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6295DE9D-CB3D-499A-A0C3-27915D078C75}" xr6:coauthVersionLast="36" xr6:coauthVersionMax="47" xr10:uidLastSave="{00000000-0000-0000-0000-000000000000}"/>
  <bookViews>
    <workbookView xWindow="0" yWindow="0" windowWidth="17256" windowHeight="4776" xr2:uid="{00000000-000D-0000-FFFF-FFFF00000000}"/>
  </bookViews>
  <sheets>
    <sheet name="wykaz ppe " sheetId="19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91029"/>
</workbook>
</file>

<file path=xl/calcChain.xml><?xml version="1.0" encoding="utf-8"?>
<calcChain xmlns="http://schemas.openxmlformats.org/spreadsheetml/2006/main">
  <c r="AB76" i="19" l="1"/>
  <c r="BD29" i="19" l="1"/>
  <c r="BB29" i="19"/>
  <c r="AZ29" i="19"/>
  <c r="AZ27" i="19"/>
  <c r="AY286" i="19"/>
  <c r="AY245" i="19"/>
  <c r="AY243" i="19"/>
  <c r="AY195" i="19"/>
  <c r="AY175" i="19"/>
  <c r="AY174" i="19"/>
  <c r="AY173" i="19"/>
  <c r="AY164" i="19"/>
  <c r="AY156" i="19"/>
  <c r="AY155" i="19"/>
  <c r="AY148" i="19"/>
  <c r="AY147" i="19"/>
  <c r="AY91" i="19"/>
  <c r="AY80" i="19"/>
  <c r="AY58" i="19"/>
  <c r="AY57" i="19"/>
  <c r="AY50" i="19"/>
  <c r="AY49" i="19"/>
  <c r="AY22" i="19"/>
  <c r="AY21" i="19"/>
  <c r="AY14" i="19"/>
  <c r="AY11" i="19"/>
  <c r="AW292" i="19"/>
  <c r="AW289" i="19"/>
  <c r="AW288" i="19"/>
  <c r="AW287" i="19"/>
  <c r="AY287" i="19" s="1"/>
  <c r="AW284" i="19"/>
  <c r="AW283" i="19"/>
  <c r="AY283" i="19" s="1"/>
  <c r="AW282" i="19"/>
  <c r="AY282" i="19" s="1"/>
  <c r="AW281" i="19"/>
  <c r="AY281" i="19" s="1"/>
  <c r="AW280" i="19"/>
  <c r="AY280" i="19" s="1"/>
  <c r="AW279" i="19"/>
  <c r="AY279" i="19" s="1"/>
  <c r="AW181" i="19"/>
  <c r="AW160" i="19"/>
  <c r="AY160" i="19" s="1"/>
  <c r="AY309" i="19"/>
  <c r="AY293" i="19"/>
  <c r="AY292" i="19"/>
  <c r="AY278" i="19"/>
  <c r="AY261" i="19"/>
  <c r="AY260" i="19"/>
  <c r="AY254" i="19"/>
  <c r="AY253" i="19"/>
  <c r="AY252" i="19"/>
  <c r="AY235" i="19"/>
  <c r="AY189" i="19"/>
  <c r="AY180" i="19"/>
  <c r="AY179" i="19"/>
  <c r="AY172" i="19"/>
  <c r="AY125" i="19"/>
  <c r="AY109" i="19"/>
  <c r="AY108" i="19"/>
  <c r="AY107" i="19"/>
  <c r="AY77" i="19"/>
  <c r="AY64" i="19"/>
  <c r="AY60" i="19"/>
  <c r="AY47" i="19"/>
  <c r="AY39" i="19"/>
  <c r="AY23" i="19"/>
  <c r="AY12" i="19"/>
  <c r="AY10" i="19"/>
  <c r="AS29" i="19"/>
  <c r="AS27" i="19"/>
  <c r="AP39" i="19"/>
  <c r="AP23" i="19"/>
  <c r="AN131" i="19"/>
  <c r="AN99" i="19"/>
  <c r="AN39" i="19"/>
  <c r="AN23" i="19"/>
  <c r="BD332" i="19"/>
  <c r="BE332" i="19" s="1"/>
  <c r="BD331" i="19"/>
  <c r="BE331" i="19" s="1"/>
  <c r="BD330" i="19"/>
  <c r="BE330" i="19" s="1"/>
  <c r="BD329" i="19"/>
  <c r="BE329" i="19" s="1"/>
  <c r="BD328" i="19"/>
  <c r="BE328" i="19" s="1"/>
  <c r="BD327" i="19"/>
  <c r="BE327" i="19" s="1"/>
  <c r="BD326" i="19"/>
  <c r="BE326" i="19" s="1"/>
  <c r="BD325" i="19"/>
  <c r="BE325" i="19" s="1"/>
  <c r="BD324" i="19"/>
  <c r="BE324" i="19" s="1"/>
  <c r="BD323" i="19"/>
  <c r="BE323" i="19" s="1"/>
  <c r="BD322" i="19"/>
  <c r="BE322" i="19" s="1"/>
  <c r="BD321" i="19"/>
  <c r="BE321" i="19" s="1"/>
  <c r="BD320" i="19"/>
  <c r="BE320" i="19" s="1"/>
  <c r="BD319" i="19"/>
  <c r="BE319" i="19" s="1"/>
  <c r="BD318" i="19"/>
  <c r="BE318" i="19" s="1"/>
  <c r="BD317" i="19"/>
  <c r="BE317" i="19" s="1"/>
  <c r="BD316" i="19"/>
  <c r="BE316" i="19" s="1"/>
  <c r="BD315" i="19"/>
  <c r="BE315" i="19" s="1"/>
  <c r="BD314" i="19"/>
  <c r="BE314" i="19" s="1"/>
  <c r="BD313" i="19"/>
  <c r="BE313" i="19" s="1"/>
  <c r="BD312" i="19"/>
  <c r="BE312" i="19" s="1"/>
  <c r="BD311" i="19"/>
  <c r="BE311" i="19" s="1"/>
  <c r="BD310" i="19"/>
  <c r="BE310" i="19" s="1"/>
  <c r="BD309" i="19"/>
  <c r="BE309" i="19" s="1"/>
  <c r="BD308" i="19"/>
  <c r="BE308" i="19" s="1"/>
  <c r="BD307" i="19"/>
  <c r="BE307" i="19" s="1"/>
  <c r="BD306" i="19"/>
  <c r="BD305" i="19"/>
  <c r="BE305" i="19" s="1"/>
  <c r="BD304" i="19"/>
  <c r="BE304" i="19" s="1"/>
  <c r="BD303" i="19"/>
  <c r="BE303" i="19" s="1"/>
  <c r="BD302" i="19"/>
  <c r="BD301" i="19"/>
  <c r="BE301" i="19" s="1"/>
  <c r="BD300" i="19"/>
  <c r="BD299" i="19"/>
  <c r="BE299" i="19" s="1"/>
  <c r="BD298" i="19"/>
  <c r="BE298" i="19" s="1"/>
  <c r="BD297" i="19"/>
  <c r="BE297" i="19" s="1"/>
  <c r="BD296" i="19"/>
  <c r="BE296" i="19" s="1"/>
  <c r="BD295" i="19"/>
  <c r="BE295" i="19" s="1"/>
  <c r="BD294" i="19"/>
  <c r="BE294" i="19" s="1"/>
  <c r="BD293" i="19"/>
  <c r="BE293" i="19" s="1"/>
  <c r="BD292" i="19"/>
  <c r="BE292" i="19" s="1"/>
  <c r="BD291" i="19"/>
  <c r="BE291" i="19" s="1"/>
  <c r="BD290" i="19"/>
  <c r="BE290" i="19" s="1"/>
  <c r="BD289" i="19"/>
  <c r="BE289" i="19" s="1"/>
  <c r="BD288" i="19"/>
  <c r="BE288" i="19" s="1"/>
  <c r="BD287" i="19"/>
  <c r="BE287" i="19" s="1"/>
  <c r="BD286" i="19"/>
  <c r="BE286" i="19" s="1"/>
  <c r="BD285" i="19"/>
  <c r="BE285" i="19" s="1"/>
  <c r="BD284" i="19"/>
  <c r="BE284" i="19" s="1"/>
  <c r="BD283" i="19"/>
  <c r="BE283" i="19" s="1"/>
  <c r="BD282" i="19"/>
  <c r="BE282" i="19" s="1"/>
  <c r="BD281" i="19"/>
  <c r="BE281" i="19" s="1"/>
  <c r="BD280" i="19"/>
  <c r="BE280" i="19" s="1"/>
  <c r="BD279" i="19"/>
  <c r="BE279" i="19" s="1"/>
  <c r="BD278" i="19"/>
  <c r="BD277" i="19"/>
  <c r="BE277" i="19" s="1"/>
  <c r="BD276" i="19"/>
  <c r="BE276" i="19" s="1"/>
  <c r="BD275" i="19"/>
  <c r="BE275" i="19" s="1"/>
  <c r="BD274" i="19"/>
  <c r="BE274" i="19" s="1"/>
  <c r="BD273" i="19"/>
  <c r="BE273" i="19" s="1"/>
  <c r="BD272" i="19"/>
  <c r="BE272" i="19" s="1"/>
  <c r="BD271" i="19"/>
  <c r="BE271" i="19" s="1"/>
  <c r="BD270" i="19"/>
  <c r="BE270" i="19" s="1"/>
  <c r="BD269" i="19"/>
  <c r="BE269" i="19" s="1"/>
  <c r="BD268" i="19"/>
  <c r="BE268" i="19" s="1"/>
  <c r="BD267" i="19"/>
  <c r="BE267" i="19" s="1"/>
  <c r="BD266" i="19"/>
  <c r="BE266" i="19" s="1"/>
  <c r="BD265" i="19"/>
  <c r="BE265" i="19" s="1"/>
  <c r="BD264" i="19"/>
  <c r="BE264" i="19" s="1"/>
  <c r="BD263" i="19"/>
  <c r="BE263" i="19" s="1"/>
  <c r="BD262" i="19"/>
  <c r="BE262" i="19" s="1"/>
  <c r="BD261" i="19"/>
  <c r="BE261" i="19" s="1"/>
  <c r="BD260" i="19"/>
  <c r="BE260" i="19" s="1"/>
  <c r="BD259" i="19"/>
  <c r="BE259" i="19" s="1"/>
  <c r="BD258" i="19"/>
  <c r="BE258" i="19" s="1"/>
  <c r="BD257" i="19"/>
  <c r="BE257" i="19" s="1"/>
  <c r="BD256" i="19"/>
  <c r="BE256" i="19" s="1"/>
  <c r="BD255" i="19"/>
  <c r="BE255" i="19" s="1"/>
  <c r="BD254" i="19"/>
  <c r="BE254" i="19" s="1"/>
  <c r="BD253" i="19"/>
  <c r="BE253" i="19" s="1"/>
  <c r="BD252" i="19"/>
  <c r="BE252" i="19" s="1"/>
  <c r="BD251" i="19"/>
  <c r="BE251" i="19" s="1"/>
  <c r="BD250" i="19"/>
  <c r="BE250" i="19" s="1"/>
  <c r="BD249" i="19"/>
  <c r="BD248" i="19"/>
  <c r="BE248" i="19" s="1"/>
  <c r="BD247" i="19"/>
  <c r="BE247" i="19" s="1"/>
  <c r="BD246" i="19"/>
  <c r="BE246" i="19" s="1"/>
  <c r="BD245" i="19"/>
  <c r="BE245" i="19" s="1"/>
  <c r="BD244" i="19"/>
  <c r="BE244" i="19" s="1"/>
  <c r="BD243" i="19"/>
  <c r="BE243" i="19" s="1"/>
  <c r="BD242" i="19"/>
  <c r="BE242" i="19" s="1"/>
  <c r="BD241" i="19"/>
  <c r="BE241" i="19" s="1"/>
  <c r="BD240" i="19"/>
  <c r="BE240" i="19" s="1"/>
  <c r="BD239" i="19"/>
  <c r="BE239" i="19" s="1"/>
  <c r="BD238" i="19"/>
  <c r="BE238" i="19" s="1"/>
  <c r="BD237" i="19"/>
  <c r="BE237" i="19" s="1"/>
  <c r="BD236" i="19"/>
  <c r="BE236" i="19" s="1"/>
  <c r="BD235" i="19"/>
  <c r="BE235" i="19" s="1"/>
  <c r="BD234" i="19"/>
  <c r="BE234" i="19" s="1"/>
  <c r="BD233" i="19"/>
  <c r="BE233" i="19" s="1"/>
  <c r="BD232" i="19"/>
  <c r="BE232" i="19" s="1"/>
  <c r="BD231" i="19"/>
  <c r="BE231" i="19" s="1"/>
  <c r="BD230" i="19"/>
  <c r="BE230" i="19" s="1"/>
  <c r="BD229" i="19"/>
  <c r="BE229" i="19" s="1"/>
  <c r="BD228" i="19"/>
  <c r="BE228" i="19" s="1"/>
  <c r="BD227" i="19"/>
  <c r="BE227" i="19" s="1"/>
  <c r="BD226" i="19"/>
  <c r="BE226" i="19" s="1"/>
  <c r="BD225" i="19"/>
  <c r="BE225" i="19" s="1"/>
  <c r="BD224" i="19"/>
  <c r="BE224" i="19" s="1"/>
  <c r="BD223" i="19"/>
  <c r="BE223" i="19" s="1"/>
  <c r="BD222" i="19"/>
  <c r="BE222" i="19" s="1"/>
  <c r="BD221" i="19"/>
  <c r="BE221" i="19" s="1"/>
  <c r="BD220" i="19"/>
  <c r="BE220" i="19" s="1"/>
  <c r="BD219" i="19"/>
  <c r="BE219" i="19" s="1"/>
  <c r="BD218" i="19"/>
  <c r="BE218" i="19" s="1"/>
  <c r="BD217" i="19"/>
  <c r="BE217" i="19" s="1"/>
  <c r="BD216" i="19"/>
  <c r="BE216" i="19" s="1"/>
  <c r="BD215" i="19"/>
  <c r="BE215" i="19" s="1"/>
  <c r="BD214" i="19"/>
  <c r="BE214" i="19" s="1"/>
  <c r="BD213" i="19"/>
  <c r="BE213" i="19" s="1"/>
  <c r="BD212" i="19"/>
  <c r="BE212" i="19" s="1"/>
  <c r="BD211" i="19"/>
  <c r="BE211" i="19" s="1"/>
  <c r="BD210" i="19"/>
  <c r="BE210" i="19" s="1"/>
  <c r="BD209" i="19"/>
  <c r="BE209" i="19" s="1"/>
  <c r="BD208" i="19"/>
  <c r="BE208" i="19" s="1"/>
  <c r="BD207" i="19"/>
  <c r="BE207" i="19" s="1"/>
  <c r="BD206" i="19"/>
  <c r="BE206" i="19" s="1"/>
  <c r="BD205" i="19"/>
  <c r="BE205" i="19" s="1"/>
  <c r="BD204" i="19"/>
  <c r="BE204" i="19" s="1"/>
  <c r="BD203" i="19"/>
  <c r="BE203" i="19" s="1"/>
  <c r="BD202" i="19"/>
  <c r="BE202" i="19" s="1"/>
  <c r="BD201" i="19"/>
  <c r="BE201" i="19" s="1"/>
  <c r="BD200" i="19"/>
  <c r="BE200" i="19" s="1"/>
  <c r="BD199" i="19"/>
  <c r="BE199" i="19" s="1"/>
  <c r="BD198" i="19"/>
  <c r="BE198" i="19" s="1"/>
  <c r="BD197" i="19"/>
  <c r="BE197" i="19" s="1"/>
  <c r="BD196" i="19"/>
  <c r="BE196" i="19" s="1"/>
  <c r="BD195" i="19"/>
  <c r="BE195" i="19" s="1"/>
  <c r="BD194" i="19"/>
  <c r="BE194" i="19" s="1"/>
  <c r="BD193" i="19"/>
  <c r="BE193" i="19" s="1"/>
  <c r="BD192" i="19"/>
  <c r="BE192" i="19" s="1"/>
  <c r="BD191" i="19"/>
  <c r="BE191" i="19" s="1"/>
  <c r="BD190" i="19"/>
  <c r="BE190" i="19" s="1"/>
  <c r="BD189" i="19"/>
  <c r="BE189" i="19" s="1"/>
  <c r="BD188" i="19"/>
  <c r="BE188" i="19" s="1"/>
  <c r="BD187" i="19"/>
  <c r="BE187" i="19" s="1"/>
  <c r="BD186" i="19"/>
  <c r="BE186" i="19" s="1"/>
  <c r="BD185" i="19"/>
  <c r="BE185" i="19" s="1"/>
  <c r="BD184" i="19"/>
  <c r="BE184" i="19" s="1"/>
  <c r="BD183" i="19"/>
  <c r="BE183" i="19" s="1"/>
  <c r="BD182" i="19"/>
  <c r="BE182" i="19" s="1"/>
  <c r="BD181" i="19"/>
  <c r="BE181" i="19" s="1"/>
  <c r="BD180" i="19"/>
  <c r="BE180" i="19" s="1"/>
  <c r="BD179" i="19"/>
  <c r="BE179" i="19" s="1"/>
  <c r="BD178" i="19"/>
  <c r="BE178" i="19" s="1"/>
  <c r="BD177" i="19"/>
  <c r="BE177" i="19" s="1"/>
  <c r="BD176" i="19"/>
  <c r="BE176" i="19" s="1"/>
  <c r="BD175" i="19"/>
  <c r="BE175" i="19" s="1"/>
  <c r="BD174" i="19"/>
  <c r="BE174" i="19" s="1"/>
  <c r="BD173" i="19"/>
  <c r="BE173" i="19" s="1"/>
  <c r="BD172" i="19"/>
  <c r="BE172" i="19" s="1"/>
  <c r="BD171" i="19"/>
  <c r="BE171" i="19" s="1"/>
  <c r="BD170" i="19"/>
  <c r="BE170" i="19" s="1"/>
  <c r="BD169" i="19"/>
  <c r="BE169" i="19" s="1"/>
  <c r="BD168" i="19"/>
  <c r="BE168" i="19" s="1"/>
  <c r="BD167" i="19"/>
  <c r="BE167" i="19" s="1"/>
  <c r="BD166" i="19"/>
  <c r="BD165" i="19"/>
  <c r="BE165" i="19" s="1"/>
  <c r="BD164" i="19"/>
  <c r="BE164" i="19" s="1"/>
  <c r="BD163" i="19"/>
  <c r="BD162" i="19"/>
  <c r="BE162" i="19" s="1"/>
  <c r="BD161" i="19"/>
  <c r="BE161" i="19" s="1"/>
  <c r="BD160" i="19"/>
  <c r="BE160" i="19" s="1"/>
  <c r="BD159" i="19"/>
  <c r="BE159" i="19" s="1"/>
  <c r="BD158" i="19"/>
  <c r="BE158" i="19" s="1"/>
  <c r="BD157" i="19"/>
  <c r="BE157" i="19" s="1"/>
  <c r="BD156" i="19"/>
  <c r="BE156" i="19" s="1"/>
  <c r="BD155" i="19"/>
  <c r="BE155" i="19" s="1"/>
  <c r="BD154" i="19"/>
  <c r="BE154" i="19" s="1"/>
  <c r="BD153" i="19"/>
  <c r="BE153" i="19" s="1"/>
  <c r="BD152" i="19"/>
  <c r="BE152" i="19" s="1"/>
  <c r="BD151" i="19"/>
  <c r="BE151" i="19" s="1"/>
  <c r="BD150" i="19"/>
  <c r="BE150" i="19" s="1"/>
  <c r="BD149" i="19"/>
  <c r="BE149" i="19" s="1"/>
  <c r="BD148" i="19"/>
  <c r="BE148" i="19" s="1"/>
  <c r="BD147" i="19"/>
  <c r="BE147" i="19" s="1"/>
  <c r="BD146" i="19"/>
  <c r="BE146" i="19" s="1"/>
  <c r="BD145" i="19"/>
  <c r="BE145" i="19" s="1"/>
  <c r="BD144" i="19"/>
  <c r="BE144" i="19" s="1"/>
  <c r="BD143" i="19"/>
  <c r="BE143" i="19" s="1"/>
  <c r="BD142" i="19"/>
  <c r="BE142" i="19" s="1"/>
  <c r="BD141" i="19"/>
  <c r="BE141" i="19" s="1"/>
  <c r="BD140" i="19"/>
  <c r="BE140" i="19" s="1"/>
  <c r="BD139" i="19"/>
  <c r="BE139" i="19" s="1"/>
  <c r="BD138" i="19"/>
  <c r="BE138" i="19" s="1"/>
  <c r="BD137" i="19"/>
  <c r="BE137" i="19" s="1"/>
  <c r="BD136" i="19"/>
  <c r="BE136" i="19" s="1"/>
  <c r="BD135" i="19"/>
  <c r="BE135" i="19" s="1"/>
  <c r="BD134" i="19"/>
  <c r="BE134" i="19" s="1"/>
  <c r="BD133" i="19"/>
  <c r="BE133" i="19" s="1"/>
  <c r="BD132" i="19"/>
  <c r="BE132" i="19" s="1"/>
  <c r="BD131" i="19"/>
  <c r="BE131" i="19" s="1"/>
  <c r="BD130" i="19"/>
  <c r="BD129" i="19"/>
  <c r="BE129" i="19" s="1"/>
  <c r="BD128" i="19"/>
  <c r="BE128" i="19" s="1"/>
  <c r="BD127" i="19"/>
  <c r="BE127" i="19" s="1"/>
  <c r="BD126" i="19"/>
  <c r="BE126" i="19" s="1"/>
  <c r="BD125" i="19"/>
  <c r="BE125" i="19" s="1"/>
  <c r="BD124" i="19"/>
  <c r="BE124" i="19" s="1"/>
  <c r="BD123" i="19"/>
  <c r="BE123" i="19" s="1"/>
  <c r="BD122" i="19"/>
  <c r="BE122" i="19" s="1"/>
  <c r="BD121" i="19"/>
  <c r="BE121" i="19" s="1"/>
  <c r="BD120" i="19"/>
  <c r="BE120" i="19" s="1"/>
  <c r="BD119" i="19"/>
  <c r="BE119" i="19" s="1"/>
  <c r="BD118" i="19"/>
  <c r="BE118" i="19" s="1"/>
  <c r="BD117" i="19"/>
  <c r="BE117" i="19" s="1"/>
  <c r="BD116" i="19"/>
  <c r="BE116" i="19" s="1"/>
  <c r="BD115" i="19"/>
  <c r="BE115" i="19" s="1"/>
  <c r="BD114" i="19"/>
  <c r="BE114" i="19" s="1"/>
  <c r="BD113" i="19"/>
  <c r="BE113" i="19" s="1"/>
  <c r="BD112" i="19"/>
  <c r="BE112" i="19" s="1"/>
  <c r="BD111" i="19"/>
  <c r="BE111" i="19" s="1"/>
  <c r="BD110" i="19"/>
  <c r="BE110" i="19" s="1"/>
  <c r="BD109" i="19"/>
  <c r="BE109" i="19" s="1"/>
  <c r="BD108" i="19"/>
  <c r="BE108" i="19" s="1"/>
  <c r="BD107" i="19"/>
  <c r="BE107" i="19" s="1"/>
  <c r="BD106" i="19"/>
  <c r="BE106" i="19" s="1"/>
  <c r="BD105" i="19"/>
  <c r="BE105" i="19" s="1"/>
  <c r="BD104" i="19"/>
  <c r="BE104" i="19" s="1"/>
  <c r="BD103" i="19"/>
  <c r="BE103" i="19" s="1"/>
  <c r="BD102" i="19"/>
  <c r="BE102" i="19" s="1"/>
  <c r="BD101" i="19"/>
  <c r="BE101" i="19" s="1"/>
  <c r="BD100" i="19"/>
  <c r="BE100" i="19" s="1"/>
  <c r="BD99" i="19"/>
  <c r="BD98" i="19"/>
  <c r="BE98" i="19" s="1"/>
  <c r="BD97" i="19"/>
  <c r="BE97" i="19" s="1"/>
  <c r="BD96" i="19"/>
  <c r="BE96" i="19" s="1"/>
  <c r="BD95" i="19"/>
  <c r="BE95" i="19" s="1"/>
  <c r="BD94" i="19"/>
  <c r="BE94" i="19" s="1"/>
  <c r="BD93" i="19"/>
  <c r="BE93" i="19" s="1"/>
  <c r="BD92" i="19"/>
  <c r="BE92" i="19" s="1"/>
  <c r="BD91" i="19"/>
  <c r="BE91" i="19" s="1"/>
  <c r="BD90" i="19"/>
  <c r="BD89" i="19"/>
  <c r="BE89" i="19" s="1"/>
  <c r="BD88" i="19"/>
  <c r="BE88" i="19" s="1"/>
  <c r="BD87" i="19"/>
  <c r="BE87" i="19" s="1"/>
  <c r="BD86" i="19"/>
  <c r="BE86" i="19" s="1"/>
  <c r="BD85" i="19"/>
  <c r="BE85" i="19" s="1"/>
  <c r="BD84" i="19"/>
  <c r="BE84" i="19" s="1"/>
  <c r="BD83" i="19"/>
  <c r="BE83" i="19" s="1"/>
  <c r="BD82" i="19"/>
  <c r="BE82" i="19" s="1"/>
  <c r="BD81" i="19"/>
  <c r="BE81" i="19" s="1"/>
  <c r="BD80" i="19"/>
  <c r="BE80" i="19" s="1"/>
  <c r="BD79" i="19"/>
  <c r="BE79" i="19" s="1"/>
  <c r="BD78" i="19"/>
  <c r="BE78" i="19" s="1"/>
  <c r="BD77" i="19"/>
  <c r="BE77" i="19" s="1"/>
  <c r="BD76" i="19"/>
  <c r="BE76" i="19" s="1"/>
  <c r="BD75" i="19"/>
  <c r="BE75" i="19" s="1"/>
  <c r="BD74" i="19"/>
  <c r="BE74" i="19" s="1"/>
  <c r="BD73" i="19"/>
  <c r="BE73" i="19" s="1"/>
  <c r="BD72" i="19"/>
  <c r="BE72" i="19" s="1"/>
  <c r="BD70" i="19"/>
  <c r="BE70" i="19" s="1"/>
  <c r="BD69" i="19"/>
  <c r="BE69" i="19" s="1"/>
  <c r="BD68" i="19"/>
  <c r="BE68" i="19" s="1"/>
  <c r="BD67" i="19"/>
  <c r="BE67" i="19" s="1"/>
  <c r="BD66" i="19"/>
  <c r="BE66" i="19" s="1"/>
  <c r="BD65" i="19"/>
  <c r="BE65" i="19" s="1"/>
  <c r="BD63" i="19"/>
  <c r="BE63" i="19" s="1"/>
  <c r="BD62" i="19"/>
  <c r="BE62" i="19" s="1"/>
  <c r="BD61" i="19"/>
  <c r="BE61" i="19" s="1"/>
  <c r="BD59" i="19"/>
  <c r="BE59" i="19" s="1"/>
  <c r="BD58" i="19"/>
  <c r="BE58" i="19" s="1"/>
  <c r="BD57" i="19"/>
  <c r="BE57" i="19" s="1"/>
  <c r="BD55" i="19"/>
  <c r="BE55" i="19" s="1"/>
  <c r="BD54" i="19"/>
  <c r="BE54" i="19" s="1"/>
  <c r="BD53" i="19"/>
  <c r="BE53" i="19" s="1"/>
  <c r="BD52" i="19"/>
  <c r="BE52" i="19" s="1"/>
  <c r="BD51" i="19"/>
  <c r="BE51" i="19" s="1"/>
  <c r="BD50" i="19"/>
  <c r="BE50" i="19" s="1"/>
  <c r="BD49" i="19"/>
  <c r="BE49" i="19" s="1"/>
  <c r="BD48" i="19"/>
  <c r="BE48" i="19" s="1"/>
  <c r="BD47" i="19"/>
  <c r="BE47" i="19" s="1"/>
  <c r="BD46" i="19"/>
  <c r="BE46" i="19" s="1"/>
  <c r="BD45" i="19"/>
  <c r="BD44" i="19"/>
  <c r="BD43" i="19"/>
  <c r="BE43" i="19" s="1"/>
  <c r="BD42" i="19"/>
  <c r="BE42" i="19" s="1"/>
  <c r="BD41" i="19"/>
  <c r="BE41" i="19" s="1"/>
  <c r="BD40" i="19"/>
  <c r="BE40" i="19" s="1"/>
  <c r="BD38" i="19"/>
  <c r="BE38" i="19" s="1"/>
  <c r="BD37" i="19"/>
  <c r="BE37" i="19" s="1"/>
  <c r="BD36" i="19"/>
  <c r="BE36" i="19" s="1"/>
  <c r="BD35" i="19"/>
  <c r="BE35" i="19" s="1"/>
  <c r="BD34" i="19"/>
  <c r="BE34" i="19" s="1"/>
  <c r="BD33" i="19"/>
  <c r="BE33" i="19" s="1"/>
  <c r="BD31" i="19"/>
  <c r="BE31" i="19" s="1"/>
  <c r="BD30" i="19"/>
  <c r="BE30" i="19" s="1"/>
  <c r="BD28" i="19"/>
  <c r="BE28" i="19" s="1"/>
  <c r="BD26" i="19"/>
  <c r="BE26" i="19" s="1"/>
  <c r="BD25" i="19"/>
  <c r="BE25" i="19" s="1"/>
  <c r="BD24" i="19"/>
  <c r="BE24" i="19" s="1"/>
  <c r="BD22" i="19"/>
  <c r="BE22" i="19" s="1"/>
  <c r="BD21" i="19"/>
  <c r="BE21" i="19" s="1"/>
  <c r="BD20" i="19"/>
  <c r="BE20" i="19" s="1"/>
  <c r="BD19" i="19"/>
  <c r="BE19" i="19" s="1"/>
  <c r="BD18" i="19"/>
  <c r="BE18" i="19" s="1"/>
  <c r="BD17" i="19"/>
  <c r="BE17" i="19" s="1"/>
  <c r="BD16" i="19"/>
  <c r="BE16" i="19" s="1"/>
  <c r="BD15" i="19"/>
  <c r="BE15" i="19" s="1"/>
  <c r="BD14" i="19"/>
  <c r="BE14" i="19" s="1"/>
  <c r="BD13" i="19"/>
  <c r="BE13" i="19" s="1"/>
  <c r="BD12" i="19"/>
  <c r="BE12" i="19" s="1"/>
  <c r="BD10" i="19"/>
  <c r="BE10" i="19" s="1"/>
  <c r="BB332" i="19"/>
  <c r="BC332" i="19" s="1"/>
  <c r="BB331" i="19"/>
  <c r="BC331" i="19" s="1"/>
  <c r="BB330" i="19"/>
  <c r="BC330" i="19" s="1"/>
  <c r="BB329" i="19"/>
  <c r="BC329" i="19" s="1"/>
  <c r="BB328" i="19"/>
  <c r="BC328" i="19" s="1"/>
  <c r="BB327" i="19"/>
  <c r="BC327" i="19" s="1"/>
  <c r="BB326" i="19"/>
  <c r="BC326" i="19" s="1"/>
  <c r="BB325" i="19"/>
  <c r="BC325" i="19" s="1"/>
  <c r="BB324" i="19"/>
  <c r="BC324" i="19" s="1"/>
  <c r="BB323" i="19"/>
  <c r="BC323" i="19" s="1"/>
  <c r="BB322" i="19"/>
  <c r="BC322" i="19" s="1"/>
  <c r="BB321" i="19"/>
  <c r="BC321" i="19" s="1"/>
  <c r="BB320" i="19"/>
  <c r="BC320" i="19" s="1"/>
  <c r="BB319" i="19"/>
  <c r="BC319" i="19" s="1"/>
  <c r="BB318" i="19"/>
  <c r="BC318" i="19" s="1"/>
  <c r="BB317" i="19"/>
  <c r="BC317" i="19" s="1"/>
  <c r="BB316" i="19"/>
  <c r="BB315" i="19"/>
  <c r="BC315" i="19" s="1"/>
  <c r="BB314" i="19"/>
  <c r="BC314" i="19" s="1"/>
  <c r="BB313" i="19"/>
  <c r="BB312" i="19"/>
  <c r="BC312" i="19" s="1"/>
  <c r="BB311" i="19"/>
  <c r="BC311" i="19" s="1"/>
  <c r="BB310" i="19"/>
  <c r="BC310" i="19" s="1"/>
  <c r="BB309" i="19"/>
  <c r="BC309" i="19" s="1"/>
  <c r="BB308" i="19"/>
  <c r="BC308" i="19" s="1"/>
  <c r="BB307" i="19"/>
  <c r="BC307" i="19" s="1"/>
  <c r="BB306" i="19"/>
  <c r="BC306" i="19" s="1"/>
  <c r="BB305" i="19"/>
  <c r="BC305" i="19" s="1"/>
  <c r="BB304" i="19"/>
  <c r="BC304" i="19" s="1"/>
  <c r="BB303" i="19"/>
  <c r="BC303" i="19" s="1"/>
  <c r="BB302" i="19"/>
  <c r="BC302" i="19" s="1"/>
  <c r="BB301" i="19"/>
  <c r="BC301" i="19" s="1"/>
  <c r="BB300" i="19"/>
  <c r="BC300" i="19" s="1"/>
  <c r="BB299" i="19"/>
  <c r="BC299" i="19" s="1"/>
  <c r="BB298" i="19"/>
  <c r="BC298" i="19" s="1"/>
  <c r="BB297" i="19"/>
  <c r="BB296" i="19"/>
  <c r="BC296" i="19" s="1"/>
  <c r="BB295" i="19"/>
  <c r="BC295" i="19" s="1"/>
  <c r="BB294" i="19"/>
  <c r="BC294" i="19" s="1"/>
  <c r="BB293" i="19"/>
  <c r="BC293" i="19" s="1"/>
  <c r="BB292" i="19"/>
  <c r="BC292" i="19" s="1"/>
  <c r="BB291" i="19"/>
  <c r="BC291" i="19" s="1"/>
  <c r="BB290" i="19"/>
  <c r="BC290" i="19" s="1"/>
  <c r="BB289" i="19"/>
  <c r="BC289" i="19" s="1"/>
  <c r="BB288" i="19"/>
  <c r="BC288" i="19" s="1"/>
  <c r="BB287" i="19"/>
  <c r="BC287" i="19" s="1"/>
  <c r="BB286" i="19"/>
  <c r="BC286" i="19" s="1"/>
  <c r="BB285" i="19"/>
  <c r="BC285" i="19" s="1"/>
  <c r="BB284" i="19"/>
  <c r="BC284" i="19" s="1"/>
  <c r="BB283" i="19"/>
  <c r="BC283" i="19" s="1"/>
  <c r="BB282" i="19"/>
  <c r="BB281" i="19"/>
  <c r="BC281" i="19" s="1"/>
  <c r="BB280" i="19"/>
  <c r="BC280" i="19" s="1"/>
  <c r="BB279" i="19"/>
  <c r="BC279" i="19" s="1"/>
  <c r="BB278" i="19"/>
  <c r="BC278" i="19" s="1"/>
  <c r="BB277" i="19"/>
  <c r="BC277" i="19" s="1"/>
  <c r="BB276" i="19"/>
  <c r="BC276" i="19" s="1"/>
  <c r="BB275" i="19"/>
  <c r="BC275" i="19" s="1"/>
  <c r="BB274" i="19"/>
  <c r="BB273" i="19"/>
  <c r="BB272" i="19"/>
  <c r="BC272" i="19" s="1"/>
  <c r="BB271" i="19"/>
  <c r="BC271" i="19" s="1"/>
  <c r="BB270" i="19"/>
  <c r="BC270" i="19" s="1"/>
  <c r="BB269" i="19"/>
  <c r="BC269" i="19" s="1"/>
  <c r="BB268" i="19"/>
  <c r="BC268" i="19" s="1"/>
  <c r="BB267" i="19"/>
  <c r="BC267" i="19" s="1"/>
  <c r="BB266" i="19"/>
  <c r="BC266" i="19" s="1"/>
  <c r="BB265" i="19"/>
  <c r="BC265" i="19" s="1"/>
  <c r="BB264" i="19"/>
  <c r="BC264" i="19" s="1"/>
  <c r="BB263" i="19"/>
  <c r="BC263" i="19" s="1"/>
  <c r="BB262" i="19"/>
  <c r="BC262" i="19" s="1"/>
  <c r="BB261" i="19"/>
  <c r="BC261" i="19" s="1"/>
  <c r="BB260" i="19"/>
  <c r="BC260" i="19" s="1"/>
  <c r="BB259" i="19"/>
  <c r="BC259" i="19" s="1"/>
  <c r="BB258" i="19"/>
  <c r="BC258" i="19" s="1"/>
  <c r="BB257" i="19"/>
  <c r="BC257" i="19" s="1"/>
  <c r="BB256" i="19"/>
  <c r="BC256" i="19" s="1"/>
  <c r="BB255" i="19"/>
  <c r="BC255" i="19" s="1"/>
  <c r="BB254" i="19"/>
  <c r="BC254" i="19" s="1"/>
  <c r="BB253" i="19"/>
  <c r="BC253" i="19" s="1"/>
  <c r="BB252" i="19"/>
  <c r="BC252" i="19" s="1"/>
  <c r="BB251" i="19"/>
  <c r="BC251" i="19" s="1"/>
  <c r="BB250" i="19"/>
  <c r="BC250" i="19" s="1"/>
  <c r="BB249" i="19"/>
  <c r="BC249" i="19" s="1"/>
  <c r="BB248" i="19"/>
  <c r="BC248" i="19" s="1"/>
  <c r="BB247" i="19"/>
  <c r="BC247" i="19" s="1"/>
  <c r="BB246" i="19"/>
  <c r="BC246" i="19" s="1"/>
  <c r="BB245" i="19"/>
  <c r="BC245" i="19" s="1"/>
  <c r="BB244" i="19"/>
  <c r="BC244" i="19" s="1"/>
  <c r="BB243" i="19"/>
  <c r="BC243" i="19" s="1"/>
  <c r="BB242" i="19"/>
  <c r="BC242" i="19" s="1"/>
  <c r="BB241" i="19"/>
  <c r="BB240" i="19"/>
  <c r="BC240" i="19" s="1"/>
  <c r="BB239" i="19"/>
  <c r="BC239" i="19" s="1"/>
  <c r="BB238" i="19"/>
  <c r="BC238" i="19" s="1"/>
  <c r="BB237" i="19"/>
  <c r="BC237" i="19" s="1"/>
  <c r="BB236" i="19"/>
  <c r="BC236" i="19" s="1"/>
  <c r="BB235" i="19"/>
  <c r="BC235" i="19" s="1"/>
  <c r="BB234" i="19"/>
  <c r="BC234" i="19" s="1"/>
  <c r="BB233" i="19"/>
  <c r="BC233" i="19" s="1"/>
  <c r="BB232" i="19"/>
  <c r="BC232" i="19" s="1"/>
  <c r="BB231" i="19"/>
  <c r="BC231" i="19" s="1"/>
  <c r="BB230" i="19"/>
  <c r="BC230" i="19" s="1"/>
  <c r="BB229" i="19"/>
  <c r="BC229" i="19" s="1"/>
  <c r="BB228" i="19"/>
  <c r="BC228" i="19" s="1"/>
  <c r="BB227" i="19"/>
  <c r="BC227" i="19" s="1"/>
  <c r="BB226" i="19"/>
  <c r="BC226" i="19" s="1"/>
  <c r="BB225" i="19"/>
  <c r="BC225" i="19" s="1"/>
  <c r="BB224" i="19"/>
  <c r="BC224" i="19" s="1"/>
  <c r="BB223" i="19"/>
  <c r="BB222" i="19"/>
  <c r="BC222" i="19" s="1"/>
  <c r="BB221" i="19"/>
  <c r="BC221" i="19" s="1"/>
  <c r="BB220" i="19"/>
  <c r="BB219" i="19"/>
  <c r="BC219" i="19" s="1"/>
  <c r="BB218" i="19"/>
  <c r="BC218" i="19" s="1"/>
  <c r="BB217" i="19"/>
  <c r="BB216" i="19"/>
  <c r="BC216" i="19" s="1"/>
  <c r="BB215" i="19"/>
  <c r="BC215" i="19" s="1"/>
  <c r="BB214" i="19"/>
  <c r="BC214" i="19" s="1"/>
  <c r="BB213" i="19"/>
  <c r="BC213" i="19" s="1"/>
  <c r="BB212" i="19"/>
  <c r="BC212" i="19" s="1"/>
  <c r="BB211" i="19"/>
  <c r="BC211" i="19" s="1"/>
  <c r="BB210" i="19"/>
  <c r="BC210" i="19" s="1"/>
  <c r="BB209" i="19"/>
  <c r="BC209" i="19" s="1"/>
  <c r="BB208" i="19"/>
  <c r="BC208" i="19" s="1"/>
  <c r="BB207" i="19"/>
  <c r="BC207" i="19" s="1"/>
  <c r="BB206" i="19"/>
  <c r="BC206" i="19" s="1"/>
  <c r="BB205" i="19"/>
  <c r="BC205" i="19" s="1"/>
  <c r="BB204" i="19"/>
  <c r="BC204" i="19" s="1"/>
  <c r="BB203" i="19"/>
  <c r="BC203" i="19" s="1"/>
  <c r="BB202" i="19"/>
  <c r="BC202" i="19" s="1"/>
  <c r="BB201" i="19"/>
  <c r="BB200" i="19"/>
  <c r="BC200" i="19" s="1"/>
  <c r="BB199" i="19"/>
  <c r="BC199" i="19" s="1"/>
  <c r="BB198" i="19"/>
  <c r="BC198" i="19" s="1"/>
  <c r="BB197" i="19"/>
  <c r="BC197" i="19" s="1"/>
  <c r="BB196" i="19"/>
  <c r="BC196" i="19" s="1"/>
  <c r="BB195" i="19"/>
  <c r="BC195" i="19" s="1"/>
  <c r="BB194" i="19"/>
  <c r="BC194" i="19" s="1"/>
  <c r="BB193" i="19"/>
  <c r="BC193" i="19" s="1"/>
  <c r="BB192" i="19"/>
  <c r="BC192" i="19" s="1"/>
  <c r="BB191" i="19"/>
  <c r="BC191" i="19" s="1"/>
  <c r="BB190" i="19"/>
  <c r="BC190" i="19" s="1"/>
  <c r="BB189" i="19"/>
  <c r="BC189" i="19" s="1"/>
  <c r="BB188" i="19"/>
  <c r="BC188" i="19" s="1"/>
  <c r="BB187" i="19"/>
  <c r="BC187" i="19" s="1"/>
  <c r="BB186" i="19"/>
  <c r="BC186" i="19" s="1"/>
  <c r="BB185" i="19"/>
  <c r="BC185" i="19" s="1"/>
  <c r="BB184" i="19"/>
  <c r="BC184" i="19" s="1"/>
  <c r="BB183" i="19"/>
  <c r="BC183" i="19" s="1"/>
  <c r="BB182" i="19"/>
  <c r="BC182" i="19" s="1"/>
  <c r="BB181" i="19"/>
  <c r="BC181" i="19" s="1"/>
  <c r="BB180" i="19"/>
  <c r="BC180" i="19" s="1"/>
  <c r="BB179" i="19"/>
  <c r="BC179" i="19" s="1"/>
  <c r="BB178" i="19"/>
  <c r="BC178" i="19" s="1"/>
  <c r="BB177" i="19"/>
  <c r="BC177" i="19" s="1"/>
  <c r="BB176" i="19"/>
  <c r="BC176" i="19" s="1"/>
  <c r="BB175" i="19"/>
  <c r="BC175" i="19" s="1"/>
  <c r="BB174" i="19"/>
  <c r="BC174" i="19" s="1"/>
  <c r="BB173" i="19"/>
  <c r="BC173" i="19" s="1"/>
  <c r="BB172" i="19"/>
  <c r="BC172" i="19" s="1"/>
  <c r="BB171" i="19"/>
  <c r="BC171" i="19" s="1"/>
  <c r="BB170" i="19"/>
  <c r="BC170" i="19" s="1"/>
  <c r="BB169" i="19"/>
  <c r="BC169" i="19" s="1"/>
  <c r="BB168" i="19"/>
  <c r="BC168" i="19" s="1"/>
  <c r="BB167" i="19"/>
  <c r="BC167" i="19" s="1"/>
  <c r="BB166" i="19"/>
  <c r="BC166" i="19" s="1"/>
  <c r="BB165" i="19"/>
  <c r="BC165" i="19" s="1"/>
  <c r="BB164" i="19"/>
  <c r="BB163" i="19"/>
  <c r="BC163" i="19" s="1"/>
  <c r="BB162" i="19"/>
  <c r="BC162" i="19" s="1"/>
  <c r="BB161" i="19"/>
  <c r="BC161" i="19" s="1"/>
  <c r="BB160" i="19"/>
  <c r="BC160" i="19" s="1"/>
  <c r="BB159" i="19"/>
  <c r="BC159" i="19" s="1"/>
  <c r="BB158" i="19"/>
  <c r="BC158" i="19" s="1"/>
  <c r="BB157" i="19"/>
  <c r="BC157" i="19" s="1"/>
  <c r="BB156" i="19"/>
  <c r="BC156" i="19" s="1"/>
  <c r="BB155" i="19"/>
  <c r="BC155" i="19" s="1"/>
  <c r="BB154" i="19"/>
  <c r="BC154" i="19" s="1"/>
  <c r="BB153" i="19"/>
  <c r="BB152" i="19"/>
  <c r="BB151" i="19"/>
  <c r="BC151" i="19" s="1"/>
  <c r="BB150" i="19"/>
  <c r="BC150" i="19" s="1"/>
  <c r="BB149" i="19"/>
  <c r="BC149" i="19" s="1"/>
  <c r="BB148" i="19"/>
  <c r="BC148" i="19" s="1"/>
  <c r="BB147" i="19"/>
  <c r="BC147" i="19" s="1"/>
  <c r="BB146" i="19"/>
  <c r="BC146" i="19" s="1"/>
  <c r="BB145" i="19"/>
  <c r="BC145" i="19" s="1"/>
  <c r="BB144" i="19"/>
  <c r="BC144" i="19" s="1"/>
  <c r="BB143" i="19"/>
  <c r="BC143" i="19" s="1"/>
  <c r="BB142" i="19"/>
  <c r="BC142" i="19" s="1"/>
  <c r="BB141" i="19"/>
  <c r="BC141" i="19" s="1"/>
  <c r="BB140" i="19"/>
  <c r="BC140" i="19" s="1"/>
  <c r="BB139" i="19"/>
  <c r="BC139" i="19" s="1"/>
  <c r="BB138" i="19"/>
  <c r="BC138" i="19" s="1"/>
  <c r="BB137" i="19"/>
  <c r="BC137" i="19" s="1"/>
  <c r="BB136" i="19"/>
  <c r="BC136" i="19" s="1"/>
  <c r="BB135" i="19"/>
  <c r="BC135" i="19" s="1"/>
  <c r="BB134" i="19"/>
  <c r="BC134" i="19" s="1"/>
  <c r="BB133" i="19"/>
  <c r="BC133" i="19" s="1"/>
  <c r="BB132" i="19"/>
  <c r="BC132" i="19" s="1"/>
  <c r="BB131" i="19"/>
  <c r="BC131" i="19" s="1"/>
  <c r="BB130" i="19"/>
  <c r="BC130" i="19" s="1"/>
  <c r="BB129" i="19"/>
  <c r="BC129" i="19" s="1"/>
  <c r="BB128" i="19"/>
  <c r="BC128" i="19" s="1"/>
  <c r="BB127" i="19"/>
  <c r="BC127" i="19" s="1"/>
  <c r="BB126" i="19"/>
  <c r="BC126" i="19" s="1"/>
  <c r="BB125" i="19"/>
  <c r="BC125" i="19" s="1"/>
  <c r="BB124" i="19"/>
  <c r="BC124" i="19" s="1"/>
  <c r="BB123" i="19"/>
  <c r="BC123" i="19" s="1"/>
  <c r="BB122" i="19"/>
  <c r="BC122" i="19" s="1"/>
  <c r="BB121" i="19"/>
  <c r="BC121" i="19" s="1"/>
  <c r="BB120" i="19"/>
  <c r="BC120" i="19" s="1"/>
  <c r="BB119" i="19"/>
  <c r="BC119" i="19" s="1"/>
  <c r="BB118" i="19"/>
  <c r="BC118" i="19" s="1"/>
  <c r="BB117" i="19"/>
  <c r="BC117" i="19" s="1"/>
  <c r="BB116" i="19"/>
  <c r="BC116" i="19" s="1"/>
  <c r="BB115" i="19"/>
  <c r="BC115" i="19" s="1"/>
  <c r="BB114" i="19"/>
  <c r="BC114" i="19" s="1"/>
  <c r="BB113" i="19"/>
  <c r="BB112" i="19"/>
  <c r="BC112" i="19" s="1"/>
  <c r="BB111" i="19"/>
  <c r="BB110" i="19"/>
  <c r="BC110" i="19" s="1"/>
  <c r="BB109" i="19"/>
  <c r="BC109" i="19" s="1"/>
  <c r="BB108" i="19"/>
  <c r="BC108" i="19" s="1"/>
  <c r="BB107" i="19"/>
  <c r="BC107" i="19" s="1"/>
  <c r="BB106" i="19"/>
  <c r="BC106" i="19" s="1"/>
  <c r="BB105" i="19"/>
  <c r="BC105" i="19" s="1"/>
  <c r="BB104" i="19"/>
  <c r="BC104" i="19" s="1"/>
  <c r="BB103" i="19"/>
  <c r="BC103" i="19" s="1"/>
  <c r="BB102" i="19"/>
  <c r="BC102" i="19" s="1"/>
  <c r="BB101" i="19"/>
  <c r="BC101" i="19" s="1"/>
  <c r="BB100" i="19"/>
  <c r="BB99" i="19"/>
  <c r="BB98" i="19"/>
  <c r="BB97" i="19"/>
  <c r="BB96" i="19"/>
  <c r="BC96" i="19" s="1"/>
  <c r="BB95" i="19"/>
  <c r="BB94" i="19"/>
  <c r="BC94" i="19" s="1"/>
  <c r="BB93" i="19"/>
  <c r="BC93" i="19" s="1"/>
  <c r="BB92" i="19"/>
  <c r="BC92" i="19" s="1"/>
  <c r="BB91" i="19"/>
  <c r="BC91" i="19" s="1"/>
  <c r="BB90" i="19"/>
  <c r="BC90" i="19" s="1"/>
  <c r="BB89" i="19"/>
  <c r="BC89" i="19" s="1"/>
  <c r="BB88" i="19"/>
  <c r="BC88" i="19" s="1"/>
  <c r="BB87" i="19"/>
  <c r="BC87" i="19" s="1"/>
  <c r="BB86" i="19"/>
  <c r="BC86" i="19" s="1"/>
  <c r="BB85" i="19"/>
  <c r="BC85" i="19" s="1"/>
  <c r="BB84" i="19"/>
  <c r="BC84" i="19" s="1"/>
  <c r="BB83" i="19"/>
  <c r="BC83" i="19" s="1"/>
  <c r="BB82" i="19"/>
  <c r="BB81" i="19"/>
  <c r="BB80" i="19"/>
  <c r="BC80" i="19" s="1"/>
  <c r="BB79" i="19"/>
  <c r="BC79" i="19" s="1"/>
  <c r="BB78" i="19"/>
  <c r="BC78" i="19" s="1"/>
  <c r="BB77" i="19"/>
  <c r="BC77" i="19" s="1"/>
  <c r="BB76" i="19"/>
  <c r="BC76" i="19" s="1"/>
  <c r="BB75" i="19"/>
  <c r="BC75" i="19" s="1"/>
  <c r="BB74" i="19"/>
  <c r="BC74" i="19" s="1"/>
  <c r="BB73" i="19"/>
  <c r="BB72" i="19"/>
  <c r="BB70" i="19"/>
  <c r="BC70" i="19" s="1"/>
  <c r="BB69" i="19"/>
  <c r="BC69" i="19" s="1"/>
  <c r="BB68" i="19"/>
  <c r="BC68" i="19" s="1"/>
  <c r="BB67" i="19"/>
  <c r="BC67" i="19" s="1"/>
  <c r="BB66" i="19"/>
  <c r="BC66" i="19" s="1"/>
  <c r="BB65" i="19"/>
  <c r="BC65" i="19" s="1"/>
  <c r="BB63" i="19"/>
  <c r="BC63" i="19" s="1"/>
  <c r="BB62" i="19"/>
  <c r="BC62" i="19" s="1"/>
  <c r="BB61" i="19"/>
  <c r="BC61" i="19" s="1"/>
  <c r="BB59" i="19"/>
  <c r="BC59" i="19" s="1"/>
  <c r="BB58" i="19"/>
  <c r="BC58" i="19" s="1"/>
  <c r="BB57" i="19"/>
  <c r="BC57" i="19" s="1"/>
  <c r="BB55" i="19"/>
  <c r="BC55" i="19" s="1"/>
  <c r="BB54" i="19"/>
  <c r="BC54" i="19" s="1"/>
  <c r="BB53" i="19"/>
  <c r="BB52" i="19"/>
  <c r="BC52" i="19" s="1"/>
  <c r="BB51" i="19"/>
  <c r="BC51" i="19" s="1"/>
  <c r="BB50" i="19"/>
  <c r="BC50" i="19" s="1"/>
  <c r="BB49" i="19"/>
  <c r="BC49" i="19" s="1"/>
  <c r="BB48" i="19"/>
  <c r="BC48" i="19" s="1"/>
  <c r="BB47" i="19"/>
  <c r="BC47" i="19" s="1"/>
  <c r="BB46" i="19"/>
  <c r="BC46" i="19" s="1"/>
  <c r="BB45" i="19"/>
  <c r="BB44" i="19"/>
  <c r="BC44" i="19" s="1"/>
  <c r="BB43" i="19"/>
  <c r="BC43" i="19" s="1"/>
  <c r="BB42" i="19"/>
  <c r="BC42" i="19" s="1"/>
  <c r="BB41" i="19"/>
  <c r="BC41" i="19" s="1"/>
  <c r="BB40" i="19"/>
  <c r="BC40" i="19" s="1"/>
  <c r="BB38" i="19"/>
  <c r="BC38" i="19" s="1"/>
  <c r="BB37" i="19"/>
  <c r="BC37" i="19" s="1"/>
  <c r="BB36" i="19"/>
  <c r="BC36" i="19" s="1"/>
  <c r="BB35" i="19"/>
  <c r="BC35" i="19" s="1"/>
  <c r="BB34" i="19"/>
  <c r="BC34" i="19" s="1"/>
  <c r="BB33" i="19"/>
  <c r="BC33" i="19" s="1"/>
  <c r="BB31" i="19"/>
  <c r="BC31" i="19" s="1"/>
  <c r="BB30" i="19"/>
  <c r="BC30" i="19" s="1"/>
  <c r="BB28" i="19"/>
  <c r="BC28" i="19" s="1"/>
  <c r="BB26" i="19"/>
  <c r="BC26" i="19" s="1"/>
  <c r="BB25" i="19"/>
  <c r="BC25" i="19" s="1"/>
  <c r="BB24" i="19"/>
  <c r="BC24" i="19" s="1"/>
  <c r="BB22" i="19"/>
  <c r="BC22" i="19" s="1"/>
  <c r="BB21" i="19"/>
  <c r="BC21" i="19" s="1"/>
  <c r="BB20" i="19"/>
  <c r="BC20" i="19" s="1"/>
  <c r="BB19" i="19"/>
  <c r="BC19" i="19" s="1"/>
  <c r="BB18" i="19"/>
  <c r="BC18" i="19" s="1"/>
  <c r="BB17" i="19"/>
  <c r="BC17" i="19" s="1"/>
  <c r="BB16" i="19"/>
  <c r="BC16" i="19" s="1"/>
  <c r="BB15" i="19"/>
  <c r="BC15" i="19" s="1"/>
  <c r="BB14" i="19"/>
  <c r="BC14" i="19" s="1"/>
  <c r="BB13" i="19"/>
  <c r="BC13" i="19" s="1"/>
  <c r="BB12" i="19"/>
  <c r="BC12" i="19" s="1"/>
  <c r="BB10" i="19"/>
  <c r="AZ332" i="19"/>
  <c r="BA332" i="19" s="1"/>
  <c r="AZ331" i="19"/>
  <c r="BA331" i="19" s="1"/>
  <c r="AZ330" i="19"/>
  <c r="AZ329" i="19"/>
  <c r="BA329" i="19" s="1"/>
  <c r="AZ328" i="19"/>
  <c r="BA328" i="19" s="1"/>
  <c r="AZ327" i="19"/>
  <c r="BA327" i="19" s="1"/>
  <c r="AZ326" i="19"/>
  <c r="BA326" i="19" s="1"/>
  <c r="AZ325" i="19"/>
  <c r="BA325" i="19" s="1"/>
  <c r="AZ324" i="19"/>
  <c r="BA324" i="19" s="1"/>
  <c r="AZ323" i="19"/>
  <c r="BA323" i="19" s="1"/>
  <c r="AZ322" i="19"/>
  <c r="AZ321" i="19"/>
  <c r="BA321" i="19" s="1"/>
  <c r="AZ320" i="19"/>
  <c r="BA320" i="19" s="1"/>
  <c r="AZ319" i="19"/>
  <c r="BA319" i="19" s="1"/>
  <c r="AZ318" i="19"/>
  <c r="BA318" i="19" s="1"/>
  <c r="AZ317" i="19"/>
  <c r="BA317" i="19" s="1"/>
  <c r="AZ316" i="19"/>
  <c r="BA316" i="19" s="1"/>
  <c r="AZ315" i="19"/>
  <c r="BA315" i="19" s="1"/>
  <c r="AZ314" i="19"/>
  <c r="AZ313" i="19"/>
  <c r="BA313" i="19" s="1"/>
  <c r="AZ312" i="19"/>
  <c r="BA312" i="19" s="1"/>
  <c r="AZ311" i="19"/>
  <c r="BA311" i="19" s="1"/>
  <c r="AZ310" i="19"/>
  <c r="BA310" i="19" s="1"/>
  <c r="AZ309" i="19"/>
  <c r="BA309" i="19" s="1"/>
  <c r="AZ308" i="19"/>
  <c r="BA308" i="19" s="1"/>
  <c r="AZ307" i="19"/>
  <c r="BA307" i="19" s="1"/>
  <c r="AZ306" i="19"/>
  <c r="BA306" i="19" s="1"/>
  <c r="AZ305" i="19"/>
  <c r="BA305" i="19" s="1"/>
  <c r="AZ304" i="19"/>
  <c r="BA304" i="19" s="1"/>
  <c r="AZ303" i="19"/>
  <c r="BA303" i="19" s="1"/>
  <c r="AZ302" i="19"/>
  <c r="BA302" i="19" s="1"/>
  <c r="AZ301" i="19"/>
  <c r="BA301" i="19" s="1"/>
  <c r="AZ300" i="19"/>
  <c r="BA300" i="19" s="1"/>
  <c r="AZ299" i="19"/>
  <c r="BA299" i="19" s="1"/>
  <c r="AZ298" i="19"/>
  <c r="BA298" i="19" s="1"/>
  <c r="AZ297" i="19"/>
  <c r="BA297" i="19" s="1"/>
  <c r="AZ296" i="19"/>
  <c r="BA296" i="19" s="1"/>
  <c r="AZ295" i="19"/>
  <c r="BA295" i="19" s="1"/>
  <c r="AZ294" i="19"/>
  <c r="BA294" i="19" s="1"/>
  <c r="AZ293" i="19"/>
  <c r="BA293" i="19" s="1"/>
  <c r="AZ292" i="19"/>
  <c r="BA292" i="19" s="1"/>
  <c r="AZ291" i="19"/>
  <c r="BA291" i="19" s="1"/>
  <c r="AZ290" i="19"/>
  <c r="AZ289" i="19"/>
  <c r="BA289" i="19" s="1"/>
  <c r="AZ288" i="19"/>
  <c r="BA288" i="19" s="1"/>
  <c r="AZ287" i="19"/>
  <c r="BA287" i="19" s="1"/>
  <c r="AZ286" i="19"/>
  <c r="BA286" i="19" s="1"/>
  <c r="AZ285" i="19"/>
  <c r="BA285" i="19" s="1"/>
  <c r="AZ284" i="19"/>
  <c r="BA284" i="19" s="1"/>
  <c r="AZ283" i="19"/>
  <c r="BA283" i="19" s="1"/>
  <c r="AZ282" i="19"/>
  <c r="AZ281" i="19"/>
  <c r="BA281" i="19" s="1"/>
  <c r="AZ280" i="19"/>
  <c r="BA280" i="19" s="1"/>
  <c r="AZ279" i="19"/>
  <c r="BA279" i="19" s="1"/>
  <c r="AZ278" i="19"/>
  <c r="BA278" i="19" s="1"/>
  <c r="AZ277" i="19"/>
  <c r="BA277" i="19" s="1"/>
  <c r="AZ276" i="19"/>
  <c r="BA276" i="19" s="1"/>
  <c r="AZ275" i="19"/>
  <c r="BA275" i="19" s="1"/>
  <c r="AZ274" i="19"/>
  <c r="BA274" i="19" s="1"/>
  <c r="AZ273" i="19"/>
  <c r="BA273" i="19" s="1"/>
  <c r="AZ272" i="19"/>
  <c r="BA272" i="19" s="1"/>
  <c r="AZ271" i="19"/>
  <c r="BA271" i="19" s="1"/>
  <c r="AZ270" i="19"/>
  <c r="BA270" i="19" s="1"/>
  <c r="AZ269" i="19"/>
  <c r="BA269" i="19" s="1"/>
  <c r="AZ268" i="19"/>
  <c r="BA268" i="19" s="1"/>
  <c r="AZ267" i="19"/>
  <c r="BA267" i="19" s="1"/>
  <c r="AZ266" i="19"/>
  <c r="BA266" i="19" s="1"/>
  <c r="AZ265" i="19"/>
  <c r="BA265" i="19" s="1"/>
  <c r="AZ264" i="19"/>
  <c r="BA264" i="19" s="1"/>
  <c r="AZ263" i="19"/>
  <c r="BA263" i="19" s="1"/>
  <c r="AZ262" i="19"/>
  <c r="BA262" i="19" s="1"/>
  <c r="AZ261" i="19"/>
  <c r="BA261" i="19" s="1"/>
  <c r="AZ260" i="19"/>
  <c r="BA260" i="19" s="1"/>
  <c r="AZ259" i="19"/>
  <c r="AZ258" i="19"/>
  <c r="AZ257" i="19"/>
  <c r="BA257" i="19" s="1"/>
  <c r="AZ256" i="19"/>
  <c r="BA256" i="19" s="1"/>
  <c r="AZ255" i="19"/>
  <c r="BA255" i="19" s="1"/>
  <c r="AZ254" i="19"/>
  <c r="BA254" i="19" s="1"/>
  <c r="AZ253" i="19"/>
  <c r="BA253" i="19" s="1"/>
  <c r="AZ252" i="19"/>
  <c r="BA252" i="19" s="1"/>
  <c r="AZ251" i="19"/>
  <c r="BA251" i="19" s="1"/>
  <c r="AZ250" i="19"/>
  <c r="AZ249" i="19"/>
  <c r="BA249" i="19" s="1"/>
  <c r="AZ248" i="19"/>
  <c r="BA248" i="19" s="1"/>
  <c r="AZ247" i="19"/>
  <c r="BA247" i="19" s="1"/>
  <c r="AZ246" i="19"/>
  <c r="BA246" i="19" s="1"/>
  <c r="AZ245" i="19"/>
  <c r="BA245" i="19" s="1"/>
  <c r="AZ244" i="19"/>
  <c r="BA244" i="19" s="1"/>
  <c r="AZ243" i="19"/>
  <c r="BA243" i="19" s="1"/>
  <c r="AZ242" i="19"/>
  <c r="AZ241" i="19"/>
  <c r="BA241" i="19" s="1"/>
  <c r="AZ240" i="19"/>
  <c r="BA240" i="19" s="1"/>
  <c r="AZ239" i="19"/>
  <c r="BA239" i="19" s="1"/>
  <c r="AZ238" i="19"/>
  <c r="BA238" i="19" s="1"/>
  <c r="AZ237" i="19"/>
  <c r="BA237" i="19" s="1"/>
  <c r="AZ236" i="19"/>
  <c r="BA236" i="19" s="1"/>
  <c r="AZ235" i="19"/>
  <c r="BA235" i="19" s="1"/>
  <c r="AZ234" i="19"/>
  <c r="AZ233" i="19"/>
  <c r="BA233" i="19" s="1"/>
  <c r="AZ232" i="19"/>
  <c r="BA232" i="19" s="1"/>
  <c r="AZ231" i="19"/>
  <c r="BA231" i="19" s="1"/>
  <c r="AZ230" i="19"/>
  <c r="BA230" i="19" s="1"/>
  <c r="AZ229" i="19"/>
  <c r="BA229" i="19" s="1"/>
  <c r="AZ228" i="19"/>
  <c r="BA228" i="19" s="1"/>
  <c r="AZ227" i="19"/>
  <c r="BA227" i="19" s="1"/>
  <c r="AZ226" i="19"/>
  <c r="AZ225" i="19"/>
  <c r="AZ224" i="19"/>
  <c r="BA224" i="19" s="1"/>
  <c r="AZ223" i="19"/>
  <c r="BA223" i="19" s="1"/>
  <c r="AZ222" i="19"/>
  <c r="BA222" i="19" s="1"/>
  <c r="AZ221" i="19"/>
  <c r="BA221" i="19" s="1"/>
  <c r="AZ220" i="19"/>
  <c r="BA220" i="19" s="1"/>
  <c r="AZ219" i="19"/>
  <c r="BA219" i="19" s="1"/>
  <c r="AZ218" i="19"/>
  <c r="AZ217" i="19"/>
  <c r="BA217" i="19" s="1"/>
  <c r="AZ216" i="19"/>
  <c r="BA216" i="19" s="1"/>
  <c r="AZ215" i="19"/>
  <c r="BA215" i="19" s="1"/>
  <c r="AZ214" i="19"/>
  <c r="BA214" i="19" s="1"/>
  <c r="AZ213" i="19"/>
  <c r="BA213" i="19" s="1"/>
  <c r="AZ212" i="19"/>
  <c r="BA212" i="19" s="1"/>
  <c r="AZ211" i="19"/>
  <c r="BA211" i="19" s="1"/>
  <c r="AZ210" i="19"/>
  <c r="BA210" i="19" s="1"/>
  <c r="AZ209" i="19"/>
  <c r="BA209" i="19" s="1"/>
  <c r="AZ208" i="19"/>
  <c r="BA208" i="19" s="1"/>
  <c r="AZ207" i="19"/>
  <c r="BA207" i="19" s="1"/>
  <c r="AZ206" i="19"/>
  <c r="BA206" i="19" s="1"/>
  <c r="AZ205" i="19"/>
  <c r="BA205" i="19" s="1"/>
  <c r="AZ204" i="19"/>
  <c r="BA204" i="19" s="1"/>
  <c r="AZ203" i="19"/>
  <c r="BA203" i="19" s="1"/>
  <c r="AZ202" i="19"/>
  <c r="AZ201" i="19"/>
  <c r="BA201" i="19" s="1"/>
  <c r="AZ200" i="19"/>
  <c r="AZ199" i="19"/>
  <c r="BA199" i="19" s="1"/>
  <c r="AZ198" i="19"/>
  <c r="BA198" i="19" s="1"/>
  <c r="AZ197" i="19"/>
  <c r="BA197" i="19" s="1"/>
  <c r="AZ196" i="19"/>
  <c r="BA196" i="19" s="1"/>
  <c r="AZ195" i="19"/>
  <c r="BA195" i="19" s="1"/>
  <c r="AZ194" i="19"/>
  <c r="AZ193" i="19"/>
  <c r="BA193" i="19" s="1"/>
  <c r="AZ192" i="19"/>
  <c r="BA192" i="19" s="1"/>
  <c r="AZ191" i="19"/>
  <c r="BA191" i="19" s="1"/>
  <c r="AZ190" i="19"/>
  <c r="BA190" i="19" s="1"/>
  <c r="AZ189" i="19"/>
  <c r="BA189" i="19" s="1"/>
  <c r="AZ188" i="19"/>
  <c r="BA188" i="19" s="1"/>
  <c r="AZ187" i="19"/>
  <c r="BA187" i="19" s="1"/>
  <c r="AZ186" i="19"/>
  <c r="AZ185" i="19"/>
  <c r="BA185" i="19" s="1"/>
  <c r="AZ184" i="19"/>
  <c r="AZ183" i="19"/>
  <c r="BA183" i="19" s="1"/>
  <c r="AZ182" i="19"/>
  <c r="BA182" i="19" s="1"/>
  <c r="AZ181" i="19"/>
  <c r="BA181" i="19" s="1"/>
  <c r="AZ180" i="19"/>
  <c r="BA180" i="19" s="1"/>
  <c r="AZ179" i="19"/>
  <c r="BA179" i="19" s="1"/>
  <c r="AZ178" i="19"/>
  <c r="AZ177" i="19"/>
  <c r="BA177" i="19" s="1"/>
  <c r="AZ176" i="19"/>
  <c r="BA176" i="19" s="1"/>
  <c r="AZ175" i="19"/>
  <c r="BA175" i="19" s="1"/>
  <c r="AZ174" i="19"/>
  <c r="BA174" i="19" s="1"/>
  <c r="AZ173" i="19"/>
  <c r="BA173" i="19" s="1"/>
  <c r="AZ172" i="19"/>
  <c r="BA172" i="19" s="1"/>
  <c r="AZ171" i="19"/>
  <c r="AZ170" i="19"/>
  <c r="AZ169" i="19"/>
  <c r="BA169" i="19" s="1"/>
  <c r="AZ168" i="19"/>
  <c r="BA168" i="19" s="1"/>
  <c r="AZ167" i="19"/>
  <c r="BA167" i="19" s="1"/>
  <c r="AZ166" i="19"/>
  <c r="BA166" i="19" s="1"/>
  <c r="AZ165" i="19"/>
  <c r="BA165" i="19" s="1"/>
  <c r="AZ164" i="19"/>
  <c r="BA164" i="19" s="1"/>
  <c r="AZ163" i="19"/>
  <c r="BA163" i="19" s="1"/>
  <c r="AZ162" i="19"/>
  <c r="AZ161" i="19"/>
  <c r="BA161" i="19" s="1"/>
  <c r="AZ160" i="19"/>
  <c r="BA160" i="19" s="1"/>
  <c r="AZ159" i="19"/>
  <c r="BA159" i="19" s="1"/>
  <c r="AZ158" i="19"/>
  <c r="BA158" i="19" s="1"/>
  <c r="AZ157" i="19"/>
  <c r="BA157" i="19" s="1"/>
  <c r="AZ156" i="19"/>
  <c r="BA156" i="19" s="1"/>
  <c r="AZ155" i="19"/>
  <c r="BA155" i="19" s="1"/>
  <c r="AZ154" i="19"/>
  <c r="AZ153" i="19"/>
  <c r="BA153" i="19" s="1"/>
  <c r="AZ152" i="19"/>
  <c r="BA152" i="19" s="1"/>
  <c r="AZ151" i="19"/>
  <c r="BA151" i="19" s="1"/>
  <c r="AZ150" i="19"/>
  <c r="BA150" i="19" s="1"/>
  <c r="AZ149" i="19"/>
  <c r="BA149" i="19" s="1"/>
  <c r="AZ148" i="19"/>
  <c r="BA148" i="19" s="1"/>
  <c r="AZ147" i="19"/>
  <c r="BA147" i="19" s="1"/>
  <c r="AZ146" i="19"/>
  <c r="BA146" i="19" s="1"/>
  <c r="AZ145" i="19"/>
  <c r="BA145" i="19" s="1"/>
  <c r="AZ144" i="19"/>
  <c r="BA144" i="19" s="1"/>
  <c r="AZ143" i="19"/>
  <c r="BA143" i="19" s="1"/>
  <c r="AZ142" i="19"/>
  <c r="BA142" i="19" s="1"/>
  <c r="AZ141" i="19"/>
  <c r="BA141" i="19" s="1"/>
  <c r="AZ140" i="19"/>
  <c r="AZ139" i="19"/>
  <c r="BA139" i="19" s="1"/>
  <c r="AZ138" i="19"/>
  <c r="AZ137" i="19"/>
  <c r="BA137" i="19" s="1"/>
  <c r="AZ136" i="19"/>
  <c r="BA136" i="19" s="1"/>
  <c r="AZ135" i="19"/>
  <c r="BA135" i="19" s="1"/>
  <c r="AZ134" i="19"/>
  <c r="BA134" i="19" s="1"/>
  <c r="AZ133" i="19"/>
  <c r="BA133" i="19" s="1"/>
  <c r="AZ132" i="19"/>
  <c r="BA132" i="19" s="1"/>
  <c r="AZ131" i="19"/>
  <c r="BA131" i="19" s="1"/>
  <c r="AZ130" i="19"/>
  <c r="AZ129" i="19"/>
  <c r="BA129" i="19" s="1"/>
  <c r="AZ128" i="19"/>
  <c r="BA128" i="19" s="1"/>
  <c r="AZ127" i="19"/>
  <c r="BA127" i="19" s="1"/>
  <c r="AZ126" i="19"/>
  <c r="BA126" i="19" s="1"/>
  <c r="AZ125" i="19"/>
  <c r="BA125" i="19" s="1"/>
  <c r="AZ124" i="19"/>
  <c r="BA124" i="19" s="1"/>
  <c r="AZ123" i="19"/>
  <c r="BA123" i="19" s="1"/>
  <c r="AZ122" i="19"/>
  <c r="AZ121" i="19"/>
  <c r="BA121" i="19" s="1"/>
  <c r="AZ120" i="19"/>
  <c r="BA120" i="19" s="1"/>
  <c r="AZ119" i="19"/>
  <c r="BA119" i="19" s="1"/>
  <c r="AZ118" i="19"/>
  <c r="BA118" i="19" s="1"/>
  <c r="AZ117" i="19"/>
  <c r="BA117" i="19" s="1"/>
  <c r="AZ116" i="19"/>
  <c r="BA116" i="19" s="1"/>
  <c r="AZ115" i="19"/>
  <c r="BA115" i="19" s="1"/>
  <c r="AZ114" i="19"/>
  <c r="AZ113" i="19"/>
  <c r="AZ112" i="19"/>
  <c r="BA112" i="19" s="1"/>
  <c r="AZ111" i="19"/>
  <c r="BA111" i="19" s="1"/>
  <c r="AZ110" i="19"/>
  <c r="AZ109" i="19"/>
  <c r="BA109" i="19" s="1"/>
  <c r="AZ108" i="19"/>
  <c r="BA108" i="19" s="1"/>
  <c r="AZ107" i="19"/>
  <c r="AZ106" i="19"/>
  <c r="BA106" i="19" s="1"/>
  <c r="AZ105" i="19"/>
  <c r="BA105" i="19" s="1"/>
  <c r="AZ104" i="19"/>
  <c r="BA104" i="19" s="1"/>
  <c r="AZ103" i="19"/>
  <c r="BA103" i="19" s="1"/>
  <c r="AZ102" i="19"/>
  <c r="BA102" i="19" s="1"/>
  <c r="AZ101" i="19"/>
  <c r="BA101" i="19" s="1"/>
  <c r="AZ100" i="19"/>
  <c r="BA100" i="19" s="1"/>
  <c r="AZ99" i="19"/>
  <c r="AZ98" i="19"/>
  <c r="BA98" i="19" s="1"/>
  <c r="AZ97" i="19"/>
  <c r="BA97" i="19" s="1"/>
  <c r="AZ96" i="19"/>
  <c r="BA96" i="19" s="1"/>
  <c r="AZ95" i="19"/>
  <c r="BA95" i="19" s="1"/>
  <c r="AZ94" i="19"/>
  <c r="BA94" i="19" s="1"/>
  <c r="AZ93" i="19"/>
  <c r="BA93" i="19" s="1"/>
  <c r="AZ92" i="19"/>
  <c r="BA92" i="19" s="1"/>
  <c r="AZ91" i="19"/>
  <c r="BA91" i="19" s="1"/>
  <c r="AZ90" i="19"/>
  <c r="AZ89" i="19"/>
  <c r="BA89" i="19" s="1"/>
  <c r="AZ88" i="19"/>
  <c r="BA88" i="19" s="1"/>
  <c r="AZ87" i="19"/>
  <c r="BA87" i="19" s="1"/>
  <c r="AZ86" i="19"/>
  <c r="BA86" i="19" s="1"/>
  <c r="AZ85" i="19"/>
  <c r="BA85" i="19" s="1"/>
  <c r="AZ84" i="19"/>
  <c r="BA84" i="19" s="1"/>
  <c r="AZ83" i="19"/>
  <c r="BA83" i="19" s="1"/>
  <c r="AZ82" i="19"/>
  <c r="BA82" i="19" s="1"/>
  <c r="AZ81" i="19"/>
  <c r="BA81" i="19" s="1"/>
  <c r="AZ80" i="19"/>
  <c r="BA80" i="19" s="1"/>
  <c r="AZ79" i="19"/>
  <c r="BA79" i="19" s="1"/>
  <c r="AZ78" i="19"/>
  <c r="BA78" i="19" s="1"/>
  <c r="AZ77" i="19"/>
  <c r="BA77" i="19" s="1"/>
  <c r="AZ76" i="19"/>
  <c r="BA76" i="19" s="1"/>
  <c r="AZ75" i="19"/>
  <c r="BA75" i="19" s="1"/>
  <c r="AZ74" i="19"/>
  <c r="AZ73" i="19"/>
  <c r="BA73" i="19" s="1"/>
  <c r="AZ72" i="19"/>
  <c r="BA72" i="19" s="1"/>
  <c r="AZ70" i="19"/>
  <c r="BA70" i="19" s="1"/>
  <c r="AZ69" i="19"/>
  <c r="BA69" i="19" s="1"/>
  <c r="AZ68" i="19"/>
  <c r="BA68" i="19" s="1"/>
  <c r="AZ67" i="19"/>
  <c r="BA67" i="19" s="1"/>
  <c r="AZ66" i="19"/>
  <c r="BA66" i="19" s="1"/>
  <c r="AZ65" i="19"/>
  <c r="BA65" i="19" s="1"/>
  <c r="AZ63" i="19"/>
  <c r="BA63" i="19" s="1"/>
  <c r="AZ62" i="19"/>
  <c r="BA62" i="19" s="1"/>
  <c r="AZ61" i="19"/>
  <c r="BA61" i="19" s="1"/>
  <c r="AZ59" i="19"/>
  <c r="BA59" i="19" s="1"/>
  <c r="AZ58" i="19"/>
  <c r="BA58" i="19" s="1"/>
  <c r="AZ57" i="19"/>
  <c r="BA57" i="19" s="1"/>
  <c r="AZ55" i="19"/>
  <c r="BA55" i="19" s="1"/>
  <c r="AZ54" i="19"/>
  <c r="BA54" i="19" s="1"/>
  <c r="AZ53" i="19"/>
  <c r="BA53" i="19" s="1"/>
  <c r="AZ52" i="19"/>
  <c r="BA52" i="19" s="1"/>
  <c r="AZ51" i="19"/>
  <c r="BA51" i="19" s="1"/>
  <c r="AZ50" i="19"/>
  <c r="BA50" i="19" s="1"/>
  <c r="AZ49" i="19"/>
  <c r="BA49" i="19" s="1"/>
  <c r="AZ48" i="19"/>
  <c r="BA48" i="19" s="1"/>
  <c r="AZ47" i="19"/>
  <c r="BA47" i="19" s="1"/>
  <c r="AZ46" i="19"/>
  <c r="BA46" i="19" s="1"/>
  <c r="AZ45" i="19"/>
  <c r="BA45" i="19" s="1"/>
  <c r="AZ44" i="19"/>
  <c r="BA44" i="19" s="1"/>
  <c r="AZ43" i="19"/>
  <c r="BA43" i="19" s="1"/>
  <c r="AZ42" i="19"/>
  <c r="BA42" i="19" s="1"/>
  <c r="AZ41" i="19"/>
  <c r="BA41" i="19" s="1"/>
  <c r="AZ40" i="19"/>
  <c r="BA40" i="19" s="1"/>
  <c r="AZ38" i="19"/>
  <c r="BA38" i="19" s="1"/>
  <c r="AZ37" i="19"/>
  <c r="BA37" i="19" s="1"/>
  <c r="AZ36" i="19"/>
  <c r="BA36" i="19" s="1"/>
  <c r="AZ35" i="19"/>
  <c r="BA35" i="19" s="1"/>
  <c r="AZ34" i="19"/>
  <c r="BA34" i="19" s="1"/>
  <c r="AZ33" i="19"/>
  <c r="BA33" i="19" s="1"/>
  <c r="AZ31" i="19"/>
  <c r="BA31" i="19" s="1"/>
  <c r="AZ30" i="19"/>
  <c r="BA30" i="19" s="1"/>
  <c r="AZ28" i="19"/>
  <c r="AZ26" i="19"/>
  <c r="AZ25" i="19"/>
  <c r="AZ24" i="19"/>
  <c r="AZ22" i="19"/>
  <c r="AZ21" i="19"/>
  <c r="AZ20" i="19"/>
  <c r="AZ19" i="19"/>
  <c r="AZ18" i="19"/>
  <c r="AZ17" i="19"/>
  <c r="AZ16" i="19"/>
  <c r="AZ15" i="19"/>
  <c r="AZ14" i="19"/>
  <c r="AZ13" i="19"/>
  <c r="AZ12" i="19"/>
  <c r="AZ10" i="19"/>
  <c r="AW332" i="19"/>
  <c r="AY332" i="19" s="1"/>
  <c r="AW331" i="19"/>
  <c r="AY331" i="19" s="1"/>
  <c r="AW330" i="19"/>
  <c r="AW329" i="19"/>
  <c r="AY328" i="19"/>
  <c r="AW327" i="19"/>
  <c r="AW326" i="19"/>
  <c r="AY326" i="19" s="1"/>
  <c r="AW325" i="19"/>
  <c r="AY325" i="19" s="1"/>
  <c r="AY324" i="19"/>
  <c r="AY323" i="19"/>
  <c r="AY322" i="19"/>
  <c r="AY321" i="19"/>
  <c r="AW320" i="19"/>
  <c r="AY319" i="19"/>
  <c r="AW318" i="19"/>
  <c r="AY318" i="19" s="1"/>
  <c r="AW317" i="19"/>
  <c r="AY317" i="19" s="1"/>
  <c r="AY315" i="19"/>
  <c r="AY314" i="19"/>
  <c r="AY313" i="19"/>
  <c r="AW312" i="19"/>
  <c r="AY312" i="19" s="1"/>
  <c r="AW311" i="19"/>
  <c r="AY310" i="19"/>
  <c r="AY308" i="19"/>
  <c r="AY307" i="19"/>
  <c r="AY306" i="19"/>
  <c r="AW305" i="19"/>
  <c r="AY304" i="19"/>
  <c r="AY303" i="19"/>
  <c r="AY302" i="19"/>
  <c r="AY301" i="19"/>
  <c r="AY300" i="19"/>
  <c r="AY299" i="19"/>
  <c r="AY298" i="19"/>
  <c r="AY297" i="19"/>
  <c r="AY296" i="19"/>
  <c r="AW295" i="19"/>
  <c r="AY295" i="19" s="1"/>
  <c r="AY294" i="19"/>
  <c r="AY291" i="19"/>
  <c r="AY290" i="19"/>
  <c r="AY289" i="19"/>
  <c r="AY288" i="19"/>
  <c r="AW286" i="19"/>
  <c r="AY285" i="19"/>
  <c r="AY284" i="19"/>
  <c r="AW277" i="19"/>
  <c r="AY277" i="19" s="1"/>
  <c r="AW276" i="19"/>
  <c r="AY276" i="19" s="1"/>
  <c r="AY275" i="19"/>
  <c r="AW274" i="19"/>
  <c r="AY274" i="19" s="1"/>
  <c r="AY273" i="19"/>
  <c r="AY272" i="19"/>
  <c r="AY271" i="19"/>
  <c r="AW270" i="19"/>
  <c r="AY270" i="19" s="1"/>
  <c r="AW269" i="19"/>
  <c r="AY269" i="19" s="1"/>
  <c r="AY268" i="19"/>
  <c r="AY267" i="19"/>
  <c r="AY266" i="19"/>
  <c r="AY265" i="19"/>
  <c r="AW264" i="19"/>
  <c r="AY264" i="19" s="1"/>
  <c r="AY263" i="19"/>
  <c r="AY262" i="19"/>
  <c r="AW259" i="19"/>
  <c r="AY259" i="19" s="1"/>
  <c r="AY258" i="19"/>
  <c r="AY257" i="19"/>
  <c r="AY256" i="19"/>
  <c r="AY255" i="19"/>
  <c r="AW253" i="19"/>
  <c r="AY251" i="19"/>
  <c r="AW250" i="19"/>
  <c r="AY250" i="19" s="1"/>
  <c r="AW249" i="19"/>
  <c r="AY249" i="19" s="1"/>
  <c r="AW248" i="19"/>
  <c r="AY248" i="19" s="1"/>
  <c r="AW247" i="19"/>
  <c r="AY247" i="19" s="1"/>
  <c r="AY246" i="19"/>
  <c r="AW245" i="19"/>
  <c r="AY244" i="19"/>
  <c r="AW243" i="19"/>
  <c r="AY242" i="19"/>
  <c r="AY241" i="19"/>
  <c r="AY240" i="19"/>
  <c r="AW239" i="19"/>
  <c r="AY239" i="19" s="1"/>
  <c r="AY238" i="19"/>
  <c r="AY237" i="19"/>
  <c r="AY236" i="19"/>
  <c r="AY234" i="19"/>
  <c r="AY233" i="19"/>
  <c r="AY232" i="19"/>
  <c r="AY231" i="19"/>
  <c r="AW230" i="19"/>
  <c r="AY230" i="19" s="1"/>
  <c r="AY229" i="19"/>
  <c r="AW228" i="19"/>
  <c r="AY228" i="19" s="1"/>
  <c r="AY227" i="19"/>
  <c r="AY226" i="19"/>
  <c r="AY225" i="19"/>
  <c r="AY224" i="19"/>
  <c r="AY223" i="19"/>
  <c r="AY222" i="19"/>
  <c r="AY221" i="19"/>
  <c r="AY220" i="19"/>
  <c r="AY219" i="19"/>
  <c r="AY218" i="19"/>
  <c r="AY217" i="19"/>
  <c r="AY216" i="19"/>
  <c r="AY215" i="19"/>
  <c r="AY214" i="19"/>
  <c r="AY213" i="19"/>
  <c r="AY212" i="19"/>
  <c r="AY211" i="19"/>
  <c r="AY210" i="19"/>
  <c r="AY209" i="19"/>
  <c r="AY208" i="19"/>
  <c r="AY207" i="19"/>
  <c r="AY206" i="19"/>
  <c r="AY205" i="19"/>
  <c r="AY204" i="19"/>
  <c r="AY203" i="19"/>
  <c r="AY202" i="19"/>
  <c r="AY201" i="19"/>
  <c r="AY200" i="19"/>
  <c r="AY199" i="19"/>
  <c r="AY198" i="19"/>
  <c r="AW197" i="19"/>
  <c r="AW196" i="19"/>
  <c r="AY196" i="19" s="1"/>
  <c r="AW195" i="19"/>
  <c r="AW194" i="19"/>
  <c r="AW193" i="19"/>
  <c r="AW192" i="19"/>
  <c r="AW191" i="19"/>
  <c r="AY190" i="19"/>
  <c r="AY188" i="19"/>
  <c r="AY187" i="19"/>
  <c r="AY186" i="19"/>
  <c r="AW185" i="19"/>
  <c r="AY184" i="19"/>
  <c r="AY183" i="19"/>
  <c r="AY182" i="19"/>
  <c r="AW178" i="19"/>
  <c r="AY177" i="19"/>
  <c r="AY176" i="19"/>
  <c r="AW175" i="19"/>
  <c r="AW174" i="19"/>
  <c r="AW173" i="19"/>
  <c r="AW171" i="19"/>
  <c r="AY171" i="19" s="1"/>
  <c r="AY170" i="19"/>
  <c r="AY169" i="19"/>
  <c r="AW168" i="19"/>
  <c r="AY168" i="19" s="1"/>
  <c r="AW167" i="19"/>
  <c r="AW166" i="19"/>
  <c r="AW165" i="19"/>
  <c r="AY165" i="19" s="1"/>
  <c r="AW164" i="19"/>
  <c r="AW163" i="19"/>
  <c r="AY163" i="19" s="1"/>
  <c r="AW162" i="19"/>
  <c r="AW161" i="19"/>
  <c r="AW159" i="19"/>
  <c r="AY159" i="19" s="1"/>
  <c r="AW158" i="19"/>
  <c r="AW157" i="19"/>
  <c r="AY157" i="19" s="1"/>
  <c r="AW156" i="19"/>
  <c r="AW155" i="19"/>
  <c r="AW154" i="19"/>
  <c r="AW153" i="19"/>
  <c r="AW152" i="19"/>
  <c r="AY152" i="19" s="1"/>
  <c r="AW151" i="19"/>
  <c r="AY151" i="19" s="1"/>
  <c r="AW150" i="19"/>
  <c r="AW149" i="19"/>
  <c r="AY149" i="19" s="1"/>
  <c r="AW148" i="19"/>
  <c r="AW147" i="19"/>
  <c r="AW146" i="19"/>
  <c r="AY146" i="19" s="1"/>
  <c r="AW145" i="19"/>
  <c r="AW144" i="19"/>
  <c r="AY144" i="19" s="1"/>
  <c r="AW143" i="19"/>
  <c r="AY143" i="19" s="1"/>
  <c r="AY142" i="19"/>
  <c r="AY141" i="19"/>
  <c r="AY140" i="19"/>
  <c r="AW139" i="19"/>
  <c r="AY138" i="19"/>
  <c r="AY137" i="19"/>
  <c r="AY136" i="19"/>
  <c r="AY135" i="19"/>
  <c r="AY134" i="19"/>
  <c r="AY133" i="19"/>
  <c r="AY132" i="19"/>
  <c r="AY131" i="19"/>
  <c r="AY130" i="19"/>
  <c r="AY129" i="19"/>
  <c r="AY128" i="19"/>
  <c r="AY127" i="19"/>
  <c r="AY126" i="19"/>
  <c r="AY124" i="19"/>
  <c r="AY123" i="19"/>
  <c r="AY122" i="19"/>
  <c r="AY121" i="19"/>
  <c r="AY120" i="19"/>
  <c r="AY119" i="19"/>
  <c r="AY118" i="19"/>
  <c r="AY117" i="19"/>
  <c r="AY116" i="19"/>
  <c r="AY115" i="19"/>
  <c r="AY114" i="19"/>
  <c r="AY113" i="19"/>
  <c r="AY112" i="19"/>
  <c r="AY111" i="19"/>
  <c r="AY110" i="19"/>
  <c r="AY106" i="19"/>
  <c r="AY105" i="19"/>
  <c r="AY104" i="19"/>
  <c r="AY103" i="19"/>
  <c r="AY102" i="19"/>
  <c r="AY101" i="19"/>
  <c r="AY100" i="19"/>
  <c r="AY99" i="19"/>
  <c r="AY98" i="19"/>
  <c r="AY97" i="19"/>
  <c r="AY96" i="19"/>
  <c r="AY95" i="19"/>
  <c r="AY94" i="19"/>
  <c r="AW93" i="19"/>
  <c r="AY93" i="19" s="1"/>
  <c r="AW92" i="19"/>
  <c r="AY92" i="19" s="1"/>
  <c r="AW91" i="19"/>
  <c r="AW90" i="19"/>
  <c r="AW89" i="19"/>
  <c r="AW88" i="19"/>
  <c r="AY88" i="19" s="1"/>
  <c r="AY87" i="19"/>
  <c r="AW86" i="19"/>
  <c r="AY86" i="19" s="1"/>
  <c r="AY85" i="19"/>
  <c r="AW83" i="19"/>
  <c r="AY83" i="19" s="1"/>
  <c r="AW82" i="19"/>
  <c r="AW81" i="19"/>
  <c r="AW80" i="19"/>
  <c r="AW79" i="19"/>
  <c r="AY79" i="19" s="1"/>
  <c r="AW78" i="19"/>
  <c r="AY78" i="19" s="1"/>
  <c r="AW76" i="19"/>
  <c r="AY74" i="19"/>
  <c r="AW73" i="19"/>
  <c r="AY73" i="19" s="1"/>
  <c r="AW72" i="19"/>
  <c r="AY70" i="19"/>
  <c r="AW69" i="19"/>
  <c r="AW68" i="19"/>
  <c r="AY68" i="19" s="1"/>
  <c r="AW67" i="19"/>
  <c r="AY67" i="19" s="1"/>
  <c r="AW66" i="19"/>
  <c r="AY66" i="19" s="1"/>
  <c r="AW65" i="19"/>
  <c r="AY65" i="19" s="1"/>
  <c r="AY62" i="19"/>
  <c r="AY61" i="19"/>
  <c r="AW59" i="19"/>
  <c r="AY59" i="19" s="1"/>
  <c r="AW58" i="19"/>
  <c r="AW57" i="19"/>
  <c r="AW55" i="19"/>
  <c r="AW54" i="19"/>
  <c r="AW53" i="19"/>
  <c r="AW52" i="19"/>
  <c r="AY52" i="19" s="1"/>
  <c r="AW51" i="19"/>
  <c r="AY51" i="19" s="1"/>
  <c r="AW50" i="19"/>
  <c r="AW49" i="19"/>
  <c r="AW48" i="19"/>
  <c r="AW46" i="19"/>
  <c r="AY46" i="19" s="1"/>
  <c r="AW45" i="19"/>
  <c r="AW44" i="19"/>
  <c r="AY44" i="19" s="1"/>
  <c r="AW43" i="19"/>
  <c r="AY43" i="19" s="1"/>
  <c r="AW42" i="19"/>
  <c r="AY42" i="19" s="1"/>
  <c r="AW41" i="19"/>
  <c r="AY41" i="19" s="1"/>
  <c r="AW40" i="19"/>
  <c r="AY40" i="19" s="1"/>
  <c r="AY38" i="19"/>
  <c r="AY37" i="19"/>
  <c r="AW36" i="19"/>
  <c r="AY36" i="19" s="1"/>
  <c r="AW35" i="19"/>
  <c r="AY35" i="19" s="1"/>
  <c r="AY34" i="19"/>
  <c r="AY33" i="19"/>
  <c r="AW31" i="19"/>
  <c r="AW30" i="19"/>
  <c r="AY30" i="19" s="1"/>
  <c r="AW28" i="19"/>
  <c r="AY28" i="19" s="1"/>
  <c r="AW26" i="19"/>
  <c r="AY26" i="19" s="1"/>
  <c r="AY25" i="19"/>
  <c r="AW24" i="19"/>
  <c r="AY24" i="19" s="1"/>
  <c r="AW22" i="19"/>
  <c r="AW21" i="19"/>
  <c r="AW20" i="19"/>
  <c r="AY20" i="19" s="1"/>
  <c r="AW19" i="19"/>
  <c r="AY19" i="19" s="1"/>
  <c r="AW18" i="19"/>
  <c r="AY18" i="19" s="1"/>
  <c r="AW17" i="19"/>
  <c r="AW16" i="19"/>
  <c r="AY15" i="19"/>
  <c r="AW14" i="19"/>
  <c r="AW13" i="19"/>
  <c r="AS332" i="19"/>
  <c r="AS331" i="19"/>
  <c r="AS330" i="19"/>
  <c r="AS329" i="19"/>
  <c r="AS328" i="19"/>
  <c r="AS327" i="19"/>
  <c r="AS326" i="19"/>
  <c r="AS325" i="19"/>
  <c r="AS324" i="19"/>
  <c r="AS323" i="19"/>
  <c r="AS322" i="19"/>
  <c r="AS321" i="19"/>
  <c r="AS320" i="19"/>
  <c r="AS319" i="19"/>
  <c r="AS318" i="19"/>
  <c r="AS317" i="19"/>
  <c r="AS316" i="19"/>
  <c r="AS315" i="19"/>
  <c r="AS314" i="19"/>
  <c r="AS313" i="19"/>
  <c r="AS312" i="19"/>
  <c r="AS311" i="19"/>
  <c r="AS310" i="19"/>
  <c r="AS309" i="19"/>
  <c r="AS308" i="19"/>
  <c r="AS307" i="19"/>
  <c r="AS306" i="19"/>
  <c r="AS305" i="19"/>
  <c r="AS304" i="19"/>
  <c r="AS303" i="19"/>
  <c r="AS302" i="19"/>
  <c r="AS301" i="19"/>
  <c r="AS300" i="19"/>
  <c r="AS299" i="19"/>
  <c r="AS298" i="19"/>
  <c r="AS297" i="19"/>
  <c r="AS296" i="19"/>
  <c r="AS295" i="19"/>
  <c r="AS294" i="19"/>
  <c r="AS293" i="19"/>
  <c r="AS292" i="19"/>
  <c r="AS291" i="19"/>
  <c r="AS290" i="19"/>
  <c r="AS289" i="19"/>
  <c r="AS288" i="19"/>
  <c r="AS287" i="19"/>
  <c r="AS286" i="19"/>
  <c r="AT286" i="19" s="1"/>
  <c r="AS285" i="19"/>
  <c r="AS284" i="19"/>
  <c r="AS283" i="19"/>
  <c r="AS282" i="19"/>
  <c r="AS281" i="19"/>
  <c r="AS280" i="19"/>
  <c r="AS279" i="19"/>
  <c r="AS278" i="19"/>
  <c r="AS277" i="19"/>
  <c r="AS276" i="19"/>
  <c r="AS275" i="19"/>
  <c r="AS274" i="19"/>
  <c r="AS273" i="19"/>
  <c r="AS272" i="19"/>
  <c r="AS271" i="19"/>
  <c r="AS270" i="19"/>
  <c r="AS269" i="19"/>
  <c r="AS268" i="19"/>
  <c r="AS267" i="19"/>
  <c r="AS266" i="19"/>
  <c r="AS265" i="19"/>
  <c r="AS264" i="19"/>
  <c r="AS263" i="19"/>
  <c r="AS262" i="19"/>
  <c r="AS261" i="19"/>
  <c r="AS260" i="19"/>
  <c r="AS259" i="19"/>
  <c r="AS258" i="19"/>
  <c r="AS257" i="19"/>
  <c r="AS256" i="19"/>
  <c r="AS255" i="19"/>
  <c r="AS254" i="19"/>
  <c r="AS253" i="19"/>
  <c r="AS252" i="19"/>
  <c r="AS251" i="19"/>
  <c r="AS250" i="19"/>
  <c r="AS249" i="19"/>
  <c r="AS248" i="19"/>
  <c r="AS247" i="19"/>
  <c r="AS246" i="19"/>
  <c r="AS245" i="19"/>
  <c r="AS244" i="19"/>
  <c r="AS243" i="19"/>
  <c r="AS242" i="19"/>
  <c r="AS241" i="19"/>
  <c r="AS240" i="19"/>
  <c r="AS239" i="19"/>
  <c r="AS238" i="19"/>
  <c r="AS237" i="19"/>
  <c r="AS236" i="19"/>
  <c r="AS235" i="19"/>
  <c r="AS234" i="19"/>
  <c r="AS233" i="19"/>
  <c r="AS232" i="19"/>
  <c r="AS231" i="19"/>
  <c r="AS230" i="19"/>
  <c r="AS229" i="19"/>
  <c r="AS228" i="19"/>
  <c r="AS227" i="19"/>
  <c r="AS226" i="19"/>
  <c r="AS225" i="19"/>
  <c r="AS224" i="19"/>
  <c r="AS223" i="19"/>
  <c r="AS222" i="19"/>
  <c r="AS221" i="19"/>
  <c r="AS220" i="19"/>
  <c r="AS219" i="19"/>
  <c r="AS218" i="19"/>
  <c r="AS217" i="19"/>
  <c r="AS216" i="19"/>
  <c r="AS215" i="19"/>
  <c r="AS214" i="19"/>
  <c r="AS213" i="19"/>
  <c r="AS212" i="19"/>
  <c r="AS211" i="19"/>
  <c r="AS210" i="19"/>
  <c r="AS209" i="19"/>
  <c r="AS208" i="19"/>
  <c r="AS207" i="19"/>
  <c r="AS206" i="19"/>
  <c r="AS205" i="19"/>
  <c r="AS204" i="19"/>
  <c r="AS203" i="19"/>
  <c r="AS202" i="19"/>
  <c r="AS201" i="19"/>
  <c r="AS200" i="19"/>
  <c r="AS199" i="19"/>
  <c r="AS198" i="19"/>
  <c r="AS197" i="19"/>
  <c r="AS196" i="19"/>
  <c r="AS195" i="19"/>
  <c r="AS194" i="19"/>
  <c r="AS193" i="19"/>
  <c r="AS192" i="19"/>
  <c r="AS191" i="19"/>
  <c r="AS190" i="19"/>
  <c r="AS189" i="19"/>
  <c r="AS188" i="19"/>
  <c r="AS187" i="19"/>
  <c r="AS186" i="19"/>
  <c r="AS185" i="19"/>
  <c r="AS184" i="19"/>
  <c r="AS183" i="19"/>
  <c r="AS182" i="19"/>
  <c r="AS181" i="19"/>
  <c r="AS180" i="19"/>
  <c r="AS179" i="19"/>
  <c r="AS178" i="19"/>
  <c r="AS177" i="19"/>
  <c r="AS176" i="19"/>
  <c r="AS175" i="19"/>
  <c r="AS174" i="19"/>
  <c r="AS173" i="19"/>
  <c r="AS172" i="19"/>
  <c r="AS171" i="19"/>
  <c r="AS170" i="19"/>
  <c r="AS169" i="19"/>
  <c r="AS168" i="19"/>
  <c r="AS167" i="19"/>
  <c r="AS166" i="19"/>
  <c r="AS165" i="19"/>
  <c r="AS162" i="19"/>
  <c r="AS161" i="19"/>
  <c r="AS160" i="19"/>
  <c r="AS159" i="19"/>
  <c r="AS158" i="19"/>
  <c r="AS157" i="19"/>
  <c r="AS156" i="19"/>
  <c r="AS155" i="19"/>
  <c r="AS154" i="19"/>
  <c r="AS153" i="19"/>
  <c r="AS152" i="19"/>
  <c r="AS148" i="19"/>
  <c r="AS147" i="19"/>
  <c r="AS146" i="19"/>
  <c r="AS145" i="19"/>
  <c r="AS144" i="19"/>
  <c r="AS143" i="19"/>
  <c r="AS142" i="19"/>
  <c r="AS141" i="19"/>
  <c r="AS140" i="19"/>
  <c r="AS138" i="19"/>
  <c r="AS137" i="19"/>
  <c r="AS136" i="19"/>
  <c r="AS135" i="19"/>
  <c r="AS134" i="19"/>
  <c r="AS133" i="19"/>
  <c r="AS132" i="19"/>
  <c r="AS131" i="19"/>
  <c r="AS130" i="19"/>
  <c r="AS129" i="19"/>
  <c r="AS128" i="19"/>
  <c r="AS127" i="19"/>
  <c r="AS126" i="19"/>
  <c r="AS125" i="19"/>
  <c r="AS124" i="19"/>
  <c r="AS123" i="19"/>
  <c r="AS122" i="19"/>
  <c r="AS121" i="19"/>
  <c r="AS120" i="19"/>
  <c r="AS119" i="19"/>
  <c r="AS118" i="19"/>
  <c r="AS117" i="19"/>
  <c r="AS116" i="19"/>
  <c r="AS115" i="19"/>
  <c r="AS114" i="19"/>
  <c r="AS113" i="19"/>
  <c r="AS112" i="19"/>
  <c r="AS111" i="19"/>
  <c r="AS110" i="19"/>
  <c r="AS109" i="19"/>
  <c r="AS108" i="19"/>
  <c r="AS107" i="19"/>
  <c r="AS106" i="19"/>
  <c r="AS105" i="19"/>
  <c r="AS104" i="19"/>
  <c r="AS103" i="19"/>
  <c r="AS102" i="19"/>
  <c r="AS101" i="19"/>
  <c r="AS100" i="19"/>
  <c r="AS99" i="19"/>
  <c r="AS98" i="19"/>
  <c r="AS97" i="19"/>
  <c r="AS96" i="19"/>
  <c r="AS95" i="19"/>
  <c r="AS94" i="19"/>
  <c r="AS89" i="19"/>
  <c r="AS88" i="19"/>
  <c r="AS87" i="19"/>
  <c r="AS86" i="19"/>
  <c r="AS85" i="19"/>
  <c r="AS84" i="19"/>
  <c r="AS78" i="19"/>
  <c r="AS77" i="19"/>
  <c r="AS75" i="19"/>
  <c r="AS74" i="19"/>
  <c r="AS73" i="19"/>
  <c r="AS72" i="19"/>
  <c r="AS70" i="19"/>
  <c r="AS69" i="19"/>
  <c r="AS68" i="19"/>
  <c r="AS67" i="19"/>
  <c r="AS66" i="19"/>
  <c r="AS65" i="19"/>
  <c r="AS63" i="19"/>
  <c r="AS62" i="19"/>
  <c r="AS61" i="19"/>
  <c r="AS59" i="19"/>
  <c r="AS58" i="19"/>
  <c r="AS57" i="19"/>
  <c r="AS55" i="19"/>
  <c r="AS54" i="19"/>
  <c r="AS53" i="19"/>
  <c r="AS52" i="19"/>
  <c r="AS48" i="19"/>
  <c r="AS47" i="19"/>
  <c r="AS42" i="19"/>
  <c r="AS41" i="19"/>
  <c r="AS40" i="19"/>
  <c r="AS38" i="19"/>
  <c r="AS37" i="19"/>
  <c r="AS34" i="19"/>
  <c r="AS33" i="19"/>
  <c r="AS28" i="19"/>
  <c r="AS26" i="19"/>
  <c r="AS25" i="19"/>
  <c r="AS24" i="19"/>
  <c r="AS22" i="19"/>
  <c r="AS21" i="19"/>
  <c r="AS20" i="19"/>
  <c r="AS19" i="19"/>
  <c r="AS18" i="19"/>
  <c r="AS17" i="19"/>
  <c r="AS16" i="19"/>
  <c r="AS15" i="19"/>
  <c r="AS14" i="19"/>
  <c r="AS13" i="19"/>
  <c r="AS12" i="19"/>
  <c r="AS10" i="19"/>
  <c r="AO332" i="19"/>
  <c r="AO331" i="19"/>
  <c r="AP331" i="19" s="1"/>
  <c r="AO330" i="19"/>
  <c r="AP330" i="19" s="1"/>
  <c r="AO329" i="19"/>
  <c r="AP329" i="19" s="1"/>
  <c r="AO328" i="19"/>
  <c r="AP328" i="19" s="1"/>
  <c r="AO327" i="19"/>
  <c r="AP327" i="19" s="1"/>
  <c r="AO326" i="19"/>
  <c r="AP326" i="19" s="1"/>
  <c r="AO325" i="19"/>
  <c r="AO324" i="19"/>
  <c r="AP324" i="19" s="1"/>
  <c r="AO323" i="19"/>
  <c r="AP323" i="19" s="1"/>
  <c r="AO322" i="19"/>
  <c r="AP322" i="19" s="1"/>
  <c r="AO321" i="19"/>
  <c r="AP321" i="19" s="1"/>
  <c r="AO320" i="19"/>
  <c r="AP320" i="19" s="1"/>
  <c r="AO319" i="19"/>
  <c r="AP319" i="19" s="1"/>
  <c r="AO318" i="19"/>
  <c r="AP318" i="19" s="1"/>
  <c r="AO317" i="19"/>
  <c r="AP317" i="19" s="1"/>
  <c r="AO316" i="19"/>
  <c r="AP316" i="19" s="1"/>
  <c r="AO315" i="19"/>
  <c r="AP315" i="19" s="1"/>
  <c r="AO314" i="19"/>
  <c r="AP314" i="19" s="1"/>
  <c r="AO313" i="19"/>
  <c r="AP313" i="19" s="1"/>
  <c r="AO312" i="19"/>
  <c r="AP312" i="19" s="1"/>
  <c r="AO311" i="19"/>
  <c r="AP311" i="19" s="1"/>
  <c r="AO310" i="19"/>
  <c r="AP310" i="19" s="1"/>
  <c r="AO309" i="19"/>
  <c r="AP309" i="19" s="1"/>
  <c r="AO308" i="19"/>
  <c r="AP308" i="19" s="1"/>
  <c r="AO307" i="19"/>
  <c r="AP307" i="19" s="1"/>
  <c r="AO306" i="19"/>
  <c r="AP306" i="19" s="1"/>
  <c r="AO305" i="19"/>
  <c r="AP305" i="19" s="1"/>
  <c r="AO304" i="19"/>
  <c r="AP304" i="19" s="1"/>
  <c r="AO303" i="19"/>
  <c r="AP303" i="19" s="1"/>
  <c r="AO302" i="19"/>
  <c r="AP302" i="19" s="1"/>
  <c r="AO301" i="19"/>
  <c r="AO300" i="19"/>
  <c r="AO299" i="19"/>
  <c r="AP299" i="19" s="1"/>
  <c r="AO298" i="19"/>
  <c r="AP298" i="19" s="1"/>
  <c r="AO297" i="19"/>
  <c r="AP297" i="19" s="1"/>
  <c r="AO296" i="19"/>
  <c r="AP296" i="19" s="1"/>
  <c r="AO295" i="19"/>
  <c r="AP295" i="19" s="1"/>
  <c r="AO294" i="19"/>
  <c r="AP294" i="19" s="1"/>
  <c r="AO293" i="19"/>
  <c r="AO292" i="19"/>
  <c r="AP292" i="19" s="1"/>
  <c r="AO291" i="19"/>
  <c r="AP291" i="19" s="1"/>
  <c r="AO290" i="19"/>
  <c r="AP290" i="19" s="1"/>
  <c r="AO289" i="19"/>
  <c r="AP289" i="19" s="1"/>
  <c r="AO288" i="19"/>
  <c r="AP288" i="19" s="1"/>
  <c r="AO287" i="19"/>
  <c r="AP287" i="19" s="1"/>
  <c r="AO286" i="19"/>
  <c r="AP286" i="19" s="1"/>
  <c r="AO285" i="19"/>
  <c r="AP285" i="19" s="1"/>
  <c r="AO284" i="19"/>
  <c r="AP284" i="19" s="1"/>
  <c r="AO283" i="19"/>
  <c r="AP283" i="19" s="1"/>
  <c r="AO282" i="19"/>
  <c r="AP282" i="19" s="1"/>
  <c r="AO281" i="19"/>
  <c r="AP281" i="19" s="1"/>
  <c r="AO280" i="19"/>
  <c r="AP280" i="19" s="1"/>
  <c r="AO279" i="19"/>
  <c r="AP279" i="19" s="1"/>
  <c r="AO278" i="19"/>
  <c r="AP278" i="19" s="1"/>
  <c r="AO277" i="19"/>
  <c r="AO276" i="19"/>
  <c r="AP276" i="19" s="1"/>
  <c r="AO275" i="19"/>
  <c r="AO274" i="19"/>
  <c r="AP274" i="19" s="1"/>
  <c r="AO273" i="19"/>
  <c r="AP273" i="19" s="1"/>
  <c r="AO272" i="19"/>
  <c r="AO271" i="19"/>
  <c r="AP271" i="19" s="1"/>
  <c r="AO270" i="19"/>
  <c r="AP270" i="19" s="1"/>
  <c r="AO269" i="19"/>
  <c r="AP269" i="19" s="1"/>
  <c r="AO268" i="19"/>
  <c r="AP268" i="19" s="1"/>
  <c r="AO267" i="19"/>
  <c r="AP267" i="19" s="1"/>
  <c r="AO266" i="19"/>
  <c r="AP266" i="19" s="1"/>
  <c r="AO265" i="19"/>
  <c r="AP265" i="19" s="1"/>
  <c r="AO264" i="19"/>
  <c r="AP264" i="19" s="1"/>
  <c r="AO263" i="19"/>
  <c r="AP263" i="19" s="1"/>
  <c r="AO262" i="19"/>
  <c r="AP262" i="19" s="1"/>
  <c r="AO261" i="19"/>
  <c r="AP261" i="19" s="1"/>
  <c r="AO260" i="19"/>
  <c r="AP260" i="19" s="1"/>
  <c r="AO259" i="19"/>
  <c r="AO258" i="19"/>
  <c r="AO257" i="19"/>
  <c r="AP257" i="19" s="1"/>
  <c r="AO256" i="19"/>
  <c r="AP256" i="19" s="1"/>
  <c r="AO255" i="19"/>
  <c r="AP255" i="19" s="1"/>
  <c r="AO254" i="19"/>
  <c r="AP254" i="19" s="1"/>
  <c r="AO253" i="19"/>
  <c r="AO252" i="19"/>
  <c r="AO251" i="19"/>
  <c r="AP251" i="19" s="1"/>
  <c r="AO250" i="19"/>
  <c r="AP250" i="19" s="1"/>
  <c r="AO249" i="19"/>
  <c r="AP249" i="19" s="1"/>
  <c r="AO248" i="19"/>
  <c r="AP248" i="19" s="1"/>
  <c r="AO247" i="19"/>
  <c r="AP247" i="19" s="1"/>
  <c r="AO246" i="19"/>
  <c r="AP246" i="19" s="1"/>
  <c r="AO245" i="19"/>
  <c r="AO244" i="19"/>
  <c r="AP244" i="19" s="1"/>
  <c r="AO243" i="19"/>
  <c r="AP243" i="19" s="1"/>
  <c r="AO242" i="19"/>
  <c r="AP242" i="19" s="1"/>
  <c r="AO241" i="19"/>
  <c r="AP241" i="19" s="1"/>
  <c r="AO240" i="19"/>
  <c r="AP240" i="19" s="1"/>
  <c r="AO239" i="19"/>
  <c r="AP239" i="19" s="1"/>
  <c r="AO238" i="19"/>
  <c r="AP238" i="19" s="1"/>
  <c r="AO237" i="19"/>
  <c r="AP237" i="19" s="1"/>
  <c r="AO236" i="19"/>
  <c r="AP236" i="19" s="1"/>
  <c r="AO235" i="19"/>
  <c r="AP235" i="19" s="1"/>
  <c r="AO234" i="19"/>
  <c r="AP234" i="19" s="1"/>
  <c r="AO233" i="19"/>
  <c r="AP233" i="19" s="1"/>
  <c r="AO232" i="19"/>
  <c r="AP232" i="19" s="1"/>
  <c r="AO231" i="19"/>
  <c r="AP231" i="19" s="1"/>
  <c r="AO230" i="19"/>
  <c r="AP230" i="19" s="1"/>
  <c r="AO229" i="19"/>
  <c r="AP229" i="19" s="1"/>
  <c r="AO228" i="19"/>
  <c r="AP228" i="19" s="1"/>
  <c r="AO227" i="19"/>
  <c r="AO226" i="19"/>
  <c r="AP226" i="19" s="1"/>
  <c r="AO225" i="19"/>
  <c r="AP225" i="19" s="1"/>
  <c r="AO224" i="19"/>
  <c r="AP224" i="19" s="1"/>
  <c r="AO223" i="19"/>
  <c r="AP223" i="19" s="1"/>
  <c r="AO222" i="19"/>
  <c r="AP222" i="19" s="1"/>
  <c r="AO221" i="19"/>
  <c r="AO220" i="19"/>
  <c r="AO219" i="19"/>
  <c r="AP219" i="19" s="1"/>
  <c r="AO218" i="19"/>
  <c r="AP218" i="19" s="1"/>
  <c r="AO217" i="19"/>
  <c r="AP217" i="19" s="1"/>
  <c r="AO216" i="19"/>
  <c r="AP216" i="19" s="1"/>
  <c r="AO215" i="19"/>
  <c r="AP215" i="19" s="1"/>
  <c r="AO214" i="19"/>
  <c r="AP214" i="19" s="1"/>
  <c r="AO213" i="19"/>
  <c r="AO212" i="19"/>
  <c r="AP212" i="19" s="1"/>
  <c r="AO211" i="19"/>
  <c r="AP211" i="19" s="1"/>
  <c r="AO210" i="19"/>
  <c r="AP210" i="19" s="1"/>
  <c r="AO209" i="19"/>
  <c r="AP209" i="19" s="1"/>
  <c r="AO208" i="19"/>
  <c r="AP208" i="19" s="1"/>
  <c r="AO207" i="19"/>
  <c r="AP207" i="19" s="1"/>
  <c r="AO206" i="19"/>
  <c r="AP206" i="19" s="1"/>
  <c r="AO205" i="19"/>
  <c r="AP205" i="19" s="1"/>
  <c r="AO204" i="19"/>
  <c r="AP204" i="19" s="1"/>
  <c r="AO203" i="19"/>
  <c r="AP203" i="19" s="1"/>
  <c r="AO202" i="19"/>
  <c r="AP202" i="19" s="1"/>
  <c r="AO201" i="19"/>
  <c r="AP201" i="19" s="1"/>
  <c r="AO200" i="19"/>
  <c r="AP200" i="19" s="1"/>
  <c r="AO199" i="19"/>
  <c r="AP199" i="19" s="1"/>
  <c r="AO198" i="19"/>
  <c r="AP198" i="19" s="1"/>
  <c r="AO197" i="19"/>
  <c r="AP197" i="19" s="1"/>
  <c r="AO196" i="19"/>
  <c r="AP196" i="19" s="1"/>
  <c r="AO195" i="19"/>
  <c r="AP195" i="19" s="1"/>
  <c r="AO194" i="19"/>
  <c r="AP194" i="19" s="1"/>
  <c r="AO193" i="19"/>
  <c r="AP193" i="19" s="1"/>
  <c r="AO192" i="19"/>
  <c r="AO191" i="19"/>
  <c r="AP191" i="19" s="1"/>
  <c r="AO190" i="19"/>
  <c r="AP190" i="19" s="1"/>
  <c r="AO189" i="19"/>
  <c r="AO188" i="19"/>
  <c r="AO187" i="19"/>
  <c r="AP187" i="19" s="1"/>
  <c r="AO186" i="19"/>
  <c r="AP186" i="19" s="1"/>
  <c r="AO185" i="19"/>
  <c r="AP185" i="19" s="1"/>
  <c r="AO184" i="19"/>
  <c r="AP184" i="19" s="1"/>
  <c r="AO183" i="19"/>
  <c r="AP183" i="19" s="1"/>
  <c r="AO182" i="19"/>
  <c r="AP182" i="19" s="1"/>
  <c r="AO181" i="19"/>
  <c r="AO180" i="19"/>
  <c r="AP180" i="19" s="1"/>
  <c r="AO179" i="19"/>
  <c r="AP179" i="19" s="1"/>
  <c r="AO178" i="19"/>
  <c r="AP178" i="19" s="1"/>
  <c r="AO177" i="19"/>
  <c r="AP177" i="19" s="1"/>
  <c r="AO176" i="19"/>
  <c r="AO175" i="19"/>
  <c r="AP175" i="19" s="1"/>
  <c r="AO174" i="19"/>
  <c r="AP174" i="19" s="1"/>
  <c r="AO173" i="19"/>
  <c r="AP173" i="19" s="1"/>
  <c r="AO172" i="19"/>
  <c r="AP172" i="19" s="1"/>
  <c r="AO171" i="19"/>
  <c r="AP171" i="19" s="1"/>
  <c r="AO170" i="19"/>
  <c r="AP170" i="19" s="1"/>
  <c r="AO169" i="19"/>
  <c r="AP169" i="19" s="1"/>
  <c r="AO168" i="19"/>
  <c r="AP168" i="19" s="1"/>
  <c r="AO167" i="19"/>
  <c r="AP167" i="19" s="1"/>
  <c r="AO166" i="19"/>
  <c r="AP166" i="19" s="1"/>
  <c r="AO165" i="19"/>
  <c r="AP165" i="19" s="1"/>
  <c r="AO164" i="19"/>
  <c r="AP164" i="19" s="1"/>
  <c r="AO163" i="19"/>
  <c r="AO162" i="19"/>
  <c r="AP162" i="19" s="1"/>
  <c r="AO161" i="19"/>
  <c r="AP161" i="19" s="1"/>
  <c r="AO160" i="19"/>
  <c r="AP160" i="19" s="1"/>
  <c r="AO159" i="19"/>
  <c r="AP159" i="19" s="1"/>
  <c r="AO158" i="19"/>
  <c r="AP158" i="19" s="1"/>
  <c r="AO157" i="19"/>
  <c r="AO156" i="19"/>
  <c r="AP156" i="19" s="1"/>
  <c r="AO155" i="19"/>
  <c r="AP155" i="19" s="1"/>
  <c r="AO154" i="19"/>
  <c r="AP154" i="19" s="1"/>
  <c r="AO153" i="19"/>
  <c r="AP153" i="19" s="1"/>
  <c r="AO152" i="19"/>
  <c r="AP152" i="19" s="1"/>
  <c r="AO151" i="19"/>
  <c r="AP151" i="19" s="1"/>
  <c r="AO150" i="19"/>
  <c r="AP150" i="19" s="1"/>
  <c r="AO149" i="19"/>
  <c r="AO148" i="19"/>
  <c r="AP148" i="19" s="1"/>
  <c r="AO147" i="19"/>
  <c r="AO146" i="19"/>
  <c r="AP146" i="19" s="1"/>
  <c r="AO145" i="19"/>
  <c r="AP145" i="19" s="1"/>
  <c r="AO144" i="19"/>
  <c r="AP144" i="19" s="1"/>
  <c r="AO143" i="19"/>
  <c r="AP143" i="19" s="1"/>
  <c r="AO142" i="19"/>
  <c r="AP142" i="19" s="1"/>
  <c r="AO141" i="19"/>
  <c r="AP141" i="19" s="1"/>
  <c r="AO140" i="19"/>
  <c r="AP140" i="19" s="1"/>
  <c r="AO139" i="19"/>
  <c r="AP139" i="19" s="1"/>
  <c r="AO138" i="19"/>
  <c r="AP138" i="19" s="1"/>
  <c r="AO137" i="19"/>
  <c r="AP137" i="19" s="1"/>
  <c r="AO136" i="19"/>
  <c r="AP136" i="19" s="1"/>
  <c r="AO135" i="19"/>
  <c r="AP135" i="19" s="1"/>
  <c r="AO134" i="19"/>
  <c r="AP134" i="19" s="1"/>
  <c r="AO133" i="19"/>
  <c r="AP133" i="19" s="1"/>
  <c r="AO132" i="19"/>
  <c r="AP132" i="19" s="1"/>
  <c r="AO131" i="19"/>
  <c r="AP131" i="19" s="1"/>
  <c r="AO130" i="19"/>
  <c r="AP130" i="19" s="1"/>
  <c r="AO129" i="19"/>
  <c r="AP129" i="19" s="1"/>
  <c r="AO128" i="19"/>
  <c r="AP128" i="19" s="1"/>
  <c r="AO127" i="19"/>
  <c r="AP127" i="19" s="1"/>
  <c r="AO126" i="19"/>
  <c r="AP126" i="19" s="1"/>
  <c r="AO125" i="19"/>
  <c r="AO124" i="19"/>
  <c r="AP124" i="19" s="1"/>
  <c r="AO123" i="19"/>
  <c r="AP123" i="19" s="1"/>
  <c r="AO122" i="19"/>
  <c r="AP122" i="19" s="1"/>
  <c r="AO121" i="19"/>
  <c r="AP121" i="19" s="1"/>
  <c r="AO120" i="19"/>
  <c r="AP120" i="19" s="1"/>
  <c r="AO119" i="19"/>
  <c r="AP119" i="19" s="1"/>
  <c r="AO118" i="19"/>
  <c r="AP118" i="19" s="1"/>
  <c r="AO117" i="19"/>
  <c r="AP117" i="19" s="1"/>
  <c r="AO116" i="19"/>
  <c r="AP116" i="19" s="1"/>
  <c r="AO115" i="19"/>
  <c r="AO114" i="19"/>
  <c r="AP114" i="19" s="1"/>
  <c r="AO113" i="19"/>
  <c r="AP113" i="19" s="1"/>
  <c r="AO112" i="19"/>
  <c r="AP112" i="19" s="1"/>
  <c r="AO111" i="19"/>
  <c r="AP111" i="19" s="1"/>
  <c r="AO110" i="19"/>
  <c r="AP110" i="19" s="1"/>
  <c r="AO109" i="19"/>
  <c r="AP109" i="19" s="1"/>
  <c r="AO108" i="19"/>
  <c r="AP108" i="19" s="1"/>
  <c r="AO107" i="19"/>
  <c r="AO106" i="19"/>
  <c r="AP106" i="19" s="1"/>
  <c r="AO105" i="19"/>
  <c r="AP105" i="19" s="1"/>
  <c r="AO104" i="19"/>
  <c r="AP104" i="19" s="1"/>
  <c r="AO103" i="19"/>
  <c r="AP103" i="19" s="1"/>
  <c r="AO102" i="19"/>
  <c r="AP102" i="19" s="1"/>
  <c r="AO101" i="19"/>
  <c r="AP101" i="19" s="1"/>
  <c r="AO100" i="19"/>
  <c r="AP100" i="19" s="1"/>
  <c r="AO99" i="19"/>
  <c r="AP99" i="19" s="1"/>
  <c r="AO98" i="19"/>
  <c r="AP98" i="19" s="1"/>
  <c r="AO97" i="19"/>
  <c r="AP97" i="19" s="1"/>
  <c r="AO96" i="19"/>
  <c r="AP96" i="19" s="1"/>
  <c r="AO95" i="19"/>
  <c r="AP95" i="19" s="1"/>
  <c r="AO94" i="19"/>
  <c r="AP94" i="19" s="1"/>
  <c r="AO93" i="19"/>
  <c r="AP93" i="19" s="1"/>
  <c r="AO92" i="19"/>
  <c r="AP92" i="19" s="1"/>
  <c r="AO91" i="19"/>
  <c r="AP91" i="19" s="1"/>
  <c r="AO90" i="19"/>
  <c r="AP90" i="19" s="1"/>
  <c r="AO89" i="19"/>
  <c r="AP89" i="19" s="1"/>
  <c r="AO88" i="19"/>
  <c r="AP88" i="19" s="1"/>
  <c r="AO87" i="19"/>
  <c r="AP87" i="19" s="1"/>
  <c r="AO86" i="19"/>
  <c r="AP86" i="19" s="1"/>
  <c r="AO85" i="19"/>
  <c r="AO84" i="19"/>
  <c r="AO83" i="19"/>
  <c r="AP83" i="19" s="1"/>
  <c r="AO82" i="19"/>
  <c r="AP82" i="19" s="1"/>
  <c r="AO81" i="19"/>
  <c r="AP81" i="19" s="1"/>
  <c r="AO80" i="19"/>
  <c r="AP80" i="19" s="1"/>
  <c r="AO79" i="19"/>
  <c r="AP79" i="19" s="1"/>
  <c r="AO78" i="19"/>
  <c r="AP78" i="19" s="1"/>
  <c r="AO77" i="19"/>
  <c r="AO76" i="19"/>
  <c r="AO75" i="19"/>
  <c r="AO74" i="19"/>
  <c r="AP74" i="19" s="1"/>
  <c r="AO73" i="19"/>
  <c r="AP73" i="19" s="1"/>
  <c r="AO72" i="19"/>
  <c r="AP72" i="19" s="1"/>
  <c r="AO70" i="19"/>
  <c r="AP70" i="19" s="1"/>
  <c r="AO69" i="19"/>
  <c r="AP69" i="19" s="1"/>
  <c r="AO68" i="19"/>
  <c r="AP68" i="19" s="1"/>
  <c r="AO67" i="19"/>
  <c r="AP67" i="19" s="1"/>
  <c r="AO66" i="19"/>
  <c r="AP66" i="19" s="1"/>
  <c r="AO65" i="19"/>
  <c r="AP65" i="19" s="1"/>
  <c r="AO63" i="19"/>
  <c r="AP63" i="19" s="1"/>
  <c r="AO62" i="19"/>
  <c r="AP62" i="19" s="1"/>
  <c r="AO61" i="19"/>
  <c r="AP61" i="19" s="1"/>
  <c r="AO59" i="19"/>
  <c r="AP59" i="19" s="1"/>
  <c r="AO58" i="19"/>
  <c r="AP58" i="19" s="1"/>
  <c r="AO57" i="19"/>
  <c r="AP57" i="19" s="1"/>
  <c r="AO55" i="19"/>
  <c r="AO54" i="19"/>
  <c r="AP54" i="19" s="1"/>
  <c r="AO53" i="19"/>
  <c r="AP53" i="19" s="1"/>
  <c r="AO52" i="19"/>
  <c r="AP52" i="19" s="1"/>
  <c r="AO51" i="19"/>
  <c r="AP51" i="19" s="1"/>
  <c r="AO50" i="19"/>
  <c r="AP50" i="19" s="1"/>
  <c r="AO49" i="19"/>
  <c r="AP49" i="19" s="1"/>
  <c r="AO48" i="19"/>
  <c r="AP48" i="19" s="1"/>
  <c r="AO47" i="19"/>
  <c r="AP47" i="19" s="1"/>
  <c r="AO46" i="19"/>
  <c r="AP46" i="19" s="1"/>
  <c r="AO45" i="19"/>
  <c r="AP45" i="19" s="1"/>
  <c r="AO44" i="19"/>
  <c r="AP44" i="19" s="1"/>
  <c r="AO43" i="19"/>
  <c r="AO42" i="19"/>
  <c r="AP42" i="19" s="1"/>
  <c r="AO41" i="19"/>
  <c r="AP41" i="19" s="1"/>
  <c r="AO40" i="19"/>
  <c r="AP40" i="19" s="1"/>
  <c r="AO38" i="19"/>
  <c r="AP38" i="19" s="1"/>
  <c r="AO37" i="19"/>
  <c r="AP37" i="19" s="1"/>
  <c r="AO36" i="19"/>
  <c r="AP36" i="19" s="1"/>
  <c r="AO35" i="19"/>
  <c r="AP35" i="19" s="1"/>
  <c r="AO34" i="19"/>
  <c r="AP34" i="19" s="1"/>
  <c r="AO33" i="19"/>
  <c r="AP33" i="19" s="1"/>
  <c r="AO31" i="19"/>
  <c r="AP31" i="19" s="1"/>
  <c r="AO30" i="19"/>
  <c r="AP30" i="19" s="1"/>
  <c r="AO28" i="19"/>
  <c r="AP28" i="19" s="1"/>
  <c r="AO26" i="19"/>
  <c r="AP26" i="19" s="1"/>
  <c r="AO25" i="19"/>
  <c r="AP25" i="19" s="1"/>
  <c r="AO24" i="19"/>
  <c r="AP24" i="19" s="1"/>
  <c r="AO22" i="19"/>
  <c r="AP22" i="19" s="1"/>
  <c r="AO21" i="19"/>
  <c r="AP21" i="19" s="1"/>
  <c r="AO20" i="19"/>
  <c r="AP20" i="19" s="1"/>
  <c r="AO19" i="19"/>
  <c r="AP19" i="19" s="1"/>
  <c r="AO18" i="19"/>
  <c r="AO17" i="19"/>
  <c r="AP17" i="19" s="1"/>
  <c r="AO16" i="19"/>
  <c r="AP16" i="19" s="1"/>
  <c r="AO15" i="19"/>
  <c r="AP15" i="19" s="1"/>
  <c r="AO14" i="19"/>
  <c r="AP14" i="19" s="1"/>
  <c r="AO13" i="19"/>
  <c r="AP13" i="19" s="1"/>
  <c r="AO12" i="19"/>
  <c r="AP12" i="19" s="1"/>
  <c r="AO10" i="19"/>
  <c r="AP10" i="19" s="1"/>
  <c r="AM332" i="19"/>
  <c r="AN332" i="19" s="1"/>
  <c r="AM331" i="19"/>
  <c r="AN331" i="19" s="1"/>
  <c r="AM330" i="19"/>
  <c r="AN330" i="19" s="1"/>
  <c r="AM329" i="19"/>
  <c r="AN329" i="19" s="1"/>
  <c r="AM328" i="19"/>
  <c r="AN328" i="19" s="1"/>
  <c r="AM327" i="19"/>
  <c r="AN327" i="19" s="1"/>
  <c r="AM326" i="19"/>
  <c r="AN326" i="19" s="1"/>
  <c r="AM325" i="19"/>
  <c r="AN325" i="19" s="1"/>
  <c r="AM324" i="19"/>
  <c r="AN324" i="19" s="1"/>
  <c r="AM323" i="19"/>
  <c r="AN323" i="19" s="1"/>
  <c r="AM322" i="19"/>
  <c r="AN322" i="19" s="1"/>
  <c r="AM321" i="19"/>
  <c r="AN321" i="19" s="1"/>
  <c r="AM320" i="19"/>
  <c r="AM319" i="19"/>
  <c r="AN319" i="19" s="1"/>
  <c r="AM318" i="19"/>
  <c r="AN318" i="19" s="1"/>
  <c r="AM317" i="19"/>
  <c r="AN317" i="19" s="1"/>
  <c r="AM316" i="19"/>
  <c r="AN316" i="19" s="1"/>
  <c r="AM315" i="19"/>
  <c r="AN315" i="19" s="1"/>
  <c r="AM314" i="19"/>
  <c r="AN314" i="19" s="1"/>
  <c r="AM313" i="19"/>
  <c r="AN313" i="19" s="1"/>
  <c r="AM312" i="19"/>
  <c r="AN312" i="19" s="1"/>
  <c r="AM311" i="19"/>
  <c r="AM310" i="19"/>
  <c r="AN310" i="19" s="1"/>
  <c r="AM309" i="19"/>
  <c r="AN309" i="19" s="1"/>
  <c r="AM308" i="19"/>
  <c r="AM307" i="19"/>
  <c r="AN307" i="19" s="1"/>
  <c r="AM306" i="19"/>
  <c r="AM305" i="19"/>
  <c r="AM304" i="19"/>
  <c r="AN304" i="19" s="1"/>
  <c r="AM303" i="19"/>
  <c r="AN303" i="19" s="1"/>
  <c r="AM302" i="19"/>
  <c r="AN302" i="19" s="1"/>
  <c r="AM301" i="19"/>
  <c r="AN301" i="19" s="1"/>
  <c r="AM300" i="19"/>
  <c r="AN300" i="19" s="1"/>
  <c r="AM299" i="19"/>
  <c r="AN299" i="19" s="1"/>
  <c r="AM298" i="19"/>
  <c r="AN298" i="19" s="1"/>
  <c r="AM297" i="19"/>
  <c r="AN297" i="19" s="1"/>
  <c r="AM296" i="19"/>
  <c r="AN296" i="19" s="1"/>
  <c r="AM295" i="19"/>
  <c r="AN295" i="19" s="1"/>
  <c r="AM294" i="19"/>
  <c r="AN294" i="19" s="1"/>
  <c r="AM293" i="19"/>
  <c r="AN293" i="19" s="1"/>
  <c r="AM292" i="19"/>
  <c r="AN292" i="19" s="1"/>
  <c r="AM291" i="19"/>
  <c r="AN291" i="19" s="1"/>
  <c r="AM290" i="19"/>
  <c r="AN290" i="19" s="1"/>
  <c r="AM289" i="19"/>
  <c r="AN289" i="19" s="1"/>
  <c r="AM288" i="19"/>
  <c r="AN288" i="19" s="1"/>
  <c r="AM287" i="19"/>
  <c r="AN287" i="19" s="1"/>
  <c r="AM286" i="19"/>
  <c r="AN286" i="19" s="1"/>
  <c r="AM285" i="19"/>
  <c r="AN285" i="19" s="1"/>
  <c r="AM284" i="19"/>
  <c r="AN284" i="19" s="1"/>
  <c r="AM283" i="19"/>
  <c r="AN283" i="19" s="1"/>
  <c r="AM282" i="19"/>
  <c r="AN282" i="19" s="1"/>
  <c r="AM281" i="19"/>
  <c r="AN281" i="19" s="1"/>
  <c r="AM280" i="19"/>
  <c r="AN280" i="19" s="1"/>
  <c r="AM279" i="19"/>
  <c r="AN279" i="19" s="1"/>
  <c r="AM278" i="19"/>
  <c r="AN278" i="19" s="1"/>
  <c r="AM277" i="19"/>
  <c r="AN277" i="19" s="1"/>
  <c r="AM276" i="19"/>
  <c r="AN276" i="19" s="1"/>
  <c r="AM275" i="19"/>
  <c r="AN275" i="19" s="1"/>
  <c r="AM274" i="19"/>
  <c r="AN274" i="19" s="1"/>
  <c r="AM273" i="19"/>
  <c r="AN273" i="19" s="1"/>
  <c r="AM272" i="19"/>
  <c r="AM271" i="19"/>
  <c r="AN271" i="19" s="1"/>
  <c r="AM270" i="19"/>
  <c r="AN270" i="19" s="1"/>
  <c r="AM269" i="19"/>
  <c r="AN269" i="19" s="1"/>
  <c r="AM268" i="19"/>
  <c r="AN268" i="19" s="1"/>
  <c r="AM267" i="19"/>
  <c r="AN267" i="19" s="1"/>
  <c r="AM266" i="19"/>
  <c r="AN266" i="19" s="1"/>
  <c r="AM265" i="19"/>
  <c r="AN265" i="19" s="1"/>
  <c r="AM264" i="19"/>
  <c r="AN264" i="19" s="1"/>
  <c r="AM263" i="19"/>
  <c r="AN263" i="19" s="1"/>
  <c r="AM262" i="19"/>
  <c r="AN262" i="19" s="1"/>
  <c r="AM261" i="19"/>
  <c r="AN261" i="19" s="1"/>
  <c r="AM260" i="19"/>
  <c r="AN260" i="19" s="1"/>
  <c r="AM259" i="19"/>
  <c r="AN259" i="19" s="1"/>
  <c r="AM258" i="19"/>
  <c r="AN258" i="19" s="1"/>
  <c r="AM257" i="19"/>
  <c r="AN257" i="19" s="1"/>
  <c r="AM256" i="19"/>
  <c r="AM255" i="19"/>
  <c r="AM254" i="19"/>
  <c r="AN254" i="19" s="1"/>
  <c r="AM253" i="19"/>
  <c r="AN253" i="19" s="1"/>
  <c r="AM252" i="19"/>
  <c r="AN252" i="19" s="1"/>
  <c r="AM251" i="19"/>
  <c r="AN251" i="19" s="1"/>
  <c r="AM250" i="19"/>
  <c r="AN250" i="19" s="1"/>
  <c r="AM249" i="19"/>
  <c r="AN249" i="19" s="1"/>
  <c r="AM248" i="19"/>
  <c r="AM247" i="19"/>
  <c r="AN247" i="19" s="1"/>
  <c r="AM246" i="19"/>
  <c r="AN246" i="19" s="1"/>
  <c r="AM245" i="19"/>
  <c r="AN245" i="19" s="1"/>
  <c r="AM244" i="19"/>
  <c r="AN244" i="19" s="1"/>
  <c r="AM243" i="19"/>
  <c r="AN243" i="19" s="1"/>
  <c r="AM242" i="19"/>
  <c r="AN242" i="19" s="1"/>
  <c r="AM241" i="19"/>
  <c r="AN241" i="19" s="1"/>
  <c r="AM240" i="19"/>
  <c r="AN240" i="19" s="1"/>
  <c r="AM239" i="19"/>
  <c r="AM238" i="19"/>
  <c r="AN238" i="19" s="1"/>
  <c r="AM237" i="19"/>
  <c r="AN237" i="19" s="1"/>
  <c r="AM236" i="19"/>
  <c r="AM235" i="19"/>
  <c r="AN235" i="19" s="1"/>
  <c r="AM234" i="19"/>
  <c r="AN234" i="19" s="1"/>
  <c r="AM233" i="19"/>
  <c r="AN233" i="19" s="1"/>
  <c r="AM232" i="19"/>
  <c r="AN232" i="19" s="1"/>
  <c r="AM231" i="19"/>
  <c r="AN231" i="19" s="1"/>
  <c r="AM230" i="19"/>
  <c r="AN230" i="19" s="1"/>
  <c r="AM229" i="19"/>
  <c r="AN229" i="19" s="1"/>
  <c r="AM228" i="19"/>
  <c r="AN228" i="19" s="1"/>
  <c r="AM227" i="19"/>
  <c r="AN227" i="19" s="1"/>
  <c r="AM226" i="19"/>
  <c r="AN226" i="19" s="1"/>
  <c r="AM225" i="19"/>
  <c r="AN225" i="19" s="1"/>
  <c r="AM224" i="19"/>
  <c r="AN224" i="19" s="1"/>
  <c r="AM223" i="19"/>
  <c r="AN223" i="19" s="1"/>
  <c r="AM222" i="19"/>
  <c r="AN222" i="19" s="1"/>
  <c r="AM221" i="19"/>
  <c r="AN221" i="19" s="1"/>
  <c r="AM220" i="19"/>
  <c r="AN220" i="19" s="1"/>
  <c r="AM219" i="19"/>
  <c r="AN219" i="19" s="1"/>
  <c r="AM218" i="19"/>
  <c r="AN218" i="19" s="1"/>
  <c r="AM217" i="19"/>
  <c r="AN217" i="19" s="1"/>
  <c r="AM216" i="19"/>
  <c r="AM215" i="19"/>
  <c r="AN215" i="19" s="1"/>
  <c r="AM214" i="19"/>
  <c r="AN214" i="19" s="1"/>
  <c r="AM213" i="19"/>
  <c r="AN213" i="19" s="1"/>
  <c r="AM212" i="19"/>
  <c r="AN212" i="19" s="1"/>
  <c r="AM211" i="19"/>
  <c r="AN211" i="19" s="1"/>
  <c r="AM210" i="19"/>
  <c r="AN210" i="19" s="1"/>
  <c r="AM209" i="19"/>
  <c r="AN209" i="19" s="1"/>
  <c r="AM208" i="19"/>
  <c r="AM207" i="19"/>
  <c r="AN207" i="19" s="1"/>
  <c r="AM206" i="19"/>
  <c r="AN206" i="19" s="1"/>
  <c r="AM205" i="19"/>
  <c r="AN205" i="19" s="1"/>
  <c r="AM204" i="19"/>
  <c r="AN204" i="19" s="1"/>
  <c r="AM203" i="19"/>
  <c r="AN203" i="19" s="1"/>
  <c r="AM202" i="19"/>
  <c r="AN202" i="19" s="1"/>
  <c r="AM201" i="19"/>
  <c r="AN201" i="19" s="1"/>
  <c r="AM200" i="19"/>
  <c r="AM199" i="19"/>
  <c r="AN199" i="19" s="1"/>
  <c r="AM198" i="19"/>
  <c r="AN198" i="19" s="1"/>
  <c r="AM197" i="19"/>
  <c r="AN197" i="19" s="1"/>
  <c r="AM196" i="19"/>
  <c r="AN196" i="19" s="1"/>
  <c r="AM195" i="19"/>
  <c r="AN195" i="19" s="1"/>
  <c r="AM194" i="19"/>
  <c r="AN194" i="19" s="1"/>
  <c r="AM193" i="19"/>
  <c r="AM192" i="19"/>
  <c r="AN192" i="19" s="1"/>
  <c r="AM191" i="19"/>
  <c r="AM190" i="19"/>
  <c r="AN190" i="19" s="1"/>
  <c r="AM189" i="19"/>
  <c r="AN189" i="19" s="1"/>
  <c r="AM188" i="19"/>
  <c r="AN188" i="19" s="1"/>
  <c r="AM187" i="19"/>
  <c r="AN187" i="19" s="1"/>
  <c r="AM186" i="19"/>
  <c r="AN186" i="19" s="1"/>
  <c r="AM185" i="19"/>
  <c r="AN185" i="19" s="1"/>
  <c r="AM184" i="19"/>
  <c r="AN184" i="19" s="1"/>
  <c r="AM183" i="19"/>
  <c r="AM182" i="19"/>
  <c r="AN182" i="19" s="1"/>
  <c r="AN181" i="19"/>
  <c r="AN180" i="19"/>
  <c r="AN179" i="19"/>
  <c r="AM178" i="19"/>
  <c r="AN178" i="19" s="1"/>
  <c r="AM177" i="19"/>
  <c r="AN177" i="19" s="1"/>
  <c r="AM176" i="19"/>
  <c r="AN176" i="19" s="1"/>
  <c r="AM175" i="19"/>
  <c r="AN175" i="19" s="1"/>
  <c r="AM174" i="19"/>
  <c r="AN174" i="19" s="1"/>
  <c r="AM173" i="19"/>
  <c r="AN173" i="19" s="1"/>
  <c r="AM172" i="19"/>
  <c r="AN172" i="19" s="1"/>
  <c r="AM171" i="19"/>
  <c r="AN171" i="19" s="1"/>
  <c r="AN170" i="19"/>
  <c r="AN169" i="19"/>
  <c r="AM168" i="19"/>
  <c r="AM167" i="19"/>
  <c r="AN167" i="19" s="1"/>
  <c r="AM166" i="19"/>
  <c r="AN166" i="19" s="1"/>
  <c r="AM165" i="19"/>
  <c r="AN165" i="19" s="1"/>
  <c r="AM164" i="19"/>
  <c r="AN164" i="19" s="1"/>
  <c r="AM163" i="19"/>
  <c r="AN163" i="19" s="1"/>
  <c r="AM162" i="19"/>
  <c r="AN162" i="19" s="1"/>
  <c r="AM161" i="19"/>
  <c r="AN161" i="19" s="1"/>
  <c r="AN160" i="19"/>
  <c r="AM159" i="19"/>
  <c r="AN159" i="19" s="1"/>
  <c r="AM158" i="19"/>
  <c r="AN158" i="19" s="1"/>
  <c r="AM157" i="19"/>
  <c r="AN157" i="19" s="1"/>
  <c r="AM156" i="19"/>
  <c r="AN156" i="19" s="1"/>
  <c r="AM155" i="19"/>
  <c r="AN155" i="19" s="1"/>
  <c r="AM154" i="19"/>
  <c r="AN154" i="19" s="1"/>
  <c r="AM153" i="19"/>
  <c r="AN153" i="19" s="1"/>
  <c r="AM152" i="19"/>
  <c r="AN152" i="19" s="1"/>
  <c r="AM151" i="19"/>
  <c r="AN151" i="19" s="1"/>
  <c r="AM150" i="19"/>
  <c r="AN150" i="19" s="1"/>
  <c r="AM149" i="19"/>
  <c r="AN149" i="19" s="1"/>
  <c r="AM148" i="19"/>
  <c r="AN148" i="19" s="1"/>
  <c r="AM147" i="19"/>
  <c r="AN147" i="19" s="1"/>
  <c r="AM146" i="19"/>
  <c r="AN146" i="19" s="1"/>
  <c r="AM145" i="19"/>
  <c r="AN145" i="19" s="1"/>
  <c r="AM144" i="19"/>
  <c r="AN144" i="19" s="1"/>
  <c r="AM143" i="19"/>
  <c r="AN143" i="19" s="1"/>
  <c r="AM142" i="19"/>
  <c r="AN142" i="19" s="1"/>
  <c r="AM141" i="19"/>
  <c r="AN141" i="19" s="1"/>
  <c r="AM140" i="19"/>
  <c r="AN140" i="19" s="1"/>
  <c r="AM139" i="19"/>
  <c r="AN139" i="19" s="1"/>
  <c r="AM138" i="19"/>
  <c r="AN138" i="19" s="1"/>
  <c r="AM137" i="19"/>
  <c r="AN137" i="19" s="1"/>
  <c r="AN136" i="19"/>
  <c r="AM135" i="19"/>
  <c r="AN134" i="19"/>
  <c r="AN133" i="19"/>
  <c r="AN132" i="19"/>
  <c r="AM130" i="19"/>
  <c r="AN130" i="19" s="1"/>
  <c r="AM129" i="19"/>
  <c r="AN129" i="19" s="1"/>
  <c r="AM128" i="19"/>
  <c r="AM127" i="19"/>
  <c r="AN127" i="19" s="1"/>
  <c r="AM126" i="19"/>
  <c r="AN126" i="19" s="1"/>
  <c r="AM125" i="19"/>
  <c r="AN125" i="19" s="1"/>
  <c r="AM124" i="19"/>
  <c r="AN124" i="19" s="1"/>
  <c r="AM123" i="19"/>
  <c r="AM122" i="19"/>
  <c r="AN122" i="19" s="1"/>
  <c r="AM121" i="19"/>
  <c r="AN121" i="19" s="1"/>
  <c r="AM120" i="19"/>
  <c r="AN120" i="19" s="1"/>
  <c r="AM119" i="19"/>
  <c r="AN119" i="19" s="1"/>
  <c r="AN118" i="19"/>
  <c r="AN117" i="19"/>
  <c r="AM116" i="19"/>
  <c r="AN116" i="19" s="1"/>
  <c r="AM115" i="19"/>
  <c r="AN115" i="19" s="1"/>
  <c r="AM114" i="19"/>
  <c r="AN114" i="19" s="1"/>
  <c r="AM113" i="19"/>
  <c r="AN113" i="19" s="1"/>
  <c r="AM112" i="19"/>
  <c r="AN112" i="19" s="1"/>
  <c r="AM111" i="19"/>
  <c r="AN111" i="19" s="1"/>
  <c r="AN110" i="19"/>
  <c r="AM109" i="19"/>
  <c r="AN109" i="19" s="1"/>
  <c r="AN108" i="19"/>
  <c r="AM107" i="19"/>
  <c r="AN107" i="19" s="1"/>
  <c r="AM106" i="19"/>
  <c r="AN106" i="19" s="1"/>
  <c r="AM105" i="19"/>
  <c r="AN105" i="19" s="1"/>
  <c r="AM104" i="19"/>
  <c r="AN104" i="19" s="1"/>
  <c r="AN103" i="19"/>
  <c r="AM102" i="19"/>
  <c r="AN102" i="19" s="1"/>
  <c r="AN101" i="19"/>
  <c r="AN100" i="19"/>
  <c r="AN98" i="19"/>
  <c r="AM97" i="19"/>
  <c r="AN97" i="19" s="1"/>
  <c r="AM96" i="19"/>
  <c r="AN96" i="19" s="1"/>
  <c r="AN95" i="19"/>
  <c r="AM94" i="19"/>
  <c r="AN94" i="19" s="1"/>
  <c r="AM93" i="19"/>
  <c r="AN93" i="19" s="1"/>
  <c r="AM92" i="19"/>
  <c r="AN92" i="19" s="1"/>
  <c r="AM91" i="19"/>
  <c r="AN91" i="19" s="1"/>
  <c r="AM90" i="19"/>
  <c r="AN90" i="19" s="1"/>
  <c r="AM89" i="19"/>
  <c r="AN89" i="19" s="1"/>
  <c r="AM88" i="19"/>
  <c r="AN88" i="19" s="1"/>
  <c r="AN87" i="19"/>
  <c r="AM86" i="19"/>
  <c r="AN86" i="19" s="1"/>
  <c r="AM85" i="19"/>
  <c r="AN85" i="19" s="1"/>
  <c r="AM84" i="19"/>
  <c r="AN84" i="19" s="1"/>
  <c r="AM83" i="19"/>
  <c r="AN83" i="19" s="1"/>
  <c r="AM82" i="19"/>
  <c r="AM81" i="19"/>
  <c r="AN81" i="19" s="1"/>
  <c r="AM80" i="19"/>
  <c r="AM79" i="19"/>
  <c r="AN79" i="19" s="1"/>
  <c r="AM78" i="19"/>
  <c r="AN78" i="19" s="1"/>
  <c r="AM77" i="19"/>
  <c r="AN77" i="19" s="1"/>
  <c r="AM76" i="19"/>
  <c r="AN76" i="19" s="1"/>
  <c r="AM75" i="19"/>
  <c r="AN75" i="19" s="1"/>
  <c r="AN74" i="19"/>
  <c r="AM73" i="19"/>
  <c r="AN73" i="19" s="1"/>
  <c r="AM72" i="19"/>
  <c r="AN72" i="19" s="1"/>
  <c r="AM70" i="19"/>
  <c r="AM69" i="19"/>
  <c r="AN69" i="19" s="1"/>
  <c r="AM68" i="19"/>
  <c r="AN68" i="19" s="1"/>
  <c r="AM67" i="19"/>
  <c r="AM66" i="19"/>
  <c r="AN66" i="19" s="1"/>
  <c r="AM65" i="19"/>
  <c r="AN65" i="19" s="1"/>
  <c r="AM63" i="19"/>
  <c r="AN63" i="19" s="1"/>
  <c r="AM62" i="19"/>
  <c r="AN62" i="19" s="1"/>
  <c r="AM61" i="19"/>
  <c r="AN61" i="19" s="1"/>
  <c r="AM59" i="19"/>
  <c r="AN59" i="19" s="1"/>
  <c r="AM58" i="19"/>
  <c r="AN58" i="19" s="1"/>
  <c r="AM57" i="19"/>
  <c r="AN57" i="19" s="1"/>
  <c r="AM55" i="19"/>
  <c r="AN55" i="19" s="1"/>
  <c r="AM54" i="19"/>
  <c r="AN54" i="19" s="1"/>
  <c r="AM53" i="19"/>
  <c r="AN53" i="19" s="1"/>
  <c r="AM52" i="19"/>
  <c r="AN52" i="19" s="1"/>
  <c r="AM51" i="19"/>
  <c r="AN51" i="19" s="1"/>
  <c r="AM50" i="19"/>
  <c r="AN50" i="19" s="1"/>
  <c r="AM49" i="19"/>
  <c r="AN49" i="19" s="1"/>
  <c r="AM48" i="19"/>
  <c r="AN48" i="19" s="1"/>
  <c r="AM47" i="19"/>
  <c r="AN47" i="19" s="1"/>
  <c r="AM46" i="19"/>
  <c r="AN46" i="19" s="1"/>
  <c r="AM45" i="19"/>
  <c r="AN45" i="19" s="1"/>
  <c r="AM44" i="19"/>
  <c r="AN44" i="19" s="1"/>
  <c r="AM43" i="19"/>
  <c r="AN43" i="19" s="1"/>
  <c r="AM42" i="19"/>
  <c r="AN42" i="19" s="1"/>
  <c r="AM41" i="19"/>
  <c r="AN41" i="19" s="1"/>
  <c r="AM40" i="19"/>
  <c r="AN40" i="19" s="1"/>
  <c r="AM38" i="19"/>
  <c r="AN38" i="19" s="1"/>
  <c r="AM37" i="19"/>
  <c r="AN37" i="19" s="1"/>
  <c r="AM36" i="19"/>
  <c r="AN36" i="19" s="1"/>
  <c r="AM35" i="19"/>
  <c r="AN35" i="19" s="1"/>
  <c r="AM34" i="19"/>
  <c r="AN34" i="19" s="1"/>
  <c r="AM33" i="19"/>
  <c r="AN33" i="19" s="1"/>
  <c r="AM31" i="19"/>
  <c r="AN31" i="19" s="1"/>
  <c r="AM30" i="19"/>
  <c r="AN30" i="19" s="1"/>
  <c r="AM28" i="19"/>
  <c r="AN28" i="19" s="1"/>
  <c r="AM26" i="19"/>
  <c r="AN26" i="19" s="1"/>
  <c r="AM25" i="19"/>
  <c r="AN25" i="19" s="1"/>
  <c r="AM24" i="19"/>
  <c r="AN24" i="19" s="1"/>
  <c r="AM22" i="19"/>
  <c r="AM21" i="19"/>
  <c r="AN21" i="19" s="1"/>
  <c r="AM20" i="19"/>
  <c r="AN20" i="19" s="1"/>
  <c r="AM19" i="19"/>
  <c r="AM18" i="19"/>
  <c r="AN18" i="19" s="1"/>
  <c r="AM17" i="19"/>
  <c r="AM16" i="19"/>
  <c r="AN16" i="19" s="1"/>
  <c r="AM15" i="19"/>
  <c r="AN15" i="19" s="1"/>
  <c r="AM14" i="19"/>
  <c r="AN14" i="19" s="1"/>
  <c r="AM13" i="19"/>
  <c r="AN13" i="19" s="1"/>
  <c r="AM12" i="19"/>
  <c r="AN12" i="19" s="1"/>
  <c r="AM10" i="19"/>
  <c r="AN10" i="19" s="1"/>
  <c r="AK332" i="19"/>
  <c r="AL332" i="19" s="1"/>
  <c r="AK331" i="19"/>
  <c r="AL331" i="19" s="1"/>
  <c r="AK330" i="19"/>
  <c r="AL330" i="19" s="1"/>
  <c r="AK329" i="19"/>
  <c r="AL329" i="19" s="1"/>
  <c r="AK328" i="19"/>
  <c r="AL328" i="19" s="1"/>
  <c r="AK327" i="19"/>
  <c r="AL327" i="19" s="1"/>
  <c r="AK326" i="19"/>
  <c r="AL326" i="19" s="1"/>
  <c r="AK325" i="19"/>
  <c r="AL325" i="19" s="1"/>
  <c r="AK324" i="19"/>
  <c r="AL324" i="19" s="1"/>
  <c r="AK323" i="19"/>
  <c r="AL323" i="19" s="1"/>
  <c r="AK322" i="19"/>
  <c r="AL322" i="19" s="1"/>
  <c r="AK321" i="19"/>
  <c r="AL321" i="19" s="1"/>
  <c r="AK320" i="19"/>
  <c r="AL320" i="19" s="1"/>
  <c r="AK319" i="19"/>
  <c r="AL319" i="19" s="1"/>
  <c r="AK318" i="19"/>
  <c r="AL318" i="19" s="1"/>
  <c r="AK317" i="19"/>
  <c r="AL317" i="19" s="1"/>
  <c r="AK316" i="19"/>
  <c r="AL316" i="19" s="1"/>
  <c r="AK315" i="19"/>
  <c r="AK314" i="19"/>
  <c r="AL314" i="19" s="1"/>
  <c r="AK313" i="19"/>
  <c r="AL313" i="19" s="1"/>
  <c r="AK312" i="19"/>
  <c r="AL312" i="19" s="1"/>
  <c r="AK311" i="19"/>
  <c r="AL311" i="19" s="1"/>
  <c r="AK310" i="19"/>
  <c r="AL310" i="19" s="1"/>
  <c r="AK309" i="19"/>
  <c r="AL309" i="19" s="1"/>
  <c r="AK308" i="19"/>
  <c r="AL308" i="19" s="1"/>
  <c r="AK307" i="19"/>
  <c r="AK306" i="19"/>
  <c r="AL306" i="19" s="1"/>
  <c r="AK305" i="19"/>
  <c r="AL305" i="19" s="1"/>
  <c r="AK304" i="19"/>
  <c r="AL304" i="19" s="1"/>
  <c r="AK303" i="19"/>
  <c r="AK302" i="19"/>
  <c r="AK301" i="19"/>
  <c r="AL301" i="19" s="1"/>
  <c r="AK300" i="19"/>
  <c r="AL300" i="19" s="1"/>
  <c r="AK299" i="19"/>
  <c r="AL299" i="19" s="1"/>
  <c r="AK298" i="19"/>
  <c r="AL298" i="19" s="1"/>
  <c r="AK297" i="19"/>
  <c r="AL297" i="19" s="1"/>
  <c r="AK296" i="19"/>
  <c r="AK295" i="19"/>
  <c r="AL295" i="19" s="1"/>
  <c r="AK294" i="19"/>
  <c r="AL294" i="19" s="1"/>
  <c r="AK293" i="19"/>
  <c r="AL293" i="19" s="1"/>
  <c r="AK292" i="19"/>
  <c r="AL292" i="19" s="1"/>
  <c r="AK291" i="19"/>
  <c r="AK290" i="19"/>
  <c r="AK289" i="19"/>
  <c r="AL289" i="19" s="1"/>
  <c r="AK288" i="19"/>
  <c r="AL288" i="19" s="1"/>
  <c r="AK287" i="19"/>
  <c r="AL287" i="19" s="1"/>
  <c r="AK286" i="19"/>
  <c r="AL286" i="19" s="1"/>
  <c r="AK285" i="19"/>
  <c r="AL285" i="19" s="1"/>
  <c r="AK284" i="19"/>
  <c r="AL284" i="19" s="1"/>
  <c r="AK283" i="19"/>
  <c r="AL283" i="19" s="1"/>
  <c r="AK282" i="19"/>
  <c r="AL282" i="19" s="1"/>
  <c r="AK281" i="19"/>
  <c r="AL281" i="19" s="1"/>
  <c r="AK280" i="19"/>
  <c r="AL280" i="19" s="1"/>
  <c r="AK279" i="19"/>
  <c r="AL279" i="19" s="1"/>
  <c r="AK278" i="19"/>
  <c r="AL278" i="19" s="1"/>
  <c r="AK277" i="19"/>
  <c r="AL277" i="19" s="1"/>
  <c r="AK276" i="19"/>
  <c r="AL276" i="19" s="1"/>
  <c r="AK275" i="19"/>
  <c r="AL275" i="19" s="1"/>
  <c r="AK274" i="19"/>
  <c r="AL274" i="19" s="1"/>
  <c r="AK273" i="19"/>
  <c r="AL273" i="19" s="1"/>
  <c r="AK272" i="19"/>
  <c r="AL272" i="19" s="1"/>
  <c r="AK271" i="19"/>
  <c r="AK270" i="19"/>
  <c r="AL270" i="19" s="1"/>
  <c r="AK269" i="19"/>
  <c r="AL269" i="19" s="1"/>
  <c r="AK268" i="19"/>
  <c r="AL268" i="19" s="1"/>
  <c r="AK267" i="19"/>
  <c r="AL267" i="19" s="1"/>
  <c r="AK266" i="19"/>
  <c r="AL266" i="19" s="1"/>
  <c r="AK265" i="19"/>
  <c r="AL265" i="19" s="1"/>
  <c r="AK264" i="19"/>
  <c r="AL264" i="19" s="1"/>
  <c r="AK263" i="19"/>
  <c r="AL263" i="19" s="1"/>
  <c r="AK262" i="19"/>
  <c r="AK261" i="19"/>
  <c r="AL261" i="19" s="1"/>
  <c r="AK260" i="19"/>
  <c r="AL260" i="19" s="1"/>
  <c r="AK259" i="19"/>
  <c r="AL259" i="19" s="1"/>
  <c r="AK258" i="19"/>
  <c r="AL258" i="19" s="1"/>
  <c r="AK257" i="19"/>
  <c r="AL257" i="19" s="1"/>
  <c r="AK256" i="19"/>
  <c r="AL256" i="19" s="1"/>
  <c r="AK255" i="19"/>
  <c r="AL255" i="19" s="1"/>
  <c r="AK254" i="19"/>
  <c r="AL254" i="19" s="1"/>
  <c r="AK253" i="19"/>
  <c r="AL253" i="19" s="1"/>
  <c r="AK252" i="19"/>
  <c r="AK251" i="19"/>
  <c r="AK250" i="19"/>
  <c r="AL250" i="19" s="1"/>
  <c r="AK249" i="19"/>
  <c r="AL249" i="19" s="1"/>
  <c r="AK248" i="19"/>
  <c r="AL248" i="19" s="1"/>
  <c r="AK247" i="19"/>
  <c r="AL247" i="19" s="1"/>
  <c r="AK246" i="19"/>
  <c r="AL246" i="19" s="1"/>
  <c r="AK245" i="19"/>
  <c r="AL245" i="19" s="1"/>
  <c r="AK244" i="19"/>
  <c r="AL244" i="19" s="1"/>
  <c r="AK243" i="19"/>
  <c r="AL243" i="19" s="1"/>
  <c r="AK242" i="19"/>
  <c r="AL242" i="19" s="1"/>
  <c r="AK241" i="19"/>
  <c r="AL241" i="19" s="1"/>
  <c r="AK240" i="19"/>
  <c r="AL240" i="19" s="1"/>
  <c r="AK239" i="19"/>
  <c r="AL239" i="19" s="1"/>
  <c r="AK238" i="19"/>
  <c r="AK237" i="19"/>
  <c r="AL237" i="19" s="1"/>
  <c r="AK236" i="19"/>
  <c r="AL236" i="19" s="1"/>
  <c r="AK235" i="19"/>
  <c r="AK234" i="19"/>
  <c r="AK233" i="19"/>
  <c r="AK232" i="19"/>
  <c r="AL232" i="19" s="1"/>
  <c r="AK231" i="19"/>
  <c r="AL231" i="19" s="1"/>
  <c r="AK230" i="19"/>
  <c r="AL230" i="19" s="1"/>
  <c r="AK229" i="19"/>
  <c r="AL229" i="19" s="1"/>
  <c r="AK228" i="19"/>
  <c r="AL228" i="19" s="1"/>
  <c r="AK227" i="19"/>
  <c r="AL227" i="19" s="1"/>
  <c r="AK226" i="19"/>
  <c r="AL226" i="19" s="1"/>
  <c r="AK225" i="19"/>
  <c r="AL225" i="19" s="1"/>
  <c r="AK224" i="19"/>
  <c r="AL224" i="19" s="1"/>
  <c r="AK223" i="19"/>
  <c r="AL223" i="19" s="1"/>
  <c r="AK222" i="19"/>
  <c r="AL222" i="19" s="1"/>
  <c r="AK221" i="19"/>
  <c r="AL221" i="19" s="1"/>
  <c r="AK220" i="19"/>
  <c r="AL220" i="19" s="1"/>
  <c r="AK219" i="19"/>
  <c r="AL219" i="19" s="1"/>
  <c r="AK218" i="19"/>
  <c r="AL218" i="19" s="1"/>
  <c r="AK217" i="19"/>
  <c r="AL217" i="19" s="1"/>
  <c r="AK216" i="19"/>
  <c r="AL216" i="19" s="1"/>
  <c r="AK215" i="19"/>
  <c r="AL215" i="19" s="1"/>
  <c r="AK214" i="19"/>
  <c r="AL214" i="19" s="1"/>
  <c r="AK213" i="19"/>
  <c r="AL213" i="19" s="1"/>
  <c r="AK212" i="19"/>
  <c r="AL212" i="19" s="1"/>
  <c r="AK211" i="19"/>
  <c r="AL211" i="19" s="1"/>
  <c r="AK210" i="19"/>
  <c r="AL210" i="19" s="1"/>
  <c r="AK209" i="19"/>
  <c r="AL209" i="19" s="1"/>
  <c r="AK208" i="19"/>
  <c r="AL208" i="19" s="1"/>
  <c r="AK207" i="19"/>
  <c r="AL207" i="19" s="1"/>
  <c r="AK206" i="19"/>
  <c r="AL206" i="19" s="1"/>
  <c r="AK205" i="19"/>
  <c r="AL205" i="19" s="1"/>
  <c r="AK204" i="19"/>
  <c r="AL204" i="19" s="1"/>
  <c r="AK203" i="19"/>
  <c r="AL203" i="19" s="1"/>
  <c r="AK202" i="19"/>
  <c r="AL202" i="19" s="1"/>
  <c r="AK201" i="19"/>
  <c r="AL201" i="19" s="1"/>
  <c r="AK200" i="19"/>
  <c r="AK199" i="19"/>
  <c r="AL199" i="19" s="1"/>
  <c r="AK198" i="19"/>
  <c r="AL198" i="19" s="1"/>
  <c r="AK197" i="19"/>
  <c r="AL197" i="19" s="1"/>
  <c r="AK196" i="19"/>
  <c r="AL196" i="19" s="1"/>
  <c r="AK195" i="19"/>
  <c r="AL195" i="19" s="1"/>
  <c r="AK194" i="19"/>
  <c r="AL194" i="19" s="1"/>
  <c r="AK193" i="19"/>
  <c r="AL193" i="19" s="1"/>
  <c r="AK192" i="19"/>
  <c r="AL192" i="19" s="1"/>
  <c r="AK191" i="19"/>
  <c r="AL191" i="19" s="1"/>
  <c r="AK190" i="19"/>
  <c r="AL190" i="19" s="1"/>
  <c r="AK189" i="19"/>
  <c r="AL189" i="19" s="1"/>
  <c r="AK188" i="19"/>
  <c r="AL188" i="19" s="1"/>
  <c r="AK187" i="19"/>
  <c r="AK186" i="19"/>
  <c r="AK185" i="19"/>
  <c r="AL185" i="19" s="1"/>
  <c r="AK184" i="19"/>
  <c r="AL184" i="19" s="1"/>
  <c r="AK183" i="19"/>
  <c r="AL183" i="19" s="1"/>
  <c r="AK182" i="19"/>
  <c r="AL182" i="19" s="1"/>
  <c r="AK181" i="19"/>
  <c r="AL181" i="19" s="1"/>
  <c r="AK180" i="19"/>
  <c r="AL180" i="19" s="1"/>
  <c r="AK179" i="19"/>
  <c r="AL179" i="19" s="1"/>
  <c r="AK178" i="19"/>
  <c r="AL178" i="19" s="1"/>
  <c r="AK177" i="19"/>
  <c r="AL177" i="19" s="1"/>
  <c r="AK176" i="19"/>
  <c r="AL176" i="19" s="1"/>
  <c r="AK175" i="19"/>
  <c r="AL175" i="19" s="1"/>
  <c r="AK174" i="19"/>
  <c r="AL174" i="19" s="1"/>
  <c r="AK173" i="19"/>
  <c r="AL173" i="19" s="1"/>
  <c r="AK172" i="19"/>
  <c r="AL172" i="19" s="1"/>
  <c r="AK171" i="19"/>
  <c r="AL171" i="19" s="1"/>
  <c r="AK170" i="19"/>
  <c r="AL170" i="19" s="1"/>
  <c r="AK169" i="19"/>
  <c r="AL169" i="19" s="1"/>
  <c r="AK168" i="19"/>
  <c r="AL168" i="19" s="1"/>
  <c r="AK167" i="19"/>
  <c r="AK166" i="19"/>
  <c r="AL166" i="19" s="1"/>
  <c r="AK165" i="19"/>
  <c r="AL165" i="19" s="1"/>
  <c r="AK164" i="19"/>
  <c r="AL164" i="19" s="1"/>
  <c r="AK163" i="19"/>
  <c r="AL163" i="19" s="1"/>
  <c r="AK162" i="19"/>
  <c r="AL162" i="19" s="1"/>
  <c r="AK161" i="19"/>
  <c r="AL161" i="19" s="1"/>
  <c r="AK160" i="19"/>
  <c r="AL160" i="19" s="1"/>
  <c r="AK159" i="19"/>
  <c r="AL159" i="19" s="1"/>
  <c r="AK158" i="19"/>
  <c r="AL158" i="19" s="1"/>
  <c r="AK157" i="19"/>
  <c r="AL157" i="19" s="1"/>
  <c r="AK156" i="19"/>
  <c r="AL156" i="19" s="1"/>
  <c r="AK155" i="19"/>
  <c r="AL155" i="19" s="1"/>
  <c r="AK154" i="19"/>
  <c r="AL154" i="19" s="1"/>
  <c r="AK153" i="19"/>
  <c r="AL153" i="19" s="1"/>
  <c r="AK152" i="19"/>
  <c r="AL152" i="19" s="1"/>
  <c r="AK151" i="19"/>
  <c r="AL151" i="19" s="1"/>
  <c r="AK150" i="19"/>
  <c r="AL150" i="19" s="1"/>
  <c r="AK149" i="19"/>
  <c r="AL149" i="19" s="1"/>
  <c r="AK148" i="19"/>
  <c r="AL148" i="19" s="1"/>
  <c r="AK147" i="19"/>
  <c r="AL147" i="19" s="1"/>
  <c r="AK146" i="19"/>
  <c r="AL146" i="19" s="1"/>
  <c r="AK145" i="19"/>
  <c r="AL145" i="19" s="1"/>
  <c r="AK144" i="19"/>
  <c r="AL144" i="19" s="1"/>
  <c r="AK143" i="19"/>
  <c r="AL143" i="19" s="1"/>
  <c r="AK142" i="19"/>
  <c r="AL142" i="19" s="1"/>
  <c r="AK141" i="19"/>
  <c r="AL141" i="19" s="1"/>
  <c r="AK140" i="19"/>
  <c r="AL140" i="19" s="1"/>
  <c r="AK139" i="19"/>
  <c r="AL139" i="19" s="1"/>
  <c r="AK138" i="19"/>
  <c r="AL138" i="19" s="1"/>
  <c r="AK137" i="19"/>
  <c r="AL137" i="19" s="1"/>
  <c r="AK136" i="19"/>
  <c r="AK135" i="19"/>
  <c r="AL135" i="19" s="1"/>
  <c r="AK134" i="19"/>
  <c r="AL134" i="19" s="1"/>
  <c r="AK133" i="19"/>
  <c r="AL133" i="19" s="1"/>
  <c r="AK132" i="19"/>
  <c r="AL132" i="19" s="1"/>
  <c r="AK131" i="19"/>
  <c r="AL131" i="19" s="1"/>
  <c r="AK130" i="19"/>
  <c r="AL130" i="19" s="1"/>
  <c r="AK129" i="19"/>
  <c r="AL129" i="19" s="1"/>
  <c r="AK128" i="19"/>
  <c r="AL128" i="19" s="1"/>
  <c r="AK127" i="19"/>
  <c r="AL127" i="19" s="1"/>
  <c r="AK126" i="19"/>
  <c r="AL126" i="19" s="1"/>
  <c r="AK125" i="19"/>
  <c r="AL125" i="19" s="1"/>
  <c r="AK124" i="19"/>
  <c r="AL124" i="19" s="1"/>
  <c r="AK123" i="19"/>
  <c r="AL123" i="19" s="1"/>
  <c r="AK122" i="19"/>
  <c r="AL122" i="19" s="1"/>
  <c r="AK121" i="19"/>
  <c r="AL121" i="19" s="1"/>
  <c r="AK120" i="19"/>
  <c r="AL120" i="19" s="1"/>
  <c r="AK119" i="19"/>
  <c r="AL119" i="19" s="1"/>
  <c r="AK118" i="19"/>
  <c r="AL118" i="19" s="1"/>
  <c r="AK117" i="19"/>
  <c r="AL117" i="19" s="1"/>
  <c r="AK116" i="19"/>
  <c r="AL116" i="19" s="1"/>
  <c r="AK115" i="19"/>
  <c r="AK114" i="19"/>
  <c r="AL114" i="19" s="1"/>
  <c r="AK113" i="19"/>
  <c r="AK112" i="19"/>
  <c r="AL112" i="19" s="1"/>
  <c r="AK111" i="19"/>
  <c r="AL111" i="19" s="1"/>
  <c r="AK110" i="19"/>
  <c r="AL110" i="19" s="1"/>
  <c r="AK109" i="19"/>
  <c r="AL109" i="19" s="1"/>
  <c r="AK108" i="19"/>
  <c r="AL108" i="19" s="1"/>
  <c r="AK107" i="19"/>
  <c r="AL107" i="19" s="1"/>
  <c r="AK106" i="19"/>
  <c r="AL106" i="19" s="1"/>
  <c r="AK105" i="19"/>
  <c r="AL105" i="19" s="1"/>
  <c r="AK104" i="19"/>
  <c r="AL104" i="19" s="1"/>
  <c r="AK103" i="19"/>
  <c r="AL103" i="19" s="1"/>
  <c r="AK102" i="19"/>
  <c r="AL102" i="19" s="1"/>
  <c r="AK101" i="19"/>
  <c r="AL101" i="19" s="1"/>
  <c r="AK100" i="19"/>
  <c r="AL100" i="19" s="1"/>
  <c r="AK99" i="19"/>
  <c r="AL99" i="19" s="1"/>
  <c r="AK98" i="19"/>
  <c r="AL98" i="19" s="1"/>
  <c r="AK97" i="19"/>
  <c r="AL97" i="19" s="1"/>
  <c r="AK96" i="19"/>
  <c r="AK95" i="19"/>
  <c r="AL95" i="19" s="1"/>
  <c r="AK94" i="19"/>
  <c r="AL94" i="19" s="1"/>
  <c r="AK93" i="19"/>
  <c r="AL93" i="19" s="1"/>
  <c r="AK92" i="19"/>
  <c r="AL92" i="19" s="1"/>
  <c r="AK91" i="19"/>
  <c r="AL91" i="19" s="1"/>
  <c r="AK90" i="19"/>
  <c r="AL90" i="19" s="1"/>
  <c r="AK89" i="19"/>
  <c r="AL89" i="19" s="1"/>
  <c r="AK88" i="19"/>
  <c r="AL88" i="19" s="1"/>
  <c r="AK87" i="19"/>
  <c r="AL87" i="19" s="1"/>
  <c r="AK86" i="19"/>
  <c r="AL86" i="19" s="1"/>
  <c r="AK85" i="19"/>
  <c r="AL85" i="19" s="1"/>
  <c r="AK84" i="19"/>
  <c r="AL84" i="19" s="1"/>
  <c r="AK83" i="19"/>
  <c r="AK82" i="19"/>
  <c r="AL82" i="19" s="1"/>
  <c r="AK81" i="19"/>
  <c r="AL81" i="19" s="1"/>
  <c r="AK80" i="19"/>
  <c r="AL80" i="19" s="1"/>
  <c r="AK79" i="19"/>
  <c r="AL79" i="19" s="1"/>
  <c r="AK78" i="19"/>
  <c r="AL78" i="19" s="1"/>
  <c r="AK77" i="19"/>
  <c r="AL77" i="19" s="1"/>
  <c r="AK76" i="19"/>
  <c r="AL76" i="19" s="1"/>
  <c r="AK75" i="19"/>
  <c r="AL75" i="19" s="1"/>
  <c r="AK74" i="19"/>
  <c r="AK73" i="19"/>
  <c r="AK72" i="19"/>
  <c r="AK70" i="19"/>
  <c r="AK69" i="19"/>
  <c r="AK68" i="19"/>
  <c r="AK67" i="19"/>
  <c r="AK66" i="19"/>
  <c r="AK65" i="19"/>
  <c r="AK63" i="19"/>
  <c r="AK62" i="19"/>
  <c r="AK61" i="19"/>
  <c r="AK59" i="19"/>
  <c r="AK58" i="19"/>
  <c r="AK57" i="19"/>
  <c r="AK55" i="19"/>
  <c r="AK54" i="19"/>
  <c r="AK53" i="19"/>
  <c r="AK52" i="19"/>
  <c r="AK51" i="19"/>
  <c r="AK50" i="19"/>
  <c r="AK49" i="19"/>
  <c r="AK48" i="19"/>
  <c r="AL48" i="19" s="1"/>
  <c r="AK47" i="19"/>
  <c r="AK46" i="19"/>
  <c r="AK45" i="19"/>
  <c r="AK44" i="19"/>
  <c r="AK43" i="19"/>
  <c r="AK42" i="19"/>
  <c r="AK41" i="19"/>
  <c r="AK40" i="19"/>
  <c r="AK38" i="19"/>
  <c r="AL38" i="19" s="1"/>
  <c r="AK37" i="19"/>
  <c r="AL37" i="19" s="1"/>
  <c r="AK36" i="19"/>
  <c r="AK35" i="19"/>
  <c r="AL35" i="19" s="1"/>
  <c r="AK34" i="19"/>
  <c r="AK33" i="19"/>
  <c r="AK31" i="19"/>
  <c r="AK30" i="19"/>
  <c r="AK28" i="19"/>
  <c r="AK26" i="19"/>
  <c r="AK25" i="19"/>
  <c r="AL25" i="19" s="1"/>
  <c r="AK24" i="19"/>
  <c r="AK22" i="19"/>
  <c r="AK21" i="19"/>
  <c r="AK20" i="19"/>
  <c r="AK19" i="19"/>
  <c r="AK18" i="19"/>
  <c r="AK17" i="19"/>
  <c r="AK16" i="19"/>
  <c r="AK15" i="19"/>
  <c r="AK14" i="19"/>
  <c r="AK13" i="19"/>
  <c r="AK12" i="19"/>
  <c r="AL12" i="19" s="1"/>
  <c r="AK10" i="19"/>
  <c r="AL10" i="19" s="1"/>
  <c r="Z245" i="19"/>
  <c r="Z327" i="19"/>
  <c r="Z192" i="19"/>
  <c r="Z259" i="19"/>
  <c r="Z65" i="19"/>
  <c r="Z326" i="19"/>
  <c r="Z311" i="19"/>
  <c r="Z306" i="19"/>
  <c r="Z299" i="19"/>
  <c r="Z295" i="19"/>
  <c r="Z278" i="19"/>
  <c r="Z277" i="19"/>
  <c r="Z276" i="19"/>
  <c r="Z275" i="19"/>
  <c r="Z274" i="19"/>
  <c r="Z273" i="19"/>
  <c r="Z272" i="19"/>
  <c r="Z271" i="19"/>
  <c r="Z270" i="19"/>
  <c r="Z269" i="19"/>
  <c r="Z268" i="19"/>
  <c r="Z267" i="19"/>
  <c r="Z266" i="19"/>
  <c r="Z265" i="19"/>
  <c r="Z264" i="19"/>
  <c r="Z263" i="19"/>
  <c r="Z262" i="19"/>
  <c r="Z261" i="19"/>
  <c r="Z260" i="19"/>
  <c r="Z258" i="19"/>
  <c r="Z257" i="19"/>
  <c r="Z256" i="19"/>
  <c r="Z255" i="19"/>
  <c r="Z254" i="19"/>
  <c r="Z252" i="19"/>
  <c r="Z251" i="19"/>
  <c r="Z250" i="19"/>
  <c r="Z249" i="19"/>
  <c r="Z247" i="19"/>
  <c r="Z160" i="19"/>
  <c r="Z84" i="19"/>
  <c r="Z75" i="19"/>
  <c r="Z63" i="19"/>
  <c r="Z61" i="19"/>
  <c r="Z171" i="19"/>
  <c r="Z86" i="19"/>
  <c r="Z59" i="19"/>
  <c r="Z58" i="19"/>
  <c r="Z57" i="19"/>
  <c r="Z180" i="19"/>
  <c r="Z179" i="19"/>
  <c r="Z136" i="19"/>
  <c r="Z134" i="19"/>
  <c r="Z133" i="19"/>
  <c r="Z132" i="19"/>
  <c r="Z131" i="19"/>
  <c r="Z118" i="19"/>
  <c r="Z117" i="19"/>
  <c r="Z110" i="19"/>
  <c r="Z108" i="19"/>
  <c r="Z103" i="19"/>
  <c r="Z101" i="19"/>
  <c r="Z100" i="19"/>
  <c r="Z99" i="19"/>
  <c r="Z98" i="19"/>
  <c r="Z95" i="19"/>
  <c r="Z87" i="19"/>
  <c r="Z74" i="19"/>
  <c r="Z42" i="19"/>
  <c r="Z41" i="19"/>
  <c r="Z40" i="19"/>
  <c r="Z52" i="19"/>
  <c r="Z164" i="19"/>
  <c r="Z163" i="19"/>
  <c r="Z151" i="19"/>
  <c r="Z150" i="19"/>
  <c r="Z149" i="19"/>
  <c r="Z93" i="19"/>
  <c r="Z92" i="19"/>
  <c r="Z91" i="19"/>
  <c r="Z90" i="19"/>
  <c r="Z89" i="19"/>
  <c r="Z88" i="19"/>
  <c r="Z83" i="19"/>
  <c r="Z82" i="19"/>
  <c r="Z81" i="19"/>
  <c r="Z80" i="19"/>
  <c r="Z79" i="19"/>
  <c r="Z51" i="19"/>
  <c r="Z50" i="19"/>
  <c r="Z49" i="19"/>
  <c r="Z44" i="19"/>
  <c r="Z43" i="19"/>
  <c r="Z36" i="19"/>
  <c r="Z31" i="19"/>
  <c r="Z30" i="19"/>
  <c r="Z139" i="19"/>
  <c r="Z76" i="19"/>
  <c r="Z46" i="19"/>
  <c r="Z45" i="19"/>
  <c r="Z35" i="19"/>
  <c r="Z316" i="19"/>
  <c r="Z294" i="19"/>
  <c r="Z181" i="19"/>
  <c r="Z170" i="19"/>
  <c r="Z169" i="19"/>
  <c r="Z34" i="19"/>
  <c r="Z33" i="19"/>
  <c r="Z332" i="19"/>
  <c r="Z331" i="19"/>
  <c r="Z330" i="19"/>
  <c r="Z195" i="19"/>
  <c r="Z178" i="19"/>
  <c r="Z173" i="19"/>
  <c r="Z159" i="19"/>
  <c r="Z158" i="19"/>
  <c r="Z157" i="19"/>
  <c r="Z156" i="19"/>
  <c r="Z155" i="19"/>
  <c r="Z154" i="19"/>
  <c r="Z148" i="19"/>
  <c r="Z147" i="19"/>
  <c r="Z146" i="19"/>
  <c r="Z78" i="19"/>
  <c r="Z73" i="19"/>
  <c r="Z72" i="19"/>
  <c r="Z22" i="19"/>
  <c r="Z21" i="19"/>
  <c r="Z20" i="19"/>
  <c r="Z14" i="19"/>
  <c r="Z13" i="19"/>
  <c r="Z329" i="19"/>
  <c r="Z328" i="19"/>
  <c r="Z325" i="19"/>
  <c r="Z324" i="19"/>
  <c r="Z323" i="19"/>
  <c r="Z322" i="19"/>
  <c r="Z321" i="19"/>
  <c r="Z320" i="19"/>
  <c r="Z319" i="19"/>
  <c r="Z318" i="19"/>
  <c r="Z317" i="19"/>
  <c r="Z315" i="19"/>
  <c r="Z314" i="19"/>
  <c r="Z313" i="19"/>
  <c r="Z312" i="19"/>
  <c r="Z310" i="19"/>
  <c r="Z309" i="19"/>
  <c r="Z308" i="19"/>
  <c r="Z307" i="19"/>
  <c r="Z305" i="19"/>
  <c r="Z304" i="19"/>
  <c r="Z303" i="19"/>
  <c r="Z302" i="19"/>
  <c r="Z301" i="19"/>
  <c r="Z300" i="19"/>
  <c r="Z298" i="19"/>
  <c r="Z297" i="19"/>
  <c r="Z296" i="19"/>
  <c r="Z293" i="19"/>
  <c r="Z292" i="19"/>
  <c r="Z291" i="19"/>
  <c r="Z290" i="19"/>
  <c r="Z289" i="19"/>
  <c r="Z288" i="19"/>
  <c r="Z287" i="19"/>
  <c r="Z286" i="19"/>
  <c r="Z285" i="19"/>
  <c r="Z284" i="19"/>
  <c r="Z283" i="19"/>
  <c r="Z282" i="19"/>
  <c r="Z281" i="19"/>
  <c r="Z280" i="19"/>
  <c r="Z279" i="19"/>
  <c r="Z253" i="19"/>
  <c r="Z248" i="19"/>
  <c r="Z246" i="19"/>
  <c r="Z244" i="19"/>
  <c r="Z243" i="19"/>
  <c r="Z242" i="19"/>
  <c r="Z241" i="19"/>
  <c r="Z240" i="19"/>
  <c r="Z239" i="19"/>
  <c r="Z238" i="19"/>
  <c r="Z237" i="19"/>
  <c r="Z236" i="19"/>
  <c r="Z235" i="19"/>
  <c r="Z234" i="19"/>
  <c r="Z233" i="19"/>
  <c r="Z232" i="19"/>
  <c r="Z231" i="19"/>
  <c r="Z230" i="19"/>
  <c r="Z229" i="19"/>
  <c r="Z228" i="19"/>
  <c r="Z227" i="19"/>
  <c r="Z226" i="19"/>
  <c r="Z225" i="19"/>
  <c r="Z224" i="19"/>
  <c r="Z223" i="19"/>
  <c r="Z222" i="19"/>
  <c r="Z221" i="19"/>
  <c r="Z220" i="19"/>
  <c r="Z219" i="19"/>
  <c r="Z218" i="19"/>
  <c r="Z217" i="19"/>
  <c r="Z216" i="19"/>
  <c r="Z215" i="19"/>
  <c r="Z214" i="19"/>
  <c r="Z213" i="19"/>
  <c r="Z212" i="19"/>
  <c r="Z211" i="19"/>
  <c r="Z210" i="19"/>
  <c r="Z209" i="19"/>
  <c r="Z208" i="19"/>
  <c r="Z207" i="19"/>
  <c r="Z206" i="19"/>
  <c r="Z205" i="19"/>
  <c r="Z204" i="19"/>
  <c r="Z203" i="19"/>
  <c r="Z201" i="19"/>
  <c r="Z202" i="19"/>
  <c r="Z200" i="19"/>
  <c r="Z199" i="19"/>
  <c r="Z198" i="19"/>
  <c r="Z197" i="19"/>
  <c r="Z196" i="19"/>
  <c r="Z194" i="19"/>
  <c r="Z193" i="19"/>
  <c r="Z191" i="19"/>
  <c r="Z190" i="19"/>
  <c r="Z189" i="19"/>
  <c r="Z188" i="19"/>
  <c r="Z187" i="19"/>
  <c r="Z186" i="19"/>
  <c r="Z185" i="19"/>
  <c r="Z184" i="19"/>
  <c r="Z183" i="19"/>
  <c r="Z182" i="19"/>
  <c r="Z177" i="19"/>
  <c r="Z176" i="19"/>
  <c r="Z174" i="19"/>
  <c r="Z175" i="19"/>
  <c r="Z172" i="19"/>
  <c r="Z168" i="19"/>
  <c r="Z167" i="19"/>
  <c r="Z166" i="19"/>
  <c r="Z165" i="19"/>
  <c r="Z162" i="19"/>
  <c r="Z161" i="19"/>
  <c r="Z153" i="19"/>
  <c r="Z152" i="19"/>
  <c r="Z145" i="19"/>
  <c r="Z144" i="19"/>
  <c r="Z143" i="19"/>
  <c r="Z142" i="19"/>
  <c r="Z141" i="19"/>
  <c r="Z140" i="19"/>
  <c r="Z138" i="19"/>
  <c r="Z137" i="19"/>
  <c r="Z135" i="19"/>
  <c r="Z130" i="19"/>
  <c r="Z129" i="19"/>
  <c r="Z128" i="19"/>
  <c r="Z127" i="19"/>
  <c r="Z126" i="19"/>
  <c r="Z125" i="19"/>
  <c r="Z124" i="19"/>
  <c r="Z123" i="19"/>
  <c r="Z122" i="19"/>
  <c r="Z121" i="19"/>
  <c r="Z120" i="19"/>
  <c r="Z119" i="19"/>
  <c r="Z116" i="19"/>
  <c r="Z115" i="19"/>
  <c r="Z114" i="19"/>
  <c r="Z113" i="19"/>
  <c r="Z112" i="19"/>
  <c r="Z111" i="19"/>
  <c r="Z109" i="19"/>
  <c r="Z107" i="19"/>
  <c r="Z106" i="19"/>
  <c r="Z105" i="19"/>
  <c r="Z104" i="19"/>
  <c r="Z102" i="19"/>
  <c r="Z97" i="19"/>
  <c r="Z96" i="19"/>
  <c r="Z94" i="19"/>
  <c r="Z85" i="19"/>
  <c r="Z77" i="19"/>
  <c r="Z70" i="19"/>
  <c r="Z69" i="19"/>
  <c r="Z68" i="19"/>
  <c r="Z67" i="19"/>
  <c r="Z66" i="19"/>
  <c r="Z62" i="19"/>
  <c r="Z55" i="19"/>
  <c r="Z54" i="19"/>
  <c r="Z53" i="19"/>
  <c r="Z48" i="19"/>
  <c r="Z47" i="19"/>
  <c r="Z38" i="19"/>
  <c r="Z37" i="19"/>
  <c r="Z28" i="19"/>
  <c r="Z26" i="19"/>
  <c r="Z25" i="19"/>
  <c r="Z24" i="19"/>
  <c r="Z19" i="19"/>
  <c r="Z18" i="19"/>
  <c r="Z17" i="19"/>
  <c r="Z16" i="19"/>
  <c r="Z15" i="19"/>
  <c r="Z12" i="19"/>
  <c r="Z10" i="19"/>
  <c r="BE306" i="19"/>
  <c r="BE302" i="19"/>
  <c r="BE300" i="19"/>
  <c r="BE278" i="19"/>
  <c r="BE249" i="19"/>
  <c r="BE166" i="19"/>
  <c r="BE163" i="19"/>
  <c r="BE130" i="19"/>
  <c r="BE99" i="19"/>
  <c r="BE90" i="19"/>
  <c r="BE71" i="19"/>
  <c r="BE64" i="19"/>
  <c r="BE60" i="19"/>
  <c r="BE56" i="19"/>
  <c r="BE45" i="19"/>
  <c r="BE44" i="19"/>
  <c r="BE39" i="19"/>
  <c r="BE32" i="19"/>
  <c r="BE29" i="19"/>
  <c r="BE27" i="19"/>
  <c r="BE23" i="19"/>
  <c r="BE11" i="19"/>
  <c r="BC316" i="19"/>
  <c r="BC313" i="19"/>
  <c r="BC297" i="19"/>
  <c r="BC282" i="19"/>
  <c r="BC274" i="19"/>
  <c r="BC273" i="19"/>
  <c r="BC241" i="19"/>
  <c r="BC223" i="19"/>
  <c r="BC220" i="19"/>
  <c r="BC217" i="19"/>
  <c r="BC201" i="19"/>
  <c r="BC164" i="19"/>
  <c r="BC153" i="19"/>
  <c r="BC152" i="19"/>
  <c r="BC113" i="19"/>
  <c r="BC111" i="19"/>
  <c r="BC100" i="19"/>
  <c r="BC99" i="19"/>
  <c r="BC98" i="19"/>
  <c r="BC97" i="19"/>
  <c r="BC95" i="19"/>
  <c r="BC82" i="19"/>
  <c r="BC81" i="19"/>
  <c r="BC73" i="19"/>
  <c r="BC72" i="19"/>
  <c r="BC71" i="19"/>
  <c r="BC64" i="19"/>
  <c r="BC60" i="19"/>
  <c r="BC56" i="19"/>
  <c r="BC53" i="19"/>
  <c r="BC45" i="19"/>
  <c r="BC39" i="19"/>
  <c r="BC32" i="19"/>
  <c r="BC29" i="19"/>
  <c r="BC27" i="19"/>
  <c r="BC23" i="19"/>
  <c r="BC11" i="19"/>
  <c r="BC10" i="19"/>
  <c r="BA330" i="19"/>
  <c r="BA322" i="19"/>
  <c r="BA314" i="19"/>
  <c r="BA290" i="19"/>
  <c r="BA282" i="19"/>
  <c r="BA259" i="19"/>
  <c r="BA258" i="19"/>
  <c r="BA250" i="19"/>
  <c r="BA242" i="19"/>
  <c r="BA234" i="19"/>
  <c r="BA226" i="19"/>
  <c r="BA225" i="19"/>
  <c r="BA218" i="19"/>
  <c r="BA202" i="19"/>
  <c r="BA200" i="19"/>
  <c r="BA194" i="19"/>
  <c r="BA186" i="19"/>
  <c r="BA184" i="19"/>
  <c r="BA178" i="19"/>
  <c r="BA171" i="19"/>
  <c r="BA170" i="19"/>
  <c r="BA162" i="19"/>
  <c r="BA154" i="19"/>
  <c r="BA140" i="19"/>
  <c r="BA138" i="19"/>
  <c r="BA130" i="19"/>
  <c r="BA122" i="19"/>
  <c r="BA114" i="19"/>
  <c r="BA113" i="19"/>
  <c r="BA110" i="19"/>
  <c r="BA107" i="19"/>
  <c r="BA99" i="19"/>
  <c r="BA90" i="19"/>
  <c r="BA74" i="19"/>
  <c r="BA71" i="19"/>
  <c r="BA64" i="19"/>
  <c r="BA60" i="19"/>
  <c r="BA56" i="19"/>
  <c r="BA39" i="19"/>
  <c r="BA32" i="19"/>
  <c r="BA29" i="19"/>
  <c r="AR331" i="19"/>
  <c r="AR123" i="19"/>
  <c r="AR91" i="19"/>
  <c r="AP332" i="19"/>
  <c r="AP325" i="19"/>
  <c r="AP301" i="19"/>
  <c r="AP300" i="19"/>
  <c r="AP293" i="19"/>
  <c r="AP277" i="19"/>
  <c r="AP275" i="19"/>
  <c r="AP272" i="19"/>
  <c r="AP259" i="19"/>
  <c r="AP258" i="19"/>
  <c r="AP253" i="19"/>
  <c r="AP252" i="19"/>
  <c r="AP245" i="19"/>
  <c r="AP227" i="19"/>
  <c r="AP221" i="19"/>
  <c r="AP220" i="19"/>
  <c r="AP213" i="19"/>
  <c r="AP192" i="19"/>
  <c r="AP189" i="19"/>
  <c r="AP188" i="19"/>
  <c r="AP181" i="19"/>
  <c r="AP176" i="19"/>
  <c r="AP163" i="19"/>
  <c r="AP157" i="19"/>
  <c r="AP149" i="19"/>
  <c r="AP147" i="19"/>
  <c r="AP125" i="19"/>
  <c r="AP115" i="19"/>
  <c r="AP107" i="19"/>
  <c r="AP85" i="19"/>
  <c r="AP84" i="19"/>
  <c r="AP77" i="19"/>
  <c r="AP76" i="19"/>
  <c r="AP75" i="19"/>
  <c r="AP71" i="19"/>
  <c r="AP64" i="19"/>
  <c r="AP60" i="19"/>
  <c r="AP56" i="19"/>
  <c r="AP55" i="19"/>
  <c r="AP43" i="19"/>
  <c r="AP32" i="19"/>
  <c r="AP29" i="19"/>
  <c r="AP27" i="19"/>
  <c r="AP18" i="19"/>
  <c r="AP11" i="19"/>
  <c r="AN320" i="19"/>
  <c r="AN311" i="19"/>
  <c r="AN308" i="19"/>
  <c r="AN306" i="19"/>
  <c r="AN305" i="19"/>
  <c r="AN272" i="19"/>
  <c r="AN256" i="19"/>
  <c r="AN255" i="19"/>
  <c r="AN248" i="19"/>
  <c r="AN239" i="19"/>
  <c r="AN236" i="19"/>
  <c r="AN216" i="19"/>
  <c r="AN208" i="19"/>
  <c r="AN200" i="19"/>
  <c r="AN193" i="19"/>
  <c r="AN191" i="19"/>
  <c r="AN183" i="19"/>
  <c r="AN168" i="19"/>
  <c r="AN135" i="19"/>
  <c r="AN128" i="19"/>
  <c r="AN123" i="19"/>
  <c r="AN82" i="19"/>
  <c r="AN80" i="19"/>
  <c r="AN71" i="19"/>
  <c r="AN70" i="19"/>
  <c r="AN67" i="19"/>
  <c r="AN64" i="19"/>
  <c r="AN60" i="19"/>
  <c r="AN56" i="19"/>
  <c r="AN32" i="19"/>
  <c r="AN29" i="19"/>
  <c r="AN27" i="19"/>
  <c r="AN22" i="19"/>
  <c r="AN19" i="19"/>
  <c r="AN17" i="19"/>
  <c r="AN11" i="19"/>
  <c r="AL315" i="19"/>
  <c r="AL307" i="19"/>
  <c r="AL303" i="19"/>
  <c r="AL302" i="19"/>
  <c r="AL296" i="19"/>
  <c r="AL291" i="19"/>
  <c r="AL290" i="19"/>
  <c r="AL271" i="19"/>
  <c r="AL262" i="19"/>
  <c r="AL252" i="19"/>
  <c r="AL251" i="19"/>
  <c r="AL238" i="19"/>
  <c r="AL235" i="19"/>
  <c r="AL234" i="19"/>
  <c r="AL233" i="19"/>
  <c r="AL200" i="19"/>
  <c r="AL187" i="19"/>
  <c r="AL186" i="19"/>
  <c r="AL167" i="19"/>
  <c r="AL136" i="19"/>
  <c r="AL115" i="19"/>
  <c r="AL113" i="19"/>
  <c r="AL96" i="19"/>
  <c r="AL83" i="19"/>
  <c r="AL11" i="19"/>
  <c r="AF332" i="19"/>
  <c r="AF331" i="19"/>
  <c r="AF330" i="19"/>
  <c r="AF329" i="19"/>
  <c r="AY329" i="19" s="1"/>
  <c r="AF328" i="19"/>
  <c r="AG328" i="19" s="1"/>
  <c r="AF327" i="19"/>
  <c r="AG327" i="19" s="1"/>
  <c r="AF326" i="19"/>
  <c r="AF325" i="19"/>
  <c r="AF324" i="19"/>
  <c r="AF323" i="19"/>
  <c r="AF322" i="19"/>
  <c r="AF321" i="19"/>
  <c r="AF320" i="19"/>
  <c r="AY320" i="19" s="1"/>
  <c r="AF319" i="19"/>
  <c r="AF318" i="19"/>
  <c r="AF317" i="19"/>
  <c r="AF316" i="19"/>
  <c r="AY316" i="19" s="1"/>
  <c r="AF315" i="19"/>
  <c r="AF314" i="19"/>
  <c r="AF313" i="19"/>
  <c r="AF312" i="19"/>
  <c r="AF311" i="19"/>
  <c r="AF310" i="19"/>
  <c r="AF309" i="19"/>
  <c r="AF308" i="19"/>
  <c r="AF307" i="19"/>
  <c r="AF306" i="19"/>
  <c r="AF305" i="19"/>
  <c r="AR305" i="19" s="1"/>
  <c r="AF304" i="19"/>
  <c r="AF303" i="19"/>
  <c r="AF302" i="19"/>
  <c r="AF301" i="19"/>
  <c r="AF300" i="19"/>
  <c r="AF299" i="19"/>
  <c r="AF298" i="19"/>
  <c r="AF297" i="19"/>
  <c r="AF296" i="19"/>
  <c r="AR296" i="19" s="1"/>
  <c r="AF295" i="19"/>
  <c r="AG295" i="19" s="1"/>
  <c r="AF294" i="19"/>
  <c r="AF293" i="19"/>
  <c r="AF292" i="19"/>
  <c r="AF291" i="19"/>
  <c r="AF290" i="19"/>
  <c r="AF289" i="19"/>
  <c r="AF288" i="19"/>
  <c r="AF287" i="19"/>
  <c r="AF286" i="19"/>
  <c r="AF285" i="19"/>
  <c r="AF284" i="19"/>
  <c r="AF283" i="19"/>
  <c r="AF282" i="19"/>
  <c r="AF281" i="19"/>
  <c r="AF280" i="19"/>
  <c r="AF279" i="19"/>
  <c r="AG279" i="19" s="1"/>
  <c r="AF278" i="19"/>
  <c r="AF277" i="19"/>
  <c r="AF276" i="19"/>
  <c r="AF275" i="19"/>
  <c r="AF274" i="19"/>
  <c r="AF273" i="19"/>
  <c r="AF272" i="19"/>
  <c r="AF271" i="19"/>
  <c r="AF270" i="19"/>
  <c r="AF269" i="19"/>
  <c r="AF268" i="19"/>
  <c r="AF267" i="19"/>
  <c r="AF266" i="19"/>
  <c r="AF265" i="19"/>
  <c r="AF264" i="19"/>
  <c r="AR264" i="19" s="1"/>
  <c r="AF263" i="19"/>
  <c r="AG263" i="19" s="1"/>
  <c r="AF262" i="19"/>
  <c r="AF261" i="19"/>
  <c r="AF260" i="19"/>
  <c r="AF259" i="19"/>
  <c r="AF258" i="19"/>
  <c r="AF257" i="19"/>
  <c r="AR257" i="19" s="1"/>
  <c r="AF256" i="19"/>
  <c r="AF255" i="19"/>
  <c r="AF254" i="19"/>
  <c r="AF253" i="19"/>
  <c r="AF252" i="19"/>
  <c r="AF251" i="19"/>
  <c r="AF250" i="19"/>
  <c r="AF249" i="19"/>
  <c r="AF248" i="19"/>
  <c r="AF247" i="19"/>
  <c r="AG247" i="19" s="1"/>
  <c r="AF246" i="19"/>
  <c r="AF245" i="19"/>
  <c r="AF244" i="19"/>
  <c r="AF243" i="19"/>
  <c r="AF242" i="19"/>
  <c r="AF241" i="19"/>
  <c r="AF240" i="19"/>
  <c r="AF239" i="19"/>
  <c r="AF238" i="19"/>
  <c r="AF237" i="19"/>
  <c r="AF236" i="19"/>
  <c r="AF235" i="19"/>
  <c r="AF234" i="19"/>
  <c r="AF233" i="19"/>
  <c r="AR233" i="19" s="1"/>
  <c r="AF232" i="19"/>
  <c r="AR232" i="19" s="1"/>
  <c r="AF231" i="19"/>
  <c r="AG231" i="19" s="1"/>
  <c r="AF230" i="19"/>
  <c r="AF229" i="19"/>
  <c r="AF228" i="19"/>
  <c r="AF227" i="19"/>
  <c r="AF226" i="19"/>
  <c r="AF225" i="19"/>
  <c r="AF224" i="19"/>
  <c r="AF223" i="19"/>
  <c r="AF222" i="19"/>
  <c r="AF221" i="19"/>
  <c r="AF220" i="19"/>
  <c r="AF219" i="19"/>
  <c r="AF218" i="19"/>
  <c r="AF217" i="19"/>
  <c r="AF216" i="19"/>
  <c r="AF215" i="19"/>
  <c r="AF214" i="19"/>
  <c r="AF213" i="19"/>
  <c r="AF212" i="19"/>
  <c r="AF211" i="19"/>
  <c r="AF210" i="19"/>
  <c r="AR210" i="19" s="1"/>
  <c r="AF209" i="19"/>
  <c r="AF208" i="19"/>
  <c r="AF207" i="19"/>
  <c r="AF206" i="19"/>
  <c r="AF205" i="19"/>
  <c r="AF204" i="19"/>
  <c r="AF203" i="19"/>
  <c r="AF202" i="19"/>
  <c r="AF201" i="19"/>
  <c r="AF200" i="19"/>
  <c r="AF199" i="19"/>
  <c r="AF198" i="19"/>
  <c r="AF197" i="19"/>
  <c r="AY197" i="19" s="1"/>
  <c r="AF196" i="19"/>
  <c r="AF195" i="19"/>
  <c r="AF194" i="19"/>
  <c r="AY194" i="19" s="1"/>
  <c r="AF193" i="19"/>
  <c r="AY193" i="19" s="1"/>
  <c r="AF192" i="19"/>
  <c r="AR192" i="19" s="1"/>
  <c r="AF191" i="19"/>
  <c r="AF190" i="19"/>
  <c r="AF189" i="19"/>
  <c r="AF188" i="19"/>
  <c r="AF187" i="19"/>
  <c r="AR187" i="19" s="1"/>
  <c r="AF186" i="19"/>
  <c r="AF185" i="19"/>
  <c r="AF184" i="19"/>
  <c r="AG184" i="19" s="1"/>
  <c r="AF183" i="19"/>
  <c r="AF182" i="19"/>
  <c r="AF181" i="19"/>
  <c r="AY181" i="19" s="1"/>
  <c r="AF180" i="19"/>
  <c r="AF179" i="19"/>
  <c r="AF178" i="19"/>
  <c r="AF177" i="19"/>
  <c r="AF176" i="19"/>
  <c r="AF175" i="19"/>
  <c r="AF174" i="19"/>
  <c r="AF173" i="19"/>
  <c r="AF172" i="19"/>
  <c r="AF171" i="19"/>
  <c r="AF170" i="19"/>
  <c r="AF169" i="19"/>
  <c r="AR169" i="19" s="1"/>
  <c r="AF168" i="19"/>
  <c r="AF167" i="19"/>
  <c r="AF166" i="19"/>
  <c r="AY166" i="19" s="1"/>
  <c r="AF165" i="19"/>
  <c r="AF164" i="19"/>
  <c r="AF163" i="19"/>
  <c r="AF162" i="19"/>
  <c r="AY162" i="19" s="1"/>
  <c r="AF161" i="19"/>
  <c r="AF160" i="19"/>
  <c r="AF159" i="19"/>
  <c r="AF158" i="19"/>
  <c r="AY158" i="19" s="1"/>
  <c r="AF157" i="19"/>
  <c r="AF156" i="19"/>
  <c r="AF155" i="19"/>
  <c r="AF154" i="19"/>
  <c r="AY154" i="19" s="1"/>
  <c r="AF153" i="19"/>
  <c r="AF152" i="19"/>
  <c r="AG152" i="19" s="1"/>
  <c r="AF151" i="19"/>
  <c r="AF150" i="19"/>
  <c r="AY150" i="19" s="1"/>
  <c r="AF149" i="19"/>
  <c r="AF148" i="19"/>
  <c r="AF147" i="19"/>
  <c r="AF146" i="19"/>
  <c r="AF145" i="19"/>
  <c r="AF144" i="19"/>
  <c r="AF143" i="19"/>
  <c r="AF142" i="19"/>
  <c r="AF141" i="19"/>
  <c r="AR141" i="19" s="1"/>
  <c r="AF140" i="19"/>
  <c r="AF139" i="19"/>
  <c r="AY139" i="19" s="1"/>
  <c r="AF138" i="19"/>
  <c r="AF137" i="19"/>
  <c r="AF136" i="19"/>
  <c r="AR136" i="19" s="1"/>
  <c r="AF135" i="19"/>
  <c r="AF134" i="19"/>
  <c r="AT134" i="19" s="1"/>
  <c r="AF133" i="19"/>
  <c r="AF132" i="19"/>
  <c r="AF131" i="19"/>
  <c r="AF130" i="19"/>
  <c r="AR130" i="19" s="1"/>
  <c r="AF129" i="19"/>
  <c r="AF128" i="19"/>
  <c r="AF127" i="19"/>
  <c r="AF126" i="19"/>
  <c r="AF125" i="19"/>
  <c r="AF124" i="19"/>
  <c r="AF123" i="19"/>
  <c r="AF122" i="19"/>
  <c r="AF121" i="19"/>
  <c r="AF120" i="19"/>
  <c r="AF119" i="19"/>
  <c r="AF118" i="19"/>
  <c r="AT118" i="19" s="1"/>
  <c r="AF117" i="19"/>
  <c r="AF116" i="19"/>
  <c r="AF115" i="19"/>
  <c r="AF114" i="19"/>
  <c r="AF113" i="19"/>
  <c r="AF112" i="19"/>
  <c r="AF111" i="19"/>
  <c r="AF110" i="19"/>
  <c r="AF109" i="19"/>
  <c r="AR109" i="19" s="1"/>
  <c r="AF108" i="19"/>
  <c r="AF107" i="19"/>
  <c r="AF106" i="19"/>
  <c r="AF105" i="19"/>
  <c r="AF104" i="19"/>
  <c r="AF103" i="19"/>
  <c r="AF102" i="19"/>
  <c r="AT102" i="19" s="1"/>
  <c r="AF101" i="19"/>
  <c r="AF100" i="19"/>
  <c r="AF99" i="19"/>
  <c r="AF98" i="19"/>
  <c r="AF97" i="19"/>
  <c r="AF96" i="19"/>
  <c r="AF95" i="19"/>
  <c r="AF94" i="19"/>
  <c r="AF93" i="19"/>
  <c r="AF92" i="19"/>
  <c r="AF91" i="19"/>
  <c r="AF90" i="19"/>
  <c r="AY90" i="19" s="1"/>
  <c r="AF89" i="19"/>
  <c r="AF88" i="19"/>
  <c r="AG88" i="19" s="1"/>
  <c r="AF87" i="19"/>
  <c r="AT87" i="19" s="1"/>
  <c r="AF86" i="19"/>
  <c r="AF85" i="19"/>
  <c r="AF84" i="19"/>
  <c r="AY84" i="19" s="1"/>
  <c r="AF83" i="19"/>
  <c r="AF82" i="19"/>
  <c r="AY82" i="19" s="1"/>
  <c r="AF81" i="19"/>
  <c r="AY81" i="19" s="1"/>
  <c r="AF80" i="19"/>
  <c r="AF79" i="19"/>
  <c r="AF78" i="19"/>
  <c r="AF77" i="19"/>
  <c r="AF74" i="19"/>
  <c r="AF73" i="19"/>
  <c r="AF72" i="19"/>
  <c r="AR72" i="19" s="1"/>
  <c r="AF71" i="19"/>
  <c r="AY71" i="19" s="1"/>
  <c r="AF70" i="19"/>
  <c r="AF69" i="19"/>
  <c r="AY69" i="19" s="1"/>
  <c r="AF68" i="19"/>
  <c r="AF67" i="19"/>
  <c r="AF66" i="19"/>
  <c r="AF65" i="19"/>
  <c r="AF64" i="19"/>
  <c r="AF63" i="19"/>
  <c r="AY63" i="19" s="1"/>
  <c r="AF62" i="19"/>
  <c r="AF61" i="19"/>
  <c r="AF60" i="19"/>
  <c r="AF59" i="19"/>
  <c r="AF58" i="19"/>
  <c r="AF57" i="19"/>
  <c r="AF56" i="19"/>
  <c r="AY56" i="19" s="1"/>
  <c r="AF55" i="19"/>
  <c r="AF54" i="19"/>
  <c r="AF53" i="19"/>
  <c r="AF52" i="19"/>
  <c r="AF51" i="19"/>
  <c r="AF50" i="19"/>
  <c r="AF49" i="19"/>
  <c r="AF48" i="19"/>
  <c r="AG48" i="19" s="1"/>
  <c r="AF47" i="19"/>
  <c r="AF46" i="19"/>
  <c r="AF45" i="19"/>
  <c r="AF44" i="19"/>
  <c r="AF43" i="19"/>
  <c r="AF42" i="19"/>
  <c r="AF41" i="19"/>
  <c r="AF40" i="19"/>
  <c r="AG40" i="19" s="1"/>
  <c r="AF39" i="19"/>
  <c r="AT39" i="19" s="1"/>
  <c r="AF38" i="19"/>
  <c r="AT38" i="19" s="1"/>
  <c r="AF37" i="19"/>
  <c r="AF36" i="19"/>
  <c r="AF35" i="19"/>
  <c r="AF34" i="19"/>
  <c r="AF33" i="19"/>
  <c r="AF32" i="19"/>
  <c r="AY32" i="19" s="1"/>
  <c r="AF31" i="19"/>
  <c r="AY31" i="19" s="1"/>
  <c r="AF30" i="19"/>
  <c r="AF29" i="19"/>
  <c r="AF28" i="19"/>
  <c r="AF27" i="19"/>
  <c r="AY27" i="19" s="1"/>
  <c r="AF26" i="19"/>
  <c r="AF25" i="19"/>
  <c r="AF24" i="19"/>
  <c r="AR24" i="19" s="1"/>
  <c r="AF23" i="19"/>
  <c r="AF22" i="19"/>
  <c r="AF21" i="19"/>
  <c r="AF20" i="19"/>
  <c r="AF19" i="19"/>
  <c r="AF18" i="19"/>
  <c r="AF17" i="19"/>
  <c r="AY17" i="19" s="1"/>
  <c r="AF16" i="19"/>
  <c r="AG16" i="19" s="1"/>
  <c r="AF15" i="19"/>
  <c r="AF14" i="19"/>
  <c r="AF13" i="19"/>
  <c r="AY13" i="19" s="1"/>
  <c r="AF12" i="19"/>
  <c r="AF11" i="19"/>
  <c r="AF10" i="19"/>
  <c r="AY89" i="19" l="1"/>
  <c r="AY305" i="19"/>
  <c r="AY167" i="19"/>
  <c r="AY55" i="19"/>
  <c r="AG56" i="19"/>
  <c r="AR56" i="19"/>
  <c r="AY330" i="19"/>
  <c r="AY161" i="19"/>
  <c r="AY178" i="19"/>
  <c r="AY185" i="19"/>
  <c r="AG29" i="19"/>
  <c r="AY29" i="19"/>
  <c r="AR184" i="19"/>
  <c r="AY53" i="19"/>
  <c r="AY145" i="19"/>
  <c r="AY153" i="19"/>
  <c r="AY191" i="19"/>
  <c r="AY327" i="19"/>
  <c r="AT176" i="19"/>
  <c r="AT184" i="19"/>
  <c r="AT192" i="19"/>
  <c r="AT200" i="19"/>
  <c r="AT216" i="19"/>
  <c r="AT328" i="19"/>
  <c r="AY16" i="19"/>
  <c r="AY45" i="19"/>
  <c r="AY54" i="19"/>
  <c r="AY192" i="19"/>
  <c r="AY311" i="19"/>
  <c r="AY48" i="19"/>
  <c r="AY72" i="19"/>
  <c r="AT15" i="19"/>
  <c r="AT178" i="19"/>
  <c r="AT86" i="19"/>
  <c r="AT262" i="19"/>
  <c r="AS76" i="19"/>
  <c r="AS45" i="19"/>
  <c r="AS139" i="19"/>
  <c r="AT139" i="19" s="1"/>
  <c r="AG92" i="19"/>
  <c r="AG116" i="19"/>
  <c r="AG140" i="19"/>
  <c r="AG196" i="19"/>
  <c r="AR316" i="19"/>
  <c r="AS151" i="19"/>
  <c r="AT151" i="19" s="1"/>
  <c r="AS79" i="19"/>
  <c r="AT79" i="19" s="1"/>
  <c r="AS51" i="19"/>
  <c r="AT51" i="19" s="1"/>
  <c r="AS31" i="19"/>
  <c r="AT31" i="19" s="1"/>
  <c r="AS150" i="19"/>
  <c r="AS50" i="19"/>
  <c r="AS30" i="19"/>
  <c r="AS149" i="19"/>
  <c r="AS93" i="19"/>
  <c r="AS36" i="19"/>
  <c r="AT36" i="19" s="1"/>
  <c r="AS92" i="19"/>
  <c r="AT92" i="19" s="1"/>
  <c r="AS44" i="19"/>
  <c r="AS91" i="19"/>
  <c r="AS83" i="19"/>
  <c r="AT83" i="19" s="1"/>
  <c r="AS43" i="19"/>
  <c r="AT43" i="19" s="1"/>
  <c r="AS164" i="19"/>
  <c r="AT164" i="19" s="1"/>
  <c r="AS90" i="19"/>
  <c r="AS82" i="19"/>
  <c r="AT82" i="19" s="1"/>
  <c r="AG51" i="19"/>
  <c r="AG101" i="19"/>
  <c r="AG197" i="19"/>
  <c r="AG261" i="19"/>
  <c r="AG66" i="19"/>
  <c r="AG132" i="19"/>
  <c r="AG164" i="19"/>
  <c r="AG35" i="19"/>
  <c r="AG325" i="19"/>
  <c r="AS80" i="19"/>
  <c r="AT80" i="19" s="1"/>
  <c r="AG20" i="19"/>
  <c r="AG44" i="19"/>
  <c r="AT94" i="19"/>
  <c r="AT238" i="19"/>
  <c r="AT270" i="19"/>
  <c r="AT302" i="19"/>
  <c r="AR88" i="19"/>
  <c r="AS49" i="19"/>
  <c r="AT49" i="19" s="1"/>
  <c r="AS81" i="19"/>
  <c r="AS163" i="19"/>
  <c r="AG18" i="19"/>
  <c r="AG229" i="19"/>
  <c r="AR229" i="19"/>
  <c r="AG12" i="19"/>
  <c r="AG13" i="19"/>
  <c r="AR13" i="19"/>
  <c r="AT69" i="19"/>
  <c r="AG223" i="19"/>
  <c r="AG239" i="19"/>
  <c r="AG255" i="19"/>
  <c r="AG271" i="19"/>
  <c r="AG287" i="19"/>
  <c r="AG303" i="19"/>
  <c r="AT303" i="19"/>
  <c r="AG311" i="19"/>
  <c r="AT311" i="19"/>
  <c r="AG319" i="19"/>
  <c r="AT223" i="19"/>
  <c r="AT104" i="19"/>
  <c r="AG84" i="19"/>
  <c r="AG156" i="19"/>
  <c r="AG252" i="19"/>
  <c r="AG284" i="19"/>
  <c r="AR27" i="19"/>
  <c r="AG80" i="19"/>
  <c r="AR96" i="19"/>
  <c r="AT112" i="19"/>
  <c r="AG144" i="19"/>
  <c r="AG160" i="19"/>
  <c r="AG176" i="19"/>
  <c r="AG192" i="19"/>
  <c r="AG200" i="19"/>
  <c r="AR200" i="19"/>
  <c r="AG216" i="19"/>
  <c r="AR216" i="19"/>
  <c r="AR92" i="19"/>
  <c r="AR252" i="19"/>
  <c r="AT47" i="19"/>
  <c r="AR81" i="19"/>
  <c r="AR105" i="19"/>
  <c r="AG113" i="19"/>
  <c r="AG121" i="19"/>
  <c r="AG137" i="19"/>
  <c r="AG145" i="19"/>
  <c r="AG153" i="19"/>
  <c r="AG169" i="19"/>
  <c r="AG177" i="19"/>
  <c r="AG209" i="19"/>
  <c r="AG233" i="19"/>
  <c r="AG249" i="19"/>
  <c r="AG257" i="19"/>
  <c r="AG265" i="19"/>
  <c r="AR265" i="19"/>
  <c r="AG281" i="19"/>
  <c r="AG289" i="19"/>
  <c r="AG305" i="19"/>
  <c r="AG313" i="19"/>
  <c r="AG329" i="19"/>
  <c r="AR82" i="19"/>
  <c r="AG106" i="19"/>
  <c r="AG114" i="19"/>
  <c r="AG122" i="19"/>
  <c r="AG130" i="19"/>
  <c r="AG138" i="19"/>
  <c r="AG170" i="19"/>
  <c r="AG186" i="19"/>
  <c r="AG194" i="19"/>
  <c r="AG202" i="19"/>
  <c r="AG210" i="19"/>
  <c r="AG218" i="19"/>
  <c r="AG250" i="19"/>
  <c r="AG290" i="19"/>
  <c r="AG298" i="19"/>
  <c r="AG314" i="19"/>
  <c r="AG330" i="19"/>
  <c r="AR138" i="19"/>
  <c r="AG17" i="19"/>
  <c r="AG25" i="19"/>
  <c r="AG83" i="19"/>
  <c r="AG91" i="19"/>
  <c r="AG123" i="19"/>
  <c r="AG155" i="19"/>
  <c r="AG163" i="19"/>
  <c r="AG187" i="19"/>
  <c r="AG195" i="19"/>
  <c r="AG219" i="19"/>
  <c r="AG291" i="19"/>
  <c r="AG323" i="19"/>
  <c r="AG331" i="19"/>
  <c r="AR17" i="19"/>
  <c r="AR155" i="19"/>
  <c r="AT103" i="19"/>
  <c r="AT199" i="19"/>
  <c r="AT215" i="19"/>
  <c r="AT239" i="19"/>
  <c r="AT255" i="19"/>
  <c r="AT271" i="19"/>
  <c r="AT279" i="19"/>
  <c r="AT287" i="19"/>
  <c r="AT295" i="19"/>
  <c r="AT319" i="19"/>
  <c r="AT327" i="19"/>
  <c r="AG226" i="19"/>
  <c r="AR226" i="19"/>
  <c r="AT226" i="19"/>
  <c r="AG234" i="19"/>
  <c r="AR234" i="19"/>
  <c r="AG258" i="19"/>
  <c r="AR258" i="19"/>
  <c r="AG179" i="19"/>
  <c r="AR179" i="19"/>
  <c r="AG203" i="19"/>
  <c r="AR203" i="19"/>
  <c r="AG227" i="19"/>
  <c r="AT227" i="19"/>
  <c r="AG243" i="19"/>
  <c r="AR243" i="19"/>
  <c r="AG275" i="19"/>
  <c r="AR275" i="19"/>
  <c r="AG299" i="19"/>
  <c r="AR299" i="19"/>
  <c r="AG315" i="19"/>
  <c r="AR315" i="19"/>
  <c r="AT219" i="19"/>
  <c r="AG133" i="19"/>
  <c r="AR133" i="19"/>
  <c r="AG148" i="19"/>
  <c r="AR148" i="19"/>
  <c r="AT148" i="19"/>
  <c r="AG180" i="19"/>
  <c r="AR180" i="19"/>
  <c r="AT180" i="19"/>
  <c r="AG212" i="19"/>
  <c r="AR212" i="19"/>
  <c r="AG36" i="19"/>
  <c r="AR36" i="19"/>
  <c r="AG157" i="19"/>
  <c r="AR157" i="19"/>
  <c r="AR221" i="19"/>
  <c r="AG221" i="19"/>
  <c r="AR44" i="19"/>
  <c r="AR290" i="19"/>
  <c r="AT52" i="19"/>
  <c r="AG43" i="19"/>
  <c r="AG117" i="19"/>
  <c r="AR117" i="19"/>
  <c r="AG165" i="19"/>
  <c r="AR165" i="19"/>
  <c r="AG69" i="19"/>
  <c r="AR69" i="19"/>
  <c r="AR156" i="19"/>
  <c r="AR219" i="19"/>
  <c r="AR298" i="19"/>
  <c r="AG266" i="19"/>
  <c r="AR266" i="19"/>
  <c r="AG306" i="19"/>
  <c r="AR306" i="19"/>
  <c r="AG251" i="19"/>
  <c r="AR251" i="19"/>
  <c r="AG267" i="19"/>
  <c r="AR267" i="19"/>
  <c r="AG28" i="19"/>
  <c r="AR28" i="19"/>
  <c r="AG59" i="19"/>
  <c r="AR59" i="19"/>
  <c r="AG125" i="19"/>
  <c r="AR125" i="19"/>
  <c r="AG188" i="19"/>
  <c r="AR188" i="19"/>
  <c r="AG220" i="19"/>
  <c r="AR220" i="19"/>
  <c r="AR43" i="19"/>
  <c r="AR29" i="19"/>
  <c r="AT29" i="19"/>
  <c r="AG60" i="19"/>
  <c r="AT60" i="19"/>
  <c r="AR60" i="19"/>
  <c r="AG149" i="19"/>
  <c r="AR149" i="19"/>
  <c r="AG242" i="19"/>
  <c r="AR242" i="19"/>
  <c r="AG274" i="19"/>
  <c r="AR274" i="19"/>
  <c r="AG322" i="19"/>
  <c r="AR322" i="19"/>
  <c r="AG171" i="19"/>
  <c r="AR171" i="19"/>
  <c r="AG211" i="19"/>
  <c r="AR211" i="19"/>
  <c r="AG235" i="19"/>
  <c r="AR235" i="19"/>
  <c r="AG259" i="19"/>
  <c r="AT259" i="19"/>
  <c r="AG283" i="19"/>
  <c r="AR283" i="19"/>
  <c r="AG307" i="19"/>
  <c r="AR307" i="19"/>
  <c r="AG67" i="19"/>
  <c r="AR67" i="19"/>
  <c r="AG172" i="19"/>
  <c r="AR172" i="19"/>
  <c r="AG204" i="19"/>
  <c r="AR204" i="19"/>
  <c r="AG21" i="19"/>
  <c r="AR21" i="19"/>
  <c r="AG52" i="19"/>
  <c r="AR52" i="19"/>
  <c r="AG141" i="19"/>
  <c r="AR330" i="19"/>
  <c r="AR113" i="19"/>
  <c r="AT21" i="19"/>
  <c r="AT62" i="19"/>
  <c r="AT160" i="19"/>
  <c r="AG293" i="19"/>
  <c r="AR293" i="19"/>
  <c r="AT63" i="19"/>
  <c r="AT145" i="19"/>
  <c r="AT153" i="19"/>
  <c r="AT161" i="19"/>
  <c r="AT169" i="19"/>
  <c r="AT217" i="19"/>
  <c r="AG104" i="19"/>
  <c r="AR104" i="19"/>
  <c r="AG129" i="19"/>
  <c r="AR129" i="19"/>
  <c r="AG168" i="19"/>
  <c r="AR168" i="19"/>
  <c r="AT88" i="19"/>
  <c r="AT13" i="19"/>
  <c r="AG32" i="19"/>
  <c r="AT32" i="19"/>
  <c r="AG161" i="19"/>
  <c r="AR161" i="19"/>
  <c r="AG208" i="19"/>
  <c r="AR208" i="19"/>
  <c r="AR32" i="19"/>
  <c r="AR114" i="19"/>
  <c r="AR145" i="19"/>
  <c r="AT33" i="19"/>
  <c r="AG49" i="19"/>
  <c r="AR49" i="19"/>
  <c r="AG99" i="19"/>
  <c r="AT99" i="19"/>
  <c r="AG107" i="19"/>
  <c r="AR107" i="19"/>
  <c r="AG146" i="19"/>
  <c r="AR146" i="19"/>
  <c r="AR176" i="19"/>
  <c r="AT54" i="19"/>
  <c r="AT290" i="19"/>
  <c r="AT48" i="19"/>
  <c r="AG50" i="19"/>
  <c r="AR50" i="19"/>
  <c r="AG74" i="19"/>
  <c r="AR74" i="19"/>
  <c r="AG100" i="19"/>
  <c r="AT100" i="19"/>
  <c r="AR100" i="19"/>
  <c r="AG124" i="19"/>
  <c r="AR124" i="19"/>
  <c r="AG147" i="19"/>
  <c r="AR147" i="19"/>
  <c r="AG178" i="19"/>
  <c r="AR178" i="19"/>
  <c r="AG225" i="19"/>
  <c r="AR225" i="19"/>
  <c r="AG241" i="19"/>
  <c r="AR241" i="19"/>
  <c r="AG273" i="19"/>
  <c r="AR273" i="19"/>
  <c r="AG297" i="19"/>
  <c r="AR297" i="19"/>
  <c r="AG321" i="19"/>
  <c r="AR321" i="19"/>
  <c r="AR40" i="19"/>
  <c r="AR84" i="19"/>
  <c r="AR122" i="19"/>
  <c r="AR153" i="19"/>
  <c r="AR177" i="19"/>
  <c r="AR289" i="19"/>
  <c r="AR329" i="19"/>
  <c r="AT116" i="19"/>
  <c r="AT16" i="19"/>
  <c r="AT25" i="19"/>
  <c r="AT55" i="19"/>
  <c r="AT66" i="19"/>
  <c r="AT91" i="19"/>
  <c r="AT107" i="19"/>
  <c r="AT131" i="19"/>
  <c r="AT147" i="19"/>
  <c r="AT155" i="19"/>
  <c r="AT163" i="19"/>
  <c r="AT171" i="19"/>
  <c r="AT179" i="19"/>
  <c r="AT187" i="19"/>
  <c r="AT195" i="19"/>
  <c r="AT203" i="19"/>
  <c r="AT211" i="19"/>
  <c r="AT235" i="19"/>
  <c r="AT243" i="19"/>
  <c r="AT251" i="19"/>
  <c r="AT267" i="19"/>
  <c r="AT275" i="19"/>
  <c r="AT283" i="19"/>
  <c r="AT291" i="19"/>
  <c r="AT299" i="19"/>
  <c r="AT307" i="19"/>
  <c r="AT315" i="19"/>
  <c r="AT323" i="19"/>
  <c r="AT331" i="19"/>
  <c r="AT84" i="19"/>
  <c r="AT220" i="19"/>
  <c r="AG85" i="19"/>
  <c r="AR85" i="19"/>
  <c r="AG68" i="19"/>
  <c r="AR68" i="19"/>
  <c r="AG14" i="19"/>
  <c r="AR14" i="19"/>
  <c r="AG22" i="19"/>
  <c r="AR22" i="19"/>
  <c r="AT22" i="19"/>
  <c r="AG37" i="19"/>
  <c r="AT37" i="19"/>
  <c r="AG45" i="19"/>
  <c r="AT45" i="19"/>
  <c r="AR45" i="19"/>
  <c r="AG53" i="19"/>
  <c r="AR53" i="19"/>
  <c r="AG61" i="19"/>
  <c r="AR61" i="19"/>
  <c r="AR197" i="19"/>
  <c r="AT18" i="19"/>
  <c r="AT14" i="19"/>
  <c r="AT89" i="19"/>
  <c r="AG111" i="19"/>
  <c r="AR111" i="19"/>
  <c r="AT111" i="19"/>
  <c r="AG119" i="19"/>
  <c r="AR119" i="19"/>
  <c r="AT119" i="19"/>
  <c r="AG127" i="19"/>
  <c r="AT127" i="19"/>
  <c r="AR127" i="19"/>
  <c r="AG135" i="19"/>
  <c r="AR135" i="19"/>
  <c r="AG142" i="19"/>
  <c r="AT142" i="19"/>
  <c r="AR142" i="19"/>
  <c r="AG150" i="19"/>
  <c r="AR150" i="19"/>
  <c r="AT150" i="19"/>
  <c r="AG158" i="19"/>
  <c r="AT158" i="19"/>
  <c r="AR158" i="19"/>
  <c r="AG166" i="19"/>
  <c r="AR166" i="19"/>
  <c r="AT166" i="19"/>
  <c r="AG173" i="19"/>
  <c r="AR173" i="19"/>
  <c r="AG181" i="19"/>
  <c r="AR181" i="19"/>
  <c r="AG189" i="19"/>
  <c r="AR189" i="19"/>
  <c r="AG205" i="19"/>
  <c r="AR205" i="19"/>
  <c r="AG213" i="19"/>
  <c r="AR213" i="19"/>
  <c r="AG228" i="19"/>
  <c r="AR228" i="19"/>
  <c r="AT228" i="19"/>
  <c r="AG236" i="19"/>
  <c r="AR236" i="19"/>
  <c r="AG244" i="19"/>
  <c r="AT244" i="19"/>
  <c r="AR244" i="19"/>
  <c r="AG260" i="19"/>
  <c r="AR260" i="19"/>
  <c r="AG268" i="19"/>
  <c r="AR268" i="19"/>
  <c r="AG276" i="19"/>
  <c r="AR276" i="19"/>
  <c r="AG292" i="19"/>
  <c r="AR292" i="19"/>
  <c r="AG300" i="19"/>
  <c r="AT300" i="19"/>
  <c r="AR300" i="19"/>
  <c r="AG308" i="19"/>
  <c r="AR308" i="19"/>
  <c r="AG316" i="19"/>
  <c r="AT316" i="19"/>
  <c r="AG324" i="19"/>
  <c r="AR324" i="19"/>
  <c r="AG332" i="19"/>
  <c r="AR332" i="19"/>
  <c r="AR101" i="19"/>
  <c r="AG64" i="19"/>
  <c r="AT64" i="19"/>
  <c r="AR64" i="19"/>
  <c r="AG72" i="19"/>
  <c r="AT72" i="19"/>
  <c r="AG82" i="19"/>
  <c r="AG90" i="19"/>
  <c r="AT90" i="19"/>
  <c r="AR90" i="19"/>
  <c r="AG98" i="19"/>
  <c r="AR98" i="19"/>
  <c r="AG105" i="19"/>
  <c r="AR18" i="19"/>
  <c r="AR37" i="19"/>
  <c r="AR284" i="19"/>
  <c r="AR328" i="19"/>
  <c r="AG77" i="19"/>
  <c r="AR77" i="19"/>
  <c r="AG93" i="19"/>
  <c r="AR93" i="19"/>
  <c r="AG108" i="19"/>
  <c r="AR108" i="19"/>
  <c r="AG81" i="19"/>
  <c r="AT81" i="19"/>
  <c r="AG89" i="19"/>
  <c r="AR89" i="19"/>
  <c r="AG97" i="19"/>
  <c r="AR97" i="19"/>
  <c r="AG112" i="19"/>
  <c r="AR112" i="19"/>
  <c r="AG120" i="19"/>
  <c r="AR120" i="19"/>
  <c r="AT120" i="19"/>
  <c r="AG128" i="19"/>
  <c r="AT128" i="19"/>
  <c r="AR128" i="19"/>
  <c r="AG136" i="19"/>
  <c r="AT136" i="19"/>
  <c r="AG143" i="19"/>
  <c r="AT143" i="19"/>
  <c r="AR143" i="19"/>
  <c r="AG151" i="19"/>
  <c r="AR151" i="19"/>
  <c r="AG159" i="19"/>
  <c r="AT159" i="19"/>
  <c r="AR159" i="19"/>
  <c r="AG167" i="19"/>
  <c r="AR167" i="19"/>
  <c r="AT167" i="19"/>
  <c r="AG174" i="19"/>
  <c r="AT174" i="19"/>
  <c r="AR174" i="19"/>
  <c r="AG182" i="19"/>
  <c r="AR182" i="19"/>
  <c r="AT182" i="19"/>
  <c r="AG190" i="19"/>
  <c r="AT190" i="19"/>
  <c r="AR190" i="19"/>
  <c r="AG198" i="19"/>
  <c r="AR198" i="19"/>
  <c r="AT198" i="19"/>
  <c r="AG206" i="19"/>
  <c r="AR206" i="19"/>
  <c r="AT206" i="19"/>
  <c r="AG214" i="19"/>
  <c r="AR214" i="19"/>
  <c r="AT214" i="19"/>
  <c r="AG237" i="19"/>
  <c r="AR237" i="19"/>
  <c r="AG245" i="19"/>
  <c r="AR245" i="19"/>
  <c r="AG253" i="19"/>
  <c r="AR253" i="19"/>
  <c r="AG269" i="19"/>
  <c r="AR269" i="19"/>
  <c r="AG277" i="19"/>
  <c r="AR277" i="19"/>
  <c r="AG285" i="19"/>
  <c r="AR285" i="19"/>
  <c r="AG301" i="19"/>
  <c r="AR301" i="19"/>
  <c r="AG309" i="19"/>
  <c r="AR309" i="19"/>
  <c r="AG317" i="19"/>
  <c r="AR317" i="19"/>
  <c r="AR261" i="19"/>
  <c r="AR325" i="19"/>
  <c r="AG10" i="19"/>
  <c r="AT10" i="19"/>
  <c r="AR10" i="19"/>
  <c r="AG26" i="19"/>
  <c r="AR26" i="19"/>
  <c r="AG33" i="19"/>
  <c r="AR33" i="19"/>
  <c r="AG41" i="19"/>
  <c r="AR41" i="19"/>
  <c r="AG57" i="19"/>
  <c r="AR57" i="19"/>
  <c r="AG65" i="19"/>
  <c r="AR65" i="19"/>
  <c r="AR73" i="19"/>
  <c r="AG73" i="19"/>
  <c r="AT61" i="19"/>
  <c r="AT135" i="19"/>
  <c r="AG11" i="19"/>
  <c r="AT11" i="19"/>
  <c r="AR11" i="19"/>
  <c r="AG19" i="19"/>
  <c r="AT19" i="19"/>
  <c r="AR19" i="19"/>
  <c r="AG27" i="19"/>
  <c r="AT27" i="19"/>
  <c r="AG34" i="19"/>
  <c r="AR34" i="19"/>
  <c r="AT34" i="19"/>
  <c r="AG42" i="19"/>
  <c r="AT42" i="19"/>
  <c r="AR42" i="19"/>
  <c r="AG58" i="19"/>
  <c r="AT58" i="19"/>
  <c r="AR58" i="19"/>
  <c r="AG115" i="19"/>
  <c r="AR115" i="19"/>
  <c r="AG131" i="19"/>
  <c r="AR131" i="19"/>
  <c r="AG139" i="19"/>
  <c r="AR139" i="19"/>
  <c r="AG154" i="19"/>
  <c r="AR154" i="19"/>
  <c r="AG162" i="19"/>
  <c r="AR162" i="19"/>
  <c r="AT162" i="19"/>
  <c r="AG185" i="19"/>
  <c r="AR185" i="19"/>
  <c r="AG193" i="19"/>
  <c r="AR193" i="19"/>
  <c r="AG201" i="19"/>
  <c r="AR201" i="19"/>
  <c r="AG217" i="19"/>
  <c r="AR217" i="19"/>
  <c r="AG224" i="19"/>
  <c r="AR224" i="19"/>
  <c r="AT224" i="19"/>
  <c r="AG232" i="19"/>
  <c r="AT232" i="19"/>
  <c r="AG240" i="19"/>
  <c r="AR240" i="19"/>
  <c r="AT240" i="19"/>
  <c r="AG248" i="19"/>
  <c r="AT248" i="19"/>
  <c r="AR248" i="19"/>
  <c r="AG256" i="19"/>
  <c r="AT256" i="19"/>
  <c r="AR256" i="19"/>
  <c r="AG264" i="19"/>
  <c r="AT264" i="19"/>
  <c r="AG272" i="19"/>
  <c r="AR272" i="19"/>
  <c r="AT272" i="19"/>
  <c r="AG280" i="19"/>
  <c r="AR280" i="19"/>
  <c r="AT280" i="19"/>
  <c r="AG288" i="19"/>
  <c r="AT288" i="19"/>
  <c r="AR288" i="19"/>
  <c r="AG296" i="19"/>
  <c r="AT296" i="19"/>
  <c r="AG304" i="19"/>
  <c r="AT304" i="19"/>
  <c r="AR304" i="19"/>
  <c r="AG312" i="19"/>
  <c r="AR312" i="19"/>
  <c r="AT312" i="19"/>
  <c r="AG320" i="19"/>
  <c r="AT320" i="19"/>
  <c r="AR320" i="19"/>
  <c r="AR209" i="19"/>
  <c r="AT236" i="19"/>
  <c r="AT284" i="19"/>
  <c r="AT53" i="19"/>
  <c r="AT73" i="19"/>
  <c r="AT97" i="19"/>
  <c r="AT105" i="19"/>
  <c r="AT113" i="19"/>
  <c r="AT121" i="19"/>
  <c r="AT129" i="19"/>
  <c r="AT137" i="19"/>
  <c r="AT177" i="19"/>
  <c r="AT185" i="19"/>
  <c r="AT193" i="19"/>
  <c r="AT201" i="19"/>
  <c r="AT209" i="19"/>
  <c r="AT225" i="19"/>
  <c r="AT233" i="19"/>
  <c r="AT241" i="19"/>
  <c r="AT249" i="19"/>
  <c r="AT257" i="19"/>
  <c r="AT265" i="19"/>
  <c r="AT273" i="19"/>
  <c r="AT281" i="19"/>
  <c r="AT289" i="19"/>
  <c r="AT297" i="19"/>
  <c r="AT305" i="19"/>
  <c r="AT313" i="19"/>
  <c r="AT321" i="19"/>
  <c r="AT329" i="19"/>
  <c r="AG175" i="19"/>
  <c r="AT175" i="19"/>
  <c r="AR175" i="19"/>
  <c r="AG183" i="19"/>
  <c r="AR183" i="19"/>
  <c r="AG191" i="19"/>
  <c r="AT191" i="19"/>
  <c r="AR191" i="19"/>
  <c r="AG199" i="19"/>
  <c r="AR199" i="19"/>
  <c r="AG207" i="19"/>
  <c r="AR207" i="19"/>
  <c r="AT207" i="19"/>
  <c r="AG215" i="19"/>
  <c r="AR215" i="19"/>
  <c r="AG222" i="19"/>
  <c r="AT222" i="19"/>
  <c r="AR222" i="19"/>
  <c r="AG230" i="19"/>
  <c r="AR230" i="19"/>
  <c r="AG238" i="19"/>
  <c r="AR238" i="19"/>
  <c r="AG246" i="19"/>
  <c r="AT246" i="19"/>
  <c r="AR246" i="19"/>
  <c r="AG254" i="19"/>
  <c r="AR254" i="19"/>
  <c r="AG262" i="19"/>
  <c r="AR262" i="19"/>
  <c r="AG270" i="19"/>
  <c r="AR270" i="19"/>
  <c r="AG278" i="19"/>
  <c r="AR278" i="19"/>
  <c r="AT278" i="19"/>
  <c r="AG286" i="19"/>
  <c r="AR286" i="19"/>
  <c r="AG294" i="19"/>
  <c r="AR294" i="19"/>
  <c r="AG302" i="19"/>
  <c r="AR302" i="19"/>
  <c r="AG310" i="19"/>
  <c r="AR310" i="19"/>
  <c r="AG318" i="19"/>
  <c r="AR318" i="19"/>
  <c r="AG326" i="19"/>
  <c r="AT326" i="19"/>
  <c r="AR326" i="19"/>
  <c r="AR51" i="19"/>
  <c r="AR83" i="19"/>
  <c r="AR137" i="19"/>
  <c r="AT310" i="19"/>
  <c r="AR20" i="19"/>
  <c r="AR106" i="19"/>
  <c r="AR116" i="19"/>
  <c r="AR160" i="19"/>
  <c r="AR170" i="19"/>
  <c r="AR202" i="19"/>
  <c r="AT144" i="19"/>
  <c r="AT183" i="19"/>
  <c r="AT115" i="19"/>
  <c r="AG24" i="19"/>
  <c r="AT24" i="19"/>
  <c r="AG31" i="19"/>
  <c r="AR31" i="19"/>
  <c r="AG39" i="19"/>
  <c r="AR39" i="19"/>
  <c r="AG47" i="19"/>
  <c r="AR47" i="19"/>
  <c r="AG55" i="19"/>
  <c r="AR55" i="19"/>
  <c r="AG62" i="19"/>
  <c r="AR62" i="19"/>
  <c r="AG70" i="19"/>
  <c r="AT70" i="19"/>
  <c r="AR70" i="19"/>
  <c r="AG79" i="19"/>
  <c r="AR79" i="19"/>
  <c r="AG87" i="19"/>
  <c r="AR87" i="19"/>
  <c r="AG95" i="19"/>
  <c r="AR95" i="19"/>
  <c r="AT95" i="19"/>
  <c r="AG103" i="19"/>
  <c r="AR103" i="19"/>
  <c r="AG109" i="19"/>
  <c r="AG282" i="19"/>
  <c r="AT282" i="19"/>
  <c r="AR25" i="19"/>
  <c r="AR35" i="19"/>
  <c r="AR99" i="19"/>
  <c r="AR121" i="19"/>
  <c r="AR163" i="19"/>
  <c r="AR195" i="19"/>
  <c r="AR227" i="19"/>
  <c r="AR249" i="19"/>
  <c r="AR259" i="19"/>
  <c r="AR281" i="19"/>
  <c r="AR291" i="19"/>
  <c r="AR313" i="19"/>
  <c r="AR323" i="19"/>
  <c r="AT28" i="19"/>
  <c r="AT40" i="19"/>
  <c r="AT56" i="19"/>
  <c r="AT172" i="19"/>
  <c r="AT230" i="19"/>
  <c r="AT254" i="19"/>
  <c r="AT123" i="19"/>
  <c r="AG15" i="19"/>
  <c r="AR15" i="19"/>
  <c r="AG23" i="19"/>
  <c r="AR23" i="19"/>
  <c r="AT23" i="19"/>
  <c r="AG30" i="19"/>
  <c r="AR30" i="19"/>
  <c r="AG38" i="19"/>
  <c r="AR38" i="19"/>
  <c r="AG46" i="19"/>
  <c r="AR46" i="19"/>
  <c r="AG54" i="19"/>
  <c r="AR54" i="19"/>
  <c r="AG78" i="19"/>
  <c r="AR78" i="19"/>
  <c r="AG86" i="19"/>
  <c r="AR86" i="19"/>
  <c r="AG94" i="19"/>
  <c r="AR94" i="19"/>
  <c r="AG102" i="19"/>
  <c r="AR102" i="19"/>
  <c r="AR12" i="19"/>
  <c r="AR66" i="19"/>
  <c r="AR140" i="19"/>
  <c r="AR152" i="19"/>
  <c r="AR194" i="19"/>
  <c r="AT168" i="19"/>
  <c r="AT294" i="19"/>
  <c r="AT318" i="19"/>
  <c r="AT57" i="19"/>
  <c r="AT108" i="19"/>
  <c r="AT292" i="19"/>
  <c r="AT308" i="19"/>
  <c r="AG63" i="19"/>
  <c r="AR63" i="19"/>
  <c r="AG71" i="19"/>
  <c r="AT71" i="19"/>
  <c r="AR71" i="19"/>
  <c r="AG96" i="19"/>
  <c r="AT96" i="19"/>
  <c r="AG110" i="19"/>
  <c r="AT110" i="19"/>
  <c r="AR110" i="19"/>
  <c r="AG118" i="19"/>
  <c r="AR118" i="19"/>
  <c r="AG126" i="19"/>
  <c r="AT126" i="19"/>
  <c r="AR126" i="19"/>
  <c r="AG134" i="19"/>
  <c r="AR134" i="19"/>
  <c r="AR16" i="19"/>
  <c r="AR48" i="19"/>
  <c r="AR80" i="19"/>
  <c r="AR132" i="19"/>
  <c r="AR144" i="19"/>
  <c r="AR164" i="19"/>
  <c r="AR186" i="19"/>
  <c r="AR196" i="19"/>
  <c r="AR218" i="19"/>
  <c r="AR250" i="19"/>
  <c r="AR282" i="19"/>
  <c r="AR314" i="19"/>
  <c r="AT59" i="19"/>
  <c r="AT78" i="19"/>
  <c r="AT132" i="19"/>
  <c r="AT152" i="19"/>
  <c r="AT218" i="19"/>
  <c r="AT67" i="19"/>
  <c r="AT124" i="19"/>
  <c r="AT140" i="19"/>
  <c r="AT156" i="19"/>
  <c r="AT188" i="19"/>
  <c r="AT196" i="19"/>
  <c r="AT204" i="19"/>
  <c r="AT212" i="19"/>
  <c r="AT252" i="19"/>
  <c r="AT260" i="19"/>
  <c r="AT268" i="19"/>
  <c r="AT276" i="19"/>
  <c r="AT324" i="19"/>
  <c r="AT332" i="19"/>
  <c r="AT44" i="19"/>
  <c r="AT231" i="19"/>
  <c r="AT263" i="19"/>
  <c r="AR223" i="19"/>
  <c r="AR231" i="19"/>
  <c r="AR239" i="19"/>
  <c r="AR247" i="19"/>
  <c r="AR255" i="19"/>
  <c r="AR263" i="19"/>
  <c r="AR271" i="19"/>
  <c r="AR279" i="19"/>
  <c r="AR287" i="19"/>
  <c r="AR295" i="19"/>
  <c r="AR303" i="19"/>
  <c r="AR311" i="19"/>
  <c r="AR319" i="19"/>
  <c r="AR327" i="19"/>
  <c r="AT208" i="19"/>
  <c r="AT247" i="19"/>
  <c r="AT68" i="19"/>
  <c r="AT77" i="19"/>
  <c r="AT85" i="19"/>
  <c r="AT93" i="19"/>
  <c r="AT101" i="19"/>
  <c r="AT109" i="19"/>
  <c r="AT117" i="19"/>
  <c r="AT125" i="19"/>
  <c r="AT133" i="19"/>
  <c r="AT141" i="19"/>
  <c r="AT149" i="19"/>
  <c r="AT157" i="19"/>
  <c r="AT165" i="19"/>
  <c r="AT173" i="19"/>
  <c r="AT181" i="19"/>
  <c r="AT189" i="19"/>
  <c r="AT197" i="19"/>
  <c r="AT205" i="19"/>
  <c r="AT213" i="19"/>
  <c r="AT221" i="19"/>
  <c r="AT229" i="19"/>
  <c r="AT237" i="19"/>
  <c r="AT245" i="19"/>
  <c r="AT253" i="19"/>
  <c r="AT261" i="19"/>
  <c r="AT269" i="19"/>
  <c r="AT277" i="19"/>
  <c r="AT285" i="19"/>
  <c r="AT293" i="19"/>
  <c r="AT301" i="19"/>
  <c r="AT309" i="19"/>
  <c r="AT317" i="19"/>
  <c r="AT325" i="19"/>
  <c r="AS46" i="19"/>
  <c r="AT46" i="19" s="1"/>
  <c r="AS35" i="19"/>
  <c r="AT35" i="19" s="1"/>
  <c r="AT30" i="19"/>
  <c r="AT41" i="19"/>
  <c r="AT50" i="19"/>
  <c r="AT12" i="19"/>
  <c r="AT20" i="19"/>
  <c r="AT17" i="19"/>
  <c r="AT26" i="19"/>
  <c r="AT65" i="19"/>
  <c r="AT74" i="19"/>
  <c r="AT98" i="19"/>
  <c r="AT106" i="19"/>
  <c r="AT114" i="19"/>
  <c r="AT122" i="19"/>
  <c r="AT130" i="19"/>
  <c r="AT138" i="19"/>
  <c r="AT146" i="19"/>
  <c r="AT154" i="19"/>
  <c r="AT170" i="19"/>
  <c r="AT186" i="19"/>
  <c r="AT194" i="19"/>
  <c r="AT202" i="19"/>
  <c r="AT210" i="19"/>
  <c r="AT234" i="19"/>
  <c r="AT242" i="19"/>
  <c r="AT250" i="19"/>
  <c r="AT258" i="19"/>
  <c r="AT266" i="19"/>
  <c r="AT274" i="19"/>
  <c r="AT298" i="19"/>
  <c r="AT306" i="19"/>
  <c r="AT314" i="19"/>
  <c r="AT322" i="19"/>
  <c r="AT330" i="19"/>
  <c r="AE75" i="19"/>
  <c r="AF75" i="19" s="1"/>
  <c r="AY75" i="19" s="1"/>
  <c r="AF76" i="19"/>
  <c r="AL74" i="19"/>
  <c r="AL73" i="19"/>
  <c r="AL72" i="19"/>
  <c r="AL71" i="19"/>
  <c r="AL70" i="19"/>
  <c r="AL69" i="19"/>
  <c r="AL68" i="19"/>
  <c r="AL67" i="19"/>
  <c r="AL66" i="19"/>
  <c r="AL65" i="19"/>
  <c r="AL64" i="19"/>
  <c r="AL63" i="19"/>
  <c r="AL62" i="19"/>
  <c r="AL61" i="19"/>
  <c r="AL60" i="19"/>
  <c r="AL59" i="19"/>
  <c r="AL58" i="19"/>
  <c r="AL57" i="19"/>
  <c r="AL56" i="19"/>
  <c r="AL55" i="19"/>
  <c r="AL54" i="19"/>
  <c r="AL53" i="19"/>
  <c r="AL52" i="19"/>
  <c r="AL51" i="19"/>
  <c r="AL50" i="19"/>
  <c r="AL49" i="19"/>
  <c r="AU48" i="19"/>
  <c r="AU55" i="19" s="1"/>
  <c r="AL47" i="19"/>
  <c r="AL46" i="19"/>
  <c r="AL45" i="19"/>
  <c r="AL44" i="19"/>
  <c r="AL43" i="19"/>
  <c r="AL42" i="19"/>
  <c r="AL41" i="19"/>
  <c r="AL40" i="19"/>
  <c r="AL39" i="19"/>
  <c r="AU38" i="19"/>
  <c r="AU40" i="19" s="1"/>
  <c r="AV40" i="19" s="1"/>
  <c r="AU37" i="19"/>
  <c r="AL36" i="19"/>
  <c r="AU35" i="19"/>
  <c r="AL34" i="19"/>
  <c r="AL33" i="19"/>
  <c r="AL32" i="19"/>
  <c r="AL31" i="19"/>
  <c r="AL30" i="19"/>
  <c r="AL29" i="19"/>
  <c r="BA28" i="19"/>
  <c r="AL28" i="19"/>
  <c r="BA27" i="19"/>
  <c r="AL27" i="19"/>
  <c r="BA26" i="19"/>
  <c r="AL26" i="19"/>
  <c r="BA25" i="19"/>
  <c r="AU25" i="19"/>
  <c r="BA24" i="19"/>
  <c r="AL24" i="19"/>
  <c r="BA23" i="19"/>
  <c r="AL23" i="19"/>
  <c r="BA22" i="19"/>
  <c r="AL22" i="19"/>
  <c r="BA21" i="19"/>
  <c r="AL21" i="19"/>
  <c r="BA20" i="19"/>
  <c r="AL20" i="19"/>
  <c r="BA19" i="19"/>
  <c r="AL19" i="19"/>
  <c r="BA18" i="19"/>
  <c r="AL18" i="19"/>
  <c r="BA17" i="19"/>
  <c r="AL17" i="19"/>
  <c r="BA16" i="19"/>
  <c r="AL16" i="19"/>
  <c r="BA15" i="19"/>
  <c r="AL15" i="19"/>
  <c r="BA14" i="19"/>
  <c r="AL14" i="19"/>
  <c r="BA13" i="19"/>
  <c r="AL13" i="19"/>
  <c r="BA12" i="19"/>
  <c r="AU12" i="19"/>
  <c r="BA11" i="19"/>
  <c r="AU11" i="19"/>
  <c r="BA10" i="19"/>
  <c r="AU10" i="19"/>
  <c r="AU17" i="19" s="1"/>
  <c r="AV17" i="19" s="1"/>
  <c r="BE9" i="19"/>
  <c r="BC9" i="19"/>
  <c r="BA9" i="19"/>
  <c r="AU9" i="19"/>
  <c r="AP9" i="19"/>
  <c r="AN9" i="19"/>
  <c r="AL9" i="19"/>
  <c r="AI9" i="19"/>
  <c r="AI10" i="19" s="1"/>
  <c r="AI11" i="19" s="1"/>
  <c r="AI12" i="19" s="1"/>
  <c r="AI13" i="19" s="1"/>
  <c r="AI14" i="19" s="1"/>
  <c r="AI15" i="19" s="1"/>
  <c r="AI16" i="19" s="1"/>
  <c r="AF9" i="19"/>
  <c r="AY76" i="19" l="1"/>
  <c r="AF333" i="19"/>
  <c r="AT76" i="19"/>
  <c r="AT75" i="19"/>
  <c r="AG9" i="19"/>
  <c r="AJ9" i="19" s="1"/>
  <c r="BG9" i="19" s="1"/>
  <c r="AU16" i="19"/>
  <c r="AV16" i="19" s="1"/>
  <c r="BF16" i="19" s="1"/>
  <c r="AU318" i="19"/>
  <c r="AV318" i="19" s="1"/>
  <c r="BF318" i="19" s="1"/>
  <c r="AU302" i="19"/>
  <c r="AV302" i="19" s="1"/>
  <c r="BF302" i="19" s="1"/>
  <c r="AU286" i="19"/>
  <c r="AV286" i="19" s="1"/>
  <c r="BF286" i="19" s="1"/>
  <c r="AU270" i="19"/>
  <c r="AV270" i="19" s="1"/>
  <c r="BF270" i="19" s="1"/>
  <c r="AU254" i="19"/>
  <c r="AV254" i="19" s="1"/>
  <c r="BF254" i="19" s="1"/>
  <c r="AU238" i="19"/>
  <c r="AV238" i="19" s="1"/>
  <c r="BF238" i="19" s="1"/>
  <c r="AU222" i="19"/>
  <c r="AV222" i="19" s="1"/>
  <c r="BF222" i="19" s="1"/>
  <c r="AU206" i="19"/>
  <c r="AV206" i="19" s="1"/>
  <c r="BF206" i="19" s="1"/>
  <c r="AU190" i="19"/>
  <c r="AV190" i="19" s="1"/>
  <c r="BF190" i="19" s="1"/>
  <c r="AU174" i="19"/>
  <c r="AV174" i="19" s="1"/>
  <c r="BF174" i="19" s="1"/>
  <c r="AU158" i="19"/>
  <c r="AV158" i="19" s="1"/>
  <c r="BF158" i="19" s="1"/>
  <c r="AU142" i="19"/>
  <c r="AV142" i="19" s="1"/>
  <c r="BF142" i="19" s="1"/>
  <c r="AU126" i="19"/>
  <c r="AV126" i="19" s="1"/>
  <c r="BF126" i="19" s="1"/>
  <c r="AU327" i="19"/>
  <c r="AV327" i="19" s="1"/>
  <c r="BF327" i="19" s="1"/>
  <c r="AU315" i="19"/>
  <c r="AV315" i="19" s="1"/>
  <c r="BF315" i="19" s="1"/>
  <c r="AU331" i="19"/>
  <c r="AV331" i="19" s="1"/>
  <c r="BF331" i="19" s="1"/>
  <c r="AU324" i="19"/>
  <c r="AV324" i="19" s="1"/>
  <c r="BF324" i="19" s="1"/>
  <c r="AU310" i="19"/>
  <c r="AV310" i="19" s="1"/>
  <c r="BF310" i="19" s="1"/>
  <c r="AU304" i="19"/>
  <c r="AV304" i="19" s="1"/>
  <c r="BF304" i="19" s="1"/>
  <c r="AU298" i="19"/>
  <c r="AV298" i="19" s="1"/>
  <c r="BF298" i="19" s="1"/>
  <c r="AU292" i="19"/>
  <c r="AV292" i="19" s="1"/>
  <c r="BF292" i="19" s="1"/>
  <c r="AU285" i="19"/>
  <c r="AV285" i="19" s="1"/>
  <c r="BF285" i="19" s="1"/>
  <c r="AU273" i="19"/>
  <c r="AV273" i="19" s="1"/>
  <c r="BF273" i="19" s="1"/>
  <c r="AU261" i="19"/>
  <c r="AV261" i="19" s="1"/>
  <c r="BF261" i="19" s="1"/>
  <c r="AU249" i="19"/>
  <c r="AV249" i="19" s="1"/>
  <c r="BF249" i="19" s="1"/>
  <c r="AU243" i="19"/>
  <c r="AV243" i="19" s="1"/>
  <c r="BF243" i="19" s="1"/>
  <c r="AU231" i="19"/>
  <c r="AV231" i="19" s="1"/>
  <c r="BF231" i="19" s="1"/>
  <c r="AU219" i="19"/>
  <c r="AV219" i="19" s="1"/>
  <c r="BF219" i="19" s="1"/>
  <c r="AU207" i="19"/>
  <c r="AV207" i="19" s="1"/>
  <c r="BF207" i="19" s="1"/>
  <c r="AU200" i="19"/>
  <c r="AV200" i="19" s="1"/>
  <c r="BF200" i="19" s="1"/>
  <c r="AU194" i="19"/>
  <c r="AV194" i="19" s="1"/>
  <c r="BF194" i="19" s="1"/>
  <c r="AU188" i="19"/>
  <c r="AV188" i="19" s="1"/>
  <c r="BF188" i="19" s="1"/>
  <c r="AU182" i="19"/>
  <c r="AV182" i="19" s="1"/>
  <c r="BF182" i="19" s="1"/>
  <c r="AU176" i="19"/>
  <c r="AV176" i="19" s="1"/>
  <c r="BF176" i="19" s="1"/>
  <c r="AU170" i="19"/>
  <c r="AV170" i="19" s="1"/>
  <c r="BF170" i="19" s="1"/>
  <c r="AU164" i="19"/>
  <c r="AV164" i="19" s="1"/>
  <c r="BF164" i="19" s="1"/>
  <c r="AU157" i="19"/>
  <c r="AV157" i="19" s="1"/>
  <c r="BF157" i="19" s="1"/>
  <c r="AU145" i="19"/>
  <c r="AV145" i="19" s="1"/>
  <c r="BF145" i="19" s="1"/>
  <c r="AU133" i="19"/>
  <c r="AV133" i="19" s="1"/>
  <c r="BF133" i="19" s="1"/>
  <c r="AU121" i="19"/>
  <c r="AV121" i="19" s="1"/>
  <c r="BF121" i="19" s="1"/>
  <c r="AU110" i="19"/>
  <c r="AV110" i="19" s="1"/>
  <c r="BF110" i="19" s="1"/>
  <c r="AU94" i="19"/>
  <c r="AV94" i="19" s="1"/>
  <c r="BF94" i="19" s="1"/>
  <c r="AU78" i="19"/>
  <c r="AV78" i="19" s="1"/>
  <c r="BF78" i="19" s="1"/>
  <c r="AU330" i="19"/>
  <c r="AV330" i="19" s="1"/>
  <c r="BF330" i="19" s="1"/>
  <c r="AU323" i="19"/>
  <c r="AV323" i="19" s="1"/>
  <c r="BF323" i="19" s="1"/>
  <c r="AU316" i="19"/>
  <c r="AV316" i="19" s="1"/>
  <c r="BF316" i="19" s="1"/>
  <c r="AU309" i="19"/>
  <c r="AV309" i="19" s="1"/>
  <c r="BF309" i="19" s="1"/>
  <c r="AU297" i="19"/>
  <c r="AV297" i="19" s="1"/>
  <c r="BF297" i="19" s="1"/>
  <c r="AU291" i="19"/>
  <c r="AV291" i="19" s="1"/>
  <c r="BF291" i="19" s="1"/>
  <c r="AU279" i="19"/>
  <c r="AV279" i="19" s="1"/>
  <c r="BF279" i="19" s="1"/>
  <c r="AU267" i="19"/>
  <c r="AV267" i="19" s="1"/>
  <c r="BF267" i="19" s="1"/>
  <c r="AU255" i="19"/>
  <c r="AV255" i="19" s="1"/>
  <c r="BF255" i="19" s="1"/>
  <c r="AU248" i="19"/>
  <c r="AV248" i="19" s="1"/>
  <c r="BF248" i="19" s="1"/>
  <c r="AU242" i="19"/>
  <c r="AV242" i="19" s="1"/>
  <c r="BF242" i="19" s="1"/>
  <c r="AU236" i="19"/>
  <c r="AV236" i="19" s="1"/>
  <c r="BF236" i="19" s="1"/>
  <c r="AU230" i="19"/>
  <c r="AV230" i="19" s="1"/>
  <c r="BF230" i="19" s="1"/>
  <c r="AU224" i="19"/>
  <c r="AV224" i="19" s="1"/>
  <c r="BF224" i="19" s="1"/>
  <c r="AU218" i="19"/>
  <c r="AV218" i="19" s="1"/>
  <c r="BF218" i="19" s="1"/>
  <c r="AU212" i="19"/>
  <c r="AV212" i="19" s="1"/>
  <c r="BF212" i="19" s="1"/>
  <c r="AU205" i="19"/>
  <c r="AV205" i="19" s="1"/>
  <c r="BF205" i="19" s="1"/>
  <c r="AU193" i="19"/>
  <c r="AV193" i="19" s="1"/>
  <c r="BF193" i="19" s="1"/>
  <c r="AU181" i="19"/>
  <c r="AV181" i="19" s="1"/>
  <c r="BF181" i="19" s="1"/>
  <c r="AU169" i="19"/>
  <c r="AV169" i="19" s="1"/>
  <c r="BF169" i="19" s="1"/>
  <c r="AU163" i="19"/>
  <c r="AV163" i="19" s="1"/>
  <c r="BF163" i="19" s="1"/>
  <c r="AU151" i="19"/>
  <c r="AV151" i="19" s="1"/>
  <c r="BF151" i="19" s="1"/>
  <c r="AU139" i="19"/>
  <c r="AV139" i="19" s="1"/>
  <c r="BF139" i="19" s="1"/>
  <c r="AU127" i="19"/>
  <c r="AV127" i="19" s="1"/>
  <c r="BF127" i="19" s="1"/>
  <c r="AU120" i="19"/>
  <c r="AV120" i="19" s="1"/>
  <c r="BF120" i="19" s="1"/>
  <c r="AU115" i="19"/>
  <c r="AV115" i="19" s="1"/>
  <c r="BF115" i="19" s="1"/>
  <c r="AU109" i="19"/>
  <c r="AV109" i="19" s="1"/>
  <c r="BF109" i="19" s="1"/>
  <c r="AU104" i="19"/>
  <c r="AV104" i="19" s="1"/>
  <c r="BF104" i="19" s="1"/>
  <c r="AU99" i="19"/>
  <c r="AV99" i="19" s="1"/>
  <c r="BF99" i="19" s="1"/>
  <c r="AU93" i="19"/>
  <c r="AV93" i="19" s="1"/>
  <c r="BF93" i="19" s="1"/>
  <c r="AU88" i="19"/>
  <c r="AV88" i="19" s="1"/>
  <c r="BF88" i="19" s="1"/>
  <c r="AU83" i="19"/>
  <c r="AV83" i="19" s="1"/>
  <c r="BF83" i="19" s="1"/>
  <c r="AU77" i="19"/>
  <c r="AV77" i="19" s="1"/>
  <c r="BF77" i="19" s="1"/>
  <c r="AU320" i="19"/>
  <c r="AV320" i="19" s="1"/>
  <c r="BF320" i="19" s="1"/>
  <c r="AU313" i="19"/>
  <c r="AV313" i="19" s="1"/>
  <c r="BF313" i="19" s="1"/>
  <c r="AU307" i="19"/>
  <c r="AV307" i="19" s="1"/>
  <c r="BF307" i="19" s="1"/>
  <c r="AU295" i="19"/>
  <c r="AV295" i="19" s="1"/>
  <c r="BF295" i="19" s="1"/>
  <c r="AU283" i="19"/>
  <c r="AV283" i="19" s="1"/>
  <c r="BF283" i="19" s="1"/>
  <c r="AU271" i="19"/>
  <c r="AV271" i="19" s="1"/>
  <c r="BF271" i="19" s="1"/>
  <c r="AU264" i="19"/>
  <c r="AV264" i="19" s="1"/>
  <c r="BF264" i="19" s="1"/>
  <c r="AU258" i="19"/>
  <c r="AV258" i="19" s="1"/>
  <c r="BF258" i="19" s="1"/>
  <c r="AU252" i="19"/>
  <c r="AV252" i="19" s="1"/>
  <c r="BF252" i="19" s="1"/>
  <c r="AU246" i="19"/>
  <c r="AV246" i="19" s="1"/>
  <c r="BF246" i="19" s="1"/>
  <c r="AU240" i="19"/>
  <c r="AV240" i="19" s="1"/>
  <c r="BF240" i="19" s="1"/>
  <c r="AU234" i="19"/>
  <c r="AV234" i="19" s="1"/>
  <c r="BF234" i="19" s="1"/>
  <c r="AU228" i="19"/>
  <c r="AV228" i="19" s="1"/>
  <c r="BF228" i="19" s="1"/>
  <c r="AU221" i="19"/>
  <c r="AV221" i="19" s="1"/>
  <c r="BF221" i="19" s="1"/>
  <c r="AU209" i="19"/>
  <c r="AV209" i="19" s="1"/>
  <c r="BF209" i="19" s="1"/>
  <c r="AU197" i="19"/>
  <c r="AV197" i="19" s="1"/>
  <c r="BF197" i="19" s="1"/>
  <c r="AU185" i="19"/>
  <c r="AV185" i="19" s="1"/>
  <c r="BF185" i="19" s="1"/>
  <c r="AU179" i="19"/>
  <c r="AV179" i="19" s="1"/>
  <c r="BF179" i="19" s="1"/>
  <c r="AU167" i="19"/>
  <c r="AV167" i="19" s="1"/>
  <c r="BF167" i="19" s="1"/>
  <c r="AU155" i="19"/>
  <c r="AV155" i="19" s="1"/>
  <c r="BF155" i="19" s="1"/>
  <c r="AU143" i="19"/>
  <c r="AV143" i="19" s="1"/>
  <c r="BF143" i="19" s="1"/>
  <c r="AU136" i="19"/>
  <c r="AV136" i="19" s="1"/>
  <c r="BF136" i="19" s="1"/>
  <c r="AU130" i="19"/>
  <c r="AV130" i="19" s="1"/>
  <c r="BF130" i="19" s="1"/>
  <c r="AU124" i="19"/>
  <c r="AV124" i="19" s="1"/>
  <c r="BF124" i="19" s="1"/>
  <c r="AU118" i="19"/>
  <c r="AV118" i="19" s="1"/>
  <c r="BF118" i="19" s="1"/>
  <c r="AU102" i="19"/>
  <c r="AV102" i="19" s="1"/>
  <c r="BF102" i="19" s="1"/>
  <c r="AU86" i="19"/>
  <c r="AV86" i="19" s="1"/>
  <c r="BF86" i="19" s="1"/>
  <c r="AU332" i="19"/>
  <c r="AV332" i="19" s="1"/>
  <c r="BF332" i="19" s="1"/>
  <c r="AU321" i="19"/>
  <c r="AV321" i="19" s="1"/>
  <c r="BF321" i="19" s="1"/>
  <c r="AU311" i="19"/>
  <c r="AV311" i="19" s="1"/>
  <c r="BF311" i="19" s="1"/>
  <c r="AU300" i="19"/>
  <c r="AV300" i="19" s="1"/>
  <c r="BF300" i="19" s="1"/>
  <c r="AU290" i="19"/>
  <c r="AV290" i="19" s="1"/>
  <c r="BF290" i="19" s="1"/>
  <c r="AU281" i="19"/>
  <c r="AV281" i="19" s="1"/>
  <c r="BF281" i="19" s="1"/>
  <c r="AU262" i="19"/>
  <c r="AV262" i="19" s="1"/>
  <c r="BF262" i="19" s="1"/>
  <c r="AU241" i="19"/>
  <c r="AV241" i="19" s="1"/>
  <c r="BF241" i="19" s="1"/>
  <c r="AU232" i="19"/>
  <c r="AV232" i="19" s="1"/>
  <c r="BF232" i="19" s="1"/>
  <c r="AU223" i="19"/>
  <c r="AV223" i="19" s="1"/>
  <c r="BF223" i="19" s="1"/>
  <c r="AU213" i="19"/>
  <c r="AV213" i="19" s="1"/>
  <c r="BF213" i="19" s="1"/>
  <c r="AU203" i="19"/>
  <c r="AV203" i="19" s="1"/>
  <c r="BF203" i="19" s="1"/>
  <c r="AU173" i="19"/>
  <c r="AV173" i="19" s="1"/>
  <c r="BF173" i="19" s="1"/>
  <c r="AU154" i="19"/>
  <c r="AV154" i="19" s="1"/>
  <c r="BF154" i="19" s="1"/>
  <c r="AU144" i="19"/>
  <c r="AV144" i="19" s="1"/>
  <c r="BF144" i="19" s="1"/>
  <c r="AU135" i="19"/>
  <c r="AV135" i="19" s="1"/>
  <c r="BF135" i="19" s="1"/>
  <c r="AU116" i="19"/>
  <c r="AV116" i="19" s="1"/>
  <c r="BF116" i="19" s="1"/>
  <c r="AU107" i="19"/>
  <c r="AV107" i="19" s="1"/>
  <c r="BF107" i="19" s="1"/>
  <c r="AU98" i="19"/>
  <c r="AV98" i="19" s="1"/>
  <c r="BF98" i="19" s="1"/>
  <c r="AU90" i="19"/>
  <c r="AV90" i="19" s="1"/>
  <c r="BF90" i="19" s="1"/>
  <c r="AU81" i="19"/>
  <c r="AV81" i="19" s="1"/>
  <c r="BF81" i="19" s="1"/>
  <c r="AU329" i="19"/>
  <c r="AV329" i="19" s="1"/>
  <c r="BF329" i="19" s="1"/>
  <c r="AU319" i="19"/>
  <c r="AV319" i="19" s="1"/>
  <c r="BF319" i="19" s="1"/>
  <c r="AU308" i="19"/>
  <c r="AV308" i="19" s="1"/>
  <c r="BF308" i="19" s="1"/>
  <c r="AU299" i="19"/>
  <c r="AV299" i="19" s="1"/>
  <c r="BF299" i="19" s="1"/>
  <c r="AU288" i="19"/>
  <c r="AV288" i="19" s="1"/>
  <c r="BF288" i="19" s="1"/>
  <c r="AU278" i="19"/>
  <c r="AV278" i="19" s="1"/>
  <c r="BF278" i="19" s="1"/>
  <c r="AU259" i="19"/>
  <c r="AV259" i="19" s="1"/>
  <c r="BF259" i="19" s="1"/>
  <c r="AU250" i="19"/>
  <c r="AV250" i="19" s="1"/>
  <c r="BF250" i="19" s="1"/>
  <c r="AU229" i="19"/>
  <c r="AV229" i="19" s="1"/>
  <c r="BF229" i="19" s="1"/>
  <c r="AU220" i="19"/>
  <c r="AV220" i="19" s="1"/>
  <c r="BF220" i="19" s="1"/>
  <c r="AU210" i="19"/>
  <c r="AV210" i="19" s="1"/>
  <c r="BF210" i="19" s="1"/>
  <c r="AU201" i="19"/>
  <c r="AV201" i="19" s="1"/>
  <c r="BF201" i="19" s="1"/>
  <c r="AU191" i="19"/>
  <c r="AV191" i="19" s="1"/>
  <c r="BF191" i="19" s="1"/>
  <c r="AU161" i="19"/>
  <c r="AV161" i="19" s="1"/>
  <c r="BF161" i="19" s="1"/>
  <c r="AU152" i="19"/>
  <c r="AV152" i="19" s="1"/>
  <c r="BF152" i="19" s="1"/>
  <c r="AU141" i="19"/>
  <c r="AV141" i="19" s="1"/>
  <c r="BF141" i="19" s="1"/>
  <c r="AU132" i="19"/>
  <c r="AV132" i="19" s="1"/>
  <c r="BF132" i="19" s="1"/>
  <c r="AU123" i="19"/>
  <c r="AV123" i="19" s="1"/>
  <c r="BF123" i="19" s="1"/>
  <c r="AU113" i="19"/>
  <c r="AV113" i="19" s="1"/>
  <c r="BF113" i="19" s="1"/>
  <c r="AU105" i="19"/>
  <c r="AV105" i="19" s="1"/>
  <c r="BF105" i="19" s="1"/>
  <c r="AU96" i="19"/>
  <c r="AV96" i="19" s="1"/>
  <c r="BF96" i="19" s="1"/>
  <c r="AU317" i="19"/>
  <c r="AV317" i="19" s="1"/>
  <c r="BF317" i="19" s="1"/>
  <c r="AU277" i="19"/>
  <c r="AV277" i="19" s="1"/>
  <c r="BF277" i="19" s="1"/>
  <c r="AU180" i="19"/>
  <c r="AV180" i="19" s="1"/>
  <c r="BF180" i="19" s="1"/>
  <c r="AU289" i="19"/>
  <c r="AV289" i="19" s="1"/>
  <c r="BF289" i="19" s="1"/>
  <c r="AU280" i="19"/>
  <c r="AV280" i="19" s="1"/>
  <c r="BF280" i="19" s="1"/>
  <c r="AU269" i="19"/>
  <c r="AV269" i="19" s="1"/>
  <c r="BF269" i="19" s="1"/>
  <c r="AU260" i="19"/>
  <c r="AV260" i="19" s="1"/>
  <c r="BF260" i="19" s="1"/>
  <c r="AU251" i="19"/>
  <c r="AV251" i="19" s="1"/>
  <c r="BF251" i="19" s="1"/>
  <c r="AU211" i="19"/>
  <c r="AV211" i="19" s="1"/>
  <c r="BF211" i="19" s="1"/>
  <c r="AU202" i="19"/>
  <c r="AV202" i="19" s="1"/>
  <c r="BF202" i="19" s="1"/>
  <c r="AU192" i="19"/>
  <c r="AV192" i="19" s="1"/>
  <c r="BF192" i="19" s="1"/>
  <c r="AU183" i="19"/>
  <c r="AV183" i="19" s="1"/>
  <c r="BF183" i="19" s="1"/>
  <c r="AU172" i="19"/>
  <c r="AV172" i="19" s="1"/>
  <c r="BF172" i="19" s="1"/>
  <c r="AU162" i="19"/>
  <c r="AV162" i="19" s="1"/>
  <c r="BF162" i="19" s="1"/>
  <c r="AU153" i="19"/>
  <c r="AV153" i="19" s="1"/>
  <c r="BF153" i="19" s="1"/>
  <c r="AU134" i="19"/>
  <c r="AV134" i="19" s="1"/>
  <c r="BF134" i="19" s="1"/>
  <c r="AU114" i="19"/>
  <c r="AV114" i="19" s="1"/>
  <c r="BF114" i="19" s="1"/>
  <c r="AU106" i="19"/>
  <c r="AV106" i="19" s="1"/>
  <c r="BF106" i="19" s="1"/>
  <c r="AU97" i="19"/>
  <c r="AV97" i="19" s="1"/>
  <c r="BF97" i="19" s="1"/>
  <c r="AU89" i="19"/>
  <c r="AV89" i="19" s="1"/>
  <c r="BF89" i="19" s="1"/>
  <c r="AU80" i="19"/>
  <c r="AV80" i="19" s="1"/>
  <c r="BF80" i="19" s="1"/>
  <c r="AU306" i="19"/>
  <c r="AV306" i="19" s="1"/>
  <c r="BF306" i="19" s="1"/>
  <c r="AU268" i="19"/>
  <c r="AV268" i="19" s="1"/>
  <c r="BF268" i="19" s="1"/>
  <c r="AU189" i="19"/>
  <c r="AV189" i="19" s="1"/>
  <c r="BF189" i="19" s="1"/>
  <c r="AU150" i="19"/>
  <c r="AV150" i="19" s="1"/>
  <c r="BF150" i="19" s="1"/>
  <c r="AU112" i="19"/>
  <c r="AV112" i="19" s="1"/>
  <c r="BF112" i="19" s="1"/>
  <c r="AU296" i="19"/>
  <c r="AV296" i="19" s="1"/>
  <c r="BF296" i="19" s="1"/>
  <c r="AU257" i="19"/>
  <c r="AV257" i="19" s="1"/>
  <c r="BF257" i="19" s="1"/>
  <c r="AU171" i="19"/>
  <c r="AV171" i="19" s="1"/>
  <c r="BF171" i="19" s="1"/>
  <c r="AU122" i="19"/>
  <c r="AV122" i="19" s="1"/>
  <c r="BF122" i="19" s="1"/>
  <c r="AU79" i="19"/>
  <c r="AV79" i="19" s="1"/>
  <c r="BF79" i="19" s="1"/>
  <c r="AU328" i="19"/>
  <c r="AV328" i="19" s="1"/>
  <c r="BF328" i="19" s="1"/>
  <c r="AU239" i="19"/>
  <c r="AV239" i="19" s="1"/>
  <c r="BF239" i="19" s="1"/>
  <c r="AU199" i="19"/>
  <c r="AV199" i="19" s="1"/>
  <c r="BF199" i="19" s="1"/>
  <c r="AU160" i="19"/>
  <c r="AV160" i="19" s="1"/>
  <c r="BF160" i="19" s="1"/>
  <c r="AU131" i="19"/>
  <c r="AV131" i="19" s="1"/>
  <c r="BF131" i="19" s="1"/>
  <c r="AU87" i="19"/>
  <c r="AV87" i="19" s="1"/>
  <c r="BF87" i="19" s="1"/>
  <c r="AU326" i="19"/>
  <c r="AV326" i="19" s="1"/>
  <c r="BF326" i="19" s="1"/>
  <c r="AU305" i="19"/>
  <c r="AV305" i="19" s="1"/>
  <c r="BF305" i="19" s="1"/>
  <c r="AU287" i="19"/>
  <c r="AV287" i="19" s="1"/>
  <c r="BF287" i="19" s="1"/>
  <c r="AU276" i="19"/>
  <c r="AV276" i="19" s="1"/>
  <c r="BF276" i="19" s="1"/>
  <c r="AU266" i="19"/>
  <c r="AV266" i="19" s="1"/>
  <c r="BF266" i="19" s="1"/>
  <c r="AU247" i="19"/>
  <c r="AV247" i="19" s="1"/>
  <c r="BF247" i="19" s="1"/>
  <c r="AU237" i="19"/>
  <c r="AV237" i="19" s="1"/>
  <c r="BF237" i="19" s="1"/>
  <c r="AU227" i="19"/>
  <c r="AV227" i="19" s="1"/>
  <c r="BF227" i="19" s="1"/>
  <c r="AU217" i="19"/>
  <c r="AV217" i="19" s="1"/>
  <c r="BF217" i="19" s="1"/>
  <c r="AU208" i="19"/>
  <c r="AV208" i="19" s="1"/>
  <c r="BF208" i="19" s="1"/>
  <c r="AU198" i="19"/>
  <c r="AV198" i="19" s="1"/>
  <c r="BF198" i="19" s="1"/>
  <c r="AU178" i="19"/>
  <c r="AV178" i="19" s="1"/>
  <c r="BF178" i="19" s="1"/>
  <c r="AU168" i="19"/>
  <c r="AV168" i="19" s="1"/>
  <c r="BF168" i="19" s="1"/>
  <c r="AU149" i="19"/>
  <c r="AV149" i="19" s="1"/>
  <c r="BF149" i="19" s="1"/>
  <c r="AU140" i="19"/>
  <c r="AV140" i="19" s="1"/>
  <c r="BF140" i="19" s="1"/>
  <c r="AU129" i="19"/>
  <c r="AV129" i="19" s="1"/>
  <c r="BF129" i="19" s="1"/>
  <c r="AU103" i="19"/>
  <c r="AV103" i="19" s="1"/>
  <c r="BF103" i="19" s="1"/>
  <c r="AU95" i="19"/>
  <c r="AV95" i="19" s="1"/>
  <c r="BF95" i="19" s="1"/>
  <c r="AU85" i="19"/>
  <c r="AV85" i="19" s="1"/>
  <c r="BF85" i="19" s="1"/>
  <c r="AU314" i="19"/>
  <c r="AV314" i="19" s="1"/>
  <c r="BF314" i="19" s="1"/>
  <c r="AU294" i="19"/>
  <c r="AV294" i="19" s="1"/>
  <c r="BF294" i="19" s="1"/>
  <c r="AU284" i="19"/>
  <c r="AV284" i="19" s="1"/>
  <c r="BF284" i="19" s="1"/>
  <c r="AU265" i="19"/>
  <c r="AV265" i="19" s="1"/>
  <c r="BF265" i="19" s="1"/>
  <c r="AU256" i="19"/>
  <c r="AV256" i="19" s="1"/>
  <c r="BF256" i="19" s="1"/>
  <c r="AU245" i="19"/>
  <c r="AV245" i="19" s="1"/>
  <c r="BF245" i="19" s="1"/>
  <c r="AU226" i="19"/>
  <c r="AV226" i="19" s="1"/>
  <c r="BF226" i="19" s="1"/>
  <c r="AU216" i="19"/>
  <c r="AV216" i="19" s="1"/>
  <c r="BF216" i="19" s="1"/>
  <c r="AU187" i="19"/>
  <c r="AV187" i="19" s="1"/>
  <c r="BF187" i="19" s="1"/>
  <c r="AU177" i="19"/>
  <c r="AV177" i="19" s="1"/>
  <c r="BF177" i="19" s="1"/>
  <c r="AU148" i="19"/>
  <c r="AV148" i="19" s="1"/>
  <c r="BF148" i="19" s="1"/>
  <c r="AU138" i="19"/>
  <c r="AV138" i="19" s="1"/>
  <c r="BF138" i="19" s="1"/>
  <c r="AU119" i="19"/>
  <c r="AV119" i="19" s="1"/>
  <c r="BF119" i="19" s="1"/>
  <c r="AU101" i="19"/>
  <c r="AV101" i="19" s="1"/>
  <c r="BF101" i="19" s="1"/>
  <c r="AU293" i="19"/>
  <c r="AV293" i="19" s="1"/>
  <c r="BF293" i="19" s="1"/>
  <c r="AU215" i="19"/>
  <c r="AV215" i="19" s="1"/>
  <c r="BF215" i="19" s="1"/>
  <c r="AU196" i="19"/>
  <c r="AV196" i="19" s="1"/>
  <c r="BF196" i="19" s="1"/>
  <c r="AU186" i="19"/>
  <c r="AV186" i="19" s="1"/>
  <c r="BF186" i="19" s="1"/>
  <c r="AU166" i="19"/>
  <c r="AV166" i="19" s="1"/>
  <c r="BF166" i="19" s="1"/>
  <c r="AU325" i="19"/>
  <c r="AV325" i="19" s="1"/>
  <c r="BF325" i="19" s="1"/>
  <c r="AU275" i="19"/>
  <c r="AV275" i="19" s="1"/>
  <c r="BF275" i="19" s="1"/>
  <c r="AU159" i="19"/>
  <c r="AV159" i="19" s="1"/>
  <c r="BF159" i="19" s="1"/>
  <c r="AU111" i="19"/>
  <c r="AV111" i="19" s="1"/>
  <c r="BF111" i="19" s="1"/>
  <c r="AU76" i="19"/>
  <c r="AV76" i="19" s="1"/>
  <c r="AU312" i="19"/>
  <c r="AV312" i="19" s="1"/>
  <c r="BF312" i="19" s="1"/>
  <c r="AU303" i="19"/>
  <c r="AV303" i="19" s="1"/>
  <c r="BF303" i="19" s="1"/>
  <c r="AU274" i="19"/>
  <c r="AV274" i="19" s="1"/>
  <c r="BF274" i="19" s="1"/>
  <c r="AU253" i="19"/>
  <c r="AV253" i="19" s="1"/>
  <c r="BF253" i="19" s="1"/>
  <c r="AU235" i="19"/>
  <c r="AV235" i="19" s="1"/>
  <c r="BF235" i="19" s="1"/>
  <c r="AU225" i="19"/>
  <c r="AV225" i="19" s="1"/>
  <c r="BF225" i="19" s="1"/>
  <c r="AU156" i="19"/>
  <c r="AV156" i="19" s="1"/>
  <c r="BF156" i="19" s="1"/>
  <c r="AU137" i="19"/>
  <c r="AV137" i="19" s="1"/>
  <c r="BF137" i="19" s="1"/>
  <c r="AU282" i="19"/>
  <c r="AV282" i="19" s="1"/>
  <c r="BF282" i="19" s="1"/>
  <c r="AU204" i="19"/>
  <c r="AV204" i="19" s="1"/>
  <c r="BF204" i="19" s="1"/>
  <c r="AU100" i="19"/>
  <c r="AV100" i="19" s="1"/>
  <c r="BF100" i="19" s="1"/>
  <c r="AU272" i="19"/>
  <c r="AV272" i="19" s="1"/>
  <c r="BF272" i="19" s="1"/>
  <c r="AU128" i="19"/>
  <c r="AV128" i="19" s="1"/>
  <c r="BF128" i="19" s="1"/>
  <c r="AU92" i="19"/>
  <c r="AV92" i="19" s="1"/>
  <c r="BF92" i="19" s="1"/>
  <c r="AU175" i="19"/>
  <c r="AV175" i="19" s="1"/>
  <c r="BF175" i="19" s="1"/>
  <c r="AU117" i="19"/>
  <c r="AV117" i="19" s="1"/>
  <c r="BF117" i="19" s="1"/>
  <c r="AU84" i="19"/>
  <c r="AV84" i="19" s="1"/>
  <c r="BF84" i="19" s="1"/>
  <c r="AU214" i="19"/>
  <c r="AV214" i="19" s="1"/>
  <c r="BF214" i="19" s="1"/>
  <c r="AU146" i="19"/>
  <c r="AV146" i="19" s="1"/>
  <c r="BF146" i="19" s="1"/>
  <c r="AU195" i="19"/>
  <c r="AV195" i="19" s="1"/>
  <c r="BF195" i="19" s="1"/>
  <c r="AU263" i="19"/>
  <c r="AV263" i="19" s="1"/>
  <c r="BF263" i="19" s="1"/>
  <c r="AU184" i="19"/>
  <c r="AV184" i="19" s="1"/>
  <c r="BF184" i="19" s="1"/>
  <c r="AU125" i="19"/>
  <c r="AV125" i="19" s="1"/>
  <c r="BF125" i="19" s="1"/>
  <c r="AU91" i="19"/>
  <c r="AV91" i="19" s="1"/>
  <c r="BF91" i="19" s="1"/>
  <c r="AU322" i="19"/>
  <c r="AV322" i="19" s="1"/>
  <c r="BF322" i="19" s="1"/>
  <c r="AU244" i="19"/>
  <c r="AV244" i="19" s="1"/>
  <c r="BF244" i="19" s="1"/>
  <c r="AU165" i="19"/>
  <c r="AV165" i="19" s="1"/>
  <c r="BF165" i="19" s="1"/>
  <c r="AU82" i="19"/>
  <c r="AV82" i="19" s="1"/>
  <c r="BF82" i="19" s="1"/>
  <c r="AU233" i="19"/>
  <c r="AV233" i="19" s="1"/>
  <c r="BF233" i="19" s="1"/>
  <c r="AU75" i="19"/>
  <c r="AV75" i="19" s="1"/>
  <c r="AU301" i="19"/>
  <c r="AV301" i="19" s="1"/>
  <c r="BF301" i="19" s="1"/>
  <c r="AU147" i="19"/>
  <c r="AV147" i="19" s="1"/>
  <c r="BF147" i="19" s="1"/>
  <c r="AU108" i="19"/>
  <c r="AV108" i="19" s="1"/>
  <c r="BF108" i="19" s="1"/>
  <c r="AG76" i="19"/>
  <c r="AG333" i="19" s="1"/>
  <c r="AR76" i="19"/>
  <c r="AG75" i="19"/>
  <c r="AR75" i="19"/>
  <c r="BF17" i="19"/>
  <c r="BF40" i="19"/>
  <c r="AI17" i="19"/>
  <c r="AJ16" i="19"/>
  <c r="BG16" i="19" s="1"/>
  <c r="AJ11" i="19"/>
  <c r="BG11" i="19" s="1"/>
  <c r="AJ14" i="19"/>
  <c r="BG14" i="19" s="1"/>
  <c r="AJ12" i="19"/>
  <c r="BG12" i="19" s="1"/>
  <c r="AJ15" i="19"/>
  <c r="BG15" i="19" s="1"/>
  <c r="AJ13" i="19"/>
  <c r="BG13" i="19" s="1"/>
  <c r="AV55" i="19"/>
  <c r="BF55" i="19" s="1"/>
  <c r="AV38" i="19"/>
  <c r="AR9" i="19"/>
  <c r="AV11" i="19"/>
  <c r="AU41" i="19"/>
  <c r="AV41" i="19" s="1"/>
  <c r="AY9" i="19"/>
  <c r="AU45" i="19"/>
  <c r="AV45" i="19" s="1"/>
  <c r="AU54" i="19"/>
  <c r="AV54" i="19" s="1"/>
  <c r="BF54" i="19" s="1"/>
  <c r="AJ10" i="19"/>
  <c r="BG10" i="19" s="1"/>
  <c r="AU21" i="19"/>
  <c r="AV21" i="19" s="1"/>
  <c r="BF21" i="19" s="1"/>
  <c r="AV10" i="19"/>
  <c r="AV12" i="19"/>
  <c r="BF12" i="19" s="1"/>
  <c r="AU71" i="19"/>
  <c r="AV71" i="19" s="1"/>
  <c r="BF71" i="19" s="1"/>
  <c r="AU72" i="19"/>
  <c r="AV72" i="19" s="1"/>
  <c r="BF72" i="19" s="1"/>
  <c r="AU67" i="19"/>
  <c r="AV67" i="19" s="1"/>
  <c r="BF67" i="19" s="1"/>
  <c r="AU70" i="19"/>
  <c r="AV70" i="19" s="1"/>
  <c r="BF70" i="19" s="1"/>
  <c r="AU73" i="19"/>
  <c r="AV73" i="19" s="1"/>
  <c r="BF73" i="19" s="1"/>
  <c r="AU65" i="19"/>
  <c r="AV65" i="19" s="1"/>
  <c r="BF65" i="19" s="1"/>
  <c r="AU69" i="19"/>
  <c r="AV69" i="19" s="1"/>
  <c r="BF69" i="19" s="1"/>
  <c r="AU31" i="19"/>
  <c r="AV31" i="19" s="1"/>
  <c r="BF31" i="19" s="1"/>
  <c r="AU43" i="19"/>
  <c r="AV43" i="19" s="1"/>
  <c r="BF43" i="19" s="1"/>
  <c r="AU34" i="19"/>
  <c r="AV34" i="19" s="1"/>
  <c r="BF34" i="19" s="1"/>
  <c r="AU32" i="19"/>
  <c r="AV32" i="19" s="1"/>
  <c r="AU68" i="19"/>
  <c r="AV68" i="19" s="1"/>
  <c r="BF68" i="19" s="1"/>
  <c r="AU33" i="19"/>
  <c r="AV33" i="19" s="1"/>
  <c r="BF33" i="19" s="1"/>
  <c r="AU13" i="19"/>
  <c r="AV13" i="19" s="1"/>
  <c r="BF13" i="19" s="1"/>
  <c r="AT9" i="19"/>
  <c r="AU18" i="19"/>
  <c r="AV18" i="19" s="1"/>
  <c r="BF18" i="19" s="1"/>
  <c r="AU24" i="19"/>
  <c r="AV24" i="19" s="1"/>
  <c r="BF24" i="19" s="1"/>
  <c r="AU27" i="19"/>
  <c r="AV27" i="19" s="1"/>
  <c r="BF27" i="19" s="1"/>
  <c r="AU66" i="19"/>
  <c r="AV66" i="19" s="1"/>
  <c r="AU22" i="19"/>
  <c r="AV22" i="19" s="1"/>
  <c r="AU63" i="19"/>
  <c r="AV63" i="19" s="1"/>
  <c r="BF63" i="19" s="1"/>
  <c r="AU42" i="19"/>
  <c r="AV42" i="19" s="1"/>
  <c r="BF42" i="19" s="1"/>
  <c r="AU64" i="19"/>
  <c r="AV64" i="19" s="1"/>
  <c r="AU59" i="19"/>
  <c r="AV59" i="19" s="1"/>
  <c r="AU51" i="19"/>
  <c r="AV51" i="19" s="1"/>
  <c r="BF51" i="19" s="1"/>
  <c r="AU62" i="19"/>
  <c r="AV62" i="19" s="1"/>
  <c r="BF62" i="19" s="1"/>
  <c r="AU49" i="19"/>
  <c r="AV49" i="19" s="1"/>
  <c r="BF49" i="19" s="1"/>
  <c r="AU50" i="19"/>
  <c r="AV50" i="19" s="1"/>
  <c r="BF50" i="19" s="1"/>
  <c r="AU61" i="19"/>
  <c r="AV61" i="19" s="1"/>
  <c r="BF61" i="19" s="1"/>
  <c r="AU15" i="19"/>
  <c r="AV15" i="19" s="1"/>
  <c r="AU26" i="19"/>
  <c r="AV26" i="19" s="1"/>
  <c r="BF26" i="19" s="1"/>
  <c r="AU29" i="19"/>
  <c r="AV29" i="19" s="1"/>
  <c r="BF29" i="19" s="1"/>
  <c r="AU47" i="19"/>
  <c r="AV47" i="19" s="1"/>
  <c r="BF47" i="19" s="1"/>
  <c r="AV9" i="19"/>
  <c r="AU20" i="19"/>
  <c r="AV20" i="19" s="1"/>
  <c r="BF20" i="19" s="1"/>
  <c r="AU23" i="19"/>
  <c r="AV23" i="19" s="1"/>
  <c r="BF23" i="19" s="1"/>
  <c r="AU36" i="19"/>
  <c r="AV36" i="19" s="1"/>
  <c r="BF36" i="19" s="1"/>
  <c r="AV35" i="19"/>
  <c r="BF35" i="19" s="1"/>
  <c r="AU56" i="19"/>
  <c r="AV56" i="19" s="1"/>
  <c r="BF56" i="19" s="1"/>
  <c r="AU44" i="19"/>
  <c r="AV44" i="19" s="1"/>
  <c r="AU46" i="19"/>
  <c r="AV46" i="19" s="1"/>
  <c r="BF46" i="19" s="1"/>
  <c r="AU74" i="19"/>
  <c r="AV74" i="19" s="1"/>
  <c r="BF74" i="19" s="1"/>
  <c r="AU53" i="19"/>
  <c r="AV53" i="19" s="1"/>
  <c r="BF53" i="19" s="1"/>
  <c r="AU58" i="19"/>
  <c r="AV58" i="19" s="1"/>
  <c r="BF58" i="19" s="1"/>
  <c r="AU60" i="19"/>
  <c r="AV60" i="19" s="1"/>
  <c r="BF60" i="19" s="1"/>
  <c r="AU19" i="19"/>
  <c r="AV19" i="19" s="1"/>
  <c r="AU14" i="19"/>
  <c r="AV14" i="19" s="1"/>
  <c r="AV25" i="19"/>
  <c r="AU28" i="19"/>
  <c r="AV28" i="19" s="1"/>
  <c r="BF28" i="19" s="1"/>
  <c r="AU30" i="19"/>
  <c r="AV30" i="19" s="1"/>
  <c r="BF30" i="19" s="1"/>
  <c r="AV37" i="19"/>
  <c r="BF37" i="19" s="1"/>
  <c r="AU52" i="19"/>
  <c r="AV52" i="19" s="1"/>
  <c r="AU39" i="19"/>
  <c r="AV39" i="19" s="1"/>
  <c r="AV48" i="19"/>
  <c r="AU57" i="19"/>
  <c r="AV57" i="19" s="1"/>
  <c r="BF57" i="19" s="1"/>
  <c r="BH13" i="19" l="1"/>
  <c r="BI13" i="19" s="1"/>
  <c r="BJ13" i="19" s="1"/>
  <c r="BF66" i="19"/>
  <c r="BF64" i="19"/>
  <c r="BF59" i="19"/>
  <c r="BF32" i="19"/>
  <c r="BF22" i="19"/>
  <c r="BF11" i="19"/>
  <c r="BH11" i="19" s="1"/>
  <c r="BI11" i="19" s="1"/>
  <c r="BH16" i="19"/>
  <c r="BI16" i="19" s="1"/>
  <c r="BJ16" i="19" s="1"/>
  <c r="BF48" i="19"/>
  <c r="BF10" i="19"/>
  <c r="BH10" i="19" s="1"/>
  <c r="BI10" i="19" s="1"/>
  <c r="BJ10" i="19" s="1"/>
  <c r="BH12" i="19"/>
  <c r="BI12" i="19" s="1"/>
  <c r="BJ12" i="19" s="1"/>
  <c r="BF52" i="19"/>
  <c r="BF38" i="19"/>
  <c r="BF25" i="19"/>
  <c r="BF76" i="19"/>
  <c r="BF333" i="19" s="1"/>
  <c r="BF41" i="19"/>
  <c r="BF45" i="19"/>
  <c r="BF44" i="19"/>
  <c r="BF75" i="19"/>
  <c r="BF15" i="19"/>
  <c r="BH15" i="19" s="1"/>
  <c r="BI15" i="19" s="1"/>
  <c r="BJ15" i="19" s="1"/>
  <c r="BF19" i="19"/>
  <c r="BF14" i="19"/>
  <c r="BH14" i="19" s="1"/>
  <c r="BI14" i="19" s="1"/>
  <c r="BJ14" i="19" s="1"/>
  <c r="BF9" i="19"/>
  <c r="BH9" i="19" s="1"/>
  <c r="BF39" i="19"/>
  <c r="AI18" i="19"/>
  <c r="AJ17" i="19"/>
  <c r="BG17" i="19" s="1"/>
  <c r="BH17" i="19" s="1"/>
  <c r="BI17" i="19" s="1"/>
  <c r="BJ17" i="19" s="1"/>
  <c r="BJ11" i="19" l="1"/>
  <c r="AI19" i="19"/>
  <c r="AJ18" i="19"/>
  <c r="BG18" i="19" s="1"/>
  <c r="BH18" i="19" s="1"/>
  <c r="BI18" i="19" s="1"/>
  <c r="BJ18" i="19" s="1"/>
  <c r="BI9" i="19"/>
  <c r="AI20" i="19" l="1"/>
  <c r="AJ19" i="19"/>
  <c r="BG19" i="19" s="1"/>
  <c r="BH19" i="19" s="1"/>
  <c r="BJ9" i="19"/>
  <c r="BI19" i="19" l="1"/>
  <c r="AI21" i="19"/>
  <c r="AJ20" i="19"/>
  <c r="BG20" i="19" s="1"/>
  <c r="BJ19" i="19" l="1"/>
  <c r="BH20" i="19"/>
  <c r="AI22" i="19"/>
  <c r="AJ21" i="19"/>
  <c r="BG21" i="19" s="1"/>
  <c r="BH21" i="19" s="1"/>
  <c r="BI21" i="19" s="1"/>
  <c r="BJ21" i="19" s="1"/>
  <c r="BI20" i="19" l="1"/>
  <c r="AI23" i="19"/>
  <c r="AJ22" i="19"/>
  <c r="BG22" i="19" s="1"/>
  <c r="BH22" i="19" s="1"/>
  <c r="BI22" i="19" s="1"/>
  <c r="BJ22" i="19" s="1"/>
  <c r="BJ20" i="19" l="1"/>
  <c r="AI24" i="19"/>
  <c r="AJ23" i="19"/>
  <c r="BG23" i="19" s="1"/>
  <c r="BH23" i="19" s="1"/>
  <c r="BI23" i="19" l="1"/>
  <c r="AI25" i="19"/>
  <c r="AJ24" i="19"/>
  <c r="BG24" i="19" s="1"/>
  <c r="BH24" i="19" s="1"/>
  <c r="BI24" i="19" s="1"/>
  <c r="BJ24" i="19" s="1"/>
  <c r="BJ23" i="19" l="1"/>
  <c r="AI26" i="19"/>
  <c r="AJ25" i="19"/>
  <c r="BG25" i="19" s="1"/>
  <c r="BH25" i="19" s="1"/>
  <c r="BI25" i="19" s="1"/>
  <c r="BJ25" i="19" s="1"/>
  <c r="AI27" i="19" l="1"/>
  <c r="AJ26" i="19"/>
  <c r="BG26" i="19" s="1"/>
  <c r="BH26" i="19" s="1"/>
  <c r="BI26" i="19" s="1"/>
  <c r="BJ26" i="19" s="1"/>
  <c r="AI28" i="19" l="1"/>
  <c r="AJ27" i="19"/>
  <c r="BG27" i="19" s="1"/>
  <c r="BH27" i="19" s="1"/>
  <c r="BI27" i="19" s="1"/>
  <c r="BJ27" i="19" s="1"/>
  <c r="AI29" i="19" l="1"/>
  <c r="AJ28" i="19"/>
  <c r="BG28" i="19" s="1"/>
  <c r="BH28" i="19" s="1"/>
  <c r="BI28" i="19" s="1"/>
  <c r="BJ28" i="19" s="1"/>
  <c r="AI30" i="19" l="1"/>
  <c r="AJ29" i="19"/>
  <c r="BG29" i="19" s="1"/>
  <c r="BH29" i="19" s="1"/>
  <c r="BI29" i="19" s="1"/>
  <c r="BJ29" i="19" s="1"/>
  <c r="AI31" i="19" l="1"/>
  <c r="AJ30" i="19"/>
  <c r="BG30" i="19" s="1"/>
  <c r="BH30" i="19" s="1"/>
  <c r="BI30" i="19" s="1"/>
  <c r="BJ30" i="19" s="1"/>
  <c r="AI32" i="19" l="1"/>
  <c r="AJ31" i="19"/>
  <c r="BG31" i="19" s="1"/>
  <c r="BH31" i="19" s="1"/>
  <c r="BI31" i="19" l="1"/>
  <c r="BJ31" i="19" s="1"/>
  <c r="AI33" i="19"/>
  <c r="AJ32" i="19"/>
  <c r="BG32" i="19" s="1"/>
  <c r="BH32" i="19" s="1"/>
  <c r="BI32" i="19" s="1"/>
  <c r="BJ32" i="19" s="1"/>
  <c r="AI34" i="19" l="1"/>
  <c r="AJ33" i="19"/>
  <c r="BG33" i="19" s="1"/>
  <c r="BH33" i="19" s="1"/>
  <c r="BI33" i="19" s="1"/>
  <c r="BJ33" i="19" s="1"/>
  <c r="AI35" i="19" l="1"/>
  <c r="AJ34" i="19"/>
  <c r="BG34" i="19" s="1"/>
  <c r="BH34" i="19" s="1"/>
  <c r="BI34" i="19" s="1"/>
  <c r="BJ34" i="19" s="1"/>
  <c r="AI36" i="19" l="1"/>
  <c r="AJ35" i="19"/>
  <c r="BG35" i="19" s="1"/>
  <c r="BH35" i="19" s="1"/>
  <c r="BI35" i="19" s="1"/>
  <c r="BJ35" i="19" s="1"/>
  <c r="AI37" i="19" l="1"/>
  <c r="AJ36" i="19"/>
  <c r="BG36" i="19" s="1"/>
  <c r="BH36" i="19" s="1"/>
  <c r="BI36" i="19" s="1"/>
  <c r="BJ36" i="19" s="1"/>
  <c r="AI38" i="19" l="1"/>
  <c r="AJ37" i="19"/>
  <c r="BG37" i="19" s="1"/>
  <c r="BH37" i="19" s="1"/>
  <c r="BI37" i="19" s="1"/>
  <c r="BJ37" i="19" s="1"/>
  <c r="AI39" i="19" l="1"/>
  <c r="AJ38" i="19"/>
  <c r="BG38" i="19" s="1"/>
  <c r="BH38" i="19" s="1"/>
  <c r="BI38" i="19" s="1"/>
  <c r="BJ38" i="19" s="1"/>
  <c r="AI40" i="19" l="1"/>
  <c r="AJ39" i="19"/>
  <c r="BG39" i="19" s="1"/>
  <c r="BH39" i="19" s="1"/>
  <c r="BI39" i="19" s="1"/>
  <c r="BJ39" i="19" s="1"/>
  <c r="AI41" i="19" l="1"/>
  <c r="AJ40" i="19"/>
  <c r="BG40" i="19" s="1"/>
  <c r="BH40" i="19" s="1"/>
  <c r="BI40" i="19" s="1"/>
  <c r="BJ40" i="19" s="1"/>
  <c r="AI42" i="19" l="1"/>
  <c r="AJ41" i="19"/>
  <c r="BG41" i="19" s="1"/>
  <c r="BH41" i="19" s="1"/>
  <c r="BI41" i="19" s="1"/>
  <c r="BJ41" i="19" s="1"/>
  <c r="AI43" i="19" l="1"/>
  <c r="AJ42" i="19"/>
  <c r="BG42" i="19" s="1"/>
  <c r="BH42" i="19" s="1"/>
  <c r="BI42" i="19" s="1"/>
  <c r="BJ42" i="19" s="1"/>
  <c r="AI44" i="19" l="1"/>
  <c r="AJ43" i="19"/>
  <c r="BG43" i="19" s="1"/>
  <c r="BH43" i="19" s="1"/>
  <c r="BI43" i="19" s="1"/>
  <c r="BJ43" i="19" s="1"/>
  <c r="AI45" i="19" l="1"/>
  <c r="AJ44" i="19"/>
  <c r="BG44" i="19" s="1"/>
  <c r="BH44" i="19" s="1"/>
  <c r="BI44" i="19" s="1"/>
  <c r="BJ44" i="19" s="1"/>
  <c r="AI46" i="19" l="1"/>
  <c r="AJ45" i="19"/>
  <c r="BG45" i="19" s="1"/>
  <c r="BH45" i="19" s="1"/>
  <c r="BI45" i="19" s="1"/>
  <c r="BJ45" i="19" s="1"/>
  <c r="AI47" i="19" l="1"/>
  <c r="AJ46" i="19"/>
  <c r="BG46" i="19" s="1"/>
  <c r="BH46" i="19" s="1"/>
  <c r="BI46" i="19" s="1"/>
  <c r="BJ46" i="19" s="1"/>
  <c r="AI48" i="19" l="1"/>
  <c r="AJ47" i="19"/>
  <c r="BG47" i="19" s="1"/>
  <c r="BH47" i="19" s="1"/>
  <c r="BI47" i="19" l="1"/>
  <c r="BJ47" i="19" s="1"/>
  <c r="AI49" i="19"/>
  <c r="AJ48" i="19"/>
  <c r="BG48" i="19" s="1"/>
  <c r="BH48" i="19" s="1"/>
  <c r="BI48" i="19" s="1"/>
  <c r="BJ48" i="19" s="1"/>
  <c r="AI50" i="19" l="1"/>
  <c r="AJ49" i="19"/>
  <c r="BG49" i="19" s="1"/>
  <c r="BH49" i="19" s="1"/>
  <c r="BI49" i="19" s="1"/>
  <c r="BJ49" i="19" s="1"/>
  <c r="AI51" i="19" l="1"/>
  <c r="AJ50" i="19"/>
  <c r="BG50" i="19" s="1"/>
  <c r="BH50" i="19" s="1"/>
  <c r="BI50" i="19" s="1"/>
  <c r="BJ50" i="19" s="1"/>
  <c r="AI52" i="19" l="1"/>
  <c r="AJ51" i="19"/>
  <c r="BG51" i="19" s="1"/>
  <c r="BH51" i="19" s="1"/>
  <c r="BI51" i="19" s="1"/>
  <c r="BJ51" i="19" s="1"/>
  <c r="AI53" i="19" l="1"/>
  <c r="AJ52" i="19"/>
  <c r="BG52" i="19" s="1"/>
  <c r="BH52" i="19" s="1"/>
  <c r="BI52" i="19" s="1"/>
  <c r="BJ52" i="19" s="1"/>
  <c r="AI54" i="19" l="1"/>
  <c r="AJ53" i="19"/>
  <c r="BG53" i="19" s="1"/>
  <c r="BH53" i="19" s="1"/>
  <c r="BI53" i="19" s="1"/>
  <c r="BJ53" i="19" s="1"/>
  <c r="AI55" i="19" l="1"/>
  <c r="AJ54" i="19"/>
  <c r="BG54" i="19" s="1"/>
  <c r="BH54" i="19" s="1"/>
  <c r="BI54" i="19" s="1"/>
  <c r="BJ54" i="19" s="1"/>
  <c r="AI56" i="19" l="1"/>
  <c r="AJ55" i="19"/>
  <c r="BG55" i="19" s="1"/>
  <c r="BH55" i="19" s="1"/>
  <c r="BI55" i="19" s="1"/>
  <c r="BJ55" i="19" s="1"/>
  <c r="AI57" i="19" l="1"/>
  <c r="AJ56" i="19"/>
  <c r="BG56" i="19" s="1"/>
  <c r="BH56" i="19" s="1"/>
  <c r="BI56" i="19" s="1"/>
  <c r="BJ56" i="19" s="1"/>
  <c r="AI58" i="19" l="1"/>
  <c r="AJ57" i="19"/>
  <c r="BG57" i="19" s="1"/>
  <c r="BH57" i="19" s="1"/>
  <c r="BI57" i="19" s="1"/>
  <c r="BJ57" i="19" s="1"/>
  <c r="AI59" i="19" l="1"/>
  <c r="AJ58" i="19"/>
  <c r="BG58" i="19" s="1"/>
  <c r="BH58" i="19" s="1"/>
  <c r="BI58" i="19" s="1"/>
  <c r="BJ58" i="19" s="1"/>
  <c r="AI60" i="19" l="1"/>
  <c r="AJ59" i="19"/>
  <c r="BG59" i="19" s="1"/>
  <c r="BH59" i="19" s="1"/>
  <c r="BI59" i="19" s="1"/>
  <c r="BJ59" i="19" s="1"/>
  <c r="AI61" i="19" l="1"/>
  <c r="AJ60" i="19"/>
  <c r="BG60" i="19" s="1"/>
  <c r="BH60" i="19" s="1"/>
  <c r="BI60" i="19" s="1"/>
  <c r="BJ60" i="19" s="1"/>
  <c r="AI62" i="19" l="1"/>
  <c r="AJ61" i="19"/>
  <c r="BG61" i="19" s="1"/>
  <c r="BH61" i="19" s="1"/>
  <c r="BI61" i="19" s="1"/>
  <c r="BJ61" i="19" s="1"/>
  <c r="AI63" i="19" l="1"/>
  <c r="AJ62" i="19"/>
  <c r="BG62" i="19" s="1"/>
  <c r="BH62" i="19" s="1"/>
  <c r="BI62" i="19" s="1"/>
  <c r="BJ62" i="19" s="1"/>
  <c r="AI64" i="19" l="1"/>
  <c r="AJ63" i="19"/>
  <c r="BG63" i="19" s="1"/>
  <c r="BH63" i="19" s="1"/>
  <c r="BI63" i="19" l="1"/>
  <c r="BJ63" i="19" s="1"/>
  <c r="AI65" i="19"/>
  <c r="AJ64" i="19"/>
  <c r="BG64" i="19" s="1"/>
  <c r="BH64" i="19" s="1"/>
  <c r="BI64" i="19" s="1"/>
  <c r="BJ64" i="19" s="1"/>
  <c r="AI66" i="19" l="1"/>
  <c r="AJ65" i="19"/>
  <c r="BG65" i="19" s="1"/>
  <c r="BH65" i="19" s="1"/>
  <c r="BI65" i="19" s="1"/>
  <c r="BJ65" i="19" s="1"/>
  <c r="AI67" i="19" l="1"/>
  <c r="AJ66" i="19"/>
  <c r="BG66" i="19" s="1"/>
  <c r="BH66" i="19" s="1"/>
  <c r="BI66" i="19" s="1"/>
  <c r="BJ66" i="19" s="1"/>
  <c r="AI68" i="19" l="1"/>
  <c r="AJ67" i="19"/>
  <c r="BG67" i="19" s="1"/>
  <c r="BH67" i="19" s="1"/>
  <c r="BI67" i="19" s="1"/>
  <c r="BJ67" i="19" s="1"/>
  <c r="AI69" i="19" l="1"/>
  <c r="AJ68" i="19"/>
  <c r="BG68" i="19" s="1"/>
  <c r="BH68" i="19" s="1"/>
  <c r="BI68" i="19" s="1"/>
  <c r="BJ68" i="19" s="1"/>
  <c r="AI70" i="19" l="1"/>
  <c r="AJ69" i="19"/>
  <c r="BG69" i="19" s="1"/>
  <c r="BH69" i="19" s="1"/>
  <c r="BI69" i="19" s="1"/>
  <c r="BJ69" i="19" s="1"/>
  <c r="AI71" i="19" l="1"/>
  <c r="AJ70" i="19"/>
  <c r="BG70" i="19" s="1"/>
  <c r="BH70" i="19" s="1"/>
  <c r="BI70" i="19" s="1"/>
  <c r="BJ70" i="19" s="1"/>
  <c r="AI72" i="19" l="1"/>
  <c r="AJ71" i="19"/>
  <c r="BG71" i="19" s="1"/>
  <c r="BH71" i="19" s="1"/>
  <c r="BI71" i="19" s="1"/>
  <c r="BJ71" i="19" s="1"/>
  <c r="AI73" i="19" l="1"/>
  <c r="AJ72" i="19"/>
  <c r="BG72" i="19" s="1"/>
  <c r="BH72" i="19" s="1"/>
  <c r="BI72" i="19" s="1"/>
  <c r="BJ72" i="19" s="1"/>
  <c r="AI74" i="19" l="1"/>
  <c r="AJ73" i="19"/>
  <c r="BG73" i="19" s="1"/>
  <c r="BH73" i="19" s="1"/>
  <c r="BI73" i="19" s="1"/>
  <c r="BJ73" i="19" s="1"/>
  <c r="AI75" i="19" l="1"/>
  <c r="AJ74" i="19"/>
  <c r="BG74" i="19" s="1"/>
  <c r="BH74" i="19" s="1"/>
  <c r="BI74" i="19" s="1"/>
  <c r="BJ74" i="19" s="1"/>
  <c r="AI76" i="19" l="1"/>
  <c r="AJ75" i="19"/>
  <c r="BG75" i="19" s="1"/>
  <c r="BH75" i="19" s="1"/>
  <c r="BI75" i="19" s="1"/>
  <c r="BJ75" i="19" s="1"/>
  <c r="AI77" i="19" l="1"/>
  <c r="AJ76" i="19"/>
  <c r="BG76" i="19" s="1"/>
  <c r="BH76" i="19" s="1"/>
  <c r="BI76" i="19" s="1"/>
  <c r="BJ76" i="19" s="1"/>
  <c r="AI78" i="19" l="1"/>
  <c r="AJ77" i="19"/>
  <c r="BG77" i="19" s="1"/>
  <c r="BH77" i="19" s="1"/>
  <c r="BI77" i="19" s="1"/>
  <c r="BJ77" i="19" s="1"/>
  <c r="AI79" i="19" l="1"/>
  <c r="AJ78" i="19"/>
  <c r="BG78" i="19" s="1"/>
  <c r="BH78" i="19" s="1"/>
  <c r="BI78" i="19" s="1"/>
  <c r="BJ78" i="19" s="1"/>
  <c r="AI80" i="19" l="1"/>
  <c r="AJ79" i="19"/>
  <c r="BG79" i="19" s="1"/>
  <c r="BH79" i="19" s="1"/>
  <c r="BI79" i="19" s="1"/>
  <c r="BJ79" i="19" s="1"/>
  <c r="AI81" i="19" l="1"/>
  <c r="AJ80" i="19"/>
  <c r="BG80" i="19" s="1"/>
  <c r="BH80" i="19" s="1"/>
  <c r="BI80" i="19" s="1"/>
  <c r="BJ80" i="19" s="1"/>
  <c r="AI82" i="19" l="1"/>
  <c r="AJ81" i="19"/>
  <c r="BG81" i="19" s="1"/>
  <c r="BH81" i="19" s="1"/>
  <c r="BI81" i="19" s="1"/>
  <c r="BJ81" i="19" s="1"/>
  <c r="AI83" i="19" l="1"/>
  <c r="AJ82" i="19"/>
  <c r="BG82" i="19" s="1"/>
  <c r="BH82" i="19" s="1"/>
  <c r="BI82" i="19" s="1"/>
  <c r="BJ82" i="19" s="1"/>
  <c r="AI84" i="19" l="1"/>
  <c r="AJ83" i="19"/>
  <c r="BG83" i="19" s="1"/>
  <c r="BH83" i="19" s="1"/>
  <c r="BI83" i="19" s="1"/>
  <c r="BJ83" i="19" s="1"/>
  <c r="AI85" i="19" l="1"/>
  <c r="AJ84" i="19"/>
  <c r="BG84" i="19" s="1"/>
  <c r="BH84" i="19" s="1"/>
  <c r="BI84" i="19" s="1"/>
  <c r="BJ84" i="19" s="1"/>
  <c r="AI86" i="19" l="1"/>
  <c r="AJ85" i="19"/>
  <c r="BG85" i="19" s="1"/>
  <c r="BH85" i="19" s="1"/>
  <c r="BI85" i="19" s="1"/>
  <c r="BJ85" i="19" s="1"/>
  <c r="AI87" i="19" l="1"/>
  <c r="AJ86" i="19"/>
  <c r="BG86" i="19" s="1"/>
  <c r="BH86" i="19" s="1"/>
  <c r="BI86" i="19" s="1"/>
  <c r="BJ86" i="19" s="1"/>
  <c r="AI88" i="19" l="1"/>
  <c r="AJ87" i="19"/>
  <c r="BG87" i="19" s="1"/>
  <c r="BH87" i="19" s="1"/>
  <c r="BI87" i="19" s="1"/>
  <c r="BJ87" i="19" s="1"/>
  <c r="AI89" i="19" l="1"/>
  <c r="AJ88" i="19"/>
  <c r="BG88" i="19" s="1"/>
  <c r="BH88" i="19" s="1"/>
  <c r="BI88" i="19" s="1"/>
  <c r="BJ88" i="19" s="1"/>
  <c r="AI90" i="19" l="1"/>
  <c r="AJ89" i="19"/>
  <c r="BG89" i="19" s="1"/>
  <c r="BH89" i="19" s="1"/>
  <c r="BI89" i="19" s="1"/>
  <c r="BJ89" i="19" s="1"/>
  <c r="AI91" i="19" l="1"/>
  <c r="AJ90" i="19"/>
  <c r="BG90" i="19" s="1"/>
  <c r="BH90" i="19" s="1"/>
  <c r="BI90" i="19" s="1"/>
  <c r="BJ90" i="19" s="1"/>
  <c r="AI92" i="19" l="1"/>
  <c r="AJ91" i="19"/>
  <c r="BG91" i="19" s="1"/>
  <c r="BH91" i="19" s="1"/>
  <c r="BI91" i="19" s="1"/>
  <c r="BJ91" i="19" s="1"/>
  <c r="AI93" i="19" l="1"/>
  <c r="AJ92" i="19"/>
  <c r="BG92" i="19" s="1"/>
  <c r="BH92" i="19" s="1"/>
  <c r="BI92" i="19" s="1"/>
  <c r="BJ92" i="19" s="1"/>
  <c r="AI94" i="19" l="1"/>
  <c r="AJ93" i="19"/>
  <c r="BG93" i="19" s="1"/>
  <c r="BH93" i="19" s="1"/>
  <c r="BI93" i="19" s="1"/>
  <c r="BJ93" i="19" s="1"/>
  <c r="AI95" i="19" l="1"/>
  <c r="AJ94" i="19"/>
  <c r="BG94" i="19" s="1"/>
  <c r="BH94" i="19" s="1"/>
  <c r="BI94" i="19" s="1"/>
  <c r="BJ94" i="19" s="1"/>
  <c r="AI96" i="19" l="1"/>
  <c r="AJ95" i="19"/>
  <c r="BG95" i="19" s="1"/>
  <c r="BH95" i="19" s="1"/>
  <c r="BI95" i="19" s="1"/>
  <c r="BJ95" i="19" s="1"/>
  <c r="AI97" i="19" l="1"/>
  <c r="AJ96" i="19"/>
  <c r="BG96" i="19" s="1"/>
  <c r="BH96" i="19" s="1"/>
  <c r="BI96" i="19" s="1"/>
  <c r="BJ96" i="19" s="1"/>
  <c r="AI98" i="19" l="1"/>
  <c r="AJ97" i="19"/>
  <c r="BG97" i="19" s="1"/>
  <c r="BH97" i="19" s="1"/>
  <c r="BI97" i="19" s="1"/>
  <c r="BJ97" i="19" s="1"/>
  <c r="AI99" i="19" l="1"/>
  <c r="AJ98" i="19"/>
  <c r="BG98" i="19" s="1"/>
  <c r="BH98" i="19" s="1"/>
  <c r="BI98" i="19" s="1"/>
  <c r="BJ98" i="19" s="1"/>
  <c r="AI100" i="19" l="1"/>
  <c r="AJ99" i="19"/>
  <c r="BG99" i="19" s="1"/>
  <c r="BH99" i="19" s="1"/>
  <c r="BI99" i="19" s="1"/>
  <c r="BJ99" i="19" s="1"/>
  <c r="AI101" i="19" l="1"/>
  <c r="AJ100" i="19"/>
  <c r="BG100" i="19" s="1"/>
  <c r="BH100" i="19" s="1"/>
  <c r="BI100" i="19" s="1"/>
  <c r="BJ100" i="19" s="1"/>
  <c r="AI102" i="19" l="1"/>
  <c r="AJ101" i="19"/>
  <c r="BG101" i="19" s="1"/>
  <c r="BH101" i="19" s="1"/>
  <c r="BI101" i="19" s="1"/>
  <c r="BJ101" i="19" s="1"/>
  <c r="AI103" i="19" l="1"/>
  <c r="AJ102" i="19"/>
  <c r="BG102" i="19" s="1"/>
  <c r="BH102" i="19" s="1"/>
  <c r="BI102" i="19" s="1"/>
  <c r="BJ102" i="19" s="1"/>
  <c r="AI104" i="19" l="1"/>
  <c r="AJ103" i="19"/>
  <c r="BG103" i="19" s="1"/>
  <c r="BH103" i="19" s="1"/>
  <c r="BI103" i="19" s="1"/>
  <c r="BJ103" i="19" s="1"/>
  <c r="AI105" i="19" l="1"/>
  <c r="AJ104" i="19"/>
  <c r="BG104" i="19" s="1"/>
  <c r="BH104" i="19" s="1"/>
  <c r="BI104" i="19" s="1"/>
  <c r="BJ104" i="19" s="1"/>
  <c r="AI106" i="19" l="1"/>
  <c r="AJ105" i="19"/>
  <c r="BG105" i="19" s="1"/>
  <c r="BH105" i="19" s="1"/>
  <c r="BI105" i="19" s="1"/>
  <c r="BJ105" i="19" s="1"/>
  <c r="AI107" i="19" l="1"/>
  <c r="AJ106" i="19"/>
  <c r="BG106" i="19" s="1"/>
  <c r="BH106" i="19" s="1"/>
  <c r="BI106" i="19" l="1"/>
  <c r="BJ106" i="19" s="1"/>
  <c r="AI108" i="19"/>
  <c r="AJ107" i="19"/>
  <c r="BG107" i="19" s="1"/>
  <c r="BH107" i="19" s="1"/>
  <c r="BI107" i="19" s="1"/>
  <c r="BJ107" i="19" s="1"/>
  <c r="AI109" i="19" l="1"/>
  <c r="AJ108" i="19"/>
  <c r="BG108" i="19" s="1"/>
  <c r="BH108" i="19" s="1"/>
  <c r="BI108" i="19" s="1"/>
  <c r="BJ108" i="19" s="1"/>
  <c r="AI110" i="19" l="1"/>
  <c r="AJ109" i="19"/>
  <c r="BG109" i="19" s="1"/>
  <c r="BH109" i="19" s="1"/>
  <c r="BI109" i="19" s="1"/>
  <c r="BJ109" i="19" s="1"/>
  <c r="AI111" i="19" l="1"/>
  <c r="AJ110" i="19"/>
  <c r="BG110" i="19" s="1"/>
  <c r="BH110" i="19" s="1"/>
  <c r="BI110" i="19" l="1"/>
  <c r="BJ110" i="19" s="1"/>
  <c r="AI112" i="19"/>
  <c r="AJ111" i="19"/>
  <c r="BG111" i="19" s="1"/>
  <c r="BH111" i="19" s="1"/>
  <c r="BI111" i="19" s="1"/>
  <c r="BJ111" i="19" s="1"/>
  <c r="AI113" i="19" l="1"/>
  <c r="AJ112" i="19"/>
  <c r="BG112" i="19" s="1"/>
  <c r="BH112" i="19" s="1"/>
  <c r="BI112" i="19" s="1"/>
  <c r="BJ112" i="19" s="1"/>
  <c r="AI114" i="19" l="1"/>
  <c r="AJ113" i="19"/>
  <c r="BG113" i="19" s="1"/>
  <c r="BH113" i="19" s="1"/>
  <c r="BI113" i="19" s="1"/>
  <c r="BJ113" i="19" s="1"/>
  <c r="AI115" i="19" l="1"/>
  <c r="AJ114" i="19"/>
  <c r="BG114" i="19" s="1"/>
  <c r="BH114" i="19" s="1"/>
  <c r="BI114" i="19" s="1"/>
  <c r="BJ114" i="19" s="1"/>
  <c r="AI116" i="19" l="1"/>
  <c r="AJ115" i="19"/>
  <c r="BG115" i="19" s="1"/>
  <c r="BH115" i="19" s="1"/>
  <c r="BI115" i="19" s="1"/>
  <c r="BJ115" i="19" s="1"/>
  <c r="AI117" i="19" l="1"/>
  <c r="AJ116" i="19"/>
  <c r="BG116" i="19" s="1"/>
  <c r="BH116" i="19" s="1"/>
  <c r="BI116" i="19" s="1"/>
  <c r="BJ116" i="19" s="1"/>
  <c r="AI118" i="19" l="1"/>
  <c r="AJ117" i="19"/>
  <c r="BG117" i="19" s="1"/>
  <c r="BH117" i="19" s="1"/>
  <c r="BI117" i="19" s="1"/>
  <c r="BJ117" i="19" s="1"/>
  <c r="AI119" i="19" l="1"/>
  <c r="AJ118" i="19"/>
  <c r="BG118" i="19" s="1"/>
  <c r="BH118" i="19" s="1"/>
  <c r="BI118" i="19" s="1"/>
  <c r="BJ118" i="19" s="1"/>
  <c r="AI120" i="19" l="1"/>
  <c r="AJ119" i="19"/>
  <c r="BG119" i="19" s="1"/>
  <c r="BH119" i="19" s="1"/>
  <c r="BI119" i="19" s="1"/>
  <c r="BJ119" i="19" s="1"/>
  <c r="AI121" i="19" l="1"/>
  <c r="AJ120" i="19"/>
  <c r="BG120" i="19" s="1"/>
  <c r="BH120" i="19" s="1"/>
  <c r="BI120" i="19" s="1"/>
  <c r="BJ120" i="19" s="1"/>
  <c r="AI122" i="19" l="1"/>
  <c r="AJ121" i="19"/>
  <c r="BG121" i="19" s="1"/>
  <c r="BH121" i="19" s="1"/>
  <c r="BI121" i="19" s="1"/>
  <c r="BJ121" i="19" s="1"/>
  <c r="AI123" i="19" l="1"/>
  <c r="AJ122" i="19"/>
  <c r="BG122" i="19" s="1"/>
  <c r="BH122" i="19" s="1"/>
  <c r="BI122" i="19" s="1"/>
  <c r="BJ122" i="19" s="1"/>
  <c r="AI124" i="19" l="1"/>
  <c r="AJ123" i="19"/>
  <c r="BG123" i="19" s="1"/>
  <c r="BH123" i="19" s="1"/>
  <c r="BI123" i="19" s="1"/>
  <c r="BJ123" i="19" s="1"/>
  <c r="AI125" i="19" l="1"/>
  <c r="AJ124" i="19"/>
  <c r="BG124" i="19" s="1"/>
  <c r="BH124" i="19" s="1"/>
  <c r="BI124" i="19" s="1"/>
  <c r="BJ124" i="19" s="1"/>
  <c r="AI126" i="19" l="1"/>
  <c r="AJ125" i="19"/>
  <c r="BG125" i="19" s="1"/>
  <c r="BH125" i="19" s="1"/>
  <c r="BI125" i="19" s="1"/>
  <c r="BJ125" i="19" s="1"/>
  <c r="AI127" i="19" l="1"/>
  <c r="AJ126" i="19"/>
  <c r="BG126" i="19" s="1"/>
  <c r="BH126" i="19" s="1"/>
  <c r="BI126" i="19" l="1"/>
  <c r="BJ126" i="19" s="1"/>
  <c r="AI128" i="19"/>
  <c r="AJ127" i="19"/>
  <c r="BG127" i="19" s="1"/>
  <c r="BH127" i="19" s="1"/>
  <c r="BI127" i="19" s="1"/>
  <c r="BJ127" i="19" s="1"/>
  <c r="AI129" i="19" l="1"/>
  <c r="AJ128" i="19"/>
  <c r="BG128" i="19" s="1"/>
  <c r="BH128" i="19" s="1"/>
  <c r="BI128" i="19" s="1"/>
  <c r="BJ128" i="19" s="1"/>
  <c r="AI130" i="19" l="1"/>
  <c r="AJ129" i="19"/>
  <c r="BG129" i="19" s="1"/>
  <c r="BH129" i="19" s="1"/>
  <c r="BI129" i="19" s="1"/>
  <c r="BJ129" i="19" s="1"/>
  <c r="AI131" i="19" l="1"/>
  <c r="AJ130" i="19"/>
  <c r="BG130" i="19" s="1"/>
  <c r="BH130" i="19" s="1"/>
  <c r="BI130" i="19" s="1"/>
  <c r="BJ130" i="19" s="1"/>
  <c r="AI132" i="19" l="1"/>
  <c r="AJ131" i="19"/>
  <c r="BG131" i="19" s="1"/>
  <c r="BH131" i="19" s="1"/>
  <c r="BI131" i="19" s="1"/>
  <c r="BJ131" i="19" s="1"/>
  <c r="AI133" i="19" l="1"/>
  <c r="AJ132" i="19"/>
  <c r="BG132" i="19" s="1"/>
  <c r="BH132" i="19" s="1"/>
  <c r="BI132" i="19" s="1"/>
  <c r="BJ132" i="19" s="1"/>
  <c r="AI134" i="19" l="1"/>
  <c r="AJ133" i="19"/>
  <c r="BG133" i="19" s="1"/>
  <c r="BH133" i="19" s="1"/>
  <c r="BI133" i="19" s="1"/>
  <c r="BJ133" i="19" s="1"/>
  <c r="AI135" i="19" l="1"/>
  <c r="AJ134" i="19"/>
  <c r="BG134" i="19" s="1"/>
  <c r="BH134" i="19" s="1"/>
  <c r="BI134" i="19" l="1"/>
  <c r="BJ134" i="19" s="1"/>
  <c r="AI136" i="19"/>
  <c r="AJ135" i="19"/>
  <c r="BG135" i="19" s="1"/>
  <c r="BH135" i="19" s="1"/>
  <c r="BI135" i="19" s="1"/>
  <c r="BJ135" i="19" s="1"/>
  <c r="AI137" i="19" l="1"/>
  <c r="AJ136" i="19"/>
  <c r="BG136" i="19" s="1"/>
  <c r="BH136" i="19" s="1"/>
  <c r="BI136" i="19" s="1"/>
  <c r="BJ136" i="19" s="1"/>
  <c r="AI138" i="19" l="1"/>
  <c r="AJ137" i="19"/>
  <c r="BG137" i="19" s="1"/>
  <c r="BH137" i="19" s="1"/>
  <c r="BI137" i="19" s="1"/>
  <c r="BJ137" i="19" s="1"/>
  <c r="AI139" i="19" l="1"/>
  <c r="AJ138" i="19"/>
  <c r="BG138" i="19" s="1"/>
  <c r="BH138" i="19" s="1"/>
  <c r="BI138" i="19" s="1"/>
  <c r="BJ138" i="19" s="1"/>
  <c r="AI140" i="19" l="1"/>
  <c r="AJ139" i="19"/>
  <c r="BG139" i="19" s="1"/>
  <c r="BH139" i="19" s="1"/>
  <c r="BI139" i="19" s="1"/>
  <c r="BJ139" i="19" s="1"/>
  <c r="AI141" i="19" l="1"/>
  <c r="AJ140" i="19"/>
  <c r="BG140" i="19" s="1"/>
  <c r="BH140" i="19" s="1"/>
  <c r="BI140" i="19" s="1"/>
  <c r="BJ140" i="19" s="1"/>
  <c r="AI142" i="19" l="1"/>
  <c r="AJ141" i="19"/>
  <c r="BG141" i="19" s="1"/>
  <c r="BH141" i="19" s="1"/>
  <c r="BI141" i="19" s="1"/>
  <c r="BJ141" i="19" s="1"/>
  <c r="AI143" i="19" l="1"/>
  <c r="AJ142" i="19"/>
  <c r="BG142" i="19" s="1"/>
  <c r="BH142" i="19" s="1"/>
  <c r="BI142" i="19" s="1"/>
  <c r="BJ142" i="19" s="1"/>
  <c r="AI144" i="19" l="1"/>
  <c r="AJ143" i="19"/>
  <c r="BG143" i="19" s="1"/>
  <c r="BH143" i="19" s="1"/>
  <c r="BI143" i="19" s="1"/>
  <c r="BJ143" i="19" s="1"/>
  <c r="AI145" i="19" l="1"/>
  <c r="AJ144" i="19"/>
  <c r="BG144" i="19" s="1"/>
  <c r="BH144" i="19" s="1"/>
  <c r="BI144" i="19" s="1"/>
  <c r="BJ144" i="19" s="1"/>
  <c r="AI146" i="19" l="1"/>
  <c r="AJ145" i="19"/>
  <c r="BG145" i="19" s="1"/>
  <c r="BH145" i="19" s="1"/>
  <c r="BI145" i="19" s="1"/>
  <c r="BJ145" i="19" s="1"/>
  <c r="AI147" i="19" l="1"/>
  <c r="AJ146" i="19"/>
  <c r="BG146" i="19" s="1"/>
  <c r="BH146" i="19" s="1"/>
  <c r="BI146" i="19" s="1"/>
  <c r="BJ146" i="19" s="1"/>
  <c r="AI148" i="19" l="1"/>
  <c r="AJ147" i="19"/>
  <c r="BG147" i="19" s="1"/>
  <c r="BH147" i="19" s="1"/>
  <c r="BI147" i="19" s="1"/>
  <c r="BJ147" i="19" s="1"/>
  <c r="AI149" i="19" l="1"/>
  <c r="AJ148" i="19"/>
  <c r="BG148" i="19" s="1"/>
  <c r="BH148" i="19" s="1"/>
  <c r="BI148" i="19" s="1"/>
  <c r="BJ148" i="19" s="1"/>
  <c r="AI150" i="19" l="1"/>
  <c r="AJ149" i="19"/>
  <c r="BG149" i="19" s="1"/>
  <c r="BH149" i="19" s="1"/>
  <c r="BI149" i="19" s="1"/>
  <c r="BJ149" i="19" s="1"/>
  <c r="AI151" i="19" l="1"/>
  <c r="AJ150" i="19"/>
  <c r="BG150" i="19" s="1"/>
  <c r="BH150" i="19" s="1"/>
  <c r="BI150" i="19" l="1"/>
  <c r="BJ150" i="19" s="1"/>
  <c r="AI152" i="19"/>
  <c r="AJ151" i="19"/>
  <c r="BG151" i="19" s="1"/>
  <c r="BH151" i="19" s="1"/>
  <c r="BI151" i="19" s="1"/>
  <c r="BJ151" i="19" s="1"/>
  <c r="AI153" i="19" l="1"/>
  <c r="AJ152" i="19"/>
  <c r="BG152" i="19" s="1"/>
  <c r="BH152" i="19" s="1"/>
  <c r="BI152" i="19" s="1"/>
  <c r="BJ152" i="19" s="1"/>
  <c r="AI154" i="19" l="1"/>
  <c r="AJ153" i="19"/>
  <c r="BG153" i="19" s="1"/>
  <c r="BH153" i="19" s="1"/>
  <c r="BI153" i="19" s="1"/>
  <c r="BJ153" i="19" s="1"/>
  <c r="AI155" i="19" l="1"/>
  <c r="AJ154" i="19"/>
  <c r="BG154" i="19" s="1"/>
  <c r="BH154" i="19" s="1"/>
  <c r="BI154" i="19" l="1"/>
  <c r="BJ154" i="19" s="1"/>
  <c r="AI156" i="19"/>
  <c r="AJ155" i="19"/>
  <c r="BG155" i="19" s="1"/>
  <c r="BH155" i="19" s="1"/>
  <c r="BI155" i="19" s="1"/>
  <c r="BJ155" i="19" s="1"/>
  <c r="AI157" i="19" l="1"/>
  <c r="AJ156" i="19"/>
  <c r="BG156" i="19" s="1"/>
  <c r="BH156" i="19" s="1"/>
  <c r="BI156" i="19" s="1"/>
  <c r="BJ156" i="19" s="1"/>
  <c r="AI158" i="19" l="1"/>
  <c r="AJ157" i="19"/>
  <c r="BG157" i="19" s="1"/>
  <c r="BH157" i="19" s="1"/>
  <c r="BI157" i="19" s="1"/>
  <c r="BJ157" i="19" s="1"/>
  <c r="AI159" i="19" l="1"/>
  <c r="AJ158" i="19"/>
  <c r="BG158" i="19" s="1"/>
  <c r="BH158" i="19" s="1"/>
  <c r="BI158" i="19" l="1"/>
  <c r="BJ158" i="19" s="1"/>
  <c r="AI160" i="19"/>
  <c r="AJ159" i="19"/>
  <c r="BG159" i="19" s="1"/>
  <c r="BH159" i="19" s="1"/>
  <c r="BI159" i="19" s="1"/>
  <c r="BJ159" i="19" s="1"/>
  <c r="AI161" i="19" l="1"/>
  <c r="AJ160" i="19"/>
  <c r="BG160" i="19" s="1"/>
  <c r="BH160" i="19" s="1"/>
  <c r="BI160" i="19" s="1"/>
  <c r="BJ160" i="19" s="1"/>
  <c r="AI162" i="19" l="1"/>
  <c r="AJ161" i="19"/>
  <c r="BG161" i="19" s="1"/>
  <c r="BH161" i="19" s="1"/>
  <c r="BI161" i="19" s="1"/>
  <c r="BJ161" i="19" s="1"/>
  <c r="AI163" i="19" l="1"/>
  <c r="AJ162" i="19"/>
  <c r="BG162" i="19" s="1"/>
  <c r="BH162" i="19" s="1"/>
  <c r="BI162" i="19" s="1"/>
  <c r="BJ162" i="19" s="1"/>
  <c r="AI164" i="19" l="1"/>
  <c r="AJ163" i="19"/>
  <c r="BG163" i="19" s="1"/>
  <c r="BH163" i="19" s="1"/>
  <c r="BI163" i="19" s="1"/>
  <c r="BJ163" i="19" s="1"/>
  <c r="AI165" i="19" l="1"/>
  <c r="AJ164" i="19"/>
  <c r="BG164" i="19" s="1"/>
  <c r="BH164" i="19" s="1"/>
  <c r="BI164" i="19" s="1"/>
  <c r="BJ164" i="19" s="1"/>
  <c r="AI166" i="19" l="1"/>
  <c r="AJ165" i="19"/>
  <c r="BG165" i="19" s="1"/>
  <c r="BH165" i="19" s="1"/>
  <c r="BI165" i="19" s="1"/>
  <c r="BJ165" i="19" s="1"/>
  <c r="AI167" i="19" l="1"/>
  <c r="AJ166" i="19"/>
  <c r="BG166" i="19" s="1"/>
  <c r="BH166" i="19" s="1"/>
  <c r="BI166" i="19" l="1"/>
  <c r="BJ166" i="19" s="1"/>
  <c r="AI168" i="19"/>
  <c r="AJ167" i="19"/>
  <c r="BG167" i="19" s="1"/>
  <c r="BH167" i="19" s="1"/>
  <c r="BI167" i="19" s="1"/>
  <c r="BJ167" i="19" s="1"/>
  <c r="AI169" i="19" l="1"/>
  <c r="AJ168" i="19"/>
  <c r="BG168" i="19" s="1"/>
  <c r="BH168" i="19" s="1"/>
  <c r="BI168" i="19" s="1"/>
  <c r="BJ168" i="19" s="1"/>
  <c r="AI170" i="19" l="1"/>
  <c r="AJ169" i="19"/>
  <c r="BG169" i="19" s="1"/>
  <c r="BH169" i="19" s="1"/>
  <c r="BI169" i="19" s="1"/>
  <c r="BJ169" i="19" s="1"/>
  <c r="AI171" i="19" l="1"/>
  <c r="AJ170" i="19"/>
  <c r="BG170" i="19" s="1"/>
  <c r="BH170" i="19" s="1"/>
  <c r="BI170" i="19" s="1"/>
  <c r="BJ170" i="19" s="1"/>
  <c r="AI172" i="19" l="1"/>
  <c r="AJ171" i="19"/>
  <c r="BG171" i="19" s="1"/>
  <c r="BH171" i="19" s="1"/>
  <c r="BI171" i="19" s="1"/>
  <c r="BJ171" i="19" s="1"/>
  <c r="AI173" i="19" l="1"/>
  <c r="AJ172" i="19"/>
  <c r="BG172" i="19" s="1"/>
  <c r="BH172" i="19" s="1"/>
  <c r="BI172" i="19" s="1"/>
  <c r="BJ172" i="19" s="1"/>
  <c r="AI174" i="19" l="1"/>
  <c r="AJ173" i="19"/>
  <c r="BG173" i="19" s="1"/>
  <c r="BH173" i="19" s="1"/>
  <c r="BI173" i="19" s="1"/>
  <c r="BJ173" i="19" s="1"/>
  <c r="AI175" i="19" l="1"/>
  <c r="AJ174" i="19"/>
  <c r="BG174" i="19" s="1"/>
  <c r="BH174" i="19" s="1"/>
  <c r="BI174" i="19" l="1"/>
  <c r="BJ174" i="19" s="1"/>
  <c r="AI176" i="19"/>
  <c r="AJ175" i="19"/>
  <c r="BG175" i="19" s="1"/>
  <c r="BH175" i="19" s="1"/>
  <c r="BI175" i="19" s="1"/>
  <c r="BJ175" i="19" s="1"/>
  <c r="AI177" i="19" l="1"/>
  <c r="AJ176" i="19"/>
  <c r="BG176" i="19" s="1"/>
  <c r="BH176" i="19" s="1"/>
  <c r="BI176" i="19" s="1"/>
  <c r="BJ176" i="19" s="1"/>
  <c r="AI178" i="19" l="1"/>
  <c r="AJ177" i="19"/>
  <c r="BG177" i="19" s="1"/>
  <c r="BH177" i="19" s="1"/>
  <c r="BI177" i="19" s="1"/>
  <c r="BJ177" i="19" s="1"/>
  <c r="AI179" i="19" l="1"/>
  <c r="AJ178" i="19"/>
  <c r="BG178" i="19" s="1"/>
  <c r="BH178" i="19" s="1"/>
  <c r="BI178" i="19" s="1"/>
  <c r="BJ178" i="19" s="1"/>
  <c r="AI180" i="19" l="1"/>
  <c r="AJ179" i="19"/>
  <c r="BG179" i="19" s="1"/>
  <c r="BH179" i="19" s="1"/>
  <c r="BI179" i="19" s="1"/>
  <c r="BJ179" i="19" s="1"/>
  <c r="AI181" i="19" l="1"/>
  <c r="AJ180" i="19"/>
  <c r="BG180" i="19" s="1"/>
  <c r="BH180" i="19" s="1"/>
  <c r="BI180" i="19" s="1"/>
  <c r="BJ180" i="19" s="1"/>
  <c r="AI182" i="19" l="1"/>
  <c r="AJ181" i="19"/>
  <c r="BG181" i="19" s="1"/>
  <c r="BH181" i="19" s="1"/>
  <c r="BI181" i="19" s="1"/>
  <c r="BJ181" i="19" s="1"/>
  <c r="AI183" i="19" l="1"/>
  <c r="AJ182" i="19"/>
  <c r="BG182" i="19" s="1"/>
  <c r="BH182" i="19" s="1"/>
  <c r="BI182" i="19" l="1"/>
  <c r="BJ182" i="19" s="1"/>
  <c r="AI184" i="19"/>
  <c r="AJ183" i="19"/>
  <c r="BG183" i="19" s="1"/>
  <c r="BH183" i="19" s="1"/>
  <c r="BI183" i="19" s="1"/>
  <c r="BJ183" i="19" s="1"/>
  <c r="AI185" i="19" l="1"/>
  <c r="AJ184" i="19"/>
  <c r="BG184" i="19" s="1"/>
  <c r="BH184" i="19" s="1"/>
  <c r="BI184" i="19" s="1"/>
  <c r="BJ184" i="19" s="1"/>
  <c r="AI186" i="19" l="1"/>
  <c r="AJ185" i="19"/>
  <c r="BG185" i="19" s="1"/>
  <c r="BH185" i="19" s="1"/>
  <c r="BI185" i="19" s="1"/>
  <c r="BJ185" i="19" s="1"/>
  <c r="AI187" i="19" l="1"/>
  <c r="AJ186" i="19"/>
  <c r="BG186" i="19" s="1"/>
  <c r="BH186" i="19" s="1"/>
  <c r="BI186" i="19" s="1"/>
  <c r="BJ186" i="19" s="1"/>
  <c r="AI188" i="19" l="1"/>
  <c r="AJ187" i="19"/>
  <c r="BG187" i="19" s="1"/>
  <c r="BH187" i="19" s="1"/>
  <c r="BI187" i="19" s="1"/>
  <c r="BJ187" i="19" s="1"/>
  <c r="AI189" i="19" l="1"/>
  <c r="AJ188" i="19"/>
  <c r="BG188" i="19" s="1"/>
  <c r="BH188" i="19" s="1"/>
  <c r="BI188" i="19" s="1"/>
  <c r="BJ188" i="19" s="1"/>
  <c r="AI190" i="19" l="1"/>
  <c r="AJ189" i="19"/>
  <c r="BG189" i="19" s="1"/>
  <c r="BH189" i="19" s="1"/>
  <c r="BI189" i="19" s="1"/>
  <c r="BJ189" i="19" s="1"/>
  <c r="AI191" i="19" l="1"/>
  <c r="AJ190" i="19"/>
  <c r="BG190" i="19" s="1"/>
  <c r="BH190" i="19" s="1"/>
  <c r="BI190" i="19" l="1"/>
  <c r="BJ190" i="19" s="1"/>
  <c r="AI192" i="19"/>
  <c r="AJ191" i="19"/>
  <c r="BG191" i="19" s="1"/>
  <c r="BH191" i="19" s="1"/>
  <c r="BI191" i="19" s="1"/>
  <c r="BJ191" i="19" s="1"/>
  <c r="AI193" i="19" l="1"/>
  <c r="AJ192" i="19"/>
  <c r="BG192" i="19" s="1"/>
  <c r="BH192" i="19" s="1"/>
  <c r="BI192" i="19" s="1"/>
  <c r="BJ192" i="19" s="1"/>
  <c r="AI194" i="19" l="1"/>
  <c r="AJ193" i="19"/>
  <c r="BG193" i="19" s="1"/>
  <c r="BH193" i="19" s="1"/>
  <c r="BI193" i="19" s="1"/>
  <c r="BJ193" i="19" s="1"/>
  <c r="AI195" i="19" l="1"/>
  <c r="AJ194" i="19"/>
  <c r="BG194" i="19" s="1"/>
  <c r="BH194" i="19" s="1"/>
  <c r="BI194" i="19" s="1"/>
  <c r="BJ194" i="19" s="1"/>
  <c r="AI196" i="19" l="1"/>
  <c r="AJ195" i="19"/>
  <c r="BG195" i="19" s="1"/>
  <c r="BH195" i="19" s="1"/>
  <c r="BI195" i="19" s="1"/>
  <c r="BJ195" i="19" s="1"/>
  <c r="AI197" i="19" l="1"/>
  <c r="AJ196" i="19"/>
  <c r="BG196" i="19" s="1"/>
  <c r="BH196" i="19" s="1"/>
  <c r="BI196" i="19" s="1"/>
  <c r="BJ196" i="19" s="1"/>
  <c r="AI198" i="19" l="1"/>
  <c r="AJ197" i="19"/>
  <c r="BG197" i="19" s="1"/>
  <c r="BH197" i="19" s="1"/>
  <c r="BI197" i="19" s="1"/>
  <c r="BJ197" i="19" s="1"/>
  <c r="AI199" i="19" l="1"/>
  <c r="AJ198" i="19"/>
  <c r="BG198" i="19" s="1"/>
  <c r="BH198" i="19" s="1"/>
  <c r="BI198" i="19" l="1"/>
  <c r="BJ198" i="19" s="1"/>
  <c r="AI200" i="19"/>
  <c r="AJ199" i="19"/>
  <c r="BG199" i="19" s="1"/>
  <c r="BH199" i="19" s="1"/>
  <c r="BI199" i="19" s="1"/>
  <c r="BJ199" i="19" s="1"/>
  <c r="AI201" i="19" l="1"/>
  <c r="AJ200" i="19"/>
  <c r="BG200" i="19" s="1"/>
  <c r="BH200" i="19" s="1"/>
  <c r="BI200" i="19" s="1"/>
  <c r="BJ200" i="19" s="1"/>
  <c r="AI202" i="19" l="1"/>
  <c r="AJ201" i="19"/>
  <c r="BG201" i="19" s="1"/>
  <c r="BH201" i="19" s="1"/>
  <c r="BI201" i="19" s="1"/>
  <c r="BJ201" i="19" s="1"/>
  <c r="AI203" i="19" l="1"/>
  <c r="AJ202" i="19"/>
  <c r="BG202" i="19" s="1"/>
  <c r="BH202" i="19" s="1"/>
  <c r="BI202" i="19" s="1"/>
  <c r="BJ202" i="19" s="1"/>
  <c r="AI204" i="19" l="1"/>
  <c r="AJ203" i="19"/>
  <c r="BG203" i="19" s="1"/>
  <c r="BH203" i="19" s="1"/>
  <c r="BI203" i="19" l="1"/>
  <c r="BJ203" i="19" s="1"/>
  <c r="AI205" i="19"/>
  <c r="AJ204" i="19"/>
  <c r="BG204" i="19" s="1"/>
  <c r="BH204" i="19" s="1"/>
  <c r="BI204" i="19" s="1"/>
  <c r="BJ204" i="19" s="1"/>
  <c r="AI206" i="19" l="1"/>
  <c r="AJ205" i="19"/>
  <c r="BG205" i="19" s="1"/>
  <c r="BH205" i="19" s="1"/>
  <c r="BI205" i="19" s="1"/>
  <c r="BJ205" i="19" s="1"/>
  <c r="AI207" i="19" l="1"/>
  <c r="AJ206" i="19"/>
  <c r="BG206" i="19" s="1"/>
  <c r="BH206" i="19" s="1"/>
  <c r="BI206" i="19" s="1"/>
  <c r="BJ206" i="19" s="1"/>
  <c r="AI208" i="19" l="1"/>
  <c r="AJ207" i="19"/>
  <c r="BG207" i="19" s="1"/>
  <c r="BH207" i="19" s="1"/>
  <c r="BI207" i="19" s="1"/>
  <c r="BJ207" i="19" s="1"/>
  <c r="AI209" i="19" l="1"/>
  <c r="AJ208" i="19"/>
  <c r="BG208" i="19" s="1"/>
  <c r="BH208" i="19" s="1"/>
  <c r="BI208" i="19" s="1"/>
  <c r="BJ208" i="19" s="1"/>
  <c r="AI210" i="19" l="1"/>
  <c r="AJ209" i="19"/>
  <c r="BG209" i="19" s="1"/>
  <c r="BH209" i="19" s="1"/>
  <c r="BI209" i="19" s="1"/>
  <c r="BJ209" i="19" s="1"/>
  <c r="AI211" i="19" l="1"/>
  <c r="AJ210" i="19"/>
  <c r="BG210" i="19" s="1"/>
  <c r="BH210" i="19" s="1"/>
  <c r="BI210" i="19" s="1"/>
  <c r="BJ210" i="19" s="1"/>
  <c r="AI212" i="19" l="1"/>
  <c r="AJ211" i="19"/>
  <c r="BG211" i="19" s="1"/>
  <c r="BH211" i="19" s="1"/>
  <c r="BI211" i="19" s="1"/>
  <c r="BJ211" i="19" s="1"/>
  <c r="AI213" i="19" l="1"/>
  <c r="AJ212" i="19"/>
  <c r="BG212" i="19" s="1"/>
  <c r="BH212" i="19" s="1"/>
  <c r="BI212" i="19" s="1"/>
  <c r="BJ212" i="19" s="1"/>
  <c r="AI214" i="19" l="1"/>
  <c r="AJ213" i="19"/>
  <c r="BG213" i="19" s="1"/>
  <c r="BH213" i="19" s="1"/>
  <c r="BI213" i="19" s="1"/>
  <c r="BJ213" i="19" s="1"/>
  <c r="AI215" i="19" l="1"/>
  <c r="AJ214" i="19"/>
  <c r="BG214" i="19" s="1"/>
  <c r="BH214" i="19" s="1"/>
  <c r="BI214" i="19" l="1"/>
  <c r="BJ214" i="19" s="1"/>
  <c r="AI216" i="19"/>
  <c r="AJ215" i="19"/>
  <c r="BG215" i="19" s="1"/>
  <c r="BH215" i="19" s="1"/>
  <c r="BI215" i="19" s="1"/>
  <c r="BJ215" i="19" s="1"/>
  <c r="AI217" i="19" l="1"/>
  <c r="AJ216" i="19"/>
  <c r="BG216" i="19" s="1"/>
  <c r="BH216" i="19" s="1"/>
  <c r="BI216" i="19" s="1"/>
  <c r="BJ216" i="19" s="1"/>
  <c r="AI218" i="19" l="1"/>
  <c r="AJ217" i="19"/>
  <c r="BG217" i="19" s="1"/>
  <c r="BH217" i="19" s="1"/>
  <c r="BI217" i="19" s="1"/>
  <c r="BJ217" i="19" s="1"/>
  <c r="AI219" i="19" l="1"/>
  <c r="AJ218" i="19"/>
  <c r="BG218" i="19" s="1"/>
  <c r="BH218" i="19" s="1"/>
  <c r="BI218" i="19" s="1"/>
  <c r="BJ218" i="19" s="1"/>
  <c r="AI220" i="19" l="1"/>
  <c r="AJ219" i="19"/>
  <c r="BG219" i="19" s="1"/>
  <c r="BH219" i="19" s="1"/>
  <c r="BI219" i="19" s="1"/>
  <c r="BJ219" i="19" s="1"/>
  <c r="AI221" i="19" l="1"/>
  <c r="AJ220" i="19"/>
  <c r="BG220" i="19" s="1"/>
  <c r="BH220" i="19" s="1"/>
  <c r="BI220" i="19" s="1"/>
  <c r="BJ220" i="19" s="1"/>
  <c r="AI222" i="19" l="1"/>
  <c r="AJ221" i="19"/>
  <c r="BG221" i="19" s="1"/>
  <c r="BH221" i="19" s="1"/>
  <c r="BI221" i="19" s="1"/>
  <c r="BJ221" i="19" s="1"/>
  <c r="AI223" i="19" l="1"/>
  <c r="AJ222" i="19"/>
  <c r="BG222" i="19" s="1"/>
  <c r="BH222" i="19" s="1"/>
  <c r="BI222" i="19" s="1"/>
  <c r="BJ222" i="19" s="1"/>
  <c r="AI224" i="19" l="1"/>
  <c r="AJ223" i="19"/>
  <c r="BG223" i="19" s="1"/>
  <c r="BH223" i="19" s="1"/>
  <c r="BI223" i="19" s="1"/>
  <c r="BJ223" i="19" s="1"/>
  <c r="AI225" i="19" l="1"/>
  <c r="AJ224" i="19"/>
  <c r="BG224" i="19" s="1"/>
  <c r="BH224" i="19" s="1"/>
  <c r="BI224" i="19" s="1"/>
  <c r="BJ224" i="19" s="1"/>
  <c r="AI226" i="19" l="1"/>
  <c r="AJ225" i="19"/>
  <c r="BG225" i="19" s="1"/>
  <c r="BH225" i="19" s="1"/>
  <c r="BI225" i="19" s="1"/>
  <c r="BJ225" i="19" s="1"/>
  <c r="AI227" i="19" l="1"/>
  <c r="AJ226" i="19"/>
  <c r="BG226" i="19" s="1"/>
  <c r="BH226" i="19" s="1"/>
  <c r="BI226" i="19" s="1"/>
  <c r="BJ226" i="19" s="1"/>
  <c r="AI228" i="19" l="1"/>
  <c r="AJ227" i="19"/>
  <c r="BG227" i="19" s="1"/>
  <c r="BH227" i="19" s="1"/>
  <c r="BI227" i="19" s="1"/>
  <c r="BJ227" i="19" s="1"/>
  <c r="AI229" i="19" l="1"/>
  <c r="AJ228" i="19"/>
  <c r="BG228" i="19" s="1"/>
  <c r="BH228" i="19" s="1"/>
  <c r="BI228" i="19" s="1"/>
  <c r="BJ228" i="19" s="1"/>
  <c r="AI230" i="19" l="1"/>
  <c r="AJ229" i="19"/>
  <c r="BG229" i="19" s="1"/>
  <c r="BH229" i="19" s="1"/>
  <c r="BI229" i="19" s="1"/>
  <c r="BJ229" i="19" s="1"/>
  <c r="AI231" i="19" l="1"/>
  <c r="AJ230" i="19"/>
  <c r="BG230" i="19" s="1"/>
  <c r="BH230" i="19" s="1"/>
  <c r="BI230" i="19" l="1"/>
  <c r="BJ230" i="19" s="1"/>
  <c r="AI232" i="19"/>
  <c r="AJ231" i="19"/>
  <c r="BG231" i="19" s="1"/>
  <c r="BH231" i="19" s="1"/>
  <c r="BI231" i="19" s="1"/>
  <c r="BJ231" i="19" s="1"/>
  <c r="AI233" i="19" l="1"/>
  <c r="AJ232" i="19"/>
  <c r="BG232" i="19" s="1"/>
  <c r="BH232" i="19" s="1"/>
  <c r="BI232" i="19" s="1"/>
  <c r="BJ232" i="19" s="1"/>
  <c r="AI234" i="19" l="1"/>
  <c r="AJ233" i="19"/>
  <c r="BG233" i="19" s="1"/>
  <c r="BH233" i="19" s="1"/>
  <c r="BI233" i="19" s="1"/>
  <c r="BJ233" i="19" s="1"/>
  <c r="AI235" i="19" l="1"/>
  <c r="AJ234" i="19"/>
  <c r="BG234" i="19" s="1"/>
  <c r="BH234" i="19" s="1"/>
  <c r="BI234" i="19" s="1"/>
  <c r="BJ234" i="19" s="1"/>
  <c r="AI236" i="19" l="1"/>
  <c r="AJ235" i="19"/>
  <c r="BG235" i="19" s="1"/>
  <c r="BH235" i="19" s="1"/>
  <c r="BI235" i="19" s="1"/>
  <c r="BJ235" i="19" s="1"/>
  <c r="AI237" i="19" l="1"/>
  <c r="AJ236" i="19"/>
  <c r="BG236" i="19" s="1"/>
  <c r="BH236" i="19" s="1"/>
  <c r="BI236" i="19" s="1"/>
  <c r="BJ236" i="19" s="1"/>
  <c r="AI238" i="19" l="1"/>
  <c r="AJ237" i="19"/>
  <c r="BG237" i="19" s="1"/>
  <c r="BH237" i="19" s="1"/>
  <c r="BI237" i="19" s="1"/>
  <c r="BJ237" i="19" s="1"/>
  <c r="AI239" i="19" l="1"/>
  <c r="AJ238" i="19"/>
  <c r="BG238" i="19" s="1"/>
  <c r="BH238" i="19" s="1"/>
  <c r="BI238" i="19" s="1"/>
  <c r="BJ238" i="19" s="1"/>
  <c r="AI240" i="19" l="1"/>
  <c r="AJ239" i="19"/>
  <c r="BG239" i="19" s="1"/>
  <c r="BH239" i="19" s="1"/>
  <c r="BI239" i="19" s="1"/>
  <c r="BJ239" i="19" s="1"/>
  <c r="AI241" i="19" l="1"/>
  <c r="AJ240" i="19"/>
  <c r="BG240" i="19" s="1"/>
  <c r="BH240" i="19" s="1"/>
  <c r="BI240" i="19" s="1"/>
  <c r="BJ240" i="19" s="1"/>
  <c r="AI242" i="19" l="1"/>
  <c r="AJ241" i="19"/>
  <c r="BG241" i="19" s="1"/>
  <c r="BH241" i="19" s="1"/>
  <c r="BI241" i="19" s="1"/>
  <c r="BJ241" i="19" s="1"/>
  <c r="AI243" i="19" l="1"/>
  <c r="AJ242" i="19"/>
  <c r="BG242" i="19" s="1"/>
  <c r="BH242" i="19" s="1"/>
  <c r="BI242" i="19" s="1"/>
  <c r="BJ242" i="19" s="1"/>
  <c r="AI244" i="19" l="1"/>
  <c r="AJ243" i="19"/>
  <c r="BG243" i="19" s="1"/>
  <c r="BH243" i="19" s="1"/>
  <c r="BI243" i="19" s="1"/>
  <c r="BJ243" i="19" s="1"/>
  <c r="AI245" i="19" l="1"/>
  <c r="AJ244" i="19"/>
  <c r="BG244" i="19" s="1"/>
  <c r="BH244" i="19" s="1"/>
  <c r="BI244" i="19" s="1"/>
  <c r="BJ244" i="19" s="1"/>
  <c r="AI246" i="19" l="1"/>
  <c r="AJ245" i="19"/>
  <c r="BG245" i="19" s="1"/>
  <c r="BH245" i="19" s="1"/>
  <c r="BI245" i="19" s="1"/>
  <c r="BJ245" i="19" s="1"/>
  <c r="AI247" i="19" l="1"/>
  <c r="AJ246" i="19"/>
  <c r="BG246" i="19" s="1"/>
  <c r="BH246" i="19" s="1"/>
  <c r="BI246" i="19" l="1"/>
  <c r="BJ246" i="19" s="1"/>
  <c r="AI248" i="19"/>
  <c r="AJ247" i="19"/>
  <c r="BG247" i="19" s="1"/>
  <c r="BH247" i="19" s="1"/>
  <c r="BI247" i="19" s="1"/>
  <c r="BJ247" i="19" s="1"/>
  <c r="AI249" i="19" l="1"/>
  <c r="AJ248" i="19"/>
  <c r="BG248" i="19" s="1"/>
  <c r="BH248" i="19" s="1"/>
  <c r="BI248" i="19" s="1"/>
  <c r="BJ248" i="19" s="1"/>
  <c r="AI250" i="19" l="1"/>
  <c r="AJ249" i="19"/>
  <c r="BG249" i="19" s="1"/>
  <c r="BH249" i="19" s="1"/>
  <c r="BI249" i="19" s="1"/>
  <c r="BJ249" i="19" s="1"/>
  <c r="AI251" i="19" l="1"/>
  <c r="AJ250" i="19"/>
  <c r="BG250" i="19" s="1"/>
  <c r="BH250" i="19" s="1"/>
  <c r="BI250" i="19" s="1"/>
  <c r="BJ250" i="19" s="1"/>
  <c r="AI252" i="19" l="1"/>
  <c r="AJ251" i="19"/>
  <c r="BG251" i="19" s="1"/>
  <c r="BH251" i="19" s="1"/>
  <c r="BI251" i="19" s="1"/>
  <c r="BJ251" i="19" s="1"/>
  <c r="AI253" i="19" l="1"/>
  <c r="AJ252" i="19"/>
  <c r="BG252" i="19" s="1"/>
  <c r="BH252" i="19" s="1"/>
  <c r="BI252" i="19" s="1"/>
  <c r="BJ252" i="19" s="1"/>
  <c r="AI254" i="19" l="1"/>
  <c r="AJ253" i="19"/>
  <c r="BG253" i="19" s="1"/>
  <c r="BH253" i="19" s="1"/>
  <c r="BI253" i="19" s="1"/>
  <c r="BJ253" i="19" s="1"/>
  <c r="AI255" i="19" l="1"/>
  <c r="AJ254" i="19"/>
  <c r="BG254" i="19" s="1"/>
  <c r="BH254" i="19" s="1"/>
  <c r="BI254" i="19" l="1"/>
  <c r="BJ254" i="19" s="1"/>
  <c r="AI256" i="19"/>
  <c r="AJ255" i="19"/>
  <c r="BG255" i="19" s="1"/>
  <c r="BH255" i="19" s="1"/>
  <c r="BI255" i="19" s="1"/>
  <c r="BJ255" i="19" s="1"/>
  <c r="AI257" i="19" l="1"/>
  <c r="AJ256" i="19"/>
  <c r="BG256" i="19" s="1"/>
  <c r="BH256" i="19" s="1"/>
  <c r="BI256" i="19" s="1"/>
  <c r="BJ256" i="19" s="1"/>
  <c r="AI258" i="19" l="1"/>
  <c r="AJ257" i="19"/>
  <c r="BG257" i="19" s="1"/>
  <c r="BH257" i="19" s="1"/>
  <c r="BI257" i="19" s="1"/>
  <c r="BJ257" i="19" s="1"/>
  <c r="AI259" i="19" l="1"/>
  <c r="AJ258" i="19"/>
  <c r="BG258" i="19" s="1"/>
  <c r="BH258" i="19" s="1"/>
  <c r="BI258" i="19" s="1"/>
  <c r="BJ258" i="19" s="1"/>
  <c r="AI260" i="19" l="1"/>
  <c r="AJ259" i="19"/>
  <c r="BG259" i="19" s="1"/>
  <c r="BH259" i="19" s="1"/>
  <c r="BI259" i="19" s="1"/>
  <c r="BJ259" i="19" s="1"/>
  <c r="AI261" i="19" l="1"/>
  <c r="AJ260" i="19"/>
  <c r="BG260" i="19" s="1"/>
  <c r="BH260" i="19" s="1"/>
  <c r="BI260" i="19" s="1"/>
  <c r="BJ260" i="19" s="1"/>
  <c r="AI262" i="19" l="1"/>
  <c r="AJ261" i="19"/>
  <c r="BG261" i="19" s="1"/>
  <c r="BH261" i="19" s="1"/>
  <c r="BI261" i="19" s="1"/>
  <c r="BJ261" i="19" s="1"/>
  <c r="AI263" i="19" l="1"/>
  <c r="AJ262" i="19"/>
  <c r="BG262" i="19" s="1"/>
  <c r="BH262" i="19" s="1"/>
  <c r="BI262" i="19" l="1"/>
  <c r="BJ262" i="19" s="1"/>
  <c r="AI264" i="19"/>
  <c r="AJ263" i="19"/>
  <c r="BG263" i="19" s="1"/>
  <c r="BH263" i="19" s="1"/>
  <c r="BI263" i="19" s="1"/>
  <c r="BJ263" i="19" s="1"/>
  <c r="AI265" i="19" l="1"/>
  <c r="AJ264" i="19"/>
  <c r="BG264" i="19" s="1"/>
  <c r="BH264" i="19" s="1"/>
  <c r="BI264" i="19" s="1"/>
  <c r="BJ264" i="19" s="1"/>
  <c r="AI266" i="19" l="1"/>
  <c r="AJ265" i="19"/>
  <c r="BG265" i="19" s="1"/>
  <c r="BH265" i="19" s="1"/>
  <c r="BI265" i="19" s="1"/>
  <c r="BJ265" i="19" s="1"/>
  <c r="AI267" i="19" l="1"/>
  <c r="AJ266" i="19"/>
  <c r="BG266" i="19" s="1"/>
  <c r="BH266" i="19" s="1"/>
  <c r="BI266" i="19" s="1"/>
  <c r="BJ266" i="19" s="1"/>
  <c r="AI268" i="19" l="1"/>
  <c r="AJ267" i="19"/>
  <c r="BG267" i="19" s="1"/>
  <c r="BH267" i="19" s="1"/>
  <c r="BI267" i="19" s="1"/>
  <c r="BJ267" i="19" s="1"/>
  <c r="AI269" i="19" l="1"/>
  <c r="AJ268" i="19"/>
  <c r="BG268" i="19" s="1"/>
  <c r="BH268" i="19" s="1"/>
  <c r="BI268" i="19" s="1"/>
  <c r="BJ268" i="19" s="1"/>
  <c r="AI270" i="19" l="1"/>
  <c r="AJ269" i="19"/>
  <c r="BG269" i="19" s="1"/>
  <c r="BH269" i="19" s="1"/>
  <c r="BI269" i="19" s="1"/>
  <c r="BJ269" i="19" s="1"/>
  <c r="AI271" i="19" l="1"/>
  <c r="AJ270" i="19"/>
  <c r="BG270" i="19" s="1"/>
  <c r="BH270" i="19" s="1"/>
  <c r="BI270" i="19" s="1"/>
  <c r="BJ270" i="19" s="1"/>
  <c r="AI272" i="19" l="1"/>
  <c r="AJ271" i="19"/>
  <c r="BG271" i="19" s="1"/>
  <c r="BH271" i="19" s="1"/>
  <c r="BI271" i="19" s="1"/>
  <c r="BJ271" i="19" s="1"/>
  <c r="AI273" i="19" l="1"/>
  <c r="AJ272" i="19"/>
  <c r="BG272" i="19" s="1"/>
  <c r="BH272" i="19" s="1"/>
  <c r="BI272" i="19" s="1"/>
  <c r="BJ272" i="19" s="1"/>
  <c r="AI274" i="19" l="1"/>
  <c r="AJ273" i="19"/>
  <c r="BG273" i="19" s="1"/>
  <c r="BH273" i="19" s="1"/>
  <c r="BI273" i="19" s="1"/>
  <c r="BJ273" i="19" s="1"/>
  <c r="AI275" i="19" l="1"/>
  <c r="AJ274" i="19"/>
  <c r="BG274" i="19" s="1"/>
  <c r="BH274" i="19" s="1"/>
  <c r="BI274" i="19" l="1"/>
  <c r="BJ274" i="19" s="1"/>
  <c r="AI276" i="19"/>
  <c r="AJ275" i="19"/>
  <c r="BG275" i="19" s="1"/>
  <c r="BH275" i="19" s="1"/>
  <c r="BI275" i="19" s="1"/>
  <c r="BJ275" i="19" s="1"/>
  <c r="AI277" i="19" l="1"/>
  <c r="AJ276" i="19"/>
  <c r="BG276" i="19" s="1"/>
  <c r="BH276" i="19" s="1"/>
  <c r="BI276" i="19" s="1"/>
  <c r="BJ276" i="19" s="1"/>
  <c r="AI278" i="19" l="1"/>
  <c r="AJ277" i="19"/>
  <c r="BG277" i="19" s="1"/>
  <c r="BH277" i="19" s="1"/>
  <c r="BI277" i="19" s="1"/>
  <c r="BJ277" i="19" s="1"/>
  <c r="AI279" i="19" l="1"/>
  <c r="AJ278" i="19"/>
  <c r="BG278" i="19" s="1"/>
  <c r="BH278" i="19" s="1"/>
  <c r="BI278" i="19" l="1"/>
  <c r="BJ278" i="19" s="1"/>
  <c r="AI280" i="19"/>
  <c r="AJ279" i="19"/>
  <c r="BG279" i="19" s="1"/>
  <c r="BH279" i="19" s="1"/>
  <c r="BI279" i="19" s="1"/>
  <c r="BJ279" i="19" s="1"/>
  <c r="AI281" i="19" l="1"/>
  <c r="AJ280" i="19"/>
  <c r="BG280" i="19" s="1"/>
  <c r="BH280" i="19" s="1"/>
  <c r="BI280" i="19" s="1"/>
  <c r="BJ280" i="19" s="1"/>
  <c r="AI282" i="19" l="1"/>
  <c r="AJ281" i="19"/>
  <c r="BG281" i="19" s="1"/>
  <c r="BH281" i="19" s="1"/>
  <c r="BI281" i="19" s="1"/>
  <c r="BJ281" i="19" s="1"/>
  <c r="AI283" i="19" l="1"/>
  <c r="AJ282" i="19"/>
  <c r="BG282" i="19" s="1"/>
  <c r="BH282" i="19" s="1"/>
  <c r="BI282" i="19" s="1"/>
  <c r="BJ282" i="19" s="1"/>
  <c r="AI284" i="19" l="1"/>
  <c r="AJ283" i="19"/>
  <c r="BG283" i="19" s="1"/>
  <c r="BH283" i="19" s="1"/>
  <c r="BI283" i="19" s="1"/>
  <c r="BJ283" i="19" s="1"/>
  <c r="AI285" i="19" l="1"/>
  <c r="AJ284" i="19"/>
  <c r="BG284" i="19" s="1"/>
  <c r="BH284" i="19" s="1"/>
  <c r="BI284" i="19" s="1"/>
  <c r="BJ284" i="19" s="1"/>
  <c r="AI286" i="19" l="1"/>
  <c r="AJ285" i="19"/>
  <c r="BG285" i="19" s="1"/>
  <c r="BH285" i="19" s="1"/>
  <c r="BI285" i="19" s="1"/>
  <c r="BJ285" i="19" s="1"/>
  <c r="AI287" i="19" l="1"/>
  <c r="AJ286" i="19"/>
  <c r="BG286" i="19" s="1"/>
  <c r="BH286" i="19" s="1"/>
  <c r="BI286" i="19" s="1"/>
  <c r="BJ286" i="19" s="1"/>
  <c r="AI288" i="19" l="1"/>
  <c r="AJ287" i="19"/>
  <c r="BG287" i="19" s="1"/>
  <c r="BH287" i="19" s="1"/>
  <c r="BI287" i="19" s="1"/>
  <c r="BJ287" i="19" s="1"/>
  <c r="AI289" i="19" l="1"/>
  <c r="AJ288" i="19"/>
  <c r="BG288" i="19" s="1"/>
  <c r="BH288" i="19" s="1"/>
  <c r="BI288" i="19" s="1"/>
  <c r="BJ288" i="19" s="1"/>
  <c r="AI290" i="19" l="1"/>
  <c r="AJ289" i="19"/>
  <c r="BG289" i="19" s="1"/>
  <c r="BH289" i="19" s="1"/>
  <c r="BI289" i="19" s="1"/>
  <c r="BJ289" i="19" s="1"/>
  <c r="AI291" i="19" l="1"/>
  <c r="AJ290" i="19"/>
  <c r="BG290" i="19" s="1"/>
  <c r="BH290" i="19" s="1"/>
  <c r="BI290" i="19" s="1"/>
  <c r="BJ290" i="19" s="1"/>
  <c r="AI292" i="19" l="1"/>
  <c r="AJ291" i="19"/>
  <c r="BG291" i="19" s="1"/>
  <c r="BH291" i="19" s="1"/>
  <c r="BI291" i="19" s="1"/>
  <c r="BJ291" i="19" s="1"/>
  <c r="AI293" i="19" l="1"/>
  <c r="AJ292" i="19"/>
  <c r="BG292" i="19" s="1"/>
  <c r="BH292" i="19" s="1"/>
  <c r="BI292" i="19" s="1"/>
  <c r="BJ292" i="19" s="1"/>
  <c r="AI294" i="19" l="1"/>
  <c r="AJ293" i="19"/>
  <c r="BG293" i="19" s="1"/>
  <c r="BH293" i="19" s="1"/>
  <c r="BI293" i="19" s="1"/>
  <c r="BJ293" i="19" s="1"/>
  <c r="AI295" i="19" l="1"/>
  <c r="AJ294" i="19"/>
  <c r="BG294" i="19" s="1"/>
  <c r="BH294" i="19" s="1"/>
  <c r="BI294" i="19" l="1"/>
  <c r="BJ294" i="19" s="1"/>
  <c r="AI296" i="19"/>
  <c r="AJ295" i="19"/>
  <c r="BG295" i="19" s="1"/>
  <c r="BH295" i="19" s="1"/>
  <c r="BI295" i="19" s="1"/>
  <c r="BJ295" i="19" s="1"/>
  <c r="AI297" i="19" l="1"/>
  <c r="AJ296" i="19"/>
  <c r="BG296" i="19" s="1"/>
  <c r="BH296" i="19" s="1"/>
  <c r="BI296" i="19" s="1"/>
  <c r="BJ296" i="19" s="1"/>
  <c r="AI298" i="19" l="1"/>
  <c r="AJ297" i="19"/>
  <c r="BG297" i="19" s="1"/>
  <c r="BH297" i="19" s="1"/>
  <c r="BI297" i="19" s="1"/>
  <c r="BJ297" i="19" s="1"/>
  <c r="AI299" i="19" l="1"/>
  <c r="AJ298" i="19"/>
  <c r="BG298" i="19" s="1"/>
  <c r="BH298" i="19" s="1"/>
  <c r="BI298" i="19" s="1"/>
  <c r="BJ298" i="19" s="1"/>
  <c r="AI300" i="19" l="1"/>
  <c r="AJ299" i="19"/>
  <c r="BG299" i="19" s="1"/>
  <c r="BH299" i="19" s="1"/>
  <c r="BI299" i="19" s="1"/>
  <c r="BJ299" i="19" s="1"/>
  <c r="AI301" i="19" l="1"/>
  <c r="AJ300" i="19"/>
  <c r="BG300" i="19" s="1"/>
  <c r="BH300" i="19" s="1"/>
  <c r="BI300" i="19" s="1"/>
  <c r="BJ300" i="19" s="1"/>
  <c r="AI302" i="19" l="1"/>
  <c r="AJ301" i="19"/>
  <c r="BG301" i="19" s="1"/>
  <c r="BH301" i="19" s="1"/>
  <c r="BI301" i="19" s="1"/>
  <c r="BJ301" i="19" s="1"/>
  <c r="AI303" i="19" l="1"/>
  <c r="AJ302" i="19"/>
  <c r="BG302" i="19" s="1"/>
  <c r="BH302" i="19" s="1"/>
  <c r="BI302" i="19" s="1"/>
  <c r="BJ302" i="19" s="1"/>
  <c r="AI304" i="19" l="1"/>
  <c r="AJ303" i="19"/>
  <c r="BG303" i="19" s="1"/>
  <c r="BH303" i="19" s="1"/>
  <c r="BI303" i="19" s="1"/>
  <c r="BJ303" i="19" s="1"/>
  <c r="AI305" i="19" l="1"/>
  <c r="AJ304" i="19"/>
  <c r="BG304" i="19" s="1"/>
  <c r="BH304" i="19" s="1"/>
  <c r="BI304" i="19" s="1"/>
  <c r="BJ304" i="19" s="1"/>
  <c r="AI306" i="19" l="1"/>
  <c r="AJ305" i="19"/>
  <c r="BG305" i="19" s="1"/>
  <c r="BH305" i="19" s="1"/>
  <c r="BI305" i="19" s="1"/>
  <c r="BJ305" i="19" s="1"/>
  <c r="AI307" i="19" l="1"/>
  <c r="AJ306" i="19"/>
  <c r="BG306" i="19" s="1"/>
  <c r="BH306" i="19" s="1"/>
  <c r="BI306" i="19" s="1"/>
  <c r="BJ306" i="19" s="1"/>
  <c r="AI308" i="19" l="1"/>
  <c r="AJ307" i="19"/>
  <c r="BG307" i="19" s="1"/>
  <c r="BH307" i="19" s="1"/>
  <c r="BI307" i="19" s="1"/>
  <c r="BJ307" i="19" s="1"/>
  <c r="AI309" i="19" l="1"/>
  <c r="AJ308" i="19"/>
  <c r="BG308" i="19" s="1"/>
  <c r="BH308" i="19" s="1"/>
  <c r="BI308" i="19" s="1"/>
  <c r="BJ308" i="19" s="1"/>
  <c r="AI310" i="19" l="1"/>
  <c r="AJ309" i="19"/>
  <c r="BG309" i="19" s="1"/>
  <c r="BH309" i="19" s="1"/>
  <c r="BI309" i="19" s="1"/>
  <c r="BJ309" i="19" s="1"/>
  <c r="AI311" i="19" l="1"/>
  <c r="AJ310" i="19"/>
  <c r="BG310" i="19" s="1"/>
  <c r="BH310" i="19" s="1"/>
  <c r="BI310" i="19" l="1"/>
  <c r="BJ310" i="19" s="1"/>
  <c r="AI312" i="19"/>
  <c r="AJ311" i="19"/>
  <c r="BG311" i="19" s="1"/>
  <c r="BH311" i="19" s="1"/>
  <c r="BI311" i="19" s="1"/>
  <c r="BJ311" i="19" s="1"/>
  <c r="AI313" i="19" l="1"/>
  <c r="AJ312" i="19"/>
  <c r="BG312" i="19" s="1"/>
  <c r="BH312" i="19" s="1"/>
  <c r="BI312" i="19" s="1"/>
  <c r="BJ312" i="19" s="1"/>
  <c r="AI314" i="19" l="1"/>
  <c r="AJ313" i="19"/>
  <c r="BG313" i="19" s="1"/>
  <c r="BH313" i="19" s="1"/>
  <c r="BI313" i="19" s="1"/>
  <c r="BJ313" i="19" s="1"/>
  <c r="AI315" i="19" l="1"/>
  <c r="AJ314" i="19"/>
  <c r="BG314" i="19" s="1"/>
  <c r="BH314" i="19" s="1"/>
  <c r="BI314" i="19" s="1"/>
  <c r="BJ314" i="19" s="1"/>
  <c r="AI316" i="19" l="1"/>
  <c r="AJ315" i="19"/>
  <c r="BG315" i="19" s="1"/>
  <c r="BH315" i="19" s="1"/>
  <c r="BI315" i="19" s="1"/>
  <c r="BJ315" i="19" s="1"/>
  <c r="AI317" i="19" l="1"/>
  <c r="AJ316" i="19"/>
  <c r="BG316" i="19" s="1"/>
  <c r="BH316" i="19" s="1"/>
  <c r="BI316" i="19" s="1"/>
  <c r="BJ316" i="19" s="1"/>
  <c r="AI318" i="19" l="1"/>
  <c r="AJ317" i="19"/>
  <c r="BG317" i="19" s="1"/>
  <c r="BH317" i="19" s="1"/>
  <c r="BI317" i="19" s="1"/>
  <c r="BJ317" i="19" s="1"/>
  <c r="AI319" i="19" l="1"/>
  <c r="AJ318" i="19"/>
  <c r="BG318" i="19" s="1"/>
  <c r="BH318" i="19" s="1"/>
  <c r="BI318" i="19" s="1"/>
  <c r="BJ318" i="19" s="1"/>
  <c r="AI320" i="19" l="1"/>
  <c r="AJ319" i="19"/>
  <c r="BG319" i="19" s="1"/>
  <c r="BH319" i="19" s="1"/>
  <c r="BI319" i="19" s="1"/>
  <c r="BJ319" i="19" s="1"/>
  <c r="AI321" i="19" l="1"/>
  <c r="AJ320" i="19"/>
  <c r="BG320" i="19" s="1"/>
  <c r="BH320" i="19" s="1"/>
  <c r="BI320" i="19" s="1"/>
  <c r="BJ320" i="19" s="1"/>
  <c r="AI322" i="19" l="1"/>
  <c r="AJ321" i="19"/>
  <c r="BG321" i="19" s="1"/>
  <c r="BH321" i="19" s="1"/>
  <c r="BI321" i="19" s="1"/>
  <c r="BJ321" i="19" s="1"/>
  <c r="AI323" i="19" l="1"/>
  <c r="AJ322" i="19"/>
  <c r="BG322" i="19" s="1"/>
  <c r="BH322" i="19" s="1"/>
  <c r="BI322" i="19" s="1"/>
  <c r="BJ322" i="19" s="1"/>
  <c r="AI324" i="19" l="1"/>
  <c r="AJ323" i="19"/>
  <c r="BG323" i="19" s="1"/>
  <c r="BH323" i="19" s="1"/>
  <c r="BI323" i="19" s="1"/>
  <c r="BJ323" i="19" s="1"/>
  <c r="AI325" i="19" l="1"/>
  <c r="AJ324" i="19"/>
  <c r="BG324" i="19" s="1"/>
  <c r="BH324" i="19" s="1"/>
  <c r="BI324" i="19" s="1"/>
  <c r="BJ324" i="19" s="1"/>
  <c r="AI326" i="19" l="1"/>
  <c r="AJ325" i="19"/>
  <c r="BG325" i="19" s="1"/>
  <c r="BH325" i="19" s="1"/>
  <c r="BI325" i="19" s="1"/>
  <c r="BJ325" i="19" s="1"/>
  <c r="AI327" i="19" l="1"/>
  <c r="AJ326" i="19"/>
  <c r="BG326" i="19" s="1"/>
  <c r="BH326" i="19" s="1"/>
  <c r="BI326" i="19" l="1"/>
  <c r="BJ326" i="19" s="1"/>
  <c r="AI328" i="19"/>
  <c r="AJ327" i="19"/>
  <c r="BG327" i="19" s="1"/>
  <c r="BH327" i="19" s="1"/>
  <c r="BI327" i="19" s="1"/>
  <c r="BJ327" i="19" s="1"/>
  <c r="AI329" i="19" l="1"/>
  <c r="AJ328" i="19"/>
  <c r="BG328" i="19" s="1"/>
  <c r="BH328" i="19" s="1"/>
  <c r="BI328" i="19" s="1"/>
  <c r="BJ328" i="19" s="1"/>
  <c r="AI330" i="19" l="1"/>
  <c r="AJ329" i="19"/>
  <c r="BG329" i="19" s="1"/>
  <c r="BH329" i="19" s="1"/>
  <c r="BI329" i="19" s="1"/>
  <c r="BJ329" i="19" s="1"/>
  <c r="AI331" i="19" l="1"/>
  <c r="AJ330" i="19"/>
  <c r="BG330" i="19" s="1"/>
  <c r="BH330" i="19" s="1"/>
  <c r="BI330" i="19" s="1"/>
  <c r="BJ330" i="19" s="1"/>
  <c r="AI332" i="19" l="1"/>
  <c r="AJ332" i="19" s="1"/>
  <c r="BG332" i="19" s="1"/>
  <c r="AJ331" i="19"/>
  <c r="BG331" i="19" s="1"/>
  <c r="BH331" i="19" s="1"/>
  <c r="BI331" i="19" s="1"/>
  <c r="BJ331" i="19" s="1"/>
  <c r="BH332" i="19" l="1"/>
  <c r="BG333" i="19"/>
  <c r="BI332" i="19" l="1"/>
  <c r="BH333" i="19"/>
  <c r="H2" i="19" s="1"/>
  <c r="BJ332" i="19" l="1"/>
  <c r="BJ333" i="19" s="1"/>
  <c r="H4" i="19" s="1"/>
  <c r="BI333" i="19"/>
  <c r="H3" i="19" s="1"/>
</calcChain>
</file>

<file path=xl/sharedStrings.xml><?xml version="1.0" encoding="utf-8"?>
<sst xmlns="http://schemas.openxmlformats.org/spreadsheetml/2006/main" count="6238" uniqueCount="1271">
  <si>
    <t>COPERNICUS Podmiot Leczniczy Sp. z o.o.</t>
  </si>
  <si>
    <t>Muzeum Zachodniokaszubskie w Bytowie</t>
  </si>
  <si>
    <t>NIP</t>
  </si>
  <si>
    <t>583-31-62-278</t>
  </si>
  <si>
    <t>Słupsk</t>
  </si>
  <si>
    <t>76-200</t>
  </si>
  <si>
    <t>Gdańsk</t>
  </si>
  <si>
    <t>80-401</t>
  </si>
  <si>
    <t>Kwidzyn</t>
  </si>
  <si>
    <t>82-500</t>
  </si>
  <si>
    <t>Wejherowo</t>
  </si>
  <si>
    <t>84-200</t>
  </si>
  <si>
    <t>Sopot</t>
  </si>
  <si>
    <t>Bytów</t>
  </si>
  <si>
    <t>77-100</t>
  </si>
  <si>
    <t>80-219</t>
  </si>
  <si>
    <t>80-751</t>
  </si>
  <si>
    <t>83-200</t>
  </si>
  <si>
    <t>Starogard Gdański</t>
  </si>
  <si>
    <t>83-400</t>
  </si>
  <si>
    <t>Prabuty</t>
  </si>
  <si>
    <t>82-550</t>
  </si>
  <si>
    <t>80-834</t>
  </si>
  <si>
    <t>80-282</t>
  </si>
  <si>
    <t>81-759</t>
  </si>
  <si>
    <t>Sztum</t>
  </si>
  <si>
    <t>82-400</t>
  </si>
  <si>
    <t>80-307</t>
  </si>
  <si>
    <t>80-851</t>
  </si>
  <si>
    <t>Gdynia</t>
  </si>
  <si>
    <t>81-519</t>
  </si>
  <si>
    <t>Kościerzyna</t>
  </si>
  <si>
    <t>81-372</t>
  </si>
  <si>
    <t>80-142</t>
  </si>
  <si>
    <t>80-531</t>
  </si>
  <si>
    <t>80-803</t>
  </si>
  <si>
    <t>C12a</t>
  </si>
  <si>
    <t>C22a</t>
  </si>
  <si>
    <t>G12w</t>
  </si>
  <si>
    <t>G11</t>
  </si>
  <si>
    <t>Muzeum Archeologiczne w Gdańsku</t>
  </si>
  <si>
    <t>Opera Bałtycka w Gdańsku</t>
  </si>
  <si>
    <t>B21</t>
  </si>
  <si>
    <t>Polska Filharmonia Bałtycka im. F. Chopina w Gdańsku</t>
  </si>
  <si>
    <t>B23</t>
  </si>
  <si>
    <t>C23</t>
  </si>
  <si>
    <t>C22b</t>
  </si>
  <si>
    <t>Szpital Dziecięcy Polanki im. Macieja Płażyńskiego w Gdańsku sp. z o.o.</t>
  </si>
  <si>
    <t>Szpital dla Nerwowo i Psychicznie Chorych im. Stanisława Kryzana w Starogardzie Gdańskim</t>
  </si>
  <si>
    <t>Wojewódzki Szpital Psychiatryczny im. prof. T. Bilikiewicza w Gdańsku</t>
  </si>
  <si>
    <t>Wojewódzki Ośrodek Ruchu Drogowego w Słupsku</t>
  </si>
  <si>
    <t>Muzeum Pomorza Środkowego w Słupsku</t>
  </si>
  <si>
    <t>Teatr Muzyczny im. Danuty Baduszkowej w Gdyni</t>
  </si>
  <si>
    <t>Bałtycka Galeria Sztuki Współczesnej</t>
  </si>
  <si>
    <t>839-17-76-423</t>
  </si>
  <si>
    <t>839-28-09-857</t>
  </si>
  <si>
    <t>83-406</t>
  </si>
  <si>
    <t>591-10-01-018</t>
  </si>
  <si>
    <t>80-958</t>
  </si>
  <si>
    <t>583-000-88-26</t>
  </si>
  <si>
    <t>842-13-31-483</t>
  </si>
  <si>
    <t>584-02-03-587</t>
  </si>
  <si>
    <t>839-24-35-368</t>
  </si>
  <si>
    <t>80-308</t>
  </si>
  <si>
    <t>584-27-287-62</t>
  </si>
  <si>
    <t>ul. Skarszewska 7</t>
  </si>
  <si>
    <t>592-18-67-506</t>
  </si>
  <si>
    <t>581-19-567-17</t>
  </si>
  <si>
    <t>957-07-28-045</t>
  </si>
  <si>
    <t>839-25-19-119</t>
  </si>
  <si>
    <t>80-778</t>
  </si>
  <si>
    <t>839-10-03-052</t>
  </si>
  <si>
    <t>583-20-82-755</t>
  </si>
  <si>
    <t>586-00-24-250</t>
  </si>
  <si>
    <t>SP ZOZ Stacja Pogotowia Ratunkowego w Gdańsku</t>
  </si>
  <si>
    <t>957-07-31-538</t>
  </si>
  <si>
    <t>Wojewódzki Ośrodek Terapii Uzależnień w Gdańsku</t>
  </si>
  <si>
    <t>583-26-24-162</t>
  </si>
  <si>
    <t>584-22-64-707</t>
  </si>
  <si>
    <t>80-208</t>
  </si>
  <si>
    <t>80‐810</t>
  </si>
  <si>
    <t>Szpital Specjalistyczny w Prabutach Sp. z o.o.</t>
  </si>
  <si>
    <t>Szpital Specjalistyczny w Kościerzynie Sp. z .o.o.</t>
  </si>
  <si>
    <t>583-31-63-786</t>
  </si>
  <si>
    <t>Teatr Wybrzeże w Gdańsku</t>
  </si>
  <si>
    <t>Stacja Pogotowia Ratunkowego w Słupsku</t>
  </si>
  <si>
    <t>Lp.</t>
  </si>
  <si>
    <t>Kod</t>
  </si>
  <si>
    <t>Miejscowość</t>
  </si>
  <si>
    <t>Adres</t>
  </si>
  <si>
    <t>Centrum Zdrowia Psychicznego w Słupsku</t>
  </si>
  <si>
    <t>Pomorska Kolej Metropolitalna S.A.</t>
  </si>
  <si>
    <t>583-310-36-72</t>
  </si>
  <si>
    <t>Wojewódzki Szpital Specjalistyczny im. J. Korczaka w Słupsku Sp. z o.o</t>
  </si>
  <si>
    <t>839-31-79-849</t>
  </si>
  <si>
    <t>Województwo Pomorskie - Młodzieżowy Ośrodek Wychowawczy im. J. Korczaka w Kwidzynie</t>
  </si>
  <si>
    <t>Województwo Pomorskie - Specjalny Ośrodek Szkolno-Wychowawczy Nr 2 dla Niesłyszących i Słabosłyszących  im. J. Siestrzyńskiego w Wejherowie</t>
  </si>
  <si>
    <t>Województwo Pomorskie - Pomorski Zespół Parków Krajobrazowych</t>
  </si>
  <si>
    <t>Województwo Pomorskie - Wojewódzki Ośrodek Medycyny Pracy w Gdańsku</t>
  </si>
  <si>
    <t>Województwo Pomorskie - Zarząd Dróg Wojewódzkich w Gdańsku</t>
  </si>
  <si>
    <t>Województwo Pomorskie - Dom im. J. Korczaka Regionalna Placówka Opiekuńczo-Terapeutyczna w Gdańsku</t>
  </si>
  <si>
    <t>Szpitale Pomorskie Sp. z o.o.</t>
  </si>
  <si>
    <t>586-22-86-770</t>
  </si>
  <si>
    <t>591-16-94-694</t>
  </si>
  <si>
    <t>Województwo Pomorskie  (DMG)</t>
  </si>
  <si>
    <t>Województwo Pomorskie  (DAZ)</t>
  </si>
  <si>
    <t>Młodzieżowy Ośrodek Wychowawczy im. J. Korczaka w Kwidzynie</t>
  </si>
  <si>
    <t>Pomorski Zespół Parków Krajobrazowych</t>
  </si>
  <si>
    <t>Wojewódzki Ośrodek Medycyny Pracy w Gdańsku</t>
  </si>
  <si>
    <t>Zarząd Dróg Wojewódzkich w Gdańsku</t>
  </si>
  <si>
    <t>585-14-79-028</t>
  </si>
  <si>
    <t>Pomorskie Centrum Reumatologiczne im. dr Jadwigi Titz-Kosko w Sopocie sp. z o.o.</t>
  </si>
  <si>
    <t>Wojewódzkie Biuro Geodezji i Terenów Rolnych w Gdańsku</t>
  </si>
  <si>
    <t>583-000-76-14</t>
  </si>
  <si>
    <t>Zarząd Dróg Wojewódzkich w Gdańsku, Rejon Dróg Wojewódzkich w Bytowie</t>
  </si>
  <si>
    <t>Zarząd Dróg Wojewódzkich w Gdańsku, Rejon Dróg Wojewódzkich w Kartuzach</t>
  </si>
  <si>
    <t>83-300</t>
  </si>
  <si>
    <t>Kartuzy</t>
  </si>
  <si>
    <t>Zarząd Dróg Wojewódzkich w Gdańsku, Rejon Dróg Wojewódzkich w Lęborku</t>
  </si>
  <si>
    <t>84-300</t>
  </si>
  <si>
    <t>Lębork</t>
  </si>
  <si>
    <t>Zarząd Dróg Wojewódzkich w Gdańsku, Rejon Dróg Wojewódzkich w Pucku</t>
  </si>
  <si>
    <t>84-100</t>
  </si>
  <si>
    <t>Puck</t>
  </si>
  <si>
    <t>80-810</t>
  </si>
  <si>
    <t>Zarząd Dróg Wojewódzkich w Gdańsku, Rejon Dróg Wojewódzkich w Starogardzie Gdańskim</t>
  </si>
  <si>
    <t>Zarząd Dróg Wojewódzkich w Gdańsku, Rejon Dróg Wojewódzkich w Sztumie</t>
  </si>
  <si>
    <t>Trąbki Wielkie</t>
  </si>
  <si>
    <t>Skarszewy</t>
  </si>
  <si>
    <t>Wdzydze</t>
  </si>
  <si>
    <t>584-04-52-221</t>
  </si>
  <si>
    <t>Nadbałtyckie Centrum Kultury w Gdańsku</t>
  </si>
  <si>
    <t>Pomorski Ośrodek Ruchu Drogowego w Gdańsku</t>
  </si>
  <si>
    <t>Województwo Pomorskie - Wojewódzkie Biuro Geodezji i Terenów Rolnych w Gdańsku</t>
  </si>
  <si>
    <t>80-067</t>
  </si>
  <si>
    <t>80-298</t>
  </si>
  <si>
    <t>Partyzantów</t>
  </si>
  <si>
    <t>al. gen. Józefa Hallera</t>
  </si>
  <si>
    <t>Paderewskiego</t>
  </si>
  <si>
    <t>Moniuszki</t>
  </si>
  <si>
    <t>Specjalny Ośrodek SzkolnoWychowawczy Nr 2 dla Niesłyszących i Słabosłyszących  im. J. Siestrzyńskiego w Wejherowie</t>
  </si>
  <si>
    <t>Al. Zwycięstwa</t>
  </si>
  <si>
    <t>80-871</t>
  </si>
  <si>
    <t>Reja</t>
  </si>
  <si>
    <t>11A</t>
  </si>
  <si>
    <t>82-440</t>
  </si>
  <si>
    <t>Żeromskiego</t>
  </si>
  <si>
    <t>Dom im. J. Korczaka Regionalna Placówka OpiekuńczoTerapeutyczna w Gdańsku</t>
  </si>
  <si>
    <t>Dominikańska</t>
  </si>
  <si>
    <t>Okopowa</t>
  </si>
  <si>
    <t>21-27</t>
  </si>
  <si>
    <t>81-346</t>
  </si>
  <si>
    <t>Nr lokalu</t>
  </si>
  <si>
    <t>Bałtycka Galeria Sztuki Współczesnej  Centrum Aktywności Twórczej</t>
  </si>
  <si>
    <t>Podstacja pogotowia</t>
  </si>
  <si>
    <t>Baza</t>
  </si>
  <si>
    <t>Młodzieżowy Ośrodek Wychowawczy im Janusza Korczaka</t>
  </si>
  <si>
    <t>Młodzieżowy Ośrodek Wychowawczy im janusza Korczaka</t>
  </si>
  <si>
    <t>MAG Brama Mariacka 27</t>
  </si>
  <si>
    <t>MAG Plac Wapiennicza</t>
  </si>
  <si>
    <t>MAG  Chopina 15</t>
  </si>
  <si>
    <t>MAG Rycerska 9</t>
  </si>
  <si>
    <t>MAG Pl.Dominikański 1</t>
  </si>
  <si>
    <t>MAG Haffnera 63</t>
  </si>
  <si>
    <t>MAG Mariacka 25 26</t>
  </si>
  <si>
    <t>MAG  Chmielna 53</t>
  </si>
  <si>
    <t>MAG  Brama Mariacka 27 Miesz.Służ.</t>
  </si>
  <si>
    <t>Muzeum Zachodniokaszubskie  Zamek</t>
  </si>
  <si>
    <t>Muzeum Zachodniokaszubskie  Wieża Pokościelna</t>
  </si>
  <si>
    <t>Muzeum Zachodniokaszubskie  Budynek poinwentarski</t>
  </si>
  <si>
    <t>Ośrodek SzkolnoWychowawczy nr 2 Dla Niesłyszących i Słabosłyszących  Warsztaty Szkolne</t>
  </si>
  <si>
    <t>Ośrodek SzkolnoWychowawczy nr 2 Dla Niesłyszących i Słabosłyszących   Szkoła i Administracja</t>
  </si>
  <si>
    <t>Ośrodek SzkolnoWychowawczy nr 2 Dla Niesłyszących i Słabosłyszącvych internat dla chłopców</t>
  </si>
  <si>
    <t>Ośrodek SzkolnoWychowawczy nr 2 Dla Niesłyszących i Słabosłyszących  internat dla dziewcząt</t>
  </si>
  <si>
    <t>Ośrodek SzkolnoWychowawczy nr 2 Dla Niesłyszących i Słabosłyszących  Hala Sportowa</t>
  </si>
  <si>
    <t>Opera Bałtycka  Zasilanie Budynku</t>
  </si>
  <si>
    <t>Były magazyn przeciwpowodziowy</t>
  </si>
  <si>
    <t>sumator  PL0037310000031909</t>
  </si>
  <si>
    <t>FILHARMONIA OLOWIANKA01POD Polska Filharmonia Bałtycka przyłącze 1</t>
  </si>
  <si>
    <t>FILHARMONIA OLOWIANKA02POD Polska Filharmonia Bałtycka przyłącze 2</t>
  </si>
  <si>
    <t>Pomorski Zespół Parków Krajobrazowych w Słupsku  Kaszubski Park Krajobrazowy</t>
  </si>
  <si>
    <t>Pomorski Zespół Parków Krajobrazowych w Słupsku  Wdzydzki Park Krajobrazowy</t>
  </si>
  <si>
    <t>Pomorski Zespół Parków Krajobrazowych w Słupsku  Nadmorski Park Krajobrazowy i Błękitna Szkoła</t>
  </si>
  <si>
    <t>Pomorski Zespół Parków Krajobrazowych w Słupsku  Zielona Szkoła</t>
  </si>
  <si>
    <t>Pomorski Zespół Parków Krajobrazowych w Słupsku  Ośrodek Edukacji Ekologicznej budynek główny</t>
  </si>
  <si>
    <t>Pomorski Zespół Parków Krajobrazowych w Słupsku  Ośrodek Edukacji Ekologicznej pomieszczenie socjalne</t>
  </si>
  <si>
    <t>Pomorski Zespół Parków Krajobrazowych w Słupsku Trójmiejski Park Krajobrazowy budynek gospodarczy</t>
  </si>
  <si>
    <t>Pomorski Zespół Parków Krajobrazowych w Słupsku Trójmiejski Park Krajobrazowy</t>
  </si>
  <si>
    <t>Pomorski Zespół Parków Krajobrazowych w Słupsku  Nadmorski Park Krajobrazowy budynek gospodarczy</t>
  </si>
  <si>
    <t>Pomorski Zespół Parków Krajobrazowych w Słupsku</t>
  </si>
  <si>
    <t>Szpital Dla Nerwowo i Psychicznie Chorych im. St. Kryzana  Szpital z Własną Infrastrukturą Komunalną</t>
  </si>
  <si>
    <t>Szpital Dla Nerwowo i Psychicznie Chorych im. St. Kryzana  Oczyszczalnia Ścieków, 83200 Starogard Gdański, Skarszewska 7</t>
  </si>
  <si>
    <t>Szpital Dla Nerwowo i Psychicznie Chorych im. St. Kryzana  Magazyn</t>
  </si>
  <si>
    <t>Szpital Dla Nerwowo i Psychicznie Chorych im. St. Kryzana  klatka schodowa</t>
  </si>
  <si>
    <t>Szpital Specjalistyczny Spółka z ograniczoną odpowiedzialnością,</t>
  </si>
  <si>
    <t>Szpital Specjalistyczny Spółka z ograniczoną odpowiedzialnością</t>
  </si>
  <si>
    <t>Scena Kameralna im. Joanny Bogackiej w Sopocie</t>
  </si>
  <si>
    <t>Budynek główny, 80834 Gdańsk, Św. Ducha 2 i Scena Stara Apteka, Scena Malarnia, podziemny budynek techniczny</t>
  </si>
  <si>
    <t>Scena Kameralna im. Joanny Bogackiej w Sopocie ZASILANIE URZĄDZEŃ PPOŻ</t>
  </si>
  <si>
    <t>Wojewódzki Ośrodek Medycyny Pracy</t>
  </si>
  <si>
    <t>Stacja T1466 Szpital Srebrzysko</t>
  </si>
  <si>
    <t>Wojewódzki Szpital Specjalistyczny im. J. Korczaka w Slupsku sp. z o.o.  Szpital przyłącze 1</t>
  </si>
  <si>
    <t>Wojewódzki Szpital Specjalistyczny im. J. Korczaka w Slupsku sp. z o.o.  Szpital przyłącze 2</t>
  </si>
  <si>
    <t>Wojewódzki Ośrodek Ruchu Drogowego</t>
  </si>
  <si>
    <t>Pawilon 1</t>
  </si>
  <si>
    <t>Budynek Laboratorium</t>
  </si>
  <si>
    <t>Pawilon  2</t>
  </si>
  <si>
    <t>Zasilanie Zespołu Reumatologicznego</t>
  </si>
  <si>
    <t>Oddział Dziecięcy</t>
  </si>
  <si>
    <t>Rejon Dróg Wojewódzkich Bytów  Sygnalizacja Świetlna</t>
  </si>
  <si>
    <t>Rejon Dróg Wojewódzkich Bytów  biurowiec</t>
  </si>
  <si>
    <t>Rejon Dróg Wojewódzkich Bytów  Wiata</t>
  </si>
  <si>
    <t>Rejon Dróg Wojewódzkich Bytów  sygn. Świetlna</t>
  </si>
  <si>
    <t>Rejon Dróg Wojewódzkich Kartuzy  Sygnalizacja Świetlna</t>
  </si>
  <si>
    <t>Rejon Dróg Wojewódzkich Kartuzy  Biura, garaże</t>
  </si>
  <si>
    <t>Rejon Dróg Wojewódzkich Kartuzy  sygn. Świetlna</t>
  </si>
  <si>
    <t>Rejon Dróg Wojewódzkich Kartuzy  ośw. Drogi</t>
  </si>
  <si>
    <t>REJON Dróg Wojewódzkich Kartuzy  przepompowania wód deszczowych na potrzeby obwodnicy miasta</t>
  </si>
  <si>
    <t>Rejon dróg Wojewódzkich Kartuzy  Sygnalizacja świetlna</t>
  </si>
  <si>
    <t>Rejon Dróg Wojewódzkich Kartuzy  Sygnalizacja świetlna DW 211</t>
  </si>
  <si>
    <t>Rejon Dróg Wojewódzkich Lębork  Sygnalizacja Świetlna Kossaka</t>
  </si>
  <si>
    <t>Rejon Dróg Wojewódzkich Lębork  Sygnalizacja Świetlna Grunwaldzka</t>
  </si>
  <si>
    <t>Rejon Dróg Wojewódzkich Lębork  Sygnalizacja Świetlna Lęborska</t>
  </si>
  <si>
    <t>Rejon Dróg Wojewódzkich Lębork  Sygnalizacja Świetlna Cewice</t>
  </si>
  <si>
    <t>Rejon Dróg Wojewódzkich Lębork  Sygnalizacja Świetlna Cz. Dąbrówka</t>
  </si>
  <si>
    <t>Rejon Dróg Wojewódzkich Lębork  Baza</t>
  </si>
  <si>
    <t>Rejon Dróg Wojewódzkich Lębork  Stacja pogodowa Stęknica</t>
  </si>
  <si>
    <t>Rejon Dróg Wojewódzkich Lębork  Przepompownia Wicko</t>
  </si>
  <si>
    <t>Rejon Dróg Wojewódzkich Lębork  Sygnalizacja Świetlna Dębnica</t>
  </si>
  <si>
    <t>Rejon Dróg Wojewódzkich Puck  Sygnalizacja Świetlna</t>
  </si>
  <si>
    <t>Rejon Dróg Wojewódzkich Puck  Fotoradar</t>
  </si>
  <si>
    <t>Rejon Dróg Wojewódzkich Puck  Przepompownia</t>
  </si>
  <si>
    <t>Rejon Dróg Wojewódzkich Puck</t>
  </si>
  <si>
    <t>Rejon Dróg Wojewódzkich Puck  sygn. Świetlna</t>
  </si>
  <si>
    <t>Rejon Dróg Wojewódzkich Puck  znak drogowy DW216</t>
  </si>
  <si>
    <t>Rejon Dróg Wojewódzkich Puck  Obwód Drogowy nr 1</t>
  </si>
  <si>
    <t>Rejon Dróg Wojewódzkich Puck  przepompownia</t>
  </si>
  <si>
    <t>Rejon Dróg Wojewódzkich Puck  DW224 sygnalizacja</t>
  </si>
  <si>
    <t>Rejon Dróg Wojewódzkich Starogard Gdański  Sygnalizacja Świetlna</t>
  </si>
  <si>
    <t>Rejon Dróg Wojewódzkich Starogard Gdański</t>
  </si>
  <si>
    <t>Rejon Dróg Wojewódzkich Starogard Gdański  Budynek Warsztatowo  Magazynowy</t>
  </si>
  <si>
    <t>Rejon Dróg Wojewódzkich Starogard Gdański  sygn. świetlna</t>
  </si>
  <si>
    <t>Rejon Dróg Wojewódzkich Starogard Gdański  sygn. Świetlna</t>
  </si>
  <si>
    <t>Rejon Dróg Wojewódzkich Starogard Gdański  sygnalizacja świetlna</t>
  </si>
  <si>
    <t>Rejon Dróg Wojewódzkich Starogard Gdański  Droga Wojewódzka nr 224 w Stanisławiu</t>
  </si>
  <si>
    <t>Rejon Dróg Wojewódzkich Starogard Gdański sygn. Świetlna skrzyżowanie ul. Jagiellońskiej z ul. Armii Krajowej</t>
  </si>
  <si>
    <t>Rejon Dróg Wojewódzkich Starogard Gdański ul. Kościerska,83250 Skarszewy, dz. 2112</t>
  </si>
  <si>
    <t>Rejon Dróg Wojewódzkich Sztum</t>
  </si>
  <si>
    <t>Rejon Dróg Wojewódzkich Gdańsk  Most  82103 Stegna, Rybina</t>
  </si>
  <si>
    <t>Rejon Dróg Wojewódzkich Gdańsk  Sygnalizacja Świetlna</t>
  </si>
  <si>
    <t>Rejon Dróg Wojewódzkich Gdańsk  Skrzyżowanie Dróg Wojewódzkich</t>
  </si>
  <si>
    <t>Rejon Dróg Wojewódzkich Gdańsk</t>
  </si>
  <si>
    <t>Rejon Dróg Wojewódzkich Gdańsk  biurowiec</t>
  </si>
  <si>
    <t>Rejon Dróg Wojewódzkich Gdańsk  sygnalizacja świetlna zasil. Tymczasowe</t>
  </si>
  <si>
    <t>Rejon Dróg Wojewódzkich Gdańsk  Skrzyżowanie Dróg</t>
  </si>
  <si>
    <t>Dom im. Korczaka Regionalna Placówka Opiekuńczo  Terapeutyczna</t>
  </si>
  <si>
    <t>Muzeum Pomorza Środkowego w Słupsku  Budowa Muzeum Swołowo</t>
  </si>
  <si>
    <t>Muzeum Pomorza Środkowego w Słupsku  sala wystawowa</t>
  </si>
  <si>
    <t>Muzeum Pomorza Środkowego w Słupsku Remiza Strażacka</t>
  </si>
  <si>
    <t>Muzeum Pomorza Środkowego w Słupsku  Muzeum Swołowo</t>
  </si>
  <si>
    <t>Muzeum Pomorza Środkowego w Słupsku  Gosp. Kluki</t>
  </si>
  <si>
    <t>Muzeum Pomorza Środkowego w Słupsku  Bud.Gospod.</t>
  </si>
  <si>
    <t>Muzeum Pomorza Środkowego w Słupsku  Biura Stolarnia</t>
  </si>
  <si>
    <t>Muzeum Pomorza Środkowego w Słupsku  Dworek licznik przy wc</t>
  </si>
  <si>
    <t>Muzeum Pomorza Środkowego w Słupsku  Zamek korytarz przy gł.wejściu</t>
  </si>
  <si>
    <t>Muzeum Pomorza Środkowego w Słupsku  Młyn, Muzeum przy wejściu wewn.</t>
  </si>
  <si>
    <t>Muzeum Pomorza Środkowego w Słupsku  magazyn</t>
  </si>
  <si>
    <t>Muzeum Pomorza Środkowego w Słupsku  Spichlerz Richtera</t>
  </si>
  <si>
    <t>Muzeum Pomorza Środkowego w Słupsku  Mieszkanie służbowe</t>
  </si>
  <si>
    <t>Nadbałtyckie Centrum Kultury  Parking</t>
  </si>
  <si>
    <t>Szpital Św. Wincentego a Paolo w Gdyni  T2133</t>
  </si>
  <si>
    <t>Szpital Św. Wincentego a Paolo w Gdyni  Budynek Główny</t>
  </si>
  <si>
    <t>Wejherowo Szpital Specjalistyczny im F. Ceynowy  lądowisko</t>
  </si>
  <si>
    <t>Wejherowo Szpital Specjalistyczny im F. Ceynowy  Mieszkanie Służbowe</t>
  </si>
  <si>
    <t>Szpital Specjalistyczny w Kościerzynie Sp. z o.o. Placówka w Dzierżążnie</t>
  </si>
  <si>
    <t>Szpital Specjalistyczny w Kościerzynie Sp. z o.o.  przyłącze nr 1</t>
  </si>
  <si>
    <t>Szpital Specjalistyczny w Kościerzynie Sp. z o.o.  przyłącze nr 2</t>
  </si>
  <si>
    <t>Teatr Muzyczny w Gdyni im. Danuty Baduszkowej</t>
  </si>
  <si>
    <t>Budynek Administracyjno  Socjalny Pogotowia</t>
  </si>
  <si>
    <t>Pomieszczenia socjalne zespołu P44</t>
  </si>
  <si>
    <t>Wojewódzki Ośrodek Terapii Uzależnień w Gdańsku  Poradnia Leczenia Uzależnień</t>
  </si>
  <si>
    <t>Wojewódzki Ośrodek Terapii Uzależnień w Gdańsku  Ośrodek Leczeniai Uzależnień w Smażynie</t>
  </si>
  <si>
    <t>Budynek biurowogarażowy</t>
  </si>
  <si>
    <t>Ośrodek egzaminacyjny</t>
  </si>
  <si>
    <t>Ośrodek Doskonalenia Techniki Jazdy, Autodrom Pomorze</t>
  </si>
  <si>
    <t>WBGiTR Biuro</t>
  </si>
  <si>
    <t>sumator PL0037310000306438 Układ sumujący nr S00408115</t>
  </si>
  <si>
    <t>3140SZPITAL ZASPA01POD Szpital Specjalistyczny Św. Wojciecha  Szpital  przyłącze 1</t>
  </si>
  <si>
    <t>3140SZPITAL ZASPA02POD Szpital Specjalistyczny Św. Wojciecha  Szpital  przyłącze 2</t>
  </si>
  <si>
    <t>Szpital Specjalistyczny Św. Wojciecha  Ośrodek Leczenia Zeza</t>
  </si>
  <si>
    <t>Wojewódzkie Centrum Onkologii w Gdańsku  Samodzielny Publiczny Zakład Opieki Zdrowotnej</t>
  </si>
  <si>
    <t>Szpital Kolejowy Podstawowe</t>
  </si>
  <si>
    <t>Szpital Kolejowy Rezerwowe</t>
  </si>
  <si>
    <t>Wojewódzka Przychodnia Stomatologiczna</t>
  </si>
  <si>
    <t>Szpital Specjalistyczny Św. Wojciecha  Hotel Pielęgniarek</t>
  </si>
  <si>
    <t>COPERNICUS PROFILAKTYKA bud główny</t>
  </si>
  <si>
    <t>COPERNICUS PROFILAKTYKA bud rehab.</t>
  </si>
  <si>
    <t>Hydrofornia  oświetlenie zewn.</t>
  </si>
  <si>
    <t>Pałac</t>
  </si>
  <si>
    <t>Budynek stróżówki</t>
  </si>
  <si>
    <t>Oświetlenie</t>
  </si>
  <si>
    <t>Budynek stacji obsługi z garażami</t>
  </si>
  <si>
    <t>Przepompownia ścieków</t>
  </si>
  <si>
    <t>Warsztaty</t>
  </si>
  <si>
    <t>Budynki Urzędu Marszałkowskiego Województwa Pomorskiego</t>
  </si>
  <si>
    <t>Pomorska Kolej Metropolitalna Zasilanie Podstawowe</t>
  </si>
  <si>
    <t>Pomorska Kolej Metropolitalna Zasilanie Rezerwowe</t>
  </si>
  <si>
    <t>Ulica</t>
  </si>
  <si>
    <t>Poczta</t>
  </si>
  <si>
    <t>31a</t>
  </si>
  <si>
    <t>Francesco Nullo</t>
  </si>
  <si>
    <t>76-270</t>
  </si>
  <si>
    <t>Ustka</t>
  </si>
  <si>
    <t>Gen. Zaruskiego</t>
  </si>
  <si>
    <t>1A</t>
  </si>
  <si>
    <t>Dz.10/4</t>
  </si>
  <si>
    <t>76-230</t>
  </si>
  <si>
    <t>Potęgowo</t>
  </si>
  <si>
    <t>Kościuszki</t>
  </si>
  <si>
    <t>Teodory i Izydora Gulgowskich</t>
  </si>
  <si>
    <t>Mariacka</t>
  </si>
  <si>
    <t>Wapiennicza</t>
  </si>
  <si>
    <t>dz.m.365</t>
  </si>
  <si>
    <t>Chopina</t>
  </si>
  <si>
    <t>Rycerska</t>
  </si>
  <si>
    <t>Haffnera</t>
  </si>
  <si>
    <t>Chmielna</t>
  </si>
  <si>
    <t>Zamkowa</t>
  </si>
  <si>
    <t>Starokościelna</t>
  </si>
  <si>
    <t>Płotowo</t>
  </si>
  <si>
    <t>Sobieskiego</t>
  </si>
  <si>
    <t>277c</t>
  </si>
  <si>
    <t>Zwycięstwa</t>
  </si>
  <si>
    <t>80-722</t>
  </si>
  <si>
    <t>Sztutowska</t>
  </si>
  <si>
    <t>Wąska</t>
  </si>
  <si>
    <t>Jaracza</t>
  </si>
  <si>
    <t>18a</t>
  </si>
  <si>
    <t>82-200</t>
  </si>
  <si>
    <t>Malbork</t>
  </si>
  <si>
    <t>Plac Słowiański</t>
  </si>
  <si>
    <t>83-000</t>
  </si>
  <si>
    <t>Pruszcz Gdański</t>
  </si>
  <si>
    <t>Obrońców Pokoju</t>
  </si>
  <si>
    <t>T. Kościuszki</t>
  </si>
  <si>
    <t>Ołowianka</t>
  </si>
  <si>
    <t>Szkolna</t>
  </si>
  <si>
    <t>PCK</t>
  </si>
  <si>
    <t>Świętojańska</t>
  </si>
  <si>
    <t>5e</t>
  </si>
  <si>
    <t>84-120</t>
  </si>
  <si>
    <t>Władysławowo</t>
  </si>
  <si>
    <t>Ks. Merkleina</t>
  </si>
  <si>
    <t>83-425</t>
  </si>
  <si>
    <t>Dziemiany</t>
  </si>
  <si>
    <t>Schodno</t>
  </si>
  <si>
    <t>83-315</t>
  </si>
  <si>
    <t>Szymbark</t>
  </si>
  <si>
    <t>1a</t>
  </si>
  <si>
    <t>Polanki</t>
  </si>
  <si>
    <t>ul. Morska</t>
  </si>
  <si>
    <t>6a</t>
  </si>
  <si>
    <t>Poniatowskiego</t>
  </si>
  <si>
    <t>4a</t>
  </si>
  <si>
    <t>Obrońców Wybrzeża</t>
  </si>
  <si>
    <t>Skarszewska</t>
  </si>
  <si>
    <t>b</t>
  </si>
  <si>
    <t>c</t>
  </si>
  <si>
    <t>d</t>
  </si>
  <si>
    <t>e</t>
  </si>
  <si>
    <t>Kuracyjna</t>
  </si>
  <si>
    <t>Bohaterów Monte Cassino</t>
  </si>
  <si>
    <t>Okrąg</t>
  </si>
  <si>
    <t>1b</t>
  </si>
  <si>
    <t>Srebrniki</t>
  </si>
  <si>
    <t>Hubalczyków</t>
  </si>
  <si>
    <t>Adama Mickiewicza</t>
  </si>
  <si>
    <t>Mierosławskiego</t>
  </si>
  <si>
    <t>Grunwaldzka</t>
  </si>
  <si>
    <t>23 Marca</t>
  </si>
  <si>
    <t>Mostowa</t>
  </si>
  <si>
    <t>Gdańska</t>
  </si>
  <si>
    <t>Leśna</t>
  </si>
  <si>
    <t>77-114</t>
  </si>
  <si>
    <t>Gostkowo</t>
  </si>
  <si>
    <t>Sikorskiego</t>
  </si>
  <si>
    <t>77-235</t>
  </si>
  <si>
    <t>Trzebielino</t>
  </si>
  <si>
    <t>Zielin</t>
  </si>
  <si>
    <t>Główna</t>
  </si>
  <si>
    <t>83-340</t>
  </si>
  <si>
    <t>Sierakowice</t>
  </si>
  <si>
    <t>Słupska</t>
  </si>
  <si>
    <t>Wzgórze Wolności</t>
  </si>
  <si>
    <t>Kartuska</t>
  </si>
  <si>
    <t>dz. 345/2</t>
  </si>
  <si>
    <t>395/8</t>
  </si>
  <si>
    <t>83-330</t>
  </si>
  <si>
    <t>Żukowo</t>
  </si>
  <si>
    <t>dz. 813/3</t>
  </si>
  <si>
    <t>83-314</t>
  </si>
  <si>
    <t>Somonino</t>
  </si>
  <si>
    <t>dz. 262</t>
  </si>
  <si>
    <t>83-304</t>
  </si>
  <si>
    <t>Przodkowo</t>
  </si>
  <si>
    <t>dz.445/1</t>
  </si>
  <si>
    <t>80-209</t>
  </si>
  <si>
    <t>Chwaszczyno</t>
  </si>
  <si>
    <t>Oliwska</t>
  </si>
  <si>
    <t>dz.794/3</t>
  </si>
  <si>
    <t>Dworcowa</t>
  </si>
  <si>
    <t>83-333</t>
  </si>
  <si>
    <t>Chmielno</t>
  </si>
  <si>
    <t>Garcz</t>
  </si>
  <si>
    <t>dr. 211</t>
  </si>
  <si>
    <t>83-404</t>
  </si>
  <si>
    <t>Nowa Karczma</t>
  </si>
  <si>
    <t>Plac Brunona</t>
  </si>
  <si>
    <t>Łapalice</t>
  </si>
  <si>
    <t>Borkowo</t>
  </si>
  <si>
    <t>Puzdrowo</t>
  </si>
  <si>
    <t>dz. 387/1</t>
  </si>
  <si>
    <t>Kossaka</t>
  </si>
  <si>
    <t>84-351</t>
  </si>
  <si>
    <t>Nowa Wieś Lęborska</t>
  </si>
  <si>
    <t>Lęborska</t>
  </si>
  <si>
    <t>84-312</t>
  </si>
  <si>
    <t>Cewice</t>
  </si>
  <si>
    <t>Wincentego Witosa</t>
  </si>
  <si>
    <t>77-116</t>
  </si>
  <si>
    <t>Czarna Dąbrówka</t>
  </si>
  <si>
    <t>84-352</t>
  </si>
  <si>
    <t>Wicko</t>
  </si>
  <si>
    <t>Stęknica</t>
  </si>
  <si>
    <t>dz. Łebieniec</t>
  </si>
  <si>
    <t>Dębnica Kaszubska</t>
  </si>
  <si>
    <t>Ks Antoniego Kani</t>
  </si>
  <si>
    <t>84-230</t>
  </si>
  <si>
    <t>Rumia</t>
  </si>
  <si>
    <t>Dąbrowskiego</t>
  </si>
  <si>
    <t>Świerkowa</t>
  </si>
  <si>
    <t>84-140</t>
  </si>
  <si>
    <t>Jastarnia</t>
  </si>
  <si>
    <t>84-141</t>
  </si>
  <si>
    <t>Jurata</t>
  </si>
  <si>
    <t>Międzymorze</t>
  </si>
  <si>
    <t>Ofiar Piaśnicy</t>
  </si>
  <si>
    <t>84-240</t>
  </si>
  <si>
    <t>Reda</t>
  </si>
  <si>
    <t>Pucka</t>
  </si>
  <si>
    <t>Mickiewicza</t>
  </si>
  <si>
    <t>DZ. m.8/33</t>
  </si>
  <si>
    <t>84-105</t>
  </si>
  <si>
    <t>Karwia</t>
  </si>
  <si>
    <t>Mikołaja Kopernika</t>
  </si>
  <si>
    <t>148/27</t>
  </si>
  <si>
    <t>dz. 205/1</t>
  </si>
  <si>
    <t>84-123</t>
  </si>
  <si>
    <t>Rekowo Górne</t>
  </si>
  <si>
    <t>Żarnowiecka</t>
  </si>
  <si>
    <t>Słoneczna</t>
  </si>
  <si>
    <t>Ks. B. Sychty</t>
  </si>
  <si>
    <t>151/155</t>
  </si>
  <si>
    <t>Sopieszyno</t>
  </si>
  <si>
    <t>dz. 76/5</t>
  </si>
  <si>
    <t>83-250</t>
  </si>
  <si>
    <t>Kleszczewska</t>
  </si>
  <si>
    <t>Pomorska</t>
  </si>
  <si>
    <t>Lubichowska</t>
  </si>
  <si>
    <t>83-207</t>
  </si>
  <si>
    <t>Kokoszkowy</t>
  </si>
  <si>
    <t>Pelplińska</t>
  </si>
  <si>
    <t>83-209</t>
  </si>
  <si>
    <t>Trzcińsk</t>
  </si>
  <si>
    <t>Tczewska</t>
  </si>
  <si>
    <t>83-211</t>
  </si>
  <si>
    <t>Jabłowo</t>
  </si>
  <si>
    <t>dz.21/1</t>
  </si>
  <si>
    <t>Lipinki Szlacheckie</t>
  </si>
  <si>
    <t>dz.78/8</t>
  </si>
  <si>
    <t>83-240</t>
  </si>
  <si>
    <t>Lubichowo</t>
  </si>
  <si>
    <t>DW214.</t>
  </si>
  <si>
    <t>83-112</t>
  </si>
  <si>
    <t>Stanisławie</t>
  </si>
  <si>
    <t>83-212</t>
  </si>
  <si>
    <t>Bobowo</t>
  </si>
  <si>
    <t>dr. 222</t>
  </si>
  <si>
    <t>Tczew</t>
  </si>
  <si>
    <t>dz. 64</t>
  </si>
  <si>
    <t>Kościerska</t>
  </si>
  <si>
    <t>dz. 211/2</t>
  </si>
  <si>
    <t>Rakowiec</t>
  </si>
  <si>
    <t>Dzierzgoń</t>
  </si>
  <si>
    <t>Elbląska</t>
  </si>
  <si>
    <t>Zawadzkiego</t>
  </si>
  <si>
    <t>Gen. de Gaullea</t>
  </si>
  <si>
    <t>Wybickiego</t>
  </si>
  <si>
    <t>Koszarowa</t>
  </si>
  <si>
    <t>82-103</t>
  </si>
  <si>
    <t>Stegna</t>
  </si>
  <si>
    <t>Rybina</t>
  </si>
  <si>
    <t>83-034</t>
  </si>
  <si>
    <t>83-010</t>
  </si>
  <si>
    <t>Straszyn</t>
  </si>
  <si>
    <t>Starogardzka</t>
  </si>
  <si>
    <t>83-033</t>
  </si>
  <si>
    <t>Sobowidz</t>
  </si>
  <si>
    <t>Gołębiewo</t>
  </si>
  <si>
    <t>80-180</t>
  </si>
  <si>
    <t>Gdańsk-Łostowice</t>
  </si>
  <si>
    <t>Kowale</t>
  </si>
  <si>
    <t>Andromedy</t>
  </si>
  <si>
    <t>80-17</t>
  </si>
  <si>
    <t>Pruszcz Gd.</t>
  </si>
  <si>
    <t>Powstańców Warszawy</t>
  </si>
  <si>
    <t>Staropolska</t>
  </si>
  <si>
    <t>dz. 29/4</t>
  </si>
  <si>
    <t>83-011</t>
  </si>
  <si>
    <t>Wiślinka</t>
  </si>
  <si>
    <t>83-022</t>
  </si>
  <si>
    <t>Grabiny</t>
  </si>
  <si>
    <t>Zameczek</t>
  </si>
  <si>
    <t>Abrahama</t>
  </si>
  <si>
    <t>76-206</t>
  </si>
  <si>
    <t>Swołowo</t>
  </si>
  <si>
    <t>76-214</t>
  </si>
  <si>
    <t>Smołdzino</t>
  </si>
  <si>
    <t>Kluki</t>
  </si>
  <si>
    <t>dz 52</t>
  </si>
  <si>
    <t>13A</t>
  </si>
  <si>
    <t>15A</t>
  </si>
  <si>
    <t>76-213</t>
  </si>
  <si>
    <t>Gardna Wielka</t>
  </si>
  <si>
    <t>Czysta</t>
  </si>
  <si>
    <t>dz. nr 88</t>
  </si>
  <si>
    <t>Szarych Szeregów</t>
  </si>
  <si>
    <t>Rynek Rybacki</t>
  </si>
  <si>
    <t>80-840</t>
  </si>
  <si>
    <t>Korzenna</t>
  </si>
  <si>
    <t>33/35</t>
  </si>
  <si>
    <t>81-348</t>
  </si>
  <si>
    <t>Wójta Radtkego</t>
  </si>
  <si>
    <t>Powstania Styczniowego</t>
  </si>
  <si>
    <t>dr. A. Jagalskiego</t>
  </si>
  <si>
    <t>80-214</t>
  </si>
  <si>
    <t>Mariana Smoluchowskiego</t>
  </si>
  <si>
    <t>Jagielskiego</t>
  </si>
  <si>
    <t>84-217</t>
  </si>
  <si>
    <t>83-332</t>
  </si>
  <si>
    <t>Dzierżążno</t>
  </si>
  <si>
    <t>Szpitalna</t>
  </si>
  <si>
    <t>Piechowskiego</t>
  </si>
  <si>
    <t>Pl. Grunwaldzki</t>
  </si>
  <si>
    <t>82-410</t>
  </si>
  <si>
    <t>Stary Targ</t>
  </si>
  <si>
    <t>Orzeszkowej</t>
  </si>
  <si>
    <t>80-362</t>
  </si>
  <si>
    <t>Gdańsk Przymorze</t>
  </si>
  <si>
    <t>Chłopska</t>
  </si>
  <si>
    <t>Zakopiańska</t>
  </si>
  <si>
    <t>Szemud</t>
  </si>
  <si>
    <t>Smażyno 9</t>
  </si>
  <si>
    <t>81-213</t>
  </si>
  <si>
    <t>Opata Hackiego</t>
  </si>
  <si>
    <t>10a</t>
  </si>
  <si>
    <t>Równa</t>
  </si>
  <si>
    <t>19/21</t>
  </si>
  <si>
    <t>83-032</t>
  </si>
  <si>
    <t>Pszczółki</t>
  </si>
  <si>
    <t>Żuławska</t>
  </si>
  <si>
    <t>Sucha</t>
  </si>
  <si>
    <t>Nowe Ogrody</t>
  </si>
  <si>
    <t>80-462</t>
  </si>
  <si>
    <t>Al. Jana Pawła II</t>
  </si>
  <si>
    <t>80-346</t>
  </si>
  <si>
    <t>ul. J Wejhera</t>
  </si>
  <si>
    <t>80-210</t>
  </si>
  <si>
    <t>M. Skłodowskiej-Curie</t>
  </si>
  <si>
    <t>Powstańców Warszawskich</t>
  </si>
  <si>
    <t>Ul. Powstańców Warszawskich</t>
  </si>
  <si>
    <t>al. Zwycięstwa</t>
  </si>
  <si>
    <t>31/32</t>
  </si>
  <si>
    <t>80-457</t>
  </si>
  <si>
    <t>Majewskich</t>
  </si>
  <si>
    <t>80-858</t>
  </si>
  <si>
    <t>Bałtycka</t>
  </si>
  <si>
    <t>Jordanki</t>
  </si>
  <si>
    <t>-</t>
  </si>
  <si>
    <t>Strzelino</t>
  </si>
  <si>
    <t>36A</t>
  </si>
  <si>
    <t>81-577</t>
  </si>
  <si>
    <t>Rdestowa</t>
  </si>
  <si>
    <t>Hallera</t>
  </si>
  <si>
    <t>65-71</t>
  </si>
  <si>
    <t>80-819</t>
  </si>
  <si>
    <t>Augustyńskiego</t>
  </si>
  <si>
    <t>80-340</t>
  </si>
  <si>
    <t>Budowlanych</t>
  </si>
  <si>
    <t>590243881018807381</t>
  </si>
  <si>
    <t>590243881019175328</t>
  </si>
  <si>
    <t>590243881019447470</t>
  </si>
  <si>
    <t>590243831007276599</t>
  </si>
  <si>
    <t>590243883016972481</t>
  </si>
  <si>
    <t>590243881019448637</t>
  </si>
  <si>
    <t>590243835014631679</t>
  </si>
  <si>
    <t>590243823003684676</t>
  </si>
  <si>
    <t>590243823003555815</t>
  </si>
  <si>
    <t>590243823003669215</t>
  </si>
  <si>
    <t>590243831007875044</t>
  </si>
  <si>
    <t>590243831007792884</t>
  </si>
  <si>
    <t>590243836012043631</t>
  </si>
  <si>
    <t>590243831006749506</t>
  </si>
  <si>
    <t>590243831008414624</t>
  </si>
  <si>
    <t>590243832010791581</t>
  </si>
  <si>
    <t>590243831006515989</t>
  </si>
  <si>
    <t>590243831008510371</t>
  </si>
  <si>
    <t>590243831009313681</t>
  </si>
  <si>
    <t>590243884018205638</t>
  </si>
  <si>
    <t>590243884018273125</t>
  </si>
  <si>
    <t>590243884018268084</t>
  </si>
  <si>
    <t>590243836012226447</t>
  </si>
  <si>
    <t>590243836011499255</t>
  </si>
  <si>
    <t>590243836011950947</t>
  </si>
  <si>
    <t>590243836012111118</t>
  </si>
  <si>
    <t>590243836012642452</t>
  </si>
  <si>
    <t>590243831008313910</t>
  </si>
  <si>
    <t>590243831009165594</t>
  </si>
  <si>
    <t>590243884018081423</t>
  </si>
  <si>
    <t>590243881019252791</t>
  </si>
  <si>
    <t>590243881019252784</t>
  </si>
  <si>
    <t>590243824002753387</t>
  </si>
  <si>
    <t>590243833012854878</t>
  </si>
  <si>
    <t>590243834040708218</t>
  </si>
  <si>
    <t>590243831040342749</t>
  </si>
  <si>
    <t>590243831008314016</t>
  </si>
  <si>
    <t>590243831040337035</t>
  </si>
  <si>
    <t>590243835014956611</t>
  </si>
  <si>
    <t>590243835015107319</t>
  </si>
  <si>
    <t>590243836012511475</t>
  </si>
  <si>
    <t>590243835014539548</t>
  </si>
  <si>
    <t>590243835014587839</t>
  </si>
  <si>
    <t>590243835015090840</t>
  </si>
  <si>
    <t>590243831008216464</t>
  </si>
  <si>
    <t>590243831007427168</t>
  </si>
  <si>
    <t>590243836012421156</t>
  </si>
  <si>
    <t>590243881019545794</t>
  </si>
  <si>
    <t>590243881019285669</t>
  </si>
  <si>
    <t>590243831008327771</t>
  </si>
  <si>
    <t>590243834014150371</t>
  </si>
  <si>
    <t>590243834013875749</t>
  </si>
  <si>
    <t>590243834014116759</t>
  </si>
  <si>
    <t>590243834014121333</t>
  </si>
  <si>
    <t>590243834013671679</t>
  </si>
  <si>
    <t>590243834014072703</t>
  </si>
  <si>
    <t>590243834014262074</t>
  </si>
  <si>
    <t>590243823003726093</t>
  </si>
  <si>
    <t>590243823003632219</t>
  </si>
  <si>
    <t>590243832010791727</t>
  </si>
  <si>
    <t>590243831009391221</t>
  </si>
  <si>
    <t>590243832009700921</t>
  </si>
  <si>
    <t>590243831006931260</t>
  </si>
  <si>
    <t>590243831008327894</t>
  </si>
  <si>
    <t>590243881019225054</t>
  </si>
  <si>
    <t>590243881019337276</t>
  </si>
  <si>
    <t>590243832009609996</t>
  </si>
  <si>
    <t>590243832010350924</t>
  </si>
  <si>
    <t>590243832009882498</t>
  </si>
  <si>
    <t>590243832010536014</t>
  </si>
  <si>
    <t>590243832009949870</t>
  </si>
  <si>
    <t>590243832010792076</t>
  </si>
  <si>
    <t>590243831006898129</t>
  </si>
  <si>
    <t>590243824003153032</t>
  </si>
  <si>
    <t>590243831008774490</t>
  </si>
  <si>
    <t>590243884018148072</t>
  </si>
  <si>
    <t>590243884018377717</t>
  </si>
  <si>
    <t>590243884018328702</t>
  </si>
  <si>
    <t>590243884018221812</t>
  </si>
  <si>
    <t>590243884018359874</t>
  </si>
  <si>
    <t>590243884018272531</t>
  </si>
  <si>
    <t>590243884018372231</t>
  </si>
  <si>
    <t>590243835014433945</t>
  </si>
  <si>
    <t>590243835015196146</t>
  </si>
  <si>
    <t>590243835014428897</t>
  </si>
  <si>
    <t>590243835015041798</t>
  </si>
  <si>
    <t>590243835015084436</t>
  </si>
  <si>
    <t>590243835015232127</t>
  </si>
  <si>
    <t>590243835015242706</t>
  </si>
  <si>
    <t>590243835015216349</t>
  </si>
  <si>
    <t>590243836012558104</t>
  </si>
  <si>
    <t>590243835014911603</t>
  </si>
  <si>
    <t>590243835015230772</t>
  </si>
  <si>
    <t>590243835014988193</t>
  </si>
  <si>
    <t>590243835015021936</t>
  </si>
  <si>
    <t>590243835014988186</t>
  </si>
  <si>
    <t>590243835014988209</t>
  </si>
  <si>
    <t>590243835015014204</t>
  </si>
  <si>
    <t>590243835040542871</t>
  </si>
  <si>
    <t>590243883017006505</t>
  </si>
  <si>
    <t>590243883017105116</t>
  </si>
  <si>
    <t>590243883016933611</t>
  </si>
  <si>
    <t>590243883016979039</t>
  </si>
  <si>
    <t>590243883017156439</t>
  </si>
  <si>
    <t>590243883016928020</t>
  </si>
  <si>
    <t>590243883040006732</t>
  </si>
  <si>
    <t>590243883040006701</t>
  </si>
  <si>
    <t>590243881040513250</t>
  </si>
  <si>
    <t>590243881040513397</t>
  </si>
  <si>
    <t>590243836011808101</t>
  </si>
  <si>
    <t>590243836012400632</t>
  </si>
  <si>
    <t>590243836012400649</t>
  </si>
  <si>
    <t>590243836012187700</t>
  </si>
  <si>
    <t>590243836011507349</t>
  </si>
  <si>
    <t>590243836012116359</t>
  </si>
  <si>
    <t>590243836012491357</t>
  </si>
  <si>
    <t>590243836011695428</t>
  </si>
  <si>
    <t>590243836012147698</t>
  </si>
  <si>
    <t>590243836012689914</t>
  </si>
  <si>
    <t>590243836012490299</t>
  </si>
  <si>
    <t>590243836012496574</t>
  </si>
  <si>
    <t>590243836012657173</t>
  </si>
  <si>
    <t>590243836040455970</t>
  </si>
  <si>
    <t>590243834014051074</t>
  </si>
  <si>
    <t>590243834013922801</t>
  </si>
  <si>
    <t>590243834013975838</t>
  </si>
  <si>
    <t>590243834013846732</t>
  </si>
  <si>
    <t>590243834013785949</t>
  </si>
  <si>
    <t>590243834013825010</t>
  </si>
  <si>
    <t>590243834013870195</t>
  </si>
  <si>
    <t>590243834013922818</t>
  </si>
  <si>
    <t>590243834014373480</t>
  </si>
  <si>
    <t>590243834014380358</t>
  </si>
  <si>
    <t>590243834014407895</t>
  </si>
  <si>
    <t>590243833013249581</t>
  </si>
  <si>
    <t>590243834014338823</t>
  </si>
  <si>
    <t>590243833013248096</t>
  </si>
  <si>
    <t>590243834040250786</t>
  </si>
  <si>
    <t>590243834040592497</t>
  </si>
  <si>
    <t>590243823003450370</t>
  </si>
  <si>
    <t>590243823003433939</t>
  </si>
  <si>
    <t>590243823003372917</t>
  </si>
  <si>
    <t>590243823003445987</t>
  </si>
  <si>
    <t>590243824002987126</t>
  </si>
  <si>
    <t>590243824003118208</t>
  </si>
  <si>
    <t>590243824002792751</t>
  </si>
  <si>
    <t>590243823003500730</t>
  </si>
  <si>
    <t>590243823040335012</t>
  </si>
  <si>
    <t>590243824002936773</t>
  </si>
  <si>
    <t>590243833013090800</t>
  </si>
  <si>
    <t>590243833012990163</t>
  </si>
  <si>
    <t>590243833012837802</t>
  </si>
  <si>
    <t>590243833012701660</t>
  </si>
  <si>
    <t>590243824003103716</t>
  </si>
  <si>
    <t>590243833013278604</t>
  </si>
  <si>
    <t>590243833013546550</t>
  </si>
  <si>
    <t>590243831009298070</t>
  </si>
  <si>
    <t>590243833013249574</t>
  </si>
  <si>
    <t>590243833013249550</t>
  </si>
  <si>
    <t>590243831007159984</t>
  </si>
  <si>
    <t>590243881019639707</t>
  </si>
  <si>
    <t>590243881019711243</t>
  </si>
  <si>
    <t>590243881019406156</t>
  </si>
  <si>
    <t>590243881019465078</t>
  </si>
  <si>
    <t>590243881019771032</t>
  </si>
  <si>
    <t>590243881019760401</t>
  </si>
  <si>
    <t>590243881019525413</t>
  </si>
  <si>
    <t>590243881018895692</t>
  </si>
  <si>
    <t>590243881019120991</t>
  </si>
  <si>
    <t>590243881019724045</t>
  </si>
  <si>
    <t>590243881019781307</t>
  </si>
  <si>
    <t>590243881019871077</t>
  </si>
  <si>
    <t>590243881019131768</t>
  </si>
  <si>
    <t>590243881019572295</t>
  </si>
  <si>
    <t>590243881019716507</t>
  </si>
  <si>
    <t>590243831008356696</t>
  </si>
  <si>
    <t>590243831008982215</t>
  </si>
  <si>
    <t>590243831006859533</t>
  </si>
  <si>
    <t>590243832010786778</t>
  </si>
  <si>
    <t>590243832010787515</t>
  </si>
  <si>
    <t>590243832010786730</t>
  </si>
  <si>
    <t>590243832040328351</t>
  </si>
  <si>
    <t>590243836012223736</t>
  </si>
  <si>
    <t>590243832010790751</t>
  </si>
  <si>
    <t>590243836012222753</t>
  </si>
  <si>
    <t>590243831006515996</t>
  </si>
  <si>
    <t>590243836011806640</t>
  </si>
  <si>
    <t>590243835014975155</t>
  </si>
  <si>
    <t>590243835014977470</t>
  </si>
  <si>
    <t>590243835040364077</t>
  </si>
  <si>
    <t>590243832010786761</t>
  </si>
  <si>
    <t>590243831008163867</t>
  </si>
  <si>
    <t>590243831008157798</t>
  </si>
  <si>
    <t>590243831007422859</t>
  </si>
  <si>
    <t>590243831008557536</t>
  </si>
  <si>
    <t>590243836012111446</t>
  </si>
  <si>
    <t>590243832010786495</t>
  </si>
  <si>
    <t>590243831008324596</t>
  </si>
  <si>
    <t>590243833013297766</t>
  </si>
  <si>
    <t>590243831008176201</t>
  </si>
  <si>
    <t>590243831040342459</t>
  </si>
  <si>
    <t>590243831008322578</t>
  </si>
  <si>
    <t>590243831040366578</t>
  </si>
  <si>
    <t>590243831009025478</t>
  </si>
  <si>
    <t>590243831008893245</t>
  </si>
  <si>
    <t>590243831008333543</t>
  </si>
  <si>
    <t>590243831008333550</t>
  </si>
  <si>
    <t>590243831008003026</t>
  </si>
  <si>
    <t>590243831008045859</t>
  </si>
  <si>
    <t>590243831006530272</t>
  </si>
  <si>
    <t>590243831007271983</t>
  </si>
  <si>
    <t>590243831008315730</t>
  </si>
  <si>
    <t>590243881019442215</t>
  </si>
  <si>
    <t>590243823003563063</t>
  </si>
  <si>
    <t>590243881018932359</t>
  </si>
  <si>
    <t>590243832011326805</t>
  </si>
  <si>
    <t>590243832011326812</t>
  </si>
  <si>
    <t>590243832011323613</t>
  </si>
  <si>
    <t>590243832041043543</t>
  </si>
  <si>
    <t>590243831007999917</t>
  </si>
  <si>
    <t>590243831008059382</t>
  </si>
  <si>
    <t>590243831008315471</t>
  </si>
  <si>
    <t>590243831009307109</t>
  </si>
  <si>
    <t>590243831008151345</t>
  </si>
  <si>
    <t>590243831008188945</t>
  </si>
  <si>
    <t>590243832011279040</t>
  </si>
  <si>
    <t>590243831008506183</t>
  </si>
  <si>
    <t>590243831008760318</t>
  </si>
  <si>
    <t>C11</t>
  </si>
  <si>
    <t>C21</t>
  </si>
  <si>
    <t>C12b</t>
  </si>
  <si>
    <t>Al. gen. Józefa Hallera</t>
  </si>
  <si>
    <t>Ilość miesięcy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</si>
  <si>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</si>
  <si>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</si>
  <si>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</si>
  <si>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</si>
  <si>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</si>
  <si>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</si>
  <si>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</si>
  <si>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Koszt opłaty kogeneracyjnej</t>
  </si>
  <si>
    <t>VAT</t>
  </si>
  <si>
    <t>Cena oferty brutto ogółem</t>
  </si>
  <si>
    <t>Cena oferty netto ogółem</t>
  </si>
  <si>
    <t>W powyżej zaznaczonej komórce żółtym kolorem należy wpisać cenę jednostkową za 1 kWh zachowując format ceny.</t>
  </si>
  <si>
    <t>Cena jednostkowa stawki opłaty jakościowej [zł/kWh]</t>
  </si>
  <si>
    <t>Koszt  opłaty jakościowej</t>
  </si>
  <si>
    <t>Cena jednostkowa stawki opłaty kogeneracyjnej  [zł/kWh]</t>
  </si>
  <si>
    <t>Wskaźnik opłaty mocowej</t>
  </si>
  <si>
    <t>Koszt opłaty mocowej</t>
  </si>
  <si>
    <t>Koszty dystrybucji netto</t>
  </si>
  <si>
    <t>Koszt oferty netto</t>
  </si>
  <si>
    <t>Koszt oferty brutto</t>
  </si>
  <si>
    <t>Cena jednostkowa opłaty OZE [zł/kWh]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</si>
  <si>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</si>
  <si>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</si>
  <si>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</si>
  <si>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</si>
  <si>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</si>
  <si>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</si>
  <si>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energii netto</t>
  </si>
  <si>
    <t>1</t>
  </si>
  <si>
    <t>31A</t>
  </si>
  <si>
    <t>2</t>
  </si>
  <si>
    <t>8</t>
  </si>
  <si>
    <t>3</t>
  </si>
  <si>
    <t>14</t>
  </si>
  <si>
    <t>5</t>
  </si>
  <si>
    <t>6</t>
  </si>
  <si>
    <t>4</t>
  </si>
  <si>
    <t>68</t>
  </si>
  <si>
    <t>27</t>
  </si>
  <si>
    <t>15</t>
  </si>
  <si>
    <t>9</t>
  </si>
  <si>
    <t>Plac Dominikański</t>
  </si>
  <si>
    <t>7</t>
  </si>
  <si>
    <t>63</t>
  </si>
  <si>
    <t>25</t>
  </si>
  <si>
    <t>26</t>
  </si>
  <si>
    <t>53</t>
  </si>
  <si>
    <t>10</t>
  </si>
  <si>
    <t>MUZEUM ZACHODNIOKASZUBSKIE W BYTOWIE</t>
  </si>
  <si>
    <t>BYTÓ</t>
  </si>
  <si>
    <t>ZAMKOWA</t>
  </si>
  <si>
    <t>40</t>
  </si>
  <si>
    <t>277C,</t>
  </si>
  <si>
    <t>Opera Bałtycka w Gdansku</t>
  </si>
  <si>
    <t>12</t>
  </si>
  <si>
    <t>11</t>
  </si>
  <si>
    <t>18</t>
  </si>
  <si>
    <t>13</t>
  </si>
  <si>
    <t>19</t>
  </si>
  <si>
    <t>21</t>
  </si>
  <si>
    <t>51</t>
  </si>
  <si>
    <t>590243881040048035</t>
  </si>
  <si>
    <t>590243881040048028</t>
  </si>
  <si>
    <t>Juliana Tuwima</t>
  </si>
  <si>
    <t>34 A</t>
  </si>
  <si>
    <t>16</t>
  </si>
  <si>
    <t>119</t>
  </si>
  <si>
    <t>17</t>
  </si>
  <si>
    <t>30</t>
  </si>
  <si>
    <t>Świętego Ducha</t>
  </si>
  <si>
    <t>20</t>
  </si>
  <si>
    <t>Srebrniki 17</t>
  </si>
  <si>
    <t>22</t>
  </si>
  <si>
    <t>590243881041653115</t>
  </si>
  <si>
    <t>590243881041653122</t>
  </si>
  <si>
    <t>Wojewódzki Szpital Specjalistyczny im. J. Korczaka w Słupsku Sp. z o.o.</t>
  </si>
  <si>
    <t>23</t>
  </si>
  <si>
    <t>93</t>
  </si>
  <si>
    <t>Blok operacyjny</t>
  </si>
  <si>
    <t>Al. Gen. J. Hallera</t>
  </si>
  <si>
    <t>590243831041851516</t>
  </si>
  <si>
    <t>Al.Gen.J.Hallera</t>
  </si>
  <si>
    <t>Województwo Pomorskie - Pomorska Medyczna Szkoła Policealna w Sztumie</t>
  </si>
  <si>
    <t>Pomorska Medyczna Szkoła Policealna w Sztumie</t>
  </si>
  <si>
    <t>28</t>
  </si>
  <si>
    <t>49</t>
  </si>
  <si>
    <t>29</t>
  </si>
  <si>
    <t>dz.45/2</t>
  </si>
  <si>
    <t>590243835042342011</t>
  </si>
  <si>
    <t>Rejon Dróg Wojewódzkich Kartuzy Sygnalizacja świetlna zasilanie tymczasowe Gowidlino</t>
  </si>
  <si>
    <t>gm. Sierakowice</t>
  </si>
  <si>
    <t>Gowidlino</t>
  </si>
  <si>
    <t>ul. Kartuska</t>
  </si>
  <si>
    <t>dz. 670/2</t>
  </si>
  <si>
    <t>188</t>
  </si>
  <si>
    <t>dz. Wicko</t>
  </si>
  <si>
    <t>16A</t>
  </si>
  <si>
    <t>36</t>
  </si>
  <si>
    <t>31</t>
  </si>
  <si>
    <t>32</t>
  </si>
  <si>
    <t>ul. Gdańska</t>
  </si>
  <si>
    <t>83-110</t>
  </si>
  <si>
    <t>Armii Krajowej</t>
  </si>
  <si>
    <t>Rejon Dróg Wojewódzkich Starogard Gdański Sygnalizacja świetlna DW 222  Siwiałka</t>
  </si>
  <si>
    <t>Siwiałka</t>
  </si>
  <si>
    <t>590243834014385759</t>
  </si>
  <si>
    <t>Rejon Dróg Wojewódzkich Starogard Gdański ul. Pelplińska, Starogard Gdański Sygnalizacja Świetlna</t>
  </si>
  <si>
    <t>Stsrogard Gdański</t>
  </si>
  <si>
    <t>33</t>
  </si>
  <si>
    <t>Warszawska</t>
  </si>
  <si>
    <t>Zarząd Dróg Wojewódzkich w Gdańsku, Rejon Dróg Wojewódzkich w Gdańsku</t>
  </si>
  <si>
    <t>56</t>
  </si>
  <si>
    <t>50</t>
  </si>
  <si>
    <t>Szpital Specjalistyczny im.F.Ceynowy</t>
  </si>
  <si>
    <t>Jagalskiego</t>
  </si>
  <si>
    <t>Szpital Morski im. PCK.  Przyłącze nr 2, punk poboru 2244</t>
  </si>
  <si>
    <t>Szpital Morski im. PCK.  Przyłącze nr 1, punkt poboru 4007</t>
  </si>
  <si>
    <t>Szpital Morski im PCK, sumator wirtualny POB 1, POB 2, punkt poboru 1</t>
  </si>
  <si>
    <t>590243836042025553</t>
  </si>
  <si>
    <t>Wejherowo Szpital Specjalistyczny im F. Ceynowy przyłącze nr 2</t>
  </si>
  <si>
    <t>590243832010812781</t>
  </si>
  <si>
    <t>590243832040324322</t>
  </si>
  <si>
    <t>Plac Grunwaldzki</t>
  </si>
  <si>
    <t>37</t>
  </si>
  <si>
    <t>Pomorski Ośrodeki Ruchu Drogowego w Gdańsku</t>
  </si>
  <si>
    <t>39</t>
  </si>
  <si>
    <t>Wałowa</t>
  </si>
  <si>
    <t>Województwo Pomorskie - Pomorska Medyczna Szkoła Policealna w Słupsku</t>
  </si>
  <si>
    <t>Pomorska Medyczna Szkoła Policealna w Słupsku</t>
  </si>
  <si>
    <t>69</t>
  </si>
  <si>
    <t>590243832011323682</t>
  </si>
  <si>
    <t>71</t>
  </si>
  <si>
    <t>77</t>
  </si>
  <si>
    <t>Koszt opłaty OZE</t>
  </si>
  <si>
    <t>Cena jednostkowa opłaty mocowej  [zł/kWh] lub [zł/mc]</t>
  </si>
  <si>
    <t>Pomorskie Centrum Edukacji Nauczycieli w Gdańsku</t>
  </si>
  <si>
    <t>Pomorska Medyczna Szkoła Policealna w Gdańsku</t>
  </si>
  <si>
    <t>Województwo Pomorskie - Pomorska Medyczna Szkoła Policealna w Gdańsku</t>
  </si>
  <si>
    <t>Cena jednostkowa netto energii elektrycznej w zł/ MWh</t>
  </si>
  <si>
    <t>ID firmy</t>
  </si>
  <si>
    <t>LP firmy</t>
  </si>
  <si>
    <t>Zamawiający/ Nabywca</t>
  </si>
  <si>
    <t>Odbiorca/Adresat faktury</t>
  </si>
  <si>
    <t>Dane PPE</t>
  </si>
  <si>
    <t>Profil - planowane zużycie roczne</t>
  </si>
  <si>
    <t>Nazwa</t>
  </si>
  <si>
    <t>Posesja</t>
  </si>
  <si>
    <t>Nazwa ppe</t>
  </si>
  <si>
    <t xml:space="preserve">Kod pocztowy
 </t>
  </si>
  <si>
    <t>Nr posesji</t>
  </si>
  <si>
    <t xml:space="preserve">Nazwa </t>
  </si>
  <si>
    <t xml:space="preserve">Kod pocztowy
</t>
  </si>
  <si>
    <t xml:space="preserve">Poczta </t>
  </si>
  <si>
    <t>Nr domu</t>
  </si>
  <si>
    <t>Numer PPE</t>
  </si>
  <si>
    <t>Taryfa dystrybucyjna</t>
  </si>
  <si>
    <t>Moc umowna         kW</t>
  </si>
  <si>
    <t>I strefa kWh</t>
  </si>
  <si>
    <t>II strefa kWh</t>
  </si>
  <si>
    <t>III strefa kWh</t>
  </si>
  <si>
    <t>IV strefa kWh</t>
  </si>
  <si>
    <t>Suma     kWh</t>
  </si>
  <si>
    <t>Suma     MWh</t>
  </si>
  <si>
    <t>Cena energii elektrycznej w zł/MWh</t>
  </si>
  <si>
    <t>VAT 23 %</t>
  </si>
  <si>
    <t>38</t>
  </si>
  <si>
    <t>35</t>
  </si>
  <si>
    <t>55</t>
  </si>
  <si>
    <t>60</t>
  </si>
  <si>
    <t>80</t>
  </si>
  <si>
    <t>230</t>
  </si>
  <si>
    <t>Muzeum-Kaszubski Park Etnograficzny im. T. i I. Gulgowskich we Wdzydzach</t>
  </si>
  <si>
    <t>Muzeum - Kaszubski Park Etnograficzny im. Teodory i Izydora Gulgowskich we Wdzydzach</t>
  </si>
  <si>
    <t>25/26</t>
  </si>
  <si>
    <t>80-833</t>
  </si>
  <si>
    <t>AL. Zwycięstwa</t>
  </si>
  <si>
    <t xml:space="preserve">Polska Filharmonia Bałtycka im.Fryderyka Chopina w Gdańsku </t>
  </si>
  <si>
    <t xml:space="preserve">Ołowianka </t>
  </si>
  <si>
    <t>Szpital Dziecięcy Polanki im. Macieja Płażyńskiego w Gdańsku sp. z o.o</t>
  </si>
  <si>
    <t>Św. Ducha</t>
  </si>
  <si>
    <t>Teatr Wybrzeże</t>
  </si>
  <si>
    <t xml:space="preserve">Św. Ducha </t>
  </si>
  <si>
    <t>1/3</t>
  </si>
  <si>
    <t>5/9</t>
  </si>
  <si>
    <t>5-9</t>
  </si>
  <si>
    <t>Szpital Specjalistyczny w Kościerzynie Sp. z o.o.</t>
  </si>
  <si>
    <t>Alojzego Piechowskiego</t>
  </si>
  <si>
    <t>Zakopańska</t>
  </si>
  <si>
    <t>1/6</t>
  </si>
  <si>
    <t>Pomorska Medyczna Szkoła Policealna im. Aliny Pienkowskiej w Gdyni</t>
  </si>
  <si>
    <t>Stefana Żeromskiego</t>
  </si>
  <si>
    <t>Pomorska Biblioteka Pedagogiczna w Słupsku</t>
  </si>
  <si>
    <t>Pomorska Biblioteka Pedagogiczna im. Gdańskiej Macierzy Szkolnej w Gdańsku</t>
  </si>
  <si>
    <t>Województwo Pomorskie  DMG</t>
  </si>
  <si>
    <t xml:space="preserve">Muzeum Kaszubski Park Etnograficzny im. Teodory i Izydora Gulgowskich we Wdzydzach </t>
  </si>
  <si>
    <t>80-882</t>
  </si>
  <si>
    <t>80-844</t>
  </si>
  <si>
    <t>81-715</t>
  </si>
  <si>
    <t>80-748</t>
  </si>
  <si>
    <t>SZPITAL Słupsk ul. Obrońców Wybrzeża 4</t>
  </si>
  <si>
    <t>SZPITAL Słupsk, ul. Tuwima 34 B, Lokal Użytkowy</t>
  </si>
  <si>
    <t xml:space="preserve">34B </t>
  </si>
  <si>
    <t>SZPITAL Słupsk, ul. Tuwima 34 A, Lokal Użytkowy</t>
  </si>
  <si>
    <t>Budynek główny,ZASILANIE URZĄDZEŃ PPOŻ</t>
  </si>
  <si>
    <t>1-3</t>
  </si>
  <si>
    <t>81-820</t>
  </si>
  <si>
    <t>Nadbałtyckie Centrum Kultury Centrum św. Jana</t>
  </si>
  <si>
    <t>Nadbałtyckie Centrum Kultury Ratusz Staromiejski</t>
  </si>
  <si>
    <t>Wejherowo Szpital Specjalistyczny im F. Ceynowy przyłącze nr 1</t>
  </si>
  <si>
    <t>Pomorskie Centrum Chorób Zakaźnych i Gruźlicy w Gdańsku</t>
  </si>
  <si>
    <t>Szpital Morski im. PCK , sumator wirtualny, punkt poboru 2</t>
  </si>
  <si>
    <t>Szpital Morski im. PCK ,sumator wirtualny, punkt poboru 3</t>
  </si>
  <si>
    <t>Szpital Specjalistyczny w Kościerzynie Sp. z o.o.  Mieszkanie Piechowskiego 38 m. 1 LU</t>
  </si>
  <si>
    <t>Szpital Specjalistyczny w Kościerzynie Sp. z o.o.  Mieszkanie Piechowskiego 38 m. 1</t>
  </si>
  <si>
    <t>Szpital Specjalistyczny w Kościerzynie Sp. z o.o.  Mieszkanie Piechowskiego 38 m. 5</t>
  </si>
  <si>
    <t>Szpital Specjalistyczny w Kościerzynie Sp. z o.o.  Mieszkanie Piechowskiego 38 m. 7</t>
  </si>
  <si>
    <t>Szpital Specjalistyczny w Kościerzynie Sp. z o.o.  Mieszkanie Piechowskiego 38 m. 11</t>
  </si>
  <si>
    <t>Szpital Specjalistyczny w Kościerzynie Sp. z o.o.  Mieszkanie Piechowskiego 38 m. 14</t>
  </si>
  <si>
    <t>Szpital Specjalistyczny w Kościerzynie Sp. z o.o.  Mieszkanie Piechowskiego 38 m. 15</t>
  </si>
  <si>
    <t>Szpital Specjalistyczny w Kościerzynie Sp. z o.o.  Mieszkanie Piechowskiego 38 m. 16</t>
  </si>
  <si>
    <t>Szpital Specjalistyczny w Kościerzynie Sp. z o.o.  Mieszkanie Piechowskiego 38 m. 17</t>
  </si>
  <si>
    <t>Szpital Specjalistyczny w Kościerzynie Sp. z o.o.  Mieszkanie Piechowskiego 38 m. 19</t>
  </si>
  <si>
    <t>Szpital Specjalistyczny w Kościerzynie Sp. z o.o.  Mieszkanie Piechowskiego 38 m. 01</t>
  </si>
  <si>
    <t>Szpital Specjalistyczny w Kościerzynie Sp. z o.o.  Mieszkanie Piechowskiego 38 m.02</t>
  </si>
  <si>
    <t>Szpital Specjalistyczny w Kościerzynie Sp. z o.o.  Mieszkanie Piechowskiego 38 m. 03</t>
  </si>
  <si>
    <t>Szpital Specjalistyczny w Kościerzynie Sp. z o.o.  Mieszkanie Piechowskiego 38 m.05</t>
  </si>
  <si>
    <t>Szpital Specjalistyczny w Kościerzynie Sp. z o.o.  Mieszkanie Piechowskiego 38 m. 06</t>
  </si>
  <si>
    <t>Szpital Specjalistyczny w Kościerzynie Sp. z o.o.  Mieszkanie Piechowskiego 38 m. 07</t>
  </si>
  <si>
    <t>Szpital Specjalistyczny w Kościerzynie Sp. z o.o.  Mieszkanie Piechowskiego 38 m. 08</t>
  </si>
  <si>
    <t>Szpital Specjalistyczny w Kościerzynie Sp. z o.o.  Mieszkanie Piechowskiego 38 m. 010</t>
  </si>
  <si>
    <t>Szpital Specjalistyczny w Kościerzynie Sp. z o.o.  Mieszkanie Piechowskiego 38 m. 011</t>
  </si>
  <si>
    <t>Szpital Specjalistyczny w Kościerzynie Sp. z o.o.  Mieszkanie Piechowskiego 38 m. 012</t>
  </si>
  <si>
    <t>Szpital Specjalistyczny w Kościerzynie Sp. z o.o.  Mieszkanie Piechowskiego 38 m. 101</t>
  </si>
  <si>
    <t>Szpital Specjalistyczny w Kościerzynie Sp. z o.o.  Mieszkanie Piechowskiego 38 m. 102</t>
  </si>
  <si>
    <t>Szpital Specjalistyczny w Kościerzynie Sp. z o.o.  Mieszkanie Piechowskiego 38 m. 103</t>
  </si>
  <si>
    <t>Szpital Specjalistyczny w Kościerzynie Sp. z o.o.  Mieszkanie Piechowskiego 38 m. 105</t>
  </si>
  <si>
    <t>Szpital Specjalistyczny w Kościerzynie Sp. z o.o.  Mieszkanie Piechowskiego 38 m. 110</t>
  </si>
  <si>
    <t>Szpital Specjalistyczny w Kościerzynie Sp. z o.o.  Mieszkanie Piechowskiego 38 m. 112</t>
  </si>
  <si>
    <t>Szpital Specjalistyczny w Kościerzynie Sp. z o.o.  Mieszkanie Piechowskiego 38 m. 201</t>
  </si>
  <si>
    <t>Szpital Specjalistyczny w Kościerzynie Sp. z o.o.  Mieszkanie Piechowskiego 38 m. 202</t>
  </si>
  <si>
    <t>Szpital Specjalistyczny w Kościerzynie Sp. z o.o.  Mieszkanie Piechowskiego 38 m. 203</t>
  </si>
  <si>
    <t>Szpital Specjalistyczny w Kościerzynie Sp. z o.o.  Mieszkanie Piechowskiego 38 m. 204</t>
  </si>
  <si>
    <t>Szpital Specjalistyczny w Kościerzynie Sp. z o.o.  Mieszkanie Piechowskiego 38 m. 205</t>
  </si>
  <si>
    <t>Szpital Specjalistyczny w Kościerzynie Sp. z o.o.  Mieszkanie Piechowskiego 38 m. 206</t>
  </si>
  <si>
    <t>Szpital Specjalistyczny w Kościerzynie Sp. z o.o.  Mieszkanie Piechowskiego 38 m. 207</t>
  </si>
  <si>
    <t>Szpital Specjalistyczny w Kościerzynie Sp. z o.o.  Mieszkanie Piechowskiego 38 m. 208</t>
  </si>
  <si>
    <t>Szpital Specjalistyczny w Kościerzynie Sp. z o.o.  Mieszkanie Piechowskiego 38 m. 209</t>
  </si>
  <si>
    <t>Szpital Specjalistyczny w Kościerzynie Sp. z o.o.  Mieszkanie Piechowskiego 38 m. 211</t>
  </si>
  <si>
    <t>Szpital Specjalistyczny w Kościerzynie Sp. z o.o.  Mieszkanie Piechowskiego 38 m. 212</t>
  </si>
  <si>
    <t>Szpital Specjalistyczny w Kościerzynie Sp. z o.o.  Mieszkanie Piechowskiego 38 m. 301</t>
  </si>
  <si>
    <t>Szpital Specjalistyczny w Kościerzynie Sp. z o.o.  Mieszkanie Piechowskiego 38 m. 305</t>
  </si>
  <si>
    <t>Szpital Specjalistyczny w Kościerzynie Sp. z o.o.  Mieszkanie Piechowskiego 38 m. 308</t>
  </si>
  <si>
    <t>Szpital Specjalistyczny w Kościerzynie Sp. z o.o.  Mieszkanie Piechowskiego 38 m. 310</t>
  </si>
  <si>
    <t>Szpital Specjalistyczny w Kościerzynie Sp. z o.o.  Mieszkanie Piechowskiego 38 m. 311</t>
  </si>
  <si>
    <t>Szpital Specjalistyczny w Kościerzynie Sp. z o.o.  Mieszkanie Piechowskiego 38 m. 312</t>
  </si>
  <si>
    <t>Szpital Specjalistyczny w Kościerzynie Sp. z o.o.  Piechowskiego 38  Węzeł CO</t>
  </si>
  <si>
    <t>Szpital Specjalistyczny w Kościerzynie Sp. z o.o.  Mieszkanie Piechowskiego 38 administracja</t>
  </si>
  <si>
    <t>Jednostka Straży Pożarnej – miejsce stacjonowania karetki</t>
  </si>
  <si>
    <t xml:space="preserve">Trakt Św. Wojciecha </t>
  </si>
  <si>
    <t>263</t>
  </si>
  <si>
    <t>dz. 0109-97/5</t>
  </si>
  <si>
    <t>1-6</t>
  </si>
  <si>
    <t>80-152</t>
  </si>
  <si>
    <t>1-2</t>
  </si>
  <si>
    <t>266933</t>
  </si>
  <si>
    <t xml:space="preserve">Pomorska Medyczna Szkoła Policealna im.Aliny Pienkowskiej w Gdyni </t>
  </si>
  <si>
    <t>Filia PBP w Bytowie</t>
  </si>
  <si>
    <t xml:space="preserve">Pomorska Biblioteka Pedagogiczna </t>
  </si>
  <si>
    <t>Pomorska Biblioteka Pedagogiczna w Gdańsku</t>
  </si>
  <si>
    <t xml:space="preserve"> Pomorska Biblioteka Pedagogiczna w Gdańsku</t>
  </si>
  <si>
    <t>Pomorski Zespół Parków Krajobrazowych w Słupsku. Centrum Edukacji Ekologicznej - Kaszubski Park Krajobrazowy</t>
  </si>
  <si>
    <t>83-328</t>
  </si>
  <si>
    <t>Staniszewo</t>
  </si>
  <si>
    <t>Wejherowska</t>
  </si>
  <si>
    <t>Pomorska Medyczna Szkoła Policealna  w Gdańsku</t>
  </si>
  <si>
    <t>76-248</t>
  </si>
  <si>
    <t xml:space="preserve">Sygnalizacja świetlna </t>
  </si>
  <si>
    <t>84-214</t>
  </si>
  <si>
    <t>Łęczyce</t>
  </si>
  <si>
    <t>Sygnalizacja świetlna DK 6</t>
  </si>
  <si>
    <t>84-220</t>
  </si>
  <si>
    <t>Strzebielino</t>
  </si>
  <si>
    <t>Sienkiewicza</t>
  </si>
  <si>
    <t>369</t>
  </si>
  <si>
    <t>Osiedlowa</t>
  </si>
  <si>
    <t>84-242</t>
  </si>
  <si>
    <t>Luzino</t>
  </si>
  <si>
    <t>Sygnalizacja świetlna DK 6 Wiejska</t>
  </si>
  <si>
    <t>dz.502/5</t>
  </si>
  <si>
    <t>84-241</t>
  </si>
  <si>
    <t>Gościcino</t>
  </si>
  <si>
    <t>dz.696</t>
  </si>
  <si>
    <t>Sygnalizacja świetlna DK 6 Drzewiarza</t>
  </si>
  <si>
    <t>Drzewiarza</t>
  </si>
  <si>
    <t>dz.574</t>
  </si>
  <si>
    <t>84-239</t>
  </si>
  <si>
    <t>Bolszewo</t>
  </si>
  <si>
    <t>Przemysłowa</t>
  </si>
  <si>
    <t>Brygady Pancernej</t>
  </si>
  <si>
    <t>125</t>
  </si>
  <si>
    <t>Świętopełka</t>
  </si>
  <si>
    <t>Warzywnicza</t>
  </si>
  <si>
    <t>Torowa</t>
  </si>
  <si>
    <t>83</t>
  </si>
  <si>
    <t>Drogowców</t>
  </si>
  <si>
    <t>dz.1038</t>
  </si>
  <si>
    <t>Spokojna</t>
  </si>
  <si>
    <t>św. Wojciecha</t>
  </si>
  <si>
    <t>Sygnalizacja świetlna DK 6 PKP</t>
  </si>
  <si>
    <t>Budynek administracyjno socjalny</t>
  </si>
  <si>
    <t>przepompownia ścieków</t>
  </si>
  <si>
    <t>80-001</t>
  </si>
  <si>
    <t>Trakt św. Wojciecha</t>
  </si>
  <si>
    <t>293</t>
  </si>
  <si>
    <t>budynek administracyjny</t>
  </si>
  <si>
    <t xml:space="preserve">293 </t>
  </si>
  <si>
    <t>budynek Dworu Ferbera</t>
  </si>
  <si>
    <t>590243831043206604</t>
  </si>
  <si>
    <t>590243881019447234</t>
  </si>
  <si>
    <t>590243835042477003</t>
  </si>
  <si>
    <t>590243835042477027</t>
  </si>
  <si>
    <t>590243835042477065</t>
  </si>
  <si>
    <t>590243835042477089</t>
  </si>
  <si>
    <t>590243835042477126</t>
  </si>
  <si>
    <t>590243835042477157</t>
  </si>
  <si>
    <t>590243335042477164</t>
  </si>
  <si>
    <t>590243835042477171</t>
  </si>
  <si>
    <t>590243835042477188</t>
  </si>
  <si>
    <t>590243835042477201</t>
  </si>
  <si>
    <t>590243835042477218</t>
  </si>
  <si>
    <t>590243835042477225</t>
  </si>
  <si>
    <t>590243835042477232</t>
  </si>
  <si>
    <t>590243835042477256</t>
  </si>
  <si>
    <t>590243835042477263</t>
  </si>
  <si>
    <t>590243835042477270</t>
  </si>
  <si>
    <t>590243835042477287</t>
  </si>
  <si>
    <t>590243835042477300</t>
  </si>
  <si>
    <t>590243835042477317</t>
  </si>
  <si>
    <t>590243835042477324</t>
  </si>
  <si>
    <t>590243835042477331</t>
  </si>
  <si>
    <t>590243835042477348</t>
  </si>
  <si>
    <t>590243835042477355</t>
  </si>
  <si>
    <t>590243835042477379</t>
  </si>
  <si>
    <t>590243835042477416</t>
  </si>
  <si>
    <t>590243835042477430</t>
  </si>
  <si>
    <t>590243835042477447</t>
  </si>
  <si>
    <t>590243835042477454</t>
  </si>
  <si>
    <t>590243835042477461</t>
  </si>
  <si>
    <t>590243835042477478</t>
  </si>
  <si>
    <t>590243835042477485</t>
  </si>
  <si>
    <t>590243835042477492</t>
  </si>
  <si>
    <t>590243835042477508</t>
  </si>
  <si>
    <t>590243835042477515</t>
  </si>
  <si>
    <t>590243835042477522</t>
  </si>
  <si>
    <t>590243835042477546</t>
  </si>
  <si>
    <t>590243835042477553</t>
  </si>
  <si>
    <t>590243835042477560</t>
  </si>
  <si>
    <t>590243835042477621</t>
  </si>
  <si>
    <t>590243835042477645</t>
  </si>
  <si>
    <t>590243835042477652</t>
  </si>
  <si>
    <t>590243835042477669</t>
  </si>
  <si>
    <t>590243835042477676</t>
  </si>
  <si>
    <t>590243835042477584</t>
  </si>
  <si>
    <t>590243835042477591</t>
  </si>
  <si>
    <t>5920243831043192648</t>
  </si>
  <si>
    <t>590243832010963360</t>
  </si>
  <si>
    <t>590243835043194985</t>
  </si>
  <si>
    <t>590243836012619669</t>
  </si>
  <si>
    <t>590243836012663549</t>
  </si>
  <si>
    <t>590243836012138016</t>
  </si>
  <si>
    <t>590243836012116809</t>
  </si>
  <si>
    <t>590243836012150674</t>
  </si>
  <si>
    <t>590243836012181111</t>
  </si>
  <si>
    <t>590243836041128736</t>
  </si>
  <si>
    <t>590243836012441765</t>
  </si>
  <si>
    <t>590243836012510447</t>
  </si>
  <si>
    <t>590243836012201857</t>
  </si>
  <si>
    <t>590243836011498531</t>
  </si>
  <si>
    <t>590243836011643627</t>
  </si>
  <si>
    <t>590243836011498524</t>
  </si>
  <si>
    <t>590243836011893664</t>
  </si>
  <si>
    <t>590243836012319323</t>
  </si>
  <si>
    <t>590243836012576283</t>
  </si>
  <si>
    <t>590243836012360721</t>
  </si>
  <si>
    <t>59024383601176575</t>
  </si>
  <si>
    <t>590243836011502559</t>
  </si>
  <si>
    <t>590243836012295351</t>
  </si>
  <si>
    <t>590243836012231069</t>
  </si>
  <si>
    <t>590243836011955829</t>
  </si>
  <si>
    <t>590243836012527964</t>
  </si>
  <si>
    <t>590243836011804042</t>
  </si>
  <si>
    <t>590243836011504034</t>
  </si>
  <si>
    <t>590243832010473654</t>
  </si>
  <si>
    <t>590243838320104736</t>
  </si>
  <si>
    <t>590243832010069192</t>
  </si>
  <si>
    <t>590243832009518663</t>
  </si>
  <si>
    <t>590243832011401304</t>
  </si>
  <si>
    <t>590243832010650595</t>
  </si>
  <si>
    <t>590243832010473661</t>
  </si>
  <si>
    <t>590243831007327635</t>
  </si>
  <si>
    <t>590243831006587856</t>
  </si>
  <si>
    <t>590243831007327642</t>
  </si>
  <si>
    <t>70</t>
  </si>
  <si>
    <t>530</t>
  </si>
  <si>
    <t>48</t>
  </si>
  <si>
    <t>220</t>
  </si>
  <si>
    <t>420</t>
  </si>
  <si>
    <t>210</t>
  </si>
  <si>
    <t>110</t>
  </si>
  <si>
    <t>450</t>
  </si>
  <si>
    <t>290</t>
  </si>
  <si>
    <t>1200</t>
  </si>
  <si>
    <t>0</t>
  </si>
  <si>
    <t>100</t>
  </si>
  <si>
    <t>52</t>
  </si>
  <si>
    <t>340</t>
  </si>
  <si>
    <t>78</t>
  </si>
  <si>
    <t>260</t>
  </si>
  <si>
    <t>190</t>
  </si>
  <si>
    <t>350</t>
  </si>
  <si>
    <t>750</t>
  </si>
  <si>
    <t>870</t>
  </si>
  <si>
    <t>132</t>
  </si>
  <si>
    <t>630</t>
  </si>
  <si>
    <t>650</t>
  </si>
  <si>
    <t>940</t>
  </si>
  <si>
    <t>790</t>
  </si>
  <si>
    <t>180</t>
  </si>
  <si>
    <t>85</t>
  </si>
  <si>
    <t>600</t>
  </si>
  <si>
    <t>45</t>
  </si>
  <si>
    <t>64</t>
  </si>
  <si>
    <t>198</t>
  </si>
  <si>
    <t>200</t>
  </si>
  <si>
    <t>Województwo Pomorskie - Pomorska Medyczna Szkoła Policealna im. Aliny Pienkowskiej w Gdyni</t>
  </si>
  <si>
    <t>Województwo Pomorskie - Pomorska Biblioteka Pedagogiczna w Słupsku</t>
  </si>
  <si>
    <t>Województwo Pomorskie - Pomorska Biblioteka Pedagogiczna im. Gdańskiej Macierzy Szkolnej w Gdańsku</t>
  </si>
  <si>
    <t>Województwo Pomorskie - Pomorskie Centrum Edukacji Nauczycieli w Gdańsku</t>
  </si>
  <si>
    <t>Załącznik 4.1.1. do SWZ 
– arkusz kalkulacyjny
 oferty 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</si>
</sst>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57">
    <xf numFmtId="0" fontId="0" fillId="0" borderId="0" xfId="0"/>
    <xf numFmtId="0" fontId="6" fillId="0" borderId="0" xfId="2" applyNumberFormat="1" applyFont="1"/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right"/>
    </xf>
    <xf numFmtId="0" fontId="6" fillId="6" borderId="1" xfId="2" applyNumberFormat="1" applyFont="1" applyFill="1" applyBorder="1" applyAlignment="1">
      <alignment horizontal="center" vertical="center"/>
    </xf>
    <xf numFmtId="0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vertical="center" wrapText="1"/>
    </xf>
    <xf numFmtId="0" fontId="6" fillId="6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/>
    <xf numFmtId="44" fontId="4" fillId="0" borderId="1" xfId="1" applyFont="1" applyFill="1" applyBorder="1" applyAlignment="1"/>
    <xf numFmtId="44" fontId="4" fillId="0" borderId="1" xfId="1" applyFont="1" applyFill="1" applyBorder="1" applyAlignment="1">
      <alignment horizontal="right" wrapText="1"/>
    </xf>
    <xf numFmtId="44" fontId="4" fillId="0" borderId="1" xfId="1" applyFont="1" applyFill="1" applyBorder="1"/>
    <xf numFmtId="0" fontId="4" fillId="0" borderId="0" xfId="2" applyNumberFormat="1" applyFont="1"/>
    <xf numFmtId="0" fontId="5" fillId="0" borderId="0" xfId="2" applyNumberFormat="1" applyFont="1"/>
    <xf numFmtId="0" fontId="5" fillId="0" borderId="1" xfId="2" applyNumberFormat="1" applyFont="1" applyBorder="1"/>
    <xf numFmtId="44" fontId="6" fillId="0" borderId="0" xfId="1" applyFont="1"/>
    <xf numFmtId="44" fontId="8" fillId="0" borderId="10" xfId="1" applyFont="1" applyBorder="1"/>
    <xf numFmtId="0" fontId="5" fillId="2" borderId="1" xfId="0" applyNumberFormat="1" applyFont="1" applyFill="1" applyBorder="1" applyAlignment="1">
      <alignment horizontal="right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/>
    <xf numFmtId="0" fontId="7" fillId="0" borderId="1" xfId="0" applyNumberFormat="1" applyFont="1" applyBorder="1"/>
    <xf numFmtId="0" fontId="5" fillId="0" borderId="1" xfId="0" applyNumberFormat="1" applyFont="1" applyBorder="1"/>
    <xf numFmtId="0" fontId="4" fillId="0" borderId="0" xfId="0" applyNumberFormat="1" applyFont="1"/>
    <xf numFmtId="0" fontId="4" fillId="7" borderId="1" xfId="0" applyNumberFormat="1" applyFont="1" applyFill="1" applyBorder="1"/>
    <xf numFmtId="44" fontId="4" fillId="2" borderId="1" xfId="1" applyFont="1" applyFill="1" applyBorder="1" applyAlignment="1">
      <alignment wrapText="1"/>
    </xf>
    <xf numFmtId="44" fontId="4" fillId="7" borderId="1" xfId="1" applyFont="1" applyFill="1" applyBorder="1" applyAlignment="1"/>
    <xf numFmtId="44" fontId="4" fillId="0" borderId="1" xfId="1" applyFont="1" applyBorder="1" applyAlignment="1">
      <alignment wrapText="1"/>
    </xf>
    <xf numFmtId="44" fontId="4" fillId="3" borderId="1" xfId="1" applyFont="1" applyFill="1" applyBorder="1" applyAlignment="1">
      <alignment wrapText="1"/>
    </xf>
    <xf numFmtId="44" fontId="4" fillId="2" borderId="1" xfId="1" applyFont="1" applyFill="1" applyBorder="1" applyAlignment="1">
      <alignment horizontal="center" wrapText="1"/>
    </xf>
    <xf numFmtId="0" fontId="6" fillId="0" borderId="1" xfId="2" applyNumberFormat="1" applyFont="1" applyBorder="1"/>
    <xf numFmtId="44" fontId="4" fillId="0" borderId="1" xfId="0" applyNumberFormat="1" applyFont="1" applyBorder="1"/>
    <xf numFmtId="44" fontId="4" fillId="0" borderId="6" xfId="0" applyNumberFormat="1" applyFont="1" applyBorder="1"/>
    <xf numFmtId="0" fontId="4" fillId="5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3" borderId="1" xfId="0" applyNumberFormat="1" applyFont="1" applyFill="1" applyBorder="1"/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5" borderId="1" xfId="2" applyNumberFormat="1" applyFont="1" applyFill="1" applyBorder="1" applyAlignment="1">
      <alignment horizontal="center" vertical="center" wrapText="1"/>
    </xf>
    <xf numFmtId="0" fontId="6" fillId="6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/>
    </xf>
    <xf numFmtId="0" fontId="6" fillId="4" borderId="1" xfId="2" applyNumberFormat="1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33"/>
  <sheetViews>
    <sheetView tabSelected="1" zoomScale="85" zoomScaleNormal="85" workbookViewId="0">
      <pane xSplit="2" ySplit="6" topLeftCell="C64" activePane="bottomRight" state="frozen"/>
      <selection pane="topRight" activeCell="C1" sqref="C1"/>
      <selection pane="bottomLeft" activeCell="A8" sqref="A8"/>
      <selection pane="bottomRight" sqref="A1:D5"/>
    </sheetView>
  </sheetViews>
  <sheetFormatPr defaultColWidth="9.33203125" defaultRowHeight="12.75" customHeight="1" x14ac:dyDescent="0.3"/>
  <cols>
    <col min="1" max="3" width="9.33203125" style="1"/>
    <col min="4" max="4" width="28.109375" style="1" customWidth="1"/>
    <col min="5" max="5" width="17.5546875" style="1" customWidth="1"/>
    <col min="6" max="6" width="9.33203125" style="1"/>
    <col min="7" max="7" width="16.6640625" style="1" customWidth="1"/>
    <col min="8" max="8" width="15.33203125" style="1" customWidth="1"/>
    <col min="9" max="9" width="19.109375" style="1" customWidth="1"/>
    <col min="10" max="10" width="7.109375" style="35" customWidth="1"/>
    <col min="11" max="11" width="12" style="1" customWidth="1"/>
    <col min="12" max="12" width="79.44140625" style="1" customWidth="1"/>
    <col min="13" max="13" width="9.5546875" style="1" customWidth="1"/>
    <col min="14" max="14" width="15.33203125" style="1" customWidth="1"/>
    <col min="15" max="15" width="19.88671875" style="1" customWidth="1"/>
    <col min="16" max="16" width="9.33203125" style="2"/>
    <col min="17" max="17" width="9.33203125" style="1"/>
    <col min="18" max="18" width="65.44140625" style="1" customWidth="1"/>
    <col min="19" max="19" width="9.33203125" style="1"/>
    <col min="20" max="20" width="17.33203125" style="1" customWidth="1"/>
    <col min="21" max="21" width="26.33203125" style="1" customWidth="1"/>
    <col min="22" max="22" width="28.109375" style="1" customWidth="1"/>
    <col min="23" max="24" width="9.33203125" style="1"/>
    <col min="25" max="25" width="24.88671875" style="3" customWidth="1"/>
    <col min="26" max="26" width="11.109375" style="3" customWidth="1"/>
    <col min="27" max="27" width="6.88671875" style="3" customWidth="1"/>
    <col min="28" max="28" width="9.33203125" style="1"/>
    <col min="29" max="29" width="9.5546875" style="1" customWidth="1"/>
    <col min="30" max="33" width="9.33203125" style="1"/>
    <col min="34" max="34" width="9.44140625" style="1" customWidth="1"/>
    <col min="35" max="35" width="9.33203125" style="1"/>
    <col min="36" max="36" width="13.6640625" style="15" customWidth="1"/>
    <col min="37" max="37" width="13.109375" style="1" customWidth="1"/>
    <col min="38" max="38" width="9.44140625" style="15" customWidth="1"/>
    <col min="39" max="39" width="9.88671875" style="1" customWidth="1"/>
    <col min="40" max="40" width="10.109375" style="15" customWidth="1"/>
    <col min="41" max="41" width="10.88671875" style="1" customWidth="1"/>
    <col min="42" max="42" width="14.109375" style="15" customWidth="1"/>
    <col min="43" max="43" width="9.44140625" style="1" customWidth="1"/>
    <col min="44" max="44" width="10.109375" style="15" customWidth="1"/>
    <col min="45" max="45" width="9.44140625" style="1" customWidth="1"/>
    <col min="46" max="46" width="12.109375" style="15" customWidth="1"/>
    <col min="47" max="47" width="9.44140625" style="1" customWidth="1"/>
    <col min="48" max="48" width="12.109375" style="15" customWidth="1"/>
    <col min="49" max="49" width="9.44140625" style="3" customWidth="1"/>
    <col min="50" max="50" width="9.44140625" style="1" customWidth="1"/>
    <col min="51" max="51" width="11.5546875" style="15" customWidth="1"/>
    <col min="52" max="52" width="14" style="1" customWidth="1"/>
    <col min="53" max="53" width="12.88671875" style="15" customWidth="1"/>
    <col min="54" max="54" width="10.6640625" style="1" customWidth="1"/>
    <col min="55" max="55" width="14" style="15" customWidth="1"/>
    <col min="56" max="56" width="9.44140625" style="1" customWidth="1"/>
    <col min="57" max="57" width="13.88671875" style="15" customWidth="1"/>
    <col min="58" max="58" width="13.44140625" style="15" customWidth="1"/>
    <col min="59" max="59" width="14.5546875" style="15" customWidth="1"/>
    <col min="60" max="60" width="14.44140625" style="15" customWidth="1"/>
    <col min="61" max="62" width="13.109375" style="15" customWidth="1"/>
    <col min="63" max="66" width="9.33203125" style="1"/>
    <col min="67" max="67" width="9.88671875" style="1" bestFit="1" customWidth="1"/>
    <col min="68" max="68" width="10.6640625" style="1" bestFit="1" customWidth="1"/>
    <col min="69" max="16384" width="9.33203125" style="1"/>
  </cols>
  <sheetData>
    <row r="1" spans="1:62" ht="12" customHeight="1" x14ac:dyDescent="0.3">
      <c r="A1" s="42" t="s">
        <v>1270</v>
      </c>
      <c r="B1" s="42"/>
      <c r="C1" s="42"/>
      <c r="D1" s="43"/>
      <c r="E1" s="46" t="s">
        <v>970</v>
      </c>
      <c r="F1" s="47"/>
      <c r="G1" s="48"/>
      <c r="H1" s="17"/>
    </row>
    <row r="2" spans="1:62" ht="13.8" x14ac:dyDescent="0.3">
      <c r="A2" s="42"/>
      <c r="B2" s="42"/>
      <c r="C2" s="42"/>
      <c r="D2" s="43"/>
      <c r="E2" s="46" t="s">
        <v>842</v>
      </c>
      <c r="F2" s="47"/>
      <c r="G2" s="48"/>
      <c r="H2" s="32">
        <f>BH333</f>
        <v>13054233.547490008</v>
      </c>
    </row>
    <row r="3" spans="1:62" ht="13.8" x14ac:dyDescent="0.3">
      <c r="A3" s="42"/>
      <c r="B3" s="42"/>
      <c r="C3" s="42"/>
      <c r="D3" s="43"/>
      <c r="E3" s="46" t="s">
        <v>840</v>
      </c>
      <c r="F3" s="47"/>
      <c r="G3" s="48"/>
      <c r="H3" s="32">
        <f>BI333</f>
        <v>3002473.7159227002</v>
      </c>
    </row>
    <row r="4" spans="1:62" ht="13.8" x14ac:dyDescent="0.3">
      <c r="A4" s="42"/>
      <c r="B4" s="42"/>
      <c r="C4" s="42"/>
      <c r="D4" s="43"/>
      <c r="E4" s="49" t="s">
        <v>841</v>
      </c>
      <c r="F4" s="50"/>
      <c r="G4" s="51"/>
      <c r="H4" s="33">
        <f>BJ333</f>
        <v>16056707.26341268</v>
      </c>
    </row>
    <row r="5" spans="1:62" ht="13.8" x14ac:dyDescent="0.3">
      <c r="A5" s="44"/>
      <c r="B5" s="44"/>
      <c r="C5" s="44"/>
      <c r="D5" s="45"/>
      <c r="E5" s="52" t="s">
        <v>843</v>
      </c>
      <c r="F5" s="52"/>
      <c r="G5" s="52"/>
      <c r="H5" s="52"/>
      <c r="I5" s="52"/>
      <c r="J5" s="52"/>
      <c r="K5" s="52"/>
    </row>
    <row r="7" spans="1:62" ht="27" customHeight="1" x14ac:dyDescent="0.3">
      <c r="A7" s="56" t="s">
        <v>86</v>
      </c>
      <c r="B7" s="56" t="s">
        <v>971</v>
      </c>
      <c r="C7" s="56" t="s">
        <v>972</v>
      </c>
      <c r="D7" s="56" t="s">
        <v>973</v>
      </c>
      <c r="E7" s="56"/>
      <c r="F7" s="56"/>
      <c r="G7" s="56"/>
      <c r="H7" s="56"/>
      <c r="I7" s="56"/>
      <c r="J7" s="56"/>
      <c r="K7" s="56"/>
      <c r="L7" s="53" t="s">
        <v>974</v>
      </c>
      <c r="M7" s="53"/>
      <c r="N7" s="53"/>
      <c r="O7" s="53"/>
      <c r="P7" s="53"/>
      <c r="Q7" s="53"/>
      <c r="R7" s="53" t="s">
        <v>975</v>
      </c>
      <c r="S7" s="53"/>
      <c r="T7" s="53"/>
      <c r="U7" s="53"/>
      <c r="V7" s="53"/>
      <c r="W7" s="53"/>
      <c r="X7" s="53"/>
      <c r="Y7" s="53"/>
      <c r="Z7" s="53"/>
      <c r="AA7" s="53"/>
      <c r="AB7" s="54" t="s">
        <v>976</v>
      </c>
      <c r="AC7" s="54"/>
      <c r="AD7" s="54"/>
      <c r="AE7" s="54"/>
      <c r="AF7" s="54"/>
      <c r="AG7" s="4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</row>
    <row r="8" spans="1:62" ht="103.5" customHeight="1" x14ac:dyDescent="0.3">
      <c r="A8" s="56"/>
      <c r="B8" s="56"/>
      <c r="C8" s="56"/>
      <c r="D8" s="5" t="s">
        <v>977</v>
      </c>
      <c r="E8" s="5" t="s">
        <v>2</v>
      </c>
      <c r="F8" s="5" t="s">
        <v>87</v>
      </c>
      <c r="G8" s="5" t="s">
        <v>308</v>
      </c>
      <c r="H8" s="5" t="s">
        <v>88</v>
      </c>
      <c r="I8" s="5" t="s">
        <v>89</v>
      </c>
      <c r="J8" s="34" t="s">
        <v>978</v>
      </c>
      <c r="K8" s="5" t="s">
        <v>152</v>
      </c>
      <c r="L8" s="5" t="s">
        <v>979</v>
      </c>
      <c r="M8" s="5" t="s">
        <v>980</v>
      </c>
      <c r="N8" s="5" t="s">
        <v>88</v>
      </c>
      <c r="O8" s="5" t="s">
        <v>307</v>
      </c>
      <c r="P8" s="5" t="s">
        <v>981</v>
      </c>
      <c r="Q8" s="5" t="s">
        <v>152</v>
      </c>
      <c r="R8" s="5" t="s">
        <v>982</v>
      </c>
      <c r="S8" s="5" t="s">
        <v>983</v>
      </c>
      <c r="T8" s="5" t="s">
        <v>984</v>
      </c>
      <c r="U8" s="5" t="s">
        <v>88</v>
      </c>
      <c r="V8" s="5" t="s">
        <v>307</v>
      </c>
      <c r="W8" s="5" t="s">
        <v>985</v>
      </c>
      <c r="X8" s="5" t="s">
        <v>152</v>
      </c>
      <c r="Y8" s="6" t="s">
        <v>986</v>
      </c>
      <c r="Z8" s="6" t="s">
        <v>987</v>
      </c>
      <c r="AA8" s="7" t="s">
        <v>988</v>
      </c>
      <c r="AB8" s="5" t="s">
        <v>989</v>
      </c>
      <c r="AC8" s="5" t="s">
        <v>990</v>
      </c>
      <c r="AD8" s="5" t="s">
        <v>991</v>
      </c>
      <c r="AE8" s="5" t="s">
        <v>992</v>
      </c>
      <c r="AF8" s="7" t="s">
        <v>993</v>
      </c>
      <c r="AG8" s="7" t="s">
        <v>994</v>
      </c>
      <c r="AH8" s="19" t="s">
        <v>831</v>
      </c>
      <c r="AI8" s="19" t="s">
        <v>995</v>
      </c>
      <c r="AJ8" s="29" t="s">
        <v>832</v>
      </c>
      <c r="AK8" s="19" t="s">
        <v>833</v>
      </c>
      <c r="AL8" s="26" t="s">
        <v>834</v>
      </c>
      <c r="AM8" s="19" t="s">
        <v>835</v>
      </c>
      <c r="AN8" s="26" t="s">
        <v>836</v>
      </c>
      <c r="AO8" s="19" t="s">
        <v>837</v>
      </c>
      <c r="AP8" s="26" t="s">
        <v>838</v>
      </c>
      <c r="AQ8" s="19" t="s">
        <v>852</v>
      </c>
      <c r="AR8" s="26" t="s">
        <v>965</v>
      </c>
      <c r="AS8" s="19" t="s">
        <v>844</v>
      </c>
      <c r="AT8" s="26" t="s">
        <v>845</v>
      </c>
      <c r="AU8" s="19" t="s">
        <v>846</v>
      </c>
      <c r="AV8" s="26" t="s">
        <v>839</v>
      </c>
      <c r="AW8" s="20" t="s">
        <v>966</v>
      </c>
      <c r="AX8" s="19" t="s">
        <v>847</v>
      </c>
      <c r="AY8" s="26" t="s">
        <v>848</v>
      </c>
      <c r="AZ8" s="20" t="s">
        <v>853</v>
      </c>
      <c r="BA8" s="30" t="s">
        <v>854</v>
      </c>
      <c r="BB8" s="20" t="s">
        <v>855</v>
      </c>
      <c r="BC8" s="30" t="s">
        <v>856</v>
      </c>
      <c r="BD8" s="20" t="s">
        <v>857</v>
      </c>
      <c r="BE8" s="30" t="s">
        <v>858</v>
      </c>
      <c r="BF8" s="26" t="s">
        <v>849</v>
      </c>
      <c r="BG8" s="29" t="s">
        <v>859</v>
      </c>
      <c r="BH8" s="28" t="s">
        <v>850</v>
      </c>
      <c r="BI8" s="26" t="s">
        <v>996</v>
      </c>
      <c r="BJ8" s="28" t="s">
        <v>851</v>
      </c>
    </row>
    <row r="9" spans="1:62" s="12" customFormat="1" ht="13.2" customHeight="1" x14ac:dyDescent="0.3">
      <c r="A9" s="8">
        <v>1</v>
      </c>
      <c r="B9" s="21">
        <v>1</v>
      </c>
      <c r="C9" s="21">
        <v>1</v>
      </c>
      <c r="D9" s="21" t="s">
        <v>53</v>
      </c>
      <c r="E9" s="21" t="s">
        <v>54</v>
      </c>
      <c r="F9" s="21" t="s">
        <v>5</v>
      </c>
      <c r="G9" s="21" t="s">
        <v>4</v>
      </c>
      <c r="H9" s="21" t="s">
        <v>4</v>
      </c>
      <c r="I9" s="21" t="s">
        <v>136</v>
      </c>
      <c r="J9" s="36" t="s">
        <v>309</v>
      </c>
      <c r="K9" s="21"/>
      <c r="L9" s="18" t="s">
        <v>53</v>
      </c>
      <c r="M9" s="18" t="s">
        <v>5</v>
      </c>
      <c r="N9" s="18" t="s">
        <v>4</v>
      </c>
      <c r="O9" s="18" t="s">
        <v>136</v>
      </c>
      <c r="P9" s="18" t="s">
        <v>861</v>
      </c>
      <c r="Q9" s="18"/>
      <c r="R9" s="18" t="s">
        <v>53</v>
      </c>
      <c r="S9" s="18" t="s">
        <v>5</v>
      </c>
      <c r="T9" s="18" t="s">
        <v>4</v>
      </c>
      <c r="U9" s="18" t="s">
        <v>4</v>
      </c>
      <c r="V9" s="18" t="s">
        <v>136</v>
      </c>
      <c r="W9" s="18" t="s">
        <v>309</v>
      </c>
      <c r="X9" s="18"/>
      <c r="Y9" s="38" t="s">
        <v>599</v>
      </c>
      <c r="Z9" s="39" t="s">
        <v>36</v>
      </c>
      <c r="AA9" s="18" t="s">
        <v>902</v>
      </c>
      <c r="AB9" s="18">
        <v>2219</v>
      </c>
      <c r="AC9" s="18">
        <v>5933</v>
      </c>
      <c r="AD9" s="18"/>
      <c r="AE9" s="21">
        <v>0</v>
      </c>
      <c r="AF9" s="8">
        <f t="shared" ref="AF9" si="0">SUM(AB9:AE9)</f>
        <v>8152</v>
      </c>
      <c r="AG9" s="8">
        <f>AF9/1000</f>
        <v>8.1519999999999992</v>
      </c>
      <c r="AH9" s="18">
        <v>12</v>
      </c>
      <c r="AI9" s="18">
        <f>H1</f>
        <v>0</v>
      </c>
      <c r="AJ9" s="9">
        <f>AG9*AI9</f>
        <v>0</v>
      </c>
      <c r="AK9" s="39">
        <v>5.8</v>
      </c>
      <c r="AL9" s="9">
        <f t="shared" ref="AL9:AL72" si="1">AH9*AK9</f>
        <v>69.599999999999994</v>
      </c>
      <c r="AM9" s="39">
        <v>0.08</v>
      </c>
      <c r="AN9" s="9">
        <f>AM9*AH9*AA9</f>
        <v>19.2</v>
      </c>
      <c r="AO9" s="39">
        <v>7.48</v>
      </c>
      <c r="AP9" s="9">
        <f>AO9*AH9*AA9</f>
        <v>1795.2</v>
      </c>
      <c r="AQ9" s="21">
        <v>0</v>
      </c>
      <c r="AR9" s="9">
        <f>AQ9*AF9</f>
        <v>0</v>
      </c>
      <c r="AS9" s="39">
        <v>2.4199999999999999E-2</v>
      </c>
      <c r="AT9" s="9">
        <f t="shared" ref="AT9:AT72" si="2">AS9*AF9</f>
        <v>197.2784</v>
      </c>
      <c r="AU9" s="21">
        <f>4.96/1000</f>
        <v>4.96E-3</v>
      </c>
      <c r="AV9" s="10">
        <f t="shared" ref="AV9:AV72" si="3">AU9*AF9</f>
        <v>40.433920000000001</v>
      </c>
      <c r="AW9" s="39">
        <v>0.1024</v>
      </c>
      <c r="AX9" s="18">
        <v>0.8</v>
      </c>
      <c r="AY9" s="9">
        <f>AX9*AW9*AF9</f>
        <v>667.81184000000007</v>
      </c>
      <c r="AZ9" s="39">
        <v>0.4854</v>
      </c>
      <c r="BA9" s="9">
        <f t="shared" ref="BA9:BA72" si="4">AZ9*AB9</f>
        <v>1077.1025999999999</v>
      </c>
      <c r="BB9" s="39">
        <v>0.1416</v>
      </c>
      <c r="BC9" s="9">
        <f t="shared" ref="BC9:BC72" si="5">BB9*AC9</f>
        <v>840.11279999999999</v>
      </c>
      <c r="BD9" s="39">
        <v>0</v>
      </c>
      <c r="BE9" s="9">
        <f t="shared" ref="BE9:BE72" si="6">BD9*AD9</f>
        <v>0</v>
      </c>
      <c r="BF9" s="11">
        <f t="shared" ref="BF9:BF72" si="7">BE9+BC9+BA9+AY9+AV9+AT9+AR9+AP9+AN9+AL9</f>
        <v>4706.7395600000009</v>
      </c>
      <c r="BG9" s="11">
        <f t="shared" ref="BG9:BG72" si="8">AJ9</f>
        <v>0</v>
      </c>
      <c r="BH9" s="11">
        <f t="shared" ref="BH9" si="9">BF9+BG9</f>
        <v>4706.7395600000009</v>
      </c>
      <c r="BI9" s="11">
        <f>BH9*0.23</f>
        <v>1082.5500988000003</v>
      </c>
      <c r="BJ9" s="11">
        <f t="shared" ref="BJ9" si="10">BH9+BI9</f>
        <v>5789.2896588000012</v>
      </c>
    </row>
    <row r="10" spans="1:62" s="12" customFormat="1" ht="13.2" customHeight="1" x14ac:dyDescent="0.3">
      <c r="A10" s="8">
        <v>2</v>
      </c>
      <c r="B10" s="21">
        <v>1</v>
      </c>
      <c r="C10" s="21">
        <v>2</v>
      </c>
      <c r="D10" s="21" t="s">
        <v>53</v>
      </c>
      <c r="E10" s="21" t="s">
        <v>54</v>
      </c>
      <c r="F10" s="21" t="s">
        <v>5</v>
      </c>
      <c r="G10" s="21" t="s">
        <v>4</v>
      </c>
      <c r="H10" s="21" t="s">
        <v>4</v>
      </c>
      <c r="I10" s="21" t="s">
        <v>136</v>
      </c>
      <c r="J10" s="36" t="s">
        <v>309</v>
      </c>
      <c r="K10" s="21"/>
      <c r="L10" s="18" t="s">
        <v>53</v>
      </c>
      <c r="M10" s="18" t="s">
        <v>5</v>
      </c>
      <c r="N10" s="18" t="s">
        <v>4</v>
      </c>
      <c r="O10" s="18" t="s">
        <v>136</v>
      </c>
      <c r="P10" s="18" t="s">
        <v>861</v>
      </c>
      <c r="Q10" s="18"/>
      <c r="R10" s="18" t="s">
        <v>53</v>
      </c>
      <c r="S10" s="18" t="s">
        <v>5</v>
      </c>
      <c r="T10" s="18" t="s">
        <v>4</v>
      </c>
      <c r="U10" s="18" t="s">
        <v>4</v>
      </c>
      <c r="V10" s="18" t="s">
        <v>310</v>
      </c>
      <c r="W10" s="18" t="s">
        <v>863</v>
      </c>
      <c r="X10" s="18"/>
      <c r="Y10" s="38" t="s">
        <v>600</v>
      </c>
      <c r="Z10" s="18" t="str">
        <f>Z$9</f>
        <v>C12a</v>
      </c>
      <c r="AA10" s="18">
        <v>4.5</v>
      </c>
      <c r="AB10" s="18">
        <v>938</v>
      </c>
      <c r="AC10" s="18">
        <v>1958</v>
      </c>
      <c r="AD10" s="18"/>
      <c r="AE10" s="21">
        <v>0</v>
      </c>
      <c r="AF10" s="8">
        <f t="shared" ref="AF10:AF73" si="11">SUM(AB10:AE10)</f>
        <v>2896</v>
      </c>
      <c r="AG10" s="8">
        <f t="shared" ref="AG10:AG73" si="12">AF10/1000</f>
        <v>2.8959999999999999</v>
      </c>
      <c r="AH10" s="18">
        <v>12</v>
      </c>
      <c r="AI10" s="18">
        <f>AI9</f>
        <v>0</v>
      </c>
      <c r="AJ10" s="9">
        <f t="shared" ref="AJ10:AJ73" si="13">AG10*AI10</f>
        <v>0</v>
      </c>
      <c r="AK10" s="18">
        <f>AK$9</f>
        <v>5.8</v>
      </c>
      <c r="AL10" s="9">
        <f t="shared" si="1"/>
        <v>69.599999999999994</v>
      </c>
      <c r="AM10" s="18">
        <f>AM$9</f>
        <v>0.08</v>
      </c>
      <c r="AN10" s="9">
        <f t="shared" ref="AN10:AN73" si="14">AM10*AH10*AA10</f>
        <v>4.32</v>
      </c>
      <c r="AO10" s="18">
        <f>AO$9</f>
        <v>7.48</v>
      </c>
      <c r="AP10" s="9">
        <f>AO10*AH10*AA10</f>
        <v>403.92</v>
      </c>
      <c r="AQ10" s="21">
        <v>0</v>
      </c>
      <c r="AR10" s="9">
        <f t="shared" ref="AR10:AR73" si="15">AQ10*AF10</f>
        <v>0</v>
      </c>
      <c r="AS10" s="18">
        <f>AS$9</f>
        <v>2.4199999999999999E-2</v>
      </c>
      <c r="AT10" s="9">
        <f t="shared" si="2"/>
        <v>70.083200000000005</v>
      </c>
      <c r="AU10" s="21">
        <f t="shared" ref="AU10:AU12" si="16">4.96/1000</f>
        <v>4.96E-3</v>
      </c>
      <c r="AV10" s="10">
        <f t="shared" si="3"/>
        <v>14.36416</v>
      </c>
      <c r="AW10" s="18">
        <v>13.35</v>
      </c>
      <c r="AX10" s="25">
        <v>12</v>
      </c>
      <c r="AY10" s="27">
        <f>AX10*AW10</f>
        <v>160.19999999999999</v>
      </c>
      <c r="AZ10" s="18">
        <f>AZ$9</f>
        <v>0.4854</v>
      </c>
      <c r="BA10" s="9">
        <f t="shared" si="4"/>
        <v>455.30520000000001</v>
      </c>
      <c r="BB10" s="18">
        <f>BB$9</f>
        <v>0.1416</v>
      </c>
      <c r="BC10" s="9">
        <f t="shared" si="5"/>
        <v>277.25279999999998</v>
      </c>
      <c r="BD10" s="18">
        <f>BD$9</f>
        <v>0</v>
      </c>
      <c r="BE10" s="9">
        <f t="shared" si="6"/>
        <v>0</v>
      </c>
      <c r="BF10" s="11">
        <f t="shared" si="7"/>
        <v>1455.0453599999998</v>
      </c>
      <c r="BG10" s="11">
        <f t="shared" si="8"/>
        <v>0</v>
      </c>
      <c r="BH10" s="11">
        <f t="shared" ref="BH10:BH73" si="17">BF10+BG10</f>
        <v>1455.0453599999998</v>
      </c>
      <c r="BI10" s="11">
        <f t="shared" ref="BI10:BI73" si="18">BH10*0.23</f>
        <v>334.66043279999997</v>
      </c>
      <c r="BJ10" s="11">
        <f t="shared" ref="BJ10:BJ73" si="19">BH10+BI10</f>
        <v>1789.7057927999999</v>
      </c>
    </row>
    <row r="11" spans="1:62" s="12" customFormat="1" ht="13.2" customHeight="1" x14ac:dyDescent="0.3">
      <c r="A11" s="8">
        <v>3</v>
      </c>
      <c r="B11" s="21">
        <v>1</v>
      </c>
      <c r="C11" s="21">
        <v>3</v>
      </c>
      <c r="D11" s="21" t="s">
        <v>53</v>
      </c>
      <c r="E11" s="21" t="s">
        <v>54</v>
      </c>
      <c r="F11" s="21" t="s">
        <v>5</v>
      </c>
      <c r="G11" s="21" t="s">
        <v>4</v>
      </c>
      <c r="H11" s="21" t="s">
        <v>4</v>
      </c>
      <c r="I11" s="21" t="s">
        <v>136</v>
      </c>
      <c r="J11" s="36" t="s">
        <v>309</v>
      </c>
      <c r="K11" s="21"/>
      <c r="L11" s="18" t="s">
        <v>53</v>
      </c>
      <c r="M11" s="18" t="s">
        <v>5</v>
      </c>
      <c r="N11" s="18" t="s">
        <v>4</v>
      </c>
      <c r="O11" s="18" t="s">
        <v>136</v>
      </c>
      <c r="P11" s="18" t="s">
        <v>861</v>
      </c>
      <c r="Q11" s="18"/>
      <c r="R11" s="18" t="s">
        <v>153</v>
      </c>
      <c r="S11" s="18" t="s">
        <v>311</v>
      </c>
      <c r="T11" s="18" t="s">
        <v>312</v>
      </c>
      <c r="U11" s="18" t="s">
        <v>312</v>
      </c>
      <c r="V11" s="18" t="s">
        <v>313</v>
      </c>
      <c r="W11" s="18" t="s">
        <v>314</v>
      </c>
      <c r="X11" s="18" t="s">
        <v>315</v>
      </c>
      <c r="Y11" s="38" t="s">
        <v>601</v>
      </c>
      <c r="Z11" s="39" t="s">
        <v>37</v>
      </c>
      <c r="AA11" s="18" t="s">
        <v>1234</v>
      </c>
      <c r="AB11" s="18">
        <v>11185</v>
      </c>
      <c r="AC11" s="18">
        <v>33201</v>
      </c>
      <c r="AD11" s="18"/>
      <c r="AE11" s="21">
        <v>0</v>
      </c>
      <c r="AF11" s="8">
        <f t="shared" si="11"/>
        <v>44386</v>
      </c>
      <c r="AG11" s="8">
        <f t="shared" si="12"/>
        <v>44.386000000000003</v>
      </c>
      <c r="AH11" s="18">
        <v>12</v>
      </c>
      <c r="AI11" s="18">
        <f t="shared" ref="AI11:AI74" si="20">AI10</f>
        <v>0</v>
      </c>
      <c r="AJ11" s="9">
        <f t="shared" si="13"/>
        <v>0</v>
      </c>
      <c r="AK11" s="39">
        <v>7.25</v>
      </c>
      <c r="AL11" s="9">
        <f t="shared" si="1"/>
        <v>87</v>
      </c>
      <c r="AM11" s="39">
        <v>0.08</v>
      </c>
      <c r="AN11" s="9">
        <f t="shared" si="14"/>
        <v>67.2</v>
      </c>
      <c r="AO11" s="39">
        <v>32.479999999999997</v>
      </c>
      <c r="AP11" s="9">
        <f t="shared" ref="AP11:AP73" si="21">AO11*AH11*AA11</f>
        <v>27283.200000000001</v>
      </c>
      <c r="AQ11" s="21">
        <v>0</v>
      </c>
      <c r="AR11" s="9">
        <f t="shared" si="15"/>
        <v>0</v>
      </c>
      <c r="AS11" s="39">
        <v>2.4199999999999999E-2</v>
      </c>
      <c r="AT11" s="9">
        <f t="shared" si="2"/>
        <v>1074.1412</v>
      </c>
      <c r="AU11" s="21">
        <f t="shared" si="16"/>
        <v>4.96E-3</v>
      </c>
      <c r="AV11" s="10">
        <f t="shared" si="3"/>
        <v>220.15456</v>
      </c>
      <c r="AW11" s="39">
        <v>0.1024</v>
      </c>
      <c r="AX11" s="18">
        <v>0.8</v>
      </c>
      <c r="AY11" s="9">
        <f>AX11*AW11*AF11</f>
        <v>3636.1011200000003</v>
      </c>
      <c r="AZ11" s="39">
        <v>0.3266</v>
      </c>
      <c r="BA11" s="9">
        <f t="shared" si="4"/>
        <v>3653.0210000000002</v>
      </c>
      <c r="BB11" s="39">
        <v>0.22270000000000001</v>
      </c>
      <c r="BC11" s="9">
        <f t="shared" si="5"/>
        <v>7393.8627000000006</v>
      </c>
      <c r="BD11" s="39">
        <v>0</v>
      </c>
      <c r="BE11" s="9">
        <f t="shared" si="6"/>
        <v>0</v>
      </c>
      <c r="BF11" s="11">
        <f t="shared" si="7"/>
        <v>43414.68058</v>
      </c>
      <c r="BG11" s="11">
        <f t="shared" si="8"/>
        <v>0</v>
      </c>
      <c r="BH11" s="11">
        <f t="shared" si="17"/>
        <v>43414.68058</v>
      </c>
      <c r="BI11" s="11">
        <f t="shared" si="18"/>
        <v>9985.3765334</v>
      </c>
      <c r="BJ11" s="11">
        <f t="shared" si="19"/>
        <v>53400.057113399998</v>
      </c>
    </row>
    <row r="12" spans="1:62" s="12" customFormat="1" ht="13.2" customHeight="1" x14ac:dyDescent="0.3">
      <c r="A12" s="8">
        <v>4</v>
      </c>
      <c r="B12" s="21">
        <v>2</v>
      </c>
      <c r="C12" s="21">
        <v>1</v>
      </c>
      <c r="D12" s="21" t="s">
        <v>85</v>
      </c>
      <c r="E12" s="21" t="s">
        <v>55</v>
      </c>
      <c r="F12" s="21" t="s">
        <v>5</v>
      </c>
      <c r="G12" s="21" t="s">
        <v>4</v>
      </c>
      <c r="H12" s="21" t="s">
        <v>4</v>
      </c>
      <c r="I12" s="21" t="s">
        <v>138</v>
      </c>
      <c r="J12" s="36" t="s">
        <v>866</v>
      </c>
      <c r="K12" s="21"/>
      <c r="L12" s="18" t="s">
        <v>85</v>
      </c>
      <c r="M12" s="18" t="s">
        <v>5</v>
      </c>
      <c r="N12" s="18" t="s">
        <v>4</v>
      </c>
      <c r="O12" s="18" t="s">
        <v>138</v>
      </c>
      <c r="P12" s="18" t="s">
        <v>866</v>
      </c>
      <c r="Q12" s="18"/>
      <c r="R12" s="18" t="s">
        <v>154</v>
      </c>
      <c r="S12" s="18" t="s">
        <v>316</v>
      </c>
      <c r="T12" s="18" t="s">
        <v>317</v>
      </c>
      <c r="U12" s="18" t="s">
        <v>317</v>
      </c>
      <c r="V12" s="18" t="s">
        <v>318</v>
      </c>
      <c r="W12" s="18" t="s">
        <v>867</v>
      </c>
      <c r="X12" s="18"/>
      <c r="Y12" s="38" t="s">
        <v>603</v>
      </c>
      <c r="Z12" s="18" t="str">
        <f>Z$9</f>
        <v>C12a</v>
      </c>
      <c r="AA12" s="18">
        <v>10.5</v>
      </c>
      <c r="AB12" s="18">
        <v>9399</v>
      </c>
      <c r="AC12" s="18">
        <v>14623</v>
      </c>
      <c r="AD12" s="18"/>
      <c r="AE12" s="21">
        <v>0</v>
      </c>
      <c r="AF12" s="8">
        <f t="shared" si="11"/>
        <v>24022</v>
      </c>
      <c r="AG12" s="8">
        <f t="shared" si="12"/>
        <v>24.021999999999998</v>
      </c>
      <c r="AH12" s="18">
        <v>12</v>
      </c>
      <c r="AI12" s="18">
        <f t="shared" si="20"/>
        <v>0</v>
      </c>
      <c r="AJ12" s="9">
        <f t="shared" si="13"/>
        <v>0</v>
      </c>
      <c r="AK12" s="18">
        <f>AK$9</f>
        <v>5.8</v>
      </c>
      <c r="AL12" s="9">
        <f t="shared" si="1"/>
        <v>69.599999999999994</v>
      </c>
      <c r="AM12" s="18">
        <f>AM$9</f>
        <v>0.08</v>
      </c>
      <c r="AN12" s="9">
        <f t="shared" si="14"/>
        <v>10.08</v>
      </c>
      <c r="AO12" s="18">
        <f>AO$9</f>
        <v>7.48</v>
      </c>
      <c r="AP12" s="9">
        <f t="shared" si="21"/>
        <v>942.48</v>
      </c>
      <c r="AQ12" s="21">
        <v>0</v>
      </c>
      <c r="AR12" s="9">
        <f t="shared" si="15"/>
        <v>0</v>
      </c>
      <c r="AS12" s="18">
        <f>AS$9</f>
        <v>2.4199999999999999E-2</v>
      </c>
      <c r="AT12" s="9">
        <f t="shared" si="2"/>
        <v>581.33240000000001</v>
      </c>
      <c r="AU12" s="21">
        <f t="shared" si="16"/>
        <v>4.96E-3</v>
      </c>
      <c r="AV12" s="10">
        <f t="shared" si="3"/>
        <v>119.14912</v>
      </c>
      <c r="AW12" s="18">
        <v>13.35</v>
      </c>
      <c r="AX12" s="25">
        <v>12</v>
      </c>
      <c r="AY12" s="27">
        <f>AX12*AW12</f>
        <v>160.19999999999999</v>
      </c>
      <c r="AZ12" s="18">
        <f>AZ$9</f>
        <v>0.4854</v>
      </c>
      <c r="BA12" s="9">
        <f t="shared" si="4"/>
        <v>4562.2745999999997</v>
      </c>
      <c r="BB12" s="18">
        <f>BB$9</f>
        <v>0.1416</v>
      </c>
      <c r="BC12" s="9">
        <f t="shared" si="5"/>
        <v>2070.6168000000002</v>
      </c>
      <c r="BD12" s="18">
        <f>BD$9</f>
        <v>0</v>
      </c>
      <c r="BE12" s="9">
        <f t="shared" si="6"/>
        <v>0</v>
      </c>
      <c r="BF12" s="11">
        <f t="shared" si="7"/>
        <v>8515.7329200000004</v>
      </c>
      <c r="BG12" s="11">
        <f t="shared" si="8"/>
        <v>0</v>
      </c>
      <c r="BH12" s="11">
        <f t="shared" si="17"/>
        <v>8515.7329200000004</v>
      </c>
      <c r="BI12" s="11">
        <f t="shared" si="18"/>
        <v>1958.6185716000002</v>
      </c>
      <c r="BJ12" s="11">
        <f t="shared" si="19"/>
        <v>10474.3514916</v>
      </c>
    </row>
    <row r="13" spans="1:62" s="12" customFormat="1" ht="13.2" customHeight="1" x14ac:dyDescent="0.3">
      <c r="A13" s="8">
        <v>5</v>
      </c>
      <c r="B13" s="21">
        <v>2</v>
      </c>
      <c r="C13" s="21">
        <v>2</v>
      </c>
      <c r="D13" s="21" t="s">
        <v>85</v>
      </c>
      <c r="E13" s="21" t="s">
        <v>55</v>
      </c>
      <c r="F13" s="21" t="s">
        <v>5</v>
      </c>
      <c r="G13" s="21" t="s">
        <v>4</v>
      </c>
      <c r="H13" s="21" t="s">
        <v>4</v>
      </c>
      <c r="I13" s="21" t="s">
        <v>138</v>
      </c>
      <c r="J13" s="36" t="s">
        <v>866</v>
      </c>
      <c r="K13" s="21"/>
      <c r="L13" s="18" t="s">
        <v>85</v>
      </c>
      <c r="M13" s="18" t="s">
        <v>5</v>
      </c>
      <c r="N13" s="18" t="s">
        <v>4</v>
      </c>
      <c r="O13" s="18" t="s">
        <v>138</v>
      </c>
      <c r="P13" s="18" t="s">
        <v>866</v>
      </c>
      <c r="Q13" s="18"/>
      <c r="R13" s="18" t="s">
        <v>155</v>
      </c>
      <c r="S13" s="18" t="s">
        <v>5</v>
      </c>
      <c r="T13" s="18" t="s">
        <v>4</v>
      </c>
      <c r="U13" s="18" t="s">
        <v>4</v>
      </c>
      <c r="V13" s="18" t="s">
        <v>138</v>
      </c>
      <c r="W13" s="18" t="s">
        <v>866</v>
      </c>
      <c r="X13" s="18"/>
      <c r="Y13" s="38" t="s">
        <v>604</v>
      </c>
      <c r="Z13" s="18" t="str">
        <f>Z$11</f>
        <v>C22a</v>
      </c>
      <c r="AA13" s="18" t="s">
        <v>944</v>
      </c>
      <c r="AB13" s="18">
        <v>33444</v>
      </c>
      <c r="AC13" s="18">
        <v>88277</v>
      </c>
      <c r="AD13" s="18"/>
      <c r="AE13" s="21">
        <v>0</v>
      </c>
      <c r="AF13" s="8">
        <f t="shared" si="11"/>
        <v>121721</v>
      </c>
      <c r="AG13" s="8">
        <f t="shared" si="12"/>
        <v>121.721</v>
      </c>
      <c r="AH13" s="18">
        <v>12</v>
      </c>
      <c r="AI13" s="18">
        <f t="shared" si="20"/>
        <v>0</v>
      </c>
      <c r="AJ13" s="9">
        <f t="shared" si="13"/>
        <v>0</v>
      </c>
      <c r="AK13" s="18">
        <f>AK$11</f>
        <v>7.25</v>
      </c>
      <c r="AL13" s="9">
        <f t="shared" si="1"/>
        <v>87</v>
      </c>
      <c r="AM13" s="18">
        <f>AM$11</f>
        <v>0.08</v>
      </c>
      <c r="AN13" s="9">
        <f t="shared" si="14"/>
        <v>48</v>
      </c>
      <c r="AO13" s="18">
        <f>AO$11</f>
        <v>32.479999999999997</v>
      </c>
      <c r="AP13" s="9">
        <f t="shared" si="21"/>
        <v>19488</v>
      </c>
      <c r="AQ13" s="21">
        <v>0</v>
      </c>
      <c r="AR13" s="9">
        <f t="shared" si="15"/>
        <v>0</v>
      </c>
      <c r="AS13" s="18">
        <f>AS$11</f>
        <v>2.4199999999999999E-2</v>
      </c>
      <c r="AT13" s="9">
        <f t="shared" si="2"/>
        <v>2945.6482000000001</v>
      </c>
      <c r="AU13" s="21">
        <f>AU$12</f>
        <v>4.96E-3</v>
      </c>
      <c r="AV13" s="10">
        <f t="shared" si="3"/>
        <v>603.73616000000004</v>
      </c>
      <c r="AW13" s="18">
        <f>AW$11</f>
        <v>0.1024</v>
      </c>
      <c r="AX13" s="18">
        <v>0.8</v>
      </c>
      <c r="AY13" s="9">
        <f>AX13*AW13*AF13</f>
        <v>9971.384320000001</v>
      </c>
      <c r="AZ13" s="18">
        <f>AZ$11</f>
        <v>0.3266</v>
      </c>
      <c r="BA13" s="9">
        <f t="shared" si="4"/>
        <v>10922.8104</v>
      </c>
      <c r="BB13" s="18">
        <f>BB$11</f>
        <v>0.22270000000000001</v>
      </c>
      <c r="BC13" s="9">
        <f t="shared" si="5"/>
        <v>19659.287899999999</v>
      </c>
      <c r="BD13" s="18">
        <f>BD$11</f>
        <v>0</v>
      </c>
      <c r="BE13" s="9">
        <f t="shared" si="6"/>
        <v>0</v>
      </c>
      <c r="BF13" s="11">
        <f t="shared" si="7"/>
        <v>63725.866979999999</v>
      </c>
      <c r="BG13" s="11">
        <f t="shared" si="8"/>
        <v>0</v>
      </c>
      <c r="BH13" s="11">
        <f t="shared" si="17"/>
        <v>63725.866979999999</v>
      </c>
      <c r="BI13" s="11">
        <f t="shared" si="18"/>
        <v>14656.949405400001</v>
      </c>
      <c r="BJ13" s="11">
        <f t="shared" si="19"/>
        <v>78382.816385400001</v>
      </c>
    </row>
    <row r="14" spans="1:62" s="12" customFormat="1" ht="13.2" customHeight="1" x14ac:dyDescent="0.3">
      <c r="A14" s="8">
        <v>6</v>
      </c>
      <c r="B14" s="21">
        <v>3</v>
      </c>
      <c r="C14" s="21">
        <v>1</v>
      </c>
      <c r="D14" s="21" t="s">
        <v>1003</v>
      </c>
      <c r="E14" s="21" t="s">
        <v>57</v>
      </c>
      <c r="F14" s="21" t="s">
        <v>56</v>
      </c>
      <c r="G14" s="21" t="s">
        <v>129</v>
      </c>
      <c r="H14" s="21" t="s">
        <v>129</v>
      </c>
      <c r="I14" s="21" t="s">
        <v>319</v>
      </c>
      <c r="J14" s="36" t="s">
        <v>869</v>
      </c>
      <c r="K14" s="21"/>
      <c r="L14" s="18" t="s">
        <v>1004</v>
      </c>
      <c r="M14" s="18" t="s">
        <v>56</v>
      </c>
      <c r="N14" s="18" t="s">
        <v>129</v>
      </c>
      <c r="O14" s="18" t="s">
        <v>319</v>
      </c>
      <c r="P14" s="18" t="s">
        <v>869</v>
      </c>
      <c r="Q14" s="8"/>
      <c r="R14" s="18" t="s">
        <v>1026</v>
      </c>
      <c r="S14" s="18" t="s">
        <v>56</v>
      </c>
      <c r="T14" s="18" t="s">
        <v>129</v>
      </c>
      <c r="U14" s="18" t="s">
        <v>129</v>
      </c>
      <c r="V14" s="18" t="s">
        <v>319</v>
      </c>
      <c r="W14" s="18" t="s">
        <v>869</v>
      </c>
      <c r="X14" s="18"/>
      <c r="Y14" s="38" t="s">
        <v>605</v>
      </c>
      <c r="Z14" s="18" t="str">
        <f>Z$11</f>
        <v>C22a</v>
      </c>
      <c r="AA14" s="18" t="s">
        <v>1234</v>
      </c>
      <c r="AB14" s="18">
        <v>39932</v>
      </c>
      <c r="AC14" s="18">
        <v>123229</v>
      </c>
      <c r="AD14" s="18"/>
      <c r="AE14" s="21">
        <v>0</v>
      </c>
      <c r="AF14" s="8">
        <f t="shared" si="11"/>
        <v>163161</v>
      </c>
      <c r="AG14" s="8">
        <f t="shared" si="12"/>
        <v>163.161</v>
      </c>
      <c r="AH14" s="18">
        <v>12</v>
      </c>
      <c r="AI14" s="18">
        <f t="shared" si="20"/>
        <v>0</v>
      </c>
      <c r="AJ14" s="9">
        <f t="shared" si="13"/>
        <v>0</v>
      </c>
      <c r="AK14" s="18">
        <f>AK$11</f>
        <v>7.25</v>
      </c>
      <c r="AL14" s="9">
        <f t="shared" si="1"/>
        <v>87</v>
      </c>
      <c r="AM14" s="18">
        <f>AM$11</f>
        <v>0.08</v>
      </c>
      <c r="AN14" s="9">
        <f t="shared" si="14"/>
        <v>67.2</v>
      </c>
      <c r="AO14" s="18">
        <f>AO$11</f>
        <v>32.479999999999997</v>
      </c>
      <c r="AP14" s="9">
        <f t="shared" si="21"/>
        <v>27283.200000000001</v>
      </c>
      <c r="AQ14" s="21">
        <v>0</v>
      </c>
      <c r="AR14" s="9">
        <f t="shared" si="15"/>
        <v>0</v>
      </c>
      <c r="AS14" s="18">
        <f>AS$11</f>
        <v>2.4199999999999999E-2</v>
      </c>
      <c r="AT14" s="9">
        <f t="shared" si="2"/>
        <v>3948.4962</v>
      </c>
      <c r="AU14" s="21">
        <f t="shared" ref="AU14:AU16" si="22">AU$12</f>
        <v>4.96E-3</v>
      </c>
      <c r="AV14" s="10">
        <f t="shared" si="3"/>
        <v>809.27855999999997</v>
      </c>
      <c r="AW14" s="18">
        <f>AW$11</f>
        <v>0.1024</v>
      </c>
      <c r="AX14" s="18">
        <v>0.8</v>
      </c>
      <c r="AY14" s="9">
        <f>AX14*AW14*AF14</f>
        <v>13366.149120000002</v>
      </c>
      <c r="AZ14" s="18">
        <f>AZ$11</f>
        <v>0.3266</v>
      </c>
      <c r="BA14" s="9">
        <f t="shared" si="4"/>
        <v>13041.7912</v>
      </c>
      <c r="BB14" s="18">
        <f>BB$11</f>
        <v>0.22270000000000001</v>
      </c>
      <c r="BC14" s="9">
        <f t="shared" si="5"/>
        <v>27443.098300000001</v>
      </c>
      <c r="BD14" s="18">
        <f>BD$11</f>
        <v>0</v>
      </c>
      <c r="BE14" s="9">
        <f t="shared" si="6"/>
        <v>0</v>
      </c>
      <c r="BF14" s="11">
        <f t="shared" si="7"/>
        <v>86046.213380000001</v>
      </c>
      <c r="BG14" s="11">
        <f t="shared" si="8"/>
        <v>0</v>
      </c>
      <c r="BH14" s="11">
        <f t="shared" si="17"/>
        <v>86046.213380000001</v>
      </c>
      <c r="BI14" s="11">
        <f t="shared" si="18"/>
        <v>19790.629077400001</v>
      </c>
      <c r="BJ14" s="11">
        <f t="shared" si="19"/>
        <v>105836.84245739999</v>
      </c>
    </row>
    <row r="15" spans="1:62" s="12" customFormat="1" ht="13.2" customHeight="1" x14ac:dyDescent="0.3">
      <c r="A15" s="8">
        <v>7</v>
      </c>
      <c r="B15" s="21">
        <v>4</v>
      </c>
      <c r="C15" s="21">
        <v>1</v>
      </c>
      <c r="D15" s="21" t="s">
        <v>40</v>
      </c>
      <c r="E15" s="21" t="s">
        <v>59</v>
      </c>
      <c r="F15" s="21" t="s">
        <v>58</v>
      </c>
      <c r="G15" s="21" t="s">
        <v>6</v>
      </c>
      <c r="H15" s="21" t="s">
        <v>6</v>
      </c>
      <c r="I15" s="21" t="s">
        <v>320</v>
      </c>
      <c r="J15" s="36" t="s">
        <v>1005</v>
      </c>
      <c r="K15" s="21"/>
      <c r="L15" s="18" t="s">
        <v>40</v>
      </c>
      <c r="M15" s="18" t="s">
        <v>1006</v>
      </c>
      <c r="N15" s="18" t="s">
        <v>6</v>
      </c>
      <c r="O15" s="18" t="s">
        <v>320</v>
      </c>
      <c r="P15" s="18" t="s">
        <v>1005</v>
      </c>
      <c r="Q15" s="8"/>
      <c r="R15" s="18" t="s">
        <v>158</v>
      </c>
      <c r="S15" s="18" t="s">
        <v>1006</v>
      </c>
      <c r="T15" s="18" t="s">
        <v>6</v>
      </c>
      <c r="U15" s="18" t="s">
        <v>6</v>
      </c>
      <c r="V15" s="18" t="s">
        <v>320</v>
      </c>
      <c r="W15" s="18" t="s">
        <v>870</v>
      </c>
      <c r="X15" s="18"/>
      <c r="Y15" s="38" t="s">
        <v>609</v>
      </c>
      <c r="Z15" s="18" t="str">
        <f t="shared" ref="Z15:Z19" si="23">Z$9</f>
        <v>C12a</v>
      </c>
      <c r="AA15" s="18" t="s">
        <v>887</v>
      </c>
      <c r="AB15" s="18">
        <v>54</v>
      </c>
      <c r="AC15" s="18">
        <v>184</v>
      </c>
      <c r="AD15" s="18"/>
      <c r="AE15" s="21">
        <v>0</v>
      </c>
      <c r="AF15" s="8">
        <f t="shared" si="11"/>
        <v>238</v>
      </c>
      <c r="AG15" s="8">
        <f t="shared" si="12"/>
        <v>0.23799999999999999</v>
      </c>
      <c r="AH15" s="18">
        <v>12</v>
      </c>
      <c r="AI15" s="18">
        <f t="shared" si="20"/>
        <v>0</v>
      </c>
      <c r="AJ15" s="9">
        <f t="shared" si="13"/>
        <v>0</v>
      </c>
      <c r="AK15" s="18">
        <f t="shared" ref="AK15:AK19" si="24">AK$9</f>
        <v>5.8</v>
      </c>
      <c r="AL15" s="9">
        <f t="shared" si="1"/>
        <v>69.599999999999994</v>
      </c>
      <c r="AM15" s="18">
        <f t="shared" ref="AM15:AM19" si="25">AM$9</f>
        <v>0.08</v>
      </c>
      <c r="AN15" s="9">
        <f t="shared" si="14"/>
        <v>10.559999999999999</v>
      </c>
      <c r="AO15" s="18">
        <f t="shared" ref="AO15:AO19" si="26">AO$9</f>
        <v>7.48</v>
      </c>
      <c r="AP15" s="9">
        <f t="shared" si="21"/>
        <v>987.36</v>
      </c>
      <c r="AQ15" s="21">
        <v>0</v>
      </c>
      <c r="AR15" s="9">
        <f t="shared" si="15"/>
        <v>0</v>
      </c>
      <c r="AS15" s="18">
        <f t="shared" ref="AS15:AS19" si="27">AS$9</f>
        <v>2.4199999999999999E-2</v>
      </c>
      <c r="AT15" s="9">
        <f t="shared" si="2"/>
        <v>5.7595999999999998</v>
      </c>
      <c r="AU15" s="21">
        <f t="shared" si="22"/>
        <v>4.96E-3</v>
      </c>
      <c r="AV15" s="10">
        <f t="shared" si="3"/>
        <v>1.18048</v>
      </c>
      <c r="AW15" s="18">
        <v>2.38</v>
      </c>
      <c r="AX15" s="25">
        <v>12</v>
      </c>
      <c r="AY15" s="27">
        <f>AX15*AW15</f>
        <v>28.56</v>
      </c>
      <c r="AZ15" s="18">
        <f t="shared" ref="AZ15:AZ19" si="28">AZ$9</f>
        <v>0.4854</v>
      </c>
      <c r="BA15" s="9">
        <f t="shared" si="4"/>
        <v>26.211600000000001</v>
      </c>
      <c r="BB15" s="18">
        <f t="shared" ref="BB15:BB19" si="29">BB$9</f>
        <v>0.1416</v>
      </c>
      <c r="BC15" s="9">
        <f t="shared" si="5"/>
        <v>26.054400000000001</v>
      </c>
      <c r="BD15" s="18">
        <f t="shared" ref="BD15:BD19" si="30">BD$9</f>
        <v>0</v>
      </c>
      <c r="BE15" s="9">
        <f t="shared" si="6"/>
        <v>0</v>
      </c>
      <c r="BF15" s="11">
        <f t="shared" si="7"/>
        <v>1155.2860799999999</v>
      </c>
      <c r="BG15" s="11">
        <f t="shared" si="8"/>
        <v>0</v>
      </c>
      <c r="BH15" s="11">
        <f t="shared" si="17"/>
        <v>1155.2860799999999</v>
      </c>
      <c r="BI15" s="11">
        <f t="shared" si="18"/>
        <v>265.71579839999998</v>
      </c>
      <c r="BJ15" s="11">
        <f t="shared" si="19"/>
        <v>1421.0018783999999</v>
      </c>
    </row>
    <row r="16" spans="1:62" s="12" customFormat="1" ht="13.2" customHeight="1" x14ac:dyDescent="0.3">
      <c r="A16" s="8">
        <v>8</v>
      </c>
      <c r="B16" s="21">
        <v>4</v>
      </c>
      <c r="C16" s="21">
        <v>2</v>
      </c>
      <c r="D16" s="21" t="s">
        <v>40</v>
      </c>
      <c r="E16" s="21" t="s">
        <v>59</v>
      </c>
      <c r="F16" s="21" t="s">
        <v>58</v>
      </c>
      <c r="G16" s="21" t="s">
        <v>6</v>
      </c>
      <c r="H16" s="21" t="s">
        <v>6</v>
      </c>
      <c r="I16" s="21" t="s">
        <v>320</v>
      </c>
      <c r="J16" s="36" t="s">
        <v>1005</v>
      </c>
      <c r="K16" s="21"/>
      <c r="L16" s="18" t="s">
        <v>40</v>
      </c>
      <c r="M16" s="18" t="s">
        <v>1006</v>
      </c>
      <c r="N16" s="18" t="s">
        <v>6</v>
      </c>
      <c r="O16" s="18" t="s">
        <v>320</v>
      </c>
      <c r="P16" s="18" t="s">
        <v>1005</v>
      </c>
      <c r="Q16" s="18"/>
      <c r="R16" s="18" t="s">
        <v>159</v>
      </c>
      <c r="S16" s="18"/>
      <c r="T16" s="18" t="s">
        <v>6</v>
      </c>
      <c r="U16" s="18" t="s">
        <v>6</v>
      </c>
      <c r="V16" s="18" t="s">
        <v>321</v>
      </c>
      <c r="W16" s="18" t="s">
        <v>322</v>
      </c>
      <c r="X16" s="18"/>
      <c r="Y16" s="38" t="s">
        <v>610</v>
      </c>
      <c r="Z16" s="18" t="str">
        <f t="shared" si="23"/>
        <v>C12a</v>
      </c>
      <c r="AA16" s="18" t="s">
        <v>902</v>
      </c>
      <c r="AB16" s="18">
        <v>63</v>
      </c>
      <c r="AC16" s="18">
        <v>287</v>
      </c>
      <c r="AD16" s="18"/>
      <c r="AE16" s="21">
        <v>0</v>
      </c>
      <c r="AF16" s="8">
        <f t="shared" si="11"/>
        <v>350</v>
      </c>
      <c r="AG16" s="8">
        <f t="shared" si="12"/>
        <v>0.35</v>
      </c>
      <c r="AH16" s="18">
        <v>12</v>
      </c>
      <c r="AI16" s="18">
        <f t="shared" si="20"/>
        <v>0</v>
      </c>
      <c r="AJ16" s="9">
        <f t="shared" si="13"/>
        <v>0</v>
      </c>
      <c r="AK16" s="18">
        <f t="shared" si="24"/>
        <v>5.8</v>
      </c>
      <c r="AL16" s="9">
        <f t="shared" si="1"/>
        <v>69.599999999999994</v>
      </c>
      <c r="AM16" s="18">
        <f t="shared" si="25"/>
        <v>0.08</v>
      </c>
      <c r="AN16" s="9">
        <f t="shared" si="14"/>
        <v>19.2</v>
      </c>
      <c r="AO16" s="18">
        <f t="shared" si="26"/>
        <v>7.48</v>
      </c>
      <c r="AP16" s="9">
        <f t="shared" si="21"/>
        <v>1795.2</v>
      </c>
      <c r="AQ16" s="21">
        <v>0</v>
      </c>
      <c r="AR16" s="9">
        <f t="shared" si="15"/>
        <v>0</v>
      </c>
      <c r="AS16" s="18">
        <f t="shared" si="27"/>
        <v>2.4199999999999999E-2</v>
      </c>
      <c r="AT16" s="9">
        <f t="shared" si="2"/>
        <v>8.4699999999999989</v>
      </c>
      <c r="AU16" s="21">
        <f t="shared" si="22"/>
        <v>4.96E-3</v>
      </c>
      <c r="AV16" s="10">
        <f t="shared" si="3"/>
        <v>1.736</v>
      </c>
      <c r="AW16" s="18">
        <f t="shared" ref="AW16:AW19" si="31">AW$9</f>
        <v>0.1024</v>
      </c>
      <c r="AX16" s="18">
        <v>0.8</v>
      </c>
      <c r="AY16" s="9">
        <f t="shared" ref="AY16:AY22" si="32">AX16*AW16*AF16</f>
        <v>28.672000000000001</v>
      </c>
      <c r="AZ16" s="18">
        <f t="shared" si="28"/>
        <v>0.4854</v>
      </c>
      <c r="BA16" s="9">
        <f t="shared" si="4"/>
        <v>30.580200000000001</v>
      </c>
      <c r="BB16" s="18">
        <f t="shared" si="29"/>
        <v>0.1416</v>
      </c>
      <c r="BC16" s="9">
        <f t="shared" si="5"/>
        <v>40.639200000000002</v>
      </c>
      <c r="BD16" s="18">
        <f t="shared" si="30"/>
        <v>0</v>
      </c>
      <c r="BE16" s="9">
        <f t="shared" si="6"/>
        <v>0</v>
      </c>
      <c r="BF16" s="11">
        <f t="shared" si="7"/>
        <v>1994.0974000000001</v>
      </c>
      <c r="BG16" s="11">
        <f t="shared" si="8"/>
        <v>0</v>
      </c>
      <c r="BH16" s="11">
        <f t="shared" si="17"/>
        <v>1994.0974000000001</v>
      </c>
      <c r="BI16" s="11">
        <f t="shared" si="18"/>
        <v>458.64240200000006</v>
      </c>
      <c r="BJ16" s="11">
        <f t="shared" si="19"/>
        <v>2452.7398020000001</v>
      </c>
    </row>
    <row r="17" spans="1:64" s="12" customFormat="1" ht="13.2" customHeight="1" x14ac:dyDescent="0.3">
      <c r="A17" s="8">
        <v>9</v>
      </c>
      <c r="B17" s="21">
        <v>4</v>
      </c>
      <c r="C17" s="21">
        <v>3</v>
      </c>
      <c r="D17" s="21" t="s">
        <v>40</v>
      </c>
      <c r="E17" s="21" t="s">
        <v>59</v>
      </c>
      <c r="F17" s="21" t="s">
        <v>58</v>
      </c>
      <c r="G17" s="21" t="s">
        <v>6</v>
      </c>
      <c r="H17" s="21" t="s">
        <v>6</v>
      </c>
      <c r="I17" s="21" t="s">
        <v>320</v>
      </c>
      <c r="J17" s="36" t="s">
        <v>1005</v>
      </c>
      <c r="K17" s="21"/>
      <c r="L17" s="18" t="s">
        <v>40</v>
      </c>
      <c r="M17" s="18" t="s">
        <v>1006</v>
      </c>
      <c r="N17" s="18" t="s">
        <v>6</v>
      </c>
      <c r="O17" s="18" t="s">
        <v>320</v>
      </c>
      <c r="P17" s="18" t="s">
        <v>1005</v>
      </c>
      <c r="Q17" s="18"/>
      <c r="R17" s="18" t="s">
        <v>160</v>
      </c>
      <c r="S17" s="18" t="s">
        <v>11</v>
      </c>
      <c r="T17" s="18" t="s">
        <v>10</v>
      </c>
      <c r="U17" s="18" t="s">
        <v>10</v>
      </c>
      <c r="V17" s="18" t="s">
        <v>323</v>
      </c>
      <c r="W17" s="18" t="s">
        <v>871</v>
      </c>
      <c r="X17" s="18"/>
      <c r="Y17" s="38" t="s">
        <v>611</v>
      </c>
      <c r="Z17" s="18" t="str">
        <f t="shared" si="23"/>
        <v>C12a</v>
      </c>
      <c r="AA17" s="18" t="s">
        <v>883</v>
      </c>
      <c r="AB17" s="18">
        <v>1539</v>
      </c>
      <c r="AC17" s="18">
        <v>4206</v>
      </c>
      <c r="AD17" s="18"/>
      <c r="AE17" s="21">
        <v>0</v>
      </c>
      <c r="AF17" s="8">
        <f t="shared" si="11"/>
        <v>5745</v>
      </c>
      <c r="AG17" s="8">
        <f t="shared" si="12"/>
        <v>5.7450000000000001</v>
      </c>
      <c r="AH17" s="18">
        <v>12</v>
      </c>
      <c r="AI17" s="18">
        <f t="shared" si="20"/>
        <v>0</v>
      </c>
      <c r="AJ17" s="9">
        <f t="shared" si="13"/>
        <v>0</v>
      </c>
      <c r="AK17" s="18">
        <f t="shared" si="24"/>
        <v>5.8</v>
      </c>
      <c r="AL17" s="9">
        <f t="shared" si="1"/>
        <v>69.599999999999994</v>
      </c>
      <c r="AM17" s="18">
        <f t="shared" si="25"/>
        <v>0.08</v>
      </c>
      <c r="AN17" s="9">
        <f t="shared" si="14"/>
        <v>38.4</v>
      </c>
      <c r="AO17" s="18">
        <f t="shared" si="26"/>
        <v>7.48</v>
      </c>
      <c r="AP17" s="9">
        <f t="shared" si="21"/>
        <v>3590.4</v>
      </c>
      <c r="AQ17" s="21">
        <v>0</v>
      </c>
      <c r="AR17" s="9">
        <f t="shared" si="15"/>
        <v>0</v>
      </c>
      <c r="AS17" s="18">
        <f t="shared" si="27"/>
        <v>2.4199999999999999E-2</v>
      </c>
      <c r="AT17" s="9">
        <f t="shared" si="2"/>
        <v>139.029</v>
      </c>
      <c r="AU17" s="21">
        <f>AU$10</f>
        <v>4.96E-3</v>
      </c>
      <c r="AV17" s="10">
        <f t="shared" si="3"/>
        <v>28.495200000000001</v>
      </c>
      <c r="AW17" s="18">
        <f t="shared" si="31"/>
        <v>0.1024</v>
      </c>
      <c r="AX17" s="18">
        <v>0.8</v>
      </c>
      <c r="AY17" s="9">
        <f t="shared" si="32"/>
        <v>470.63040000000007</v>
      </c>
      <c r="AZ17" s="18">
        <f t="shared" si="28"/>
        <v>0.4854</v>
      </c>
      <c r="BA17" s="9">
        <f t="shared" si="4"/>
        <v>747.03060000000005</v>
      </c>
      <c r="BB17" s="18">
        <f t="shared" si="29"/>
        <v>0.1416</v>
      </c>
      <c r="BC17" s="9">
        <f t="shared" si="5"/>
        <v>595.56960000000004</v>
      </c>
      <c r="BD17" s="18">
        <f t="shared" si="30"/>
        <v>0</v>
      </c>
      <c r="BE17" s="9">
        <f t="shared" si="6"/>
        <v>0</v>
      </c>
      <c r="BF17" s="11">
        <f t="shared" si="7"/>
        <v>5679.1548000000003</v>
      </c>
      <c r="BG17" s="11">
        <f t="shared" si="8"/>
        <v>0</v>
      </c>
      <c r="BH17" s="11">
        <f t="shared" si="17"/>
        <v>5679.1548000000003</v>
      </c>
      <c r="BI17" s="11">
        <f t="shared" si="18"/>
        <v>1306.2056040000002</v>
      </c>
      <c r="BJ17" s="11">
        <f t="shared" si="19"/>
        <v>6985.3604040000009</v>
      </c>
    </row>
    <row r="18" spans="1:64" s="12" customFormat="1" ht="13.2" customHeight="1" x14ac:dyDescent="0.3">
      <c r="A18" s="8">
        <v>10</v>
      </c>
      <c r="B18" s="21">
        <v>4</v>
      </c>
      <c r="C18" s="21">
        <v>4</v>
      </c>
      <c r="D18" s="21" t="s">
        <v>40</v>
      </c>
      <c r="E18" s="21" t="s">
        <v>59</v>
      </c>
      <c r="F18" s="21" t="s">
        <v>58</v>
      </c>
      <c r="G18" s="21" t="s">
        <v>6</v>
      </c>
      <c r="H18" s="21" t="s">
        <v>6</v>
      </c>
      <c r="I18" s="21" t="s">
        <v>320</v>
      </c>
      <c r="J18" s="36" t="s">
        <v>1005</v>
      </c>
      <c r="K18" s="21"/>
      <c r="L18" s="18" t="s">
        <v>40</v>
      </c>
      <c r="M18" s="18" t="s">
        <v>1006</v>
      </c>
      <c r="N18" s="18" t="s">
        <v>6</v>
      </c>
      <c r="O18" s="18" t="s">
        <v>320</v>
      </c>
      <c r="P18" s="18" t="s">
        <v>1005</v>
      </c>
      <c r="Q18" s="18"/>
      <c r="R18" s="18" t="s">
        <v>161</v>
      </c>
      <c r="S18" s="18" t="s">
        <v>1027</v>
      </c>
      <c r="T18" s="18" t="s">
        <v>6</v>
      </c>
      <c r="U18" s="18" t="s">
        <v>6</v>
      </c>
      <c r="V18" s="18" t="s">
        <v>324</v>
      </c>
      <c r="W18" s="18" t="s">
        <v>872</v>
      </c>
      <c r="X18" s="18"/>
      <c r="Y18" s="38" t="s">
        <v>612</v>
      </c>
      <c r="Z18" s="18" t="str">
        <f t="shared" si="23"/>
        <v>C12a</v>
      </c>
      <c r="AA18" s="18" t="s">
        <v>957</v>
      </c>
      <c r="AB18" s="18">
        <v>9845</v>
      </c>
      <c r="AC18" s="18">
        <v>25262</v>
      </c>
      <c r="AD18" s="18"/>
      <c r="AE18" s="21">
        <v>0</v>
      </c>
      <c r="AF18" s="8">
        <f t="shared" si="11"/>
        <v>35107</v>
      </c>
      <c r="AG18" s="8">
        <f t="shared" si="12"/>
        <v>35.106999999999999</v>
      </c>
      <c r="AH18" s="18">
        <v>12</v>
      </c>
      <c r="AI18" s="18">
        <f t="shared" si="20"/>
        <v>0</v>
      </c>
      <c r="AJ18" s="9">
        <f t="shared" si="13"/>
        <v>0</v>
      </c>
      <c r="AK18" s="18">
        <f t="shared" si="24"/>
        <v>5.8</v>
      </c>
      <c r="AL18" s="9">
        <f t="shared" si="1"/>
        <v>69.599999999999994</v>
      </c>
      <c r="AM18" s="18">
        <f t="shared" si="25"/>
        <v>0.08</v>
      </c>
      <c r="AN18" s="9">
        <f t="shared" si="14"/>
        <v>37.44</v>
      </c>
      <c r="AO18" s="18">
        <f t="shared" si="26"/>
        <v>7.48</v>
      </c>
      <c r="AP18" s="9">
        <f t="shared" si="21"/>
        <v>3500.6400000000003</v>
      </c>
      <c r="AQ18" s="21">
        <v>0</v>
      </c>
      <c r="AR18" s="9">
        <f t="shared" si="15"/>
        <v>0</v>
      </c>
      <c r="AS18" s="18">
        <f t="shared" si="27"/>
        <v>2.4199999999999999E-2</v>
      </c>
      <c r="AT18" s="9">
        <f t="shared" si="2"/>
        <v>849.58939999999996</v>
      </c>
      <c r="AU18" s="21">
        <f t="shared" ref="AU18:AU19" si="33">AU$12</f>
        <v>4.96E-3</v>
      </c>
      <c r="AV18" s="10">
        <f t="shared" si="3"/>
        <v>174.13072</v>
      </c>
      <c r="AW18" s="18">
        <f t="shared" si="31"/>
        <v>0.1024</v>
      </c>
      <c r="AX18" s="18">
        <v>0.8</v>
      </c>
      <c r="AY18" s="9">
        <f t="shared" si="32"/>
        <v>2875.9654400000004</v>
      </c>
      <c r="AZ18" s="18">
        <f t="shared" si="28"/>
        <v>0.4854</v>
      </c>
      <c r="BA18" s="9">
        <f t="shared" si="4"/>
        <v>4778.7629999999999</v>
      </c>
      <c r="BB18" s="18">
        <f t="shared" si="29"/>
        <v>0.1416</v>
      </c>
      <c r="BC18" s="9">
        <f t="shared" si="5"/>
        <v>3577.0992000000001</v>
      </c>
      <c r="BD18" s="18">
        <f t="shared" si="30"/>
        <v>0</v>
      </c>
      <c r="BE18" s="9">
        <f t="shared" si="6"/>
        <v>0</v>
      </c>
      <c r="BF18" s="11">
        <f t="shared" si="7"/>
        <v>15863.227760000002</v>
      </c>
      <c r="BG18" s="11">
        <f t="shared" si="8"/>
        <v>0</v>
      </c>
      <c r="BH18" s="11">
        <f t="shared" si="17"/>
        <v>15863.227760000002</v>
      </c>
      <c r="BI18" s="11">
        <f t="shared" si="18"/>
        <v>3648.5423848000005</v>
      </c>
      <c r="BJ18" s="11">
        <f t="shared" si="19"/>
        <v>19511.770144800001</v>
      </c>
    </row>
    <row r="19" spans="1:64" s="12" customFormat="1" ht="13.2" customHeight="1" x14ac:dyDescent="0.3">
      <c r="A19" s="8">
        <v>11</v>
      </c>
      <c r="B19" s="21">
        <v>4</v>
      </c>
      <c r="C19" s="21">
        <v>5</v>
      </c>
      <c r="D19" s="21" t="s">
        <v>40</v>
      </c>
      <c r="E19" s="21" t="s">
        <v>59</v>
      </c>
      <c r="F19" s="21" t="s">
        <v>58</v>
      </c>
      <c r="G19" s="21" t="s">
        <v>6</v>
      </c>
      <c r="H19" s="21" t="s">
        <v>6</v>
      </c>
      <c r="I19" s="21" t="s">
        <v>320</v>
      </c>
      <c r="J19" s="36" t="s">
        <v>1005</v>
      </c>
      <c r="K19" s="21"/>
      <c r="L19" s="18" t="s">
        <v>40</v>
      </c>
      <c r="M19" s="18" t="s">
        <v>1006</v>
      </c>
      <c r="N19" s="18" t="s">
        <v>6</v>
      </c>
      <c r="O19" s="18" t="s">
        <v>320</v>
      </c>
      <c r="P19" s="18" t="s">
        <v>1005</v>
      </c>
      <c r="Q19" s="18"/>
      <c r="R19" s="18" t="s">
        <v>162</v>
      </c>
      <c r="S19" s="18" t="s">
        <v>1028</v>
      </c>
      <c r="T19" s="18" t="s">
        <v>6</v>
      </c>
      <c r="U19" s="18" t="s">
        <v>6</v>
      </c>
      <c r="V19" s="18" t="s">
        <v>873</v>
      </c>
      <c r="W19" s="18" t="s">
        <v>860</v>
      </c>
      <c r="X19" s="18"/>
      <c r="Y19" s="38" t="s">
        <v>613</v>
      </c>
      <c r="Z19" s="18" t="str">
        <f t="shared" si="23"/>
        <v>C12a</v>
      </c>
      <c r="AA19" s="18" t="s">
        <v>940</v>
      </c>
      <c r="AB19" s="18">
        <v>13242</v>
      </c>
      <c r="AC19" s="18">
        <v>43931</v>
      </c>
      <c r="AD19" s="18"/>
      <c r="AE19" s="21">
        <v>0</v>
      </c>
      <c r="AF19" s="8">
        <f t="shared" si="11"/>
        <v>57173</v>
      </c>
      <c r="AG19" s="8">
        <f t="shared" si="12"/>
        <v>57.173000000000002</v>
      </c>
      <c r="AH19" s="18">
        <v>12</v>
      </c>
      <c r="AI19" s="18">
        <f t="shared" si="20"/>
        <v>0</v>
      </c>
      <c r="AJ19" s="9">
        <f t="shared" si="13"/>
        <v>0</v>
      </c>
      <c r="AK19" s="18">
        <f t="shared" si="24"/>
        <v>5.8</v>
      </c>
      <c r="AL19" s="9">
        <f t="shared" si="1"/>
        <v>69.599999999999994</v>
      </c>
      <c r="AM19" s="18">
        <f t="shared" si="25"/>
        <v>0.08</v>
      </c>
      <c r="AN19" s="9">
        <f t="shared" si="14"/>
        <v>31.68</v>
      </c>
      <c r="AO19" s="18">
        <f t="shared" si="26"/>
        <v>7.48</v>
      </c>
      <c r="AP19" s="9">
        <f t="shared" si="21"/>
        <v>2962.0800000000004</v>
      </c>
      <c r="AQ19" s="21">
        <v>0</v>
      </c>
      <c r="AR19" s="9">
        <f t="shared" si="15"/>
        <v>0</v>
      </c>
      <c r="AS19" s="18">
        <f t="shared" si="27"/>
        <v>2.4199999999999999E-2</v>
      </c>
      <c r="AT19" s="9">
        <f t="shared" si="2"/>
        <v>1383.5865999999999</v>
      </c>
      <c r="AU19" s="21">
        <f t="shared" si="33"/>
        <v>4.96E-3</v>
      </c>
      <c r="AV19" s="10">
        <f t="shared" si="3"/>
        <v>283.57808</v>
      </c>
      <c r="AW19" s="18">
        <f t="shared" si="31"/>
        <v>0.1024</v>
      </c>
      <c r="AX19" s="18">
        <v>0.8</v>
      </c>
      <c r="AY19" s="9">
        <f t="shared" si="32"/>
        <v>4683.6121600000006</v>
      </c>
      <c r="AZ19" s="18">
        <f t="shared" si="28"/>
        <v>0.4854</v>
      </c>
      <c r="BA19" s="9">
        <f t="shared" si="4"/>
        <v>6427.6668</v>
      </c>
      <c r="BB19" s="18">
        <f t="shared" si="29"/>
        <v>0.1416</v>
      </c>
      <c r="BC19" s="9">
        <f t="shared" si="5"/>
        <v>6220.6296000000002</v>
      </c>
      <c r="BD19" s="18">
        <f t="shared" si="30"/>
        <v>0</v>
      </c>
      <c r="BE19" s="9">
        <f t="shared" si="6"/>
        <v>0</v>
      </c>
      <c r="BF19" s="11">
        <f t="shared" si="7"/>
        <v>22062.433239999998</v>
      </c>
      <c r="BG19" s="11">
        <f t="shared" si="8"/>
        <v>0</v>
      </c>
      <c r="BH19" s="11">
        <f t="shared" si="17"/>
        <v>22062.433239999998</v>
      </c>
      <c r="BI19" s="11">
        <f t="shared" si="18"/>
        <v>5074.3596452000002</v>
      </c>
      <c r="BJ19" s="11">
        <f t="shared" si="19"/>
        <v>27136.792885199997</v>
      </c>
    </row>
    <row r="20" spans="1:64" s="12" customFormat="1" ht="13.2" customHeight="1" x14ac:dyDescent="0.3">
      <c r="A20" s="8">
        <v>12</v>
      </c>
      <c r="B20" s="21">
        <v>4</v>
      </c>
      <c r="C20" s="21">
        <v>6</v>
      </c>
      <c r="D20" s="21" t="s">
        <v>40</v>
      </c>
      <c r="E20" s="21" t="s">
        <v>59</v>
      </c>
      <c r="F20" s="21" t="s">
        <v>58</v>
      </c>
      <c r="G20" s="21" t="s">
        <v>6</v>
      </c>
      <c r="H20" s="21" t="s">
        <v>6</v>
      </c>
      <c r="I20" s="21" t="s">
        <v>320</v>
      </c>
      <c r="J20" s="36" t="s">
        <v>1005</v>
      </c>
      <c r="K20" s="21"/>
      <c r="L20" s="18" t="s">
        <v>40</v>
      </c>
      <c r="M20" s="18" t="s">
        <v>1006</v>
      </c>
      <c r="N20" s="18" t="s">
        <v>6</v>
      </c>
      <c r="O20" s="18" t="s">
        <v>320</v>
      </c>
      <c r="P20" s="18" t="s">
        <v>1005</v>
      </c>
      <c r="Q20" s="18"/>
      <c r="R20" s="18" t="s">
        <v>163</v>
      </c>
      <c r="S20" s="18" t="s">
        <v>1029</v>
      </c>
      <c r="T20" s="18" t="s">
        <v>12</v>
      </c>
      <c r="U20" s="18" t="s">
        <v>12</v>
      </c>
      <c r="V20" s="18" t="s">
        <v>325</v>
      </c>
      <c r="W20" s="18" t="s">
        <v>875</v>
      </c>
      <c r="X20" s="18"/>
      <c r="Y20" s="38" t="s">
        <v>614</v>
      </c>
      <c r="Z20" s="18" t="str">
        <f>Z$11</f>
        <v>C22a</v>
      </c>
      <c r="AA20" s="18" t="s">
        <v>902</v>
      </c>
      <c r="AB20" s="18">
        <v>6096</v>
      </c>
      <c r="AC20" s="18">
        <v>18904</v>
      </c>
      <c r="AD20" s="18"/>
      <c r="AE20" s="21">
        <v>0</v>
      </c>
      <c r="AF20" s="8">
        <f t="shared" si="11"/>
        <v>25000</v>
      </c>
      <c r="AG20" s="8">
        <f t="shared" si="12"/>
        <v>25</v>
      </c>
      <c r="AH20" s="18">
        <v>12</v>
      </c>
      <c r="AI20" s="18">
        <f t="shared" si="20"/>
        <v>0</v>
      </c>
      <c r="AJ20" s="9">
        <f t="shared" si="13"/>
        <v>0</v>
      </c>
      <c r="AK20" s="18">
        <f>AK$11</f>
        <v>7.25</v>
      </c>
      <c r="AL20" s="9">
        <f t="shared" si="1"/>
        <v>87</v>
      </c>
      <c r="AM20" s="18">
        <f>AM$11</f>
        <v>0.08</v>
      </c>
      <c r="AN20" s="9">
        <f t="shared" si="14"/>
        <v>19.2</v>
      </c>
      <c r="AO20" s="18">
        <f>AO$11</f>
        <v>32.479999999999997</v>
      </c>
      <c r="AP20" s="9">
        <f t="shared" si="21"/>
        <v>7795.2</v>
      </c>
      <c r="AQ20" s="21">
        <v>0</v>
      </c>
      <c r="AR20" s="9">
        <f t="shared" si="15"/>
        <v>0</v>
      </c>
      <c r="AS20" s="18">
        <f>AS$11</f>
        <v>2.4199999999999999E-2</v>
      </c>
      <c r="AT20" s="9">
        <f t="shared" si="2"/>
        <v>605</v>
      </c>
      <c r="AU20" s="21">
        <f>AU$9</f>
        <v>4.96E-3</v>
      </c>
      <c r="AV20" s="10">
        <f t="shared" si="3"/>
        <v>124</v>
      </c>
      <c r="AW20" s="18">
        <f>AW$11</f>
        <v>0.1024</v>
      </c>
      <c r="AX20" s="18">
        <v>0.8</v>
      </c>
      <c r="AY20" s="9">
        <f t="shared" si="32"/>
        <v>2048</v>
      </c>
      <c r="AZ20" s="18">
        <f>AZ$11</f>
        <v>0.3266</v>
      </c>
      <c r="BA20" s="9">
        <f t="shared" si="4"/>
        <v>1990.9536000000001</v>
      </c>
      <c r="BB20" s="18">
        <f>BB$11</f>
        <v>0.22270000000000001</v>
      </c>
      <c r="BC20" s="9">
        <f t="shared" si="5"/>
        <v>4209.9207999999999</v>
      </c>
      <c r="BD20" s="18">
        <f>BD$11</f>
        <v>0</v>
      </c>
      <c r="BE20" s="9">
        <f t="shared" si="6"/>
        <v>0</v>
      </c>
      <c r="BF20" s="11">
        <f t="shared" si="7"/>
        <v>16879.274400000002</v>
      </c>
      <c r="BG20" s="11">
        <f t="shared" si="8"/>
        <v>0</v>
      </c>
      <c r="BH20" s="11">
        <f t="shared" si="17"/>
        <v>16879.274400000002</v>
      </c>
      <c r="BI20" s="11">
        <f t="shared" si="18"/>
        <v>3882.2331120000008</v>
      </c>
      <c r="BJ20" s="11">
        <f t="shared" si="19"/>
        <v>20761.507512000004</v>
      </c>
    </row>
    <row r="21" spans="1:64" s="13" customFormat="1" ht="13.2" customHeight="1" x14ac:dyDescent="0.3">
      <c r="A21" s="8">
        <v>13</v>
      </c>
      <c r="B21" s="21">
        <v>4</v>
      </c>
      <c r="C21" s="21">
        <v>7</v>
      </c>
      <c r="D21" s="21" t="s">
        <v>40</v>
      </c>
      <c r="E21" s="21" t="s">
        <v>59</v>
      </c>
      <c r="F21" s="21" t="s">
        <v>58</v>
      </c>
      <c r="G21" s="21" t="s">
        <v>6</v>
      </c>
      <c r="H21" s="21" t="s">
        <v>6</v>
      </c>
      <c r="I21" s="21" t="s">
        <v>320</v>
      </c>
      <c r="J21" s="36" t="s">
        <v>1005</v>
      </c>
      <c r="K21" s="21"/>
      <c r="L21" s="18" t="s">
        <v>40</v>
      </c>
      <c r="M21" s="18" t="s">
        <v>1006</v>
      </c>
      <c r="N21" s="18" t="s">
        <v>6</v>
      </c>
      <c r="O21" s="18" t="s">
        <v>320</v>
      </c>
      <c r="P21" s="18" t="s">
        <v>1005</v>
      </c>
      <c r="Q21" s="23"/>
      <c r="R21" s="18" t="s">
        <v>164</v>
      </c>
      <c r="S21" s="18" t="s">
        <v>1006</v>
      </c>
      <c r="T21" s="18" t="s">
        <v>6</v>
      </c>
      <c r="U21" s="18" t="s">
        <v>6</v>
      </c>
      <c r="V21" s="18" t="s">
        <v>320</v>
      </c>
      <c r="W21" s="18" t="s">
        <v>876</v>
      </c>
      <c r="X21" s="18" t="s">
        <v>877</v>
      </c>
      <c r="Y21" s="38" t="s">
        <v>615</v>
      </c>
      <c r="Z21" s="18" t="str">
        <f t="shared" ref="Z21:Z22" si="34">Z$11</f>
        <v>C22a</v>
      </c>
      <c r="AA21" s="18" t="s">
        <v>998</v>
      </c>
      <c r="AB21" s="18">
        <v>4573</v>
      </c>
      <c r="AC21" s="18">
        <v>12007</v>
      </c>
      <c r="AD21" s="18"/>
      <c r="AE21" s="22">
        <v>0</v>
      </c>
      <c r="AF21" s="8">
        <f t="shared" si="11"/>
        <v>16580</v>
      </c>
      <c r="AG21" s="8">
        <f t="shared" si="12"/>
        <v>16.579999999999998</v>
      </c>
      <c r="AH21" s="18">
        <v>12</v>
      </c>
      <c r="AI21" s="18">
        <f t="shared" si="20"/>
        <v>0</v>
      </c>
      <c r="AJ21" s="9">
        <f t="shared" si="13"/>
        <v>0</v>
      </c>
      <c r="AK21" s="18">
        <f t="shared" ref="AK21:AK22" si="35">AK$11</f>
        <v>7.25</v>
      </c>
      <c r="AL21" s="9">
        <f t="shared" si="1"/>
        <v>87</v>
      </c>
      <c r="AM21" s="18">
        <f t="shared" ref="AM21:AM22" si="36">AM$11</f>
        <v>0.08</v>
      </c>
      <c r="AN21" s="9">
        <f t="shared" si="14"/>
        <v>33.6</v>
      </c>
      <c r="AO21" s="18">
        <f t="shared" ref="AO21:AO22" si="37">AO$11</f>
        <v>32.479999999999997</v>
      </c>
      <c r="AP21" s="9">
        <f t="shared" si="21"/>
        <v>13641.6</v>
      </c>
      <c r="AQ21" s="21">
        <v>0</v>
      </c>
      <c r="AR21" s="9">
        <f t="shared" si="15"/>
        <v>0</v>
      </c>
      <c r="AS21" s="18">
        <f t="shared" ref="AS21:AS22" si="38">AS$11</f>
        <v>2.4199999999999999E-2</v>
      </c>
      <c r="AT21" s="9">
        <f t="shared" si="2"/>
        <v>401.23599999999999</v>
      </c>
      <c r="AU21" s="21">
        <f t="shared" ref="AU21:AU22" si="39">AU$12</f>
        <v>4.96E-3</v>
      </c>
      <c r="AV21" s="10">
        <f t="shared" si="3"/>
        <v>82.236800000000002</v>
      </c>
      <c r="AW21" s="18">
        <f t="shared" ref="AW21:AW22" si="40">AW$11</f>
        <v>0.1024</v>
      </c>
      <c r="AX21" s="18">
        <v>0.8</v>
      </c>
      <c r="AY21" s="9">
        <f t="shared" si="32"/>
        <v>1358.2336</v>
      </c>
      <c r="AZ21" s="18">
        <f t="shared" ref="AZ21:AZ22" si="41">AZ$11</f>
        <v>0.3266</v>
      </c>
      <c r="BA21" s="9">
        <f t="shared" si="4"/>
        <v>1493.5418</v>
      </c>
      <c r="BB21" s="18">
        <f t="shared" ref="BB21:BB22" si="42">BB$11</f>
        <v>0.22270000000000001</v>
      </c>
      <c r="BC21" s="9">
        <f t="shared" si="5"/>
        <v>2673.9589000000001</v>
      </c>
      <c r="BD21" s="18">
        <f t="shared" ref="BD21:BD22" si="43">BD$11</f>
        <v>0</v>
      </c>
      <c r="BE21" s="9">
        <f t="shared" si="6"/>
        <v>0</v>
      </c>
      <c r="BF21" s="11">
        <f t="shared" si="7"/>
        <v>19771.407099999997</v>
      </c>
      <c r="BG21" s="11">
        <f t="shared" si="8"/>
        <v>0</v>
      </c>
      <c r="BH21" s="11">
        <f t="shared" si="17"/>
        <v>19771.407099999997</v>
      </c>
      <c r="BI21" s="11">
        <f t="shared" si="18"/>
        <v>4547.4236329999994</v>
      </c>
      <c r="BJ21" s="11">
        <f t="shared" si="19"/>
        <v>24318.830732999995</v>
      </c>
      <c r="BL21" s="12"/>
    </row>
    <row r="22" spans="1:64" s="12" customFormat="1" ht="13.2" customHeight="1" x14ac:dyDescent="0.3">
      <c r="A22" s="8">
        <v>14</v>
      </c>
      <c r="B22" s="21">
        <v>4</v>
      </c>
      <c r="C22" s="21">
        <v>8</v>
      </c>
      <c r="D22" s="21" t="s">
        <v>40</v>
      </c>
      <c r="E22" s="21" t="s">
        <v>59</v>
      </c>
      <c r="F22" s="21" t="s">
        <v>58</v>
      </c>
      <c r="G22" s="21" t="s">
        <v>6</v>
      </c>
      <c r="H22" s="21" t="s">
        <v>6</v>
      </c>
      <c r="I22" s="21" t="s">
        <v>320</v>
      </c>
      <c r="J22" s="36" t="s">
        <v>1005</v>
      </c>
      <c r="K22" s="21"/>
      <c r="L22" s="18" t="s">
        <v>40</v>
      </c>
      <c r="M22" s="18" t="s">
        <v>1006</v>
      </c>
      <c r="N22" s="18" t="s">
        <v>6</v>
      </c>
      <c r="O22" s="18" t="s">
        <v>320</v>
      </c>
      <c r="P22" s="18" t="s">
        <v>1005</v>
      </c>
      <c r="Q22" s="18"/>
      <c r="R22" s="18" t="s">
        <v>165</v>
      </c>
      <c r="S22" s="18" t="s">
        <v>1030</v>
      </c>
      <c r="T22" s="18" t="s">
        <v>6</v>
      </c>
      <c r="U22" s="18" t="s">
        <v>6</v>
      </c>
      <c r="V22" s="18" t="s">
        <v>326</v>
      </c>
      <c r="W22" s="18" t="s">
        <v>878</v>
      </c>
      <c r="X22" s="18"/>
      <c r="Y22" s="38" t="s">
        <v>616</v>
      </c>
      <c r="Z22" s="18" t="str">
        <f t="shared" si="34"/>
        <v>C22a</v>
      </c>
      <c r="AA22" s="18" t="s">
        <v>877</v>
      </c>
      <c r="AB22" s="18">
        <v>12049</v>
      </c>
      <c r="AC22" s="18">
        <v>29427</v>
      </c>
      <c r="AD22" s="18"/>
      <c r="AE22" s="22">
        <v>0</v>
      </c>
      <c r="AF22" s="8">
        <f t="shared" si="11"/>
        <v>41476</v>
      </c>
      <c r="AG22" s="8">
        <f t="shared" si="12"/>
        <v>41.475999999999999</v>
      </c>
      <c r="AH22" s="18">
        <v>12</v>
      </c>
      <c r="AI22" s="18">
        <f t="shared" si="20"/>
        <v>0</v>
      </c>
      <c r="AJ22" s="9">
        <f t="shared" si="13"/>
        <v>0</v>
      </c>
      <c r="AK22" s="18">
        <f t="shared" si="35"/>
        <v>7.25</v>
      </c>
      <c r="AL22" s="9">
        <f t="shared" si="1"/>
        <v>87</v>
      </c>
      <c r="AM22" s="18">
        <f t="shared" si="36"/>
        <v>0.08</v>
      </c>
      <c r="AN22" s="9">
        <f t="shared" si="14"/>
        <v>24.96</v>
      </c>
      <c r="AO22" s="18">
        <f t="shared" si="37"/>
        <v>32.479999999999997</v>
      </c>
      <c r="AP22" s="9">
        <f t="shared" si="21"/>
        <v>10133.76</v>
      </c>
      <c r="AQ22" s="21">
        <v>0</v>
      </c>
      <c r="AR22" s="9">
        <f t="shared" si="15"/>
        <v>0</v>
      </c>
      <c r="AS22" s="18">
        <f t="shared" si="38"/>
        <v>2.4199999999999999E-2</v>
      </c>
      <c r="AT22" s="9">
        <f t="shared" si="2"/>
        <v>1003.7192</v>
      </c>
      <c r="AU22" s="21">
        <f t="shared" si="39"/>
        <v>4.96E-3</v>
      </c>
      <c r="AV22" s="10">
        <f t="shared" si="3"/>
        <v>205.72095999999999</v>
      </c>
      <c r="AW22" s="18">
        <f t="shared" si="40"/>
        <v>0.1024</v>
      </c>
      <c r="AX22" s="18">
        <v>0.8</v>
      </c>
      <c r="AY22" s="9">
        <f t="shared" si="32"/>
        <v>3397.7139200000001</v>
      </c>
      <c r="AZ22" s="18">
        <f t="shared" si="41"/>
        <v>0.3266</v>
      </c>
      <c r="BA22" s="9">
        <f t="shared" si="4"/>
        <v>3935.2033999999999</v>
      </c>
      <c r="BB22" s="18">
        <f t="shared" si="42"/>
        <v>0.22270000000000001</v>
      </c>
      <c r="BC22" s="9">
        <f t="shared" si="5"/>
        <v>6553.3928999999998</v>
      </c>
      <c r="BD22" s="18">
        <f t="shared" si="43"/>
        <v>0</v>
      </c>
      <c r="BE22" s="9">
        <f t="shared" si="6"/>
        <v>0</v>
      </c>
      <c r="BF22" s="11">
        <f t="shared" si="7"/>
        <v>25341.470379999999</v>
      </c>
      <c r="BG22" s="11">
        <f t="shared" si="8"/>
        <v>0</v>
      </c>
      <c r="BH22" s="11">
        <f t="shared" si="17"/>
        <v>25341.470379999999</v>
      </c>
      <c r="BI22" s="11">
        <f t="shared" si="18"/>
        <v>5828.5381874000004</v>
      </c>
      <c r="BJ22" s="11">
        <f t="shared" si="19"/>
        <v>31170.0085674</v>
      </c>
    </row>
    <row r="23" spans="1:64" s="12" customFormat="1" ht="13.2" customHeight="1" x14ac:dyDescent="0.3">
      <c r="A23" s="8">
        <v>15</v>
      </c>
      <c r="B23" s="21">
        <v>4</v>
      </c>
      <c r="C23" s="21">
        <v>9</v>
      </c>
      <c r="D23" s="21" t="s">
        <v>40</v>
      </c>
      <c r="E23" s="21" t="s">
        <v>59</v>
      </c>
      <c r="F23" s="21" t="s">
        <v>58</v>
      </c>
      <c r="G23" s="21" t="s">
        <v>6</v>
      </c>
      <c r="H23" s="21" t="s">
        <v>6</v>
      </c>
      <c r="I23" s="21" t="s">
        <v>320</v>
      </c>
      <c r="J23" s="36" t="s">
        <v>1005</v>
      </c>
      <c r="K23" s="21"/>
      <c r="L23" s="18" t="s">
        <v>40</v>
      </c>
      <c r="M23" s="18" t="s">
        <v>1006</v>
      </c>
      <c r="N23" s="18" t="s">
        <v>6</v>
      </c>
      <c r="O23" s="18" t="s">
        <v>320</v>
      </c>
      <c r="P23" s="18" t="s">
        <v>1005</v>
      </c>
      <c r="Q23" s="18"/>
      <c r="R23" s="18" t="s">
        <v>166</v>
      </c>
      <c r="S23" s="18" t="s">
        <v>1006</v>
      </c>
      <c r="T23" s="18" t="s">
        <v>6</v>
      </c>
      <c r="U23" s="18" t="s">
        <v>6</v>
      </c>
      <c r="V23" s="18" t="s">
        <v>320</v>
      </c>
      <c r="W23" s="18" t="s">
        <v>870</v>
      </c>
      <c r="X23" s="18"/>
      <c r="Y23" s="38" t="s">
        <v>617</v>
      </c>
      <c r="Z23" s="39" t="s">
        <v>38</v>
      </c>
      <c r="AA23" s="18">
        <v>12.5</v>
      </c>
      <c r="AB23" s="18">
        <v>14</v>
      </c>
      <c r="AC23" s="18">
        <v>8</v>
      </c>
      <c r="AD23" s="18"/>
      <c r="AE23" s="22">
        <v>0</v>
      </c>
      <c r="AF23" s="8">
        <f t="shared" si="11"/>
        <v>22</v>
      </c>
      <c r="AG23" s="8">
        <f t="shared" si="12"/>
        <v>2.1999999999999999E-2</v>
      </c>
      <c r="AH23" s="18">
        <v>12</v>
      </c>
      <c r="AI23" s="18">
        <f t="shared" si="20"/>
        <v>0</v>
      </c>
      <c r="AJ23" s="9">
        <f t="shared" si="13"/>
        <v>0</v>
      </c>
      <c r="AK23" s="39">
        <v>4.5599999999999996</v>
      </c>
      <c r="AL23" s="9">
        <f t="shared" si="1"/>
        <v>54.72</v>
      </c>
      <c r="AM23" s="39">
        <v>0.02</v>
      </c>
      <c r="AN23" s="9">
        <f>AM23*AH23</f>
        <v>0.24</v>
      </c>
      <c r="AO23" s="39">
        <v>19.77</v>
      </c>
      <c r="AP23" s="9">
        <f>AO23*AH23</f>
        <v>237.24</v>
      </c>
      <c r="AQ23" s="21">
        <v>0</v>
      </c>
      <c r="AR23" s="9">
        <f t="shared" si="15"/>
        <v>0</v>
      </c>
      <c r="AS23" s="39">
        <v>2.4199999999999999E-2</v>
      </c>
      <c r="AT23" s="9">
        <f t="shared" si="2"/>
        <v>0.53239999999999998</v>
      </c>
      <c r="AU23" s="21">
        <f>AU$9</f>
        <v>4.96E-3</v>
      </c>
      <c r="AV23" s="10">
        <f t="shared" si="3"/>
        <v>0.10911999999999999</v>
      </c>
      <c r="AW23" s="39">
        <v>2.38</v>
      </c>
      <c r="AX23" s="25">
        <v>12</v>
      </c>
      <c r="AY23" s="27">
        <f>AX23*AW23</f>
        <v>28.56</v>
      </c>
      <c r="AZ23" s="39">
        <v>0.40820000000000001</v>
      </c>
      <c r="BA23" s="9">
        <f t="shared" si="4"/>
        <v>5.7148000000000003</v>
      </c>
      <c r="BB23" s="39">
        <v>8.5999999999999993E-2</v>
      </c>
      <c r="BC23" s="9">
        <f t="shared" si="5"/>
        <v>0.68799999999999994</v>
      </c>
      <c r="BD23" s="39">
        <v>0</v>
      </c>
      <c r="BE23" s="9">
        <f t="shared" si="6"/>
        <v>0</v>
      </c>
      <c r="BF23" s="11">
        <f t="shared" si="7"/>
        <v>327.80432000000008</v>
      </c>
      <c r="BG23" s="11">
        <f t="shared" si="8"/>
        <v>0</v>
      </c>
      <c r="BH23" s="11">
        <f t="shared" si="17"/>
        <v>327.80432000000008</v>
      </c>
      <c r="BI23" s="11">
        <f t="shared" si="18"/>
        <v>75.394993600000021</v>
      </c>
      <c r="BJ23" s="11">
        <f t="shared" si="19"/>
        <v>403.1993136000001</v>
      </c>
    </row>
    <row r="24" spans="1:64" s="12" customFormat="1" ht="13.2" customHeight="1" x14ac:dyDescent="0.3">
      <c r="A24" s="8">
        <v>16</v>
      </c>
      <c r="B24" s="21">
        <v>5</v>
      </c>
      <c r="C24" s="21">
        <v>1</v>
      </c>
      <c r="D24" s="21" t="s">
        <v>1</v>
      </c>
      <c r="E24" s="21" t="s">
        <v>60</v>
      </c>
      <c r="F24" s="21" t="s">
        <v>14</v>
      </c>
      <c r="G24" s="21" t="s">
        <v>13</v>
      </c>
      <c r="H24" s="21" t="s">
        <v>13</v>
      </c>
      <c r="I24" s="21" t="s">
        <v>327</v>
      </c>
      <c r="J24" s="36" t="s">
        <v>862</v>
      </c>
      <c r="K24" s="21"/>
      <c r="L24" s="18" t="s">
        <v>880</v>
      </c>
      <c r="M24" s="18" t="s">
        <v>14</v>
      </c>
      <c r="N24" s="18" t="s">
        <v>881</v>
      </c>
      <c r="O24" s="18" t="s">
        <v>882</v>
      </c>
      <c r="P24" s="18" t="s">
        <v>862</v>
      </c>
      <c r="Q24" s="18"/>
      <c r="R24" s="18" t="s">
        <v>167</v>
      </c>
      <c r="S24" s="18" t="s">
        <v>14</v>
      </c>
      <c r="T24" s="18" t="s">
        <v>13</v>
      </c>
      <c r="U24" s="18" t="s">
        <v>13</v>
      </c>
      <c r="V24" s="18" t="s">
        <v>327</v>
      </c>
      <c r="W24" s="18" t="s">
        <v>862</v>
      </c>
      <c r="X24" s="18"/>
      <c r="Y24" s="38" t="s">
        <v>618</v>
      </c>
      <c r="Z24" s="18" t="str">
        <f t="shared" ref="Z24:Z26" si="44">Z$9</f>
        <v>C12a</v>
      </c>
      <c r="AA24" s="18" t="s">
        <v>940</v>
      </c>
      <c r="AB24" s="18">
        <v>5500</v>
      </c>
      <c r="AC24" s="18">
        <v>18000</v>
      </c>
      <c r="AD24" s="18"/>
      <c r="AE24" s="21">
        <v>0</v>
      </c>
      <c r="AF24" s="8">
        <f t="shared" si="11"/>
        <v>23500</v>
      </c>
      <c r="AG24" s="8">
        <f t="shared" si="12"/>
        <v>23.5</v>
      </c>
      <c r="AH24" s="18">
        <v>12</v>
      </c>
      <c r="AI24" s="18">
        <f t="shared" si="20"/>
        <v>0</v>
      </c>
      <c r="AJ24" s="9">
        <f t="shared" si="13"/>
        <v>0</v>
      </c>
      <c r="AK24" s="18">
        <f t="shared" ref="AK24:AK26" si="45">AK$9</f>
        <v>5.8</v>
      </c>
      <c r="AL24" s="9">
        <f t="shared" si="1"/>
        <v>69.599999999999994</v>
      </c>
      <c r="AM24" s="18">
        <f t="shared" ref="AM24:AM26" si="46">AM$9</f>
        <v>0.08</v>
      </c>
      <c r="AN24" s="9">
        <f t="shared" si="14"/>
        <v>31.68</v>
      </c>
      <c r="AO24" s="18">
        <f t="shared" ref="AO24:AO26" si="47">AO$9</f>
        <v>7.48</v>
      </c>
      <c r="AP24" s="9">
        <f t="shared" si="21"/>
        <v>2962.0800000000004</v>
      </c>
      <c r="AQ24" s="21">
        <v>0</v>
      </c>
      <c r="AR24" s="9">
        <f t="shared" si="15"/>
        <v>0</v>
      </c>
      <c r="AS24" s="18">
        <f t="shared" ref="AS24:AS26" si="48">AS$9</f>
        <v>2.4199999999999999E-2</v>
      </c>
      <c r="AT24" s="9">
        <f t="shared" si="2"/>
        <v>568.69999999999993</v>
      </c>
      <c r="AU24" s="21">
        <f>AU$12</f>
        <v>4.96E-3</v>
      </c>
      <c r="AV24" s="10">
        <f t="shared" si="3"/>
        <v>116.56</v>
      </c>
      <c r="AW24" s="18">
        <f t="shared" ref="AW24:AW26" si="49">AW$9</f>
        <v>0.1024</v>
      </c>
      <c r="AX24" s="18">
        <v>0.8</v>
      </c>
      <c r="AY24" s="9">
        <f>AX24*AW24*AF24</f>
        <v>1925.1200000000001</v>
      </c>
      <c r="AZ24" s="18">
        <f t="shared" ref="AZ24:AZ26" si="50">AZ$9</f>
        <v>0.4854</v>
      </c>
      <c r="BA24" s="9">
        <f t="shared" si="4"/>
        <v>2669.7</v>
      </c>
      <c r="BB24" s="18">
        <f t="shared" ref="BB24:BB26" si="51">BB$9</f>
        <v>0.1416</v>
      </c>
      <c r="BC24" s="9">
        <f t="shared" si="5"/>
        <v>2548.8000000000002</v>
      </c>
      <c r="BD24" s="18">
        <f t="shared" ref="BD24:BD26" si="52">BD$9</f>
        <v>0</v>
      </c>
      <c r="BE24" s="9">
        <f t="shared" si="6"/>
        <v>0</v>
      </c>
      <c r="BF24" s="11">
        <f t="shared" si="7"/>
        <v>10892.240000000002</v>
      </c>
      <c r="BG24" s="11">
        <f t="shared" si="8"/>
        <v>0</v>
      </c>
      <c r="BH24" s="11">
        <f t="shared" si="17"/>
        <v>10892.240000000002</v>
      </c>
      <c r="BI24" s="11">
        <f t="shared" si="18"/>
        <v>2505.2152000000006</v>
      </c>
      <c r="BJ24" s="11">
        <f t="shared" si="19"/>
        <v>13397.455200000002</v>
      </c>
    </row>
    <row r="25" spans="1:64" s="12" customFormat="1" ht="13.2" customHeight="1" x14ac:dyDescent="0.3">
      <c r="A25" s="8">
        <v>17</v>
      </c>
      <c r="B25" s="21">
        <v>5</v>
      </c>
      <c r="C25" s="21">
        <v>2</v>
      </c>
      <c r="D25" s="21" t="s">
        <v>1</v>
      </c>
      <c r="E25" s="21" t="s">
        <v>60</v>
      </c>
      <c r="F25" s="21" t="s">
        <v>14</v>
      </c>
      <c r="G25" s="21" t="s">
        <v>13</v>
      </c>
      <c r="H25" s="21" t="s">
        <v>13</v>
      </c>
      <c r="I25" s="21" t="s">
        <v>327</v>
      </c>
      <c r="J25" s="36" t="s">
        <v>862</v>
      </c>
      <c r="K25" s="21"/>
      <c r="L25" s="18" t="s">
        <v>880</v>
      </c>
      <c r="M25" s="18" t="s">
        <v>14</v>
      </c>
      <c r="N25" s="18" t="s">
        <v>881</v>
      </c>
      <c r="O25" s="18" t="s">
        <v>882</v>
      </c>
      <c r="P25" s="18" t="s">
        <v>862</v>
      </c>
      <c r="Q25" s="18"/>
      <c r="R25" s="18" t="s">
        <v>168</v>
      </c>
      <c r="S25" s="18" t="s">
        <v>14</v>
      </c>
      <c r="T25" s="18" t="s">
        <v>13</v>
      </c>
      <c r="U25" s="18" t="s">
        <v>13</v>
      </c>
      <c r="V25" s="18" t="s">
        <v>328</v>
      </c>
      <c r="W25" s="18" t="s">
        <v>862</v>
      </c>
      <c r="X25" s="18"/>
      <c r="Y25" s="38" t="s">
        <v>619</v>
      </c>
      <c r="Z25" s="18" t="str">
        <f t="shared" si="44"/>
        <v>C12a</v>
      </c>
      <c r="AA25" s="18" t="s">
        <v>886</v>
      </c>
      <c r="AB25" s="18">
        <v>300</v>
      </c>
      <c r="AC25" s="18">
        <v>1000</v>
      </c>
      <c r="AD25" s="18"/>
      <c r="AE25" s="21">
        <v>0</v>
      </c>
      <c r="AF25" s="8">
        <f t="shared" si="11"/>
        <v>1300</v>
      </c>
      <c r="AG25" s="8">
        <f t="shared" si="12"/>
        <v>1.3</v>
      </c>
      <c r="AH25" s="18">
        <v>12</v>
      </c>
      <c r="AI25" s="18">
        <f t="shared" si="20"/>
        <v>0</v>
      </c>
      <c r="AJ25" s="9">
        <f t="shared" si="13"/>
        <v>0</v>
      </c>
      <c r="AK25" s="18">
        <f t="shared" si="45"/>
        <v>5.8</v>
      </c>
      <c r="AL25" s="9">
        <f t="shared" si="1"/>
        <v>69.599999999999994</v>
      </c>
      <c r="AM25" s="18">
        <f t="shared" si="46"/>
        <v>0.08</v>
      </c>
      <c r="AN25" s="9">
        <f t="shared" si="14"/>
        <v>11.52</v>
      </c>
      <c r="AO25" s="18">
        <f t="shared" si="47"/>
        <v>7.48</v>
      </c>
      <c r="AP25" s="9">
        <f t="shared" si="21"/>
        <v>1077.1200000000001</v>
      </c>
      <c r="AQ25" s="21">
        <v>0</v>
      </c>
      <c r="AR25" s="9">
        <f t="shared" si="15"/>
        <v>0</v>
      </c>
      <c r="AS25" s="18">
        <f t="shared" si="48"/>
        <v>2.4199999999999999E-2</v>
      </c>
      <c r="AT25" s="9">
        <f t="shared" si="2"/>
        <v>31.46</v>
      </c>
      <c r="AU25" s="21">
        <f>4.96/1000</f>
        <v>4.96E-3</v>
      </c>
      <c r="AV25" s="10">
        <f t="shared" si="3"/>
        <v>6.4480000000000004</v>
      </c>
      <c r="AW25" s="18">
        <v>9.5399999999999991</v>
      </c>
      <c r="AX25" s="25">
        <v>12</v>
      </c>
      <c r="AY25" s="27">
        <f>AX25*AW25</f>
        <v>114.47999999999999</v>
      </c>
      <c r="AZ25" s="18">
        <f t="shared" si="50"/>
        <v>0.4854</v>
      </c>
      <c r="BA25" s="9">
        <f t="shared" si="4"/>
        <v>145.62</v>
      </c>
      <c r="BB25" s="18">
        <f t="shared" si="51"/>
        <v>0.1416</v>
      </c>
      <c r="BC25" s="9">
        <f t="shared" si="5"/>
        <v>141.6</v>
      </c>
      <c r="BD25" s="18">
        <f t="shared" si="52"/>
        <v>0</v>
      </c>
      <c r="BE25" s="9">
        <f t="shared" si="6"/>
        <v>0</v>
      </c>
      <c r="BF25" s="11">
        <f t="shared" si="7"/>
        <v>1597.848</v>
      </c>
      <c r="BG25" s="11">
        <f t="shared" si="8"/>
        <v>0</v>
      </c>
      <c r="BH25" s="11">
        <f t="shared" si="17"/>
        <v>1597.848</v>
      </c>
      <c r="BI25" s="11">
        <f t="shared" si="18"/>
        <v>367.50504000000001</v>
      </c>
      <c r="BJ25" s="11">
        <f t="shared" si="19"/>
        <v>1965.35304</v>
      </c>
    </row>
    <row r="26" spans="1:64" s="12" customFormat="1" ht="13.2" customHeight="1" x14ac:dyDescent="0.3">
      <c r="A26" s="8">
        <v>18</v>
      </c>
      <c r="B26" s="21">
        <v>5</v>
      </c>
      <c r="C26" s="21">
        <v>3</v>
      </c>
      <c r="D26" s="21" t="s">
        <v>1</v>
      </c>
      <c r="E26" s="21" t="s">
        <v>60</v>
      </c>
      <c r="F26" s="21" t="s">
        <v>14</v>
      </c>
      <c r="G26" s="21" t="s">
        <v>13</v>
      </c>
      <c r="H26" s="21" t="s">
        <v>13</v>
      </c>
      <c r="I26" s="21" t="s">
        <v>327</v>
      </c>
      <c r="J26" s="36" t="s">
        <v>862</v>
      </c>
      <c r="K26" s="21"/>
      <c r="L26" s="18" t="s">
        <v>880</v>
      </c>
      <c r="M26" s="18" t="s">
        <v>14</v>
      </c>
      <c r="N26" s="18" t="s">
        <v>881</v>
      </c>
      <c r="O26" s="18" t="s">
        <v>882</v>
      </c>
      <c r="P26" s="18" t="s">
        <v>862</v>
      </c>
      <c r="Q26" s="18"/>
      <c r="R26" s="18" t="s">
        <v>169</v>
      </c>
      <c r="S26" s="18" t="s">
        <v>14</v>
      </c>
      <c r="T26" s="18" t="s">
        <v>13</v>
      </c>
      <c r="U26" s="18" t="s">
        <v>13</v>
      </c>
      <c r="V26" s="18" t="s">
        <v>329</v>
      </c>
      <c r="W26" s="18" t="s">
        <v>883</v>
      </c>
      <c r="X26" s="18" t="s">
        <v>860</v>
      </c>
      <c r="Y26" s="38" t="s">
        <v>620</v>
      </c>
      <c r="Z26" s="18" t="str">
        <f t="shared" si="44"/>
        <v>C12a</v>
      </c>
      <c r="AA26" s="18" t="s">
        <v>876</v>
      </c>
      <c r="AB26" s="18">
        <v>4800</v>
      </c>
      <c r="AC26" s="18">
        <v>12200</v>
      </c>
      <c r="AD26" s="18"/>
      <c r="AE26" s="21">
        <v>0</v>
      </c>
      <c r="AF26" s="8">
        <f t="shared" si="11"/>
        <v>17000</v>
      </c>
      <c r="AG26" s="8">
        <f t="shared" si="12"/>
        <v>17</v>
      </c>
      <c r="AH26" s="18">
        <v>12</v>
      </c>
      <c r="AI26" s="18">
        <f t="shared" si="20"/>
        <v>0</v>
      </c>
      <c r="AJ26" s="9">
        <f t="shared" si="13"/>
        <v>0</v>
      </c>
      <c r="AK26" s="18">
        <f t="shared" si="45"/>
        <v>5.8</v>
      </c>
      <c r="AL26" s="9">
        <f t="shared" si="1"/>
        <v>69.599999999999994</v>
      </c>
      <c r="AM26" s="18">
        <f t="shared" si="46"/>
        <v>0.08</v>
      </c>
      <c r="AN26" s="9">
        <f t="shared" si="14"/>
        <v>24</v>
      </c>
      <c r="AO26" s="18">
        <f t="shared" si="47"/>
        <v>7.48</v>
      </c>
      <c r="AP26" s="9">
        <f t="shared" si="21"/>
        <v>2244</v>
      </c>
      <c r="AQ26" s="21">
        <v>0</v>
      </c>
      <c r="AR26" s="9">
        <f t="shared" si="15"/>
        <v>0</v>
      </c>
      <c r="AS26" s="18">
        <f t="shared" si="48"/>
        <v>2.4199999999999999E-2</v>
      </c>
      <c r="AT26" s="9">
        <f t="shared" si="2"/>
        <v>411.4</v>
      </c>
      <c r="AU26" s="21">
        <f>AU$12</f>
        <v>4.96E-3</v>
      </c>
      <c r="AV26" s="10">
        <f t="shared" si="3"/>
        <v>84.32</v>
      </c>
      <c r="AW26" s="18">
        <f t="shared" si="49"/>
        <v>0.1024</v>
      </c>
      <c r="AX26" s="18">
        <v>0.8</v>
      </c>
      <c r="AY26" s="9">
        <f t="shared" ref="AY26:AY32" si="53">AX26*AW26*AF26</f>
        <v>1392.64</v>
      </c>
      <c r="AZ26" s="18">
        <f t="shared" si="50"/>
        <v>0.4854</v>
      </c>
      <c r="BA26" s="9">
        <f t="shared" si="4"/>
        <v>2329.92</v>
      </c>
      <c r="BB26" s="18">
        <f t="shared" si="51"/>
        <v>0.1416</v>
      </c>
      <c r="BC26" s="9">
        <f t="shared" si="5"/>
        <v>1727.52</v>
      </c>
      <c r="BD26" s="18">
        <f t="shared" si="52"/>
        <v>0</v>
      </c>
      <c r="BE26" s="9">
        <f t="shared" si="6"/>
        <v>0</v>
      </c>
      <c r="BF26" s="11">
        <f t="shared" si="7"/>
        <v>8283.4</v>
      </c>
      <c r="BG26" s="11">
        <f t="shared" si="8"/>
        <v>0</v>
      </c>
      <c r="BH26" s="11">
        <f t="shared" si="17"/>
        <v>8283.4</v>
      </c>
      <c r="BI26" s="11">
        <f t="shared" si="18"/>
        <v>1905.182</v>
      </c>
      <c r="BJ26" s="11">
        <f t="shared" si="19"/>
        <v>10188.582</v>
      </c>
    </row>
    <row r="27" spans="1:64" s="12" customFormat="1" ht="13.2" customHeight="1" x14ac:dyDescent="0.3">
      <c r="A27" s="8">
        <v>19</v>
      </c>
      <c r="B27" s="21">
        <v>6</v>
      </c>
      <c r="C27" s="21">
        <v>1</v>
      </c>
      <c r="D27" s="21" t="s">
        <v>41</v>
      </c>
      <c r="E27" s="21" t="s">
        <v>61</v>
      </c>
      <c r="F27" s="21" t="s">
        <v>15</v>
      </c>
      <c r="G27" s="21" t="s">
        <v>6</v>
      </c>
      <c r="H27" s="21" t="s">
        <v>6</v>
      </c>
      <c r="I27" s="21" t="s">
        <v>141</v>
      </c>
      <c r="J27" s="36" t="s">
        <v>871</v>
      </c>
      <c r="K27" s="21"/>
      <c r="L27" s="18" t="s">
        <v>885</v>
      </c>
      <c r="M27" s="18" t="s">
        <v>15</v>
      </c>
      <c r="N27" s="18" t="s">
        <v>6</v>
      </c>
      <c r="O27" s="18" t="s">
        <v>1007</v>
      </c>
      <c r="P27" s="18" t="s">
        <v>871</v>
      </c>
      <c r="Q27" s="18"/>
      <c r="R27" s="18" t="s">
        <v>175</v>
      </c>
      <c r="S27" s="18" t="s">
        <v>15</v>
      </c>
      <c r="T27" s="18" t="s">
        <v>6</v>
      </c>
      <c r="U27" s="18" t="s">
        <v>6</v>
      </c>
      <c r="V27" s="18" t="s">
        <v>332</v>
      </c>
      <c r="W27" s="18" t="s">
        <v>871</v>
      </c>
      <c r="X27" s="18"/>
      <c r="Y27" s="38" t="s">
        <v>626</v>
      </c>
      <c r="Z27" s="39" t="s">
        <v>42</v>
      </c>
      <c r="AA27" s="18" t="s">
        <v>1002</v>
      </c>
      <c r="AB27" s="18">
        <v>356637</v>
      </c>
      <c r="AC27" s="18"/>
      <c r="AD27" s="18"/>
      <c r="AE27" s="21">
        <v>0</v>
      </c>
      <c r="AF27" s="8">
        <f t="shared" si="11"/>
        <v>356637</v>
      </c>
      <c r="AG27" s="8">
        <f t="shared" si="12"/>
        <v>356.637</v>
      </c>
      <c r="AH27" s="18">
        <v>12</v>
      </c>
      <c r="AI27" s="18">
        <f t="shared" si="20"/>
        <v>0</v>
      </c>
      <c r="AJ27" s="9">
        <f t="shared" si="13"/>
        <v>0</v>
      </c>
      <c r="AK27" s="39">
        <v>14.5</v>
      </c>
      <c r="AL27" s="9">
        <f t="shared" si="1"/>
        <v>174</v>
      </c>
      <c r="AM27" s="39">
        <v>0.19</v>
      </c>
      <c r="AN27" s="9">
        <f t="shared" si="14"/>
        <v>524.40000000000009</v>
      </c>
      <c r="AO27" s="39">
        <v>21.68</v>
      </c>
      <c r="AP27" s="9">
        <f t="shared" si="21"/>
        <v>59836.799999999996</v>
      </c>
      <c r="AQ27" s="21">
        <v>0</v>
      </c>
      <c r="AR27" s="9">
        <f t="shared" si="15"/>
        <v>0</v>
      </c>
      <c r="AS27" s="39">
        <f>24.21/1000</f>
        <v>2.4210000000000002E-2</v>
      </c>
      <c r="AT27" s="9">
        <f t="shared" si="2"/>
        <v>8634.1817700000011</v>
      </c>
      <c r="AU27" s="21">
        <f>AU$10</f>
        <v>4.96E-3</v>
      </c>
      <c r="AV27" s="10">
        <f t="shared" si="3"/>
        <v>1768.9195199999999</v>
      </c>
      <c r="AW27" s="39">
        <v>0.1024</v>
      </c>
      <c r="AX27" s="18">
        <v>0.8</v>
      </c>
      <c r="AY27" s="9">
        <f t="shared" si="53"/>
        <v>29215.703040000004</v>
      </c>
      <c r="AZ27" s="39">
        <f>98.73/1000</f>
        <v>9.8729999999999998E-2</v>
      </c>
      <c r="BA27" s="9">
        <f t="shared" si="4"/>
        <v>35210.771009999997</v>
      </c>
      <c r="BB27" s="39">
        <v>0</v>
      </c>
      <c r="BC27" s="9">
        <f t="shared" si="5"/>
        <v>0</v>
      </c>
      <c r="BD27" s="39">
        <v>0</v>
      </c>
      <c r="BE27" s="9">
        <f t="shared" si="6"/>
        <v>0</v>
      </c>
      <c r="BF27" s="11">
        <f t="shared" si="7"/>
        <v>135364.77533999999</v>
      </c>
      <c r="BG27" s="11">
        <f t="shared" si="8"/>
        <v>0</v>
      </c>
      <c r="BH27" s="11">
        <f t="shared" si="17"/>
        <v>135364.77533999999</v>
      </c>
      <c r="BI27" s="11">
        <f t="shared" si="18"/>
        <v>31133.898328200001</v>
      </c>
      <c r="BJ27" s="11">
        <f t="shared" si="19"/>
        <v>166498.6736682</v>
      </c>
    </row>
    <row r="28" spans="1:64" s="12" customFormat="1" ht="13.2" customHeight="1" x14ac:dyDescent="0.3">
      <c r="A28" s="8">
        <v>20</v>
      </c>
      <c r="B28" s="21">
        <v>6</v>
      </c>
      <c r="C28" s="21">
        <v>2</v>
      </c>
      <c r="D28" s="21" t="s">
        <v>41</v>
      </c>
      <c r="E28" s="21" t="s">
        <v>61</v>
      </c>
      <c r="F28" s="21" t="s">
        <v>15</v>
      </c>
      <c r="G28" s="21" t="s">
        <v>6</v>
      </c>
      <c r="H28" s="21" t="s">
        <v>6</v>
      </c>
      <c r="I28" s="21" t="s">
        <v>141</v>
      </c>
      <c r="J28" s="36" t="s">
        <v>871</v>
      </c>
      <c r="K28" s="21"/>
      <c r="L28" s="18" t="s">
        <v>885</v>
      </c>
      <c r="M28" s="18" t="s">
        <v>15</v>
      </c>
      <c r="N28" s="18" t="s">
        <v>6</v>
      </c>
      <c r="O28" s="18" t="s">
        <v>1007</v>
      </c>
      <c r="P28" s="18" t="s">
        <v>871</v>
      </c>
      <c r="Q28" s="18"/>
      <c r="R28" s="18" t="s">
        <v>176</v>
      </c>
      <c r="S28" s="18" t="s">
        <v>333</v>
      </c>
      <c r="T28" s="18" t="s">
        <v>6</v>
      </c>
      <c r="U28" s="18" t="s">
        <v>6</v>
      </c>
      <c r="V28" s="18" t="s">
        <v>334</v>
      </c>
      <c r="W28" s="18" t="s">
        <v>865</v>
      </c>
      <c r="X28" s="18"/>
      <c r="Y28" s="38" t="s">
        <v>627</v>
      </c>
      <c r="Z28" s="18" t="str">
        <f>Z$9</f>
        <v>C12a</v>
      </c>
      <c r="AA28" s="18" t="s">
        <v>904</v>
      </c>
      <c r="AB28" s="18">
        <v>8084</v>
      </c>
      <c r="AC28" s="18">
        <v>24394</v>
      </c>
      <c r="AD28" s="18"/>
      <c r="AE28" s="21">
        <v>0</v>
      </c>
      <c r="AF28" s="8">
        <f t="shared" si="11"/>
        <v>32478</v>
      </c>
      <c r="AG28" s="8">
        <f t="shared" si="12"/>
        <v>32.478000000000002</v>
      </c>
      <c r="AH28" s="18">
        <v>12</v>
      </c>
      <c r="AI28" s="18">
        <f t="shared" si="20"/>
        <v>0</v>
      </c>
      <c r="AJ28" s="9">
        <f t="shared" si="13"/>
        <v>0</v>
      </c>
      <c r="AK28" s="18">
        <f>AK$9</f>
        <v>5.8</v>
      </c>
      <c r="AL28" s="9">
        <f t="shared" si="1"/>
        <v>69.599999999999994</v>
      </c>
      <c r="AM28" s="18">
        <f>AM$9</f>
        <v>0.08</v>
      </c>
      <c r="AN28" s="9">
        <f t="shared" si="14"/>
        <v>21.119999999999997</v>
      </c>
      <c r="AO28" s="18">
        <f>AO$9</f>
        <v>7.48</v>
      </c>
      <c r="AP28" s="9">
        <f t="shared" si="21"/>
        <v>1974.72</v>
      </c>
      <c r="AQ28" s="21">
        <v>0</v>
      </c>
      <c r="AR28" s="9">
        <f t="shared" si="15"/>
        <v>0</v>
      </c>
      <c r="AS28" s="18">
        <f>AS$9</f>
        <v>2.4199999999999999E-2</v>
      </c>
      <c r="AT28" s="9">
        <f t="shared" si="2"/>
        <v>785.96759999999995</v>
      </c>
      <c r="AU28" s="21">
        <f t="shared" ref="AU28:AU34" si="54">AU$12</f>
        <v>4.96E-3</v>
      </c>
      <c r="AV28" s="10">
        <f t="shared" si="3"/>
        <v>161.09088</v>
      </c>
      <c r="AW28" s="18">
        <f>AW$9</f>
        <v>0.1024</v>
      </c>
      <c r="AX28" s="18">
        <v>0.8</v>
      </c>
      <c r="AY28" s="9">
        <f t="shared" si="53"/>
        <v>2660.5977600000001</v>
      </c>
      <c r="AZ28" s="18">
        <f>AZ$9</f>
        <v>0.4854</v>
      </c>
      <c r="BA28" s="9">
        <f t="shared" si="4"/>
        <v>3923.9735999999998</v>
      </c>
      <c r="BB28" s="18">
        <f>BB$9</f>
        <v>0.1416</v>
      </c>
      <c r="BC28" s="9">
        <f t="shared" si="5"/>
        <v>3454.1904</v>
      </c>
      <c r="BD28" s="18">
        <f>BD$9</f>
        <v>0</v>
      </c>
      <c r="BE28" s="9">
        <f t="shared" si="6"/>
        <v>0</v>
      </c>
      <c r="BF28" s="11">
        <f t="shared" si="7"/>
        <v>13051.26024</v>
      </c>
      <c r="BG28" s="11">
        <f t="shared" si="8"/>
        <v>0</v>
      </c>
      <c r="BH28" s="11">
        <f t="shared" si="17"/>
        <v>13051.26024</v>
      </c>
      <c r="BI28" s="11">
        <f t="shared" si="18"/>
        <v>3001.7898552000001</v>
      </c>
      <c r="BJ28" s="11">
        <f t="shared" si="19"/>
        <v>16053.0500952</v>
      </c>
    </row>
    <row r="29" spans="1:64" s="12" customFormat="1" ht="13.2" customHeight="1" x14ac:dyDescent="0.3">
      <c r="A29" s="8">
        <v>21</v>
      </c>
      <c r="B29" s="21">
        <v>7</v>
      </c>
      <c r="C29" s="21">
        <v>1</v>
      </c>
      <c r="D29" s="21" t="s">
        <v>43</v>
      </c>
      <c r="E29" s="21" t="s">
        <v>130</v>
      </c>
      <c r="F29" s="21" t="s">
        <v>16</v>
      </c>
      <c r="G29" s="21" t="s">
        <v>6</v>
      </c>
      <c r="H29" s="21" t="s">
        <v>6</v>
      </c>
      <c r="I29" s="21" t="s">
        <v>345</v>
      </c>
      <c r="J29" s="36" t="s">
        <v>860</v>
      </c>
      <c r="K29" s="21"/>
      <c r="L29" s="18" t="s">
        <v>1008</v>
      </c>
      <c r="M29" s="18" t="s">
        <v>16</v>
      </c>
      <c r="N29" s="18" t="s">
        <v>6</v>
      </c>
      <c r="O29" s="18" t="s">
        <v>1009</v>
      </c>
      <c r="P29" s="18" t="s">
        <v>860</v>
      </c>
      <c r="Q29" s="18"/>
      <c r="R29" s="18" t="s">
        <v>177</v>
      </c>
      <c r="S29" s="18" t="s">
        <v>16</v>
      </c>
      <c r="T29" s="18" t="s">
        <v>6</v>
      </c>
      <c r="U29" s="18" t="s">
        <v>6</v>
      </c>
      <c r="V29" s="18" t="s">
        <v>345</v>
      </c>
      <c r="W29" s="18" t="s">
        <v>860</v>
      </c>
      <c r="X29" s="18"/>
      <c r="Y29" s="38" t="s">
        <v>634</v>
      </c>
      <c r="Z29" s="39" t="s">
        <v>44</v>
      </c>
      <c r="AA29" s="18" t="s">
        <v>1235</v>
      </c>
      <c r="AB29" s="18"/>
      <c r="AC29" s="18"/>
      <c r="AD29" s="18"/>
      <c r="AE29" s="21">
        <v>0</v>
      </c>
      <c r="AF29" s="8">
        <f t="shared" si="11"/>
        <v>0</v>
      </c>
      <c r="AG29" s="8">
        <f t="shared" si="12"/>
        <v>0</v>
      </c>
      <c r="AH29" s="18">
        <v>12</v>
      </c>
      <c r="AI29" s="18">
        <f t="shared" si="20"/>
        <v>0</v>
      </c>
      <c r="AJ29" s="9">
        <f t="shared" si="13"/>
        <v>0</v>
      </c>
      <c r="AK29" s="39">
        <v>14.5</v>
      </c>
      <c r="AL29" s="9">
        <f t="shared" si="1"/>
        <v>174</v>
      </c>
      <c r="AM29" s="39">
        <v>0.19</v>
      </c>
      <c r="AN29" s="9">
        <f t="shared" si="14"/>
        <v>1208.4000000000001</v>
      </c>
      <c r="AO29" s="39">
        <v>23.3</v>
      </c>
      <c r="AP29" s="9">
        <f t="shared" si="21"/>
        <v>148188</v>
      </c>
      <c r="AQ29" s="21">
        <v>0</v>
      </c>
      <c r="AR29" s="9">
        <f t="shared" si="15"/>
        <v>0</v>
      </c>
      <c r="AS29" s="39">
        <f>24.21/1000</f>
        <v>2.4210000000000002E-2</v>
      </c>
      <c r="AT29" s="9">
        <f t="shared" si="2"/>
        <v>0</v>
      </c>
      <c r="AU29" s="21">
        <f t="shared" si="54"/>
        <v>4.96E-3</v>
      </c>
      <c r="AV29" s="10">
        <f t="shared" si="3"/>
        <v>0</v>
      </c>
      <c r="AW29" s="39">
        <v>0.1024</v>
      </c>
      <c r="AX29" s="18">
        <v>0.8</v>
      </c>
      <c r="AY29" s="9">
        <f t="shared" si="53"/>
        <v>0</v>
      </c>
      <c r="AZ29" s="39">
        <f>80.74 /1000</f>
        <v>8.0739999999999992E-2</v>
      </c>
      <c r="BA29" s="9">
        <f t="shared" si="4"/>
        <v>0</v>
      </c>
      <c r="BB29" s="39">
        <f>99.42/1000</f>
        <v>9.9420000000000008E-2</v>
      </c>
      <c r="BC29" s="9">
        <f t="shared" si="5"/>
        <v>0</v>
      </c>
      <c r="BD29" s="39">
        <f>35.73/1000</f>
        <v>3.5729999999999998E-2</v>
      </c>
      <c r="BE29" s="9">
        <f t="shared" si="6"/>
        <v>0</v>
      </c>
      <c r="BF29" s="11">
        <f t="shared" si="7"/>
        <v>149570.4</v>
      </c>
      <c r="BG29" s="11">
        <f t="shared" si="8"/>
        <v>0</v>
      </c>
      <c r="BH29" s="11">
        <f t="shared" si="17"/>
        <v>149570.4</v>
      </c>
      <c r="BI29" s="11">
        <f t="shared" si="18"/>
        <v>34401.192000000003</v>
      </c>
      <c r="BJ29" s="11">
        <f t="shared" si="19"/>
        <v>183971.592</v>
      </c>
    </row>
    <row r="30" spans="1:64" s="12" customFormat="1" ht="13.2" customHeight="1" x14ac:dyDescent="0.3">
      <c r="A30" s="8">
        <v>22</v>
      </c>
      <c r="B30" s="21">
        <v>7</v>
      </c>
      <c r="C30" s="21">
        <v>2</v>
      </c>
      <c r="D30" s="21" t="s">
        <v>43</v>
      </c>
      <c r="E30" s="21" t="s">
        <v>130</v>
      </c>
      <c r="F30" s="21" t="s">
        <v>16</v>
      </c>
      <c r="G30" s="21" t="s">
        <v>6</v>
      </c>
      <c r="H30" s="21" t="s">
        <v>6</v>
      </c>
      <c r="I30" s="21" t="s">
        <v>345</v>
      </c>
      <c r="J30" s="36" t="s">
        <v>860</v>
      </c>
      <c r="K30" s="21"/>
      <c r="L30" s="18" t="s">
        <v>1008</v>
      </c>
      <c r="M30" s="18" t="s">
        <v>16</v>
      </c>
      <c r="N30" s="18" t="s">
        <v>6</v>
      </c>
      <c r="O30" s="18" t="s">
        <v>1009</v>
      </c>
      <c r="P30" s="18" t="s">
        <v>860</v>
      </c>
      <c r="Q30" s="18"/>
      <c r="R30" s="18" t="s">
        <v>178</v>
      </c>
      <c r="S30" s="18" t="s">
        <v>16</v>
      </c>
      <c r="T30" s="18" t="s">
        <v>6</v>
      </c>
      <c r="U30" s="18" t="s">
        <v>6</v>
      </c>
      <c r="V30" s="18" t="s">
        <v>345</v>
      </c>
      <c r="W30" s="18" t="s">
        <v>860</v>
      </c>
      <c r="X30" s="18"/>
      <c r="Y30" s="38" t="s">
        <v>635</v>
      </c>
      <c r="Z30" s="18" t="str">
        <f>Z$29</f>
        <v>B23</v>
      </c>
      <c r="AA30" s="18" t="s">
        <v>1235</v>
      </c>
      <c r="AB30" s="18">
        <v>157118</v>
      </c>
      <c r="AC30" s="18">
        <v>100852</v>
      </c>
      <c r="AD30" s="18">
        <v>558482</v>
      </c>
      <c r="AE30" s="21">
        <v>0</v>
      </c>
      <c r="AF30" s="8">
        <f t="shared" si="11"/>
        <v>816452</v>
      </c>
      <c r="AG30" s="8">
        <f t="shared" si="12"/>
        <v>816.452</v>
      </c>
      <c r="AH30" s="18">
        <v>12</v>
      </c>
      <c r="AI30" s="18">
        <f t="shared" si="20"/>
        <v>0</v>
      </c>
      <c r="AJ30" s="9">
        <f t="shared" si="13"/>
        <v>0</v>
      </c>
      <c r="AK30" s="18">
        <f>AK$29</f>
        <v>14.5</v>
      </c>
      <c r="AL30" s="9">
        <f t="shared" si="1"/>
        <v>174</v>
      </c>
      <c r="AM30" s="18">
        <f>AM$29</f>
        <v>0.19</v>
      </c>
      <c r="AN30" s="9">
        <f t="shared" si="14"/>
        <v>1208.4000000000001</v>
      </c>
      <c r="AO30" s="18">
        <f>AO$29</f>
        <v>23.3</v>
      </c>
      <c r="AP30" s="9">
        <f t="shared" si="21"/>
        <v>148188</v>
      </c>
      <c r="AQ30" s="21">
        <v>0</v>
      </c>
      <c r="AR30" s="9">
        <f t="shared" si="15"/>
        <v>0</v>
      </c>
      <c r="AS30" s="18">
        <f>AS$29</f>
        <v>2.4210000000000002E-2</v>
      </c>
      <c r="AT30" s="9">
        <f t="shared" si="2"/>
        <v>19766.302920000002</v>
      </c>
      <c r="AU30" s="21">
        <f t="shared" si="54"/>
        <v>4.96E-3</v>
      </c>
      <c r="AV30" s="10">
        <f t="shared" si="3"/>
        <v>4049.6019200000001</v>
      </c>
      <c r="AW30" s="18">
        <f>AW$29</f>
        <v>0.1024</v>
      </c>
      <c r="AX30" s="18">
        <v>0.8</v>
      </c>
      <c r="AY30" s="9">
        <f t="shared" si="53"/>
        <v>66883.747840000011</v>
      </c>
      <c r="AZ30" s="18">
        <f>AZ$29</f>
        <v>8.0739999999999992E-2</v>
      </c>
      <c r="BA30" s="9">
        <f t="shared" si="4"/>
        <v>12685.70732</v>
      </c>
      <c r="BB30" s="18">
        <f>BB$29</f>
        <v>9.9420000000000008E-2</v>
      </c>
      <c r="BC30" s="9">
        <f t="shared" si="5"/>
        <v>10026.705840000001</v>
      </c>
      <c r="BD30" s="18">
        <f>BD$29</f>
        <v>3.5729999999999998E-2</v>
      </c>
      <c r="BE30" s="9">
        <f t="shared" si="6"/>
        <v>19954.561859999998</v>
      </c>
      <c r="BF30" s="11">
        <f t="shared" si="7"/>
        <v>282937.02770000004</v>
      </c>
      <c r="BG30" s="11">
        <f t="shared" si="8"/>
        <v>0</v>
      </c>
      <c r="BH30" s="11">
        <f t="shared" si="17"/>
        <v>282937.02770000004</v>
      </c>
      <c r="BI30" s="11">
        <f t="shared" si="18"/>
        <v>65075.516371000012</v>
      </c>
      <c r="BJ30" s="11">
        <f t="shared" si="19"/>
        <v>348012.54407100007</v>
      </c>
    </row>
    <row r="31" spans="1:64" s="12" customFormat="1" ht="13.2" customHeight="1" x14ac:dyDescent="0.3">
      <c r="A31" s="8">
        <v>23</v>
      </c>
      <c r="B31" s="21">
        <v>7</v>
      </c>
      <c r="C31" s="21">
        <v>3</v>
      </c>
      <c r="D31" s="21" t="s">
        <v>43</v>
      </c>
      <c r="E31" s="21" t="s">
        <v>130</v>
      </c>
      <c r="F31" s="21" t="s">
        <v>16</v>
      </c>
      <c r="G31" s="21" t="s">
        <v>6</v>
      </c>
      <c r="H31" s="21" t="s">
        <v>6</v>
      </c>
      <c r="I31" s="21" t="s">
        <v>345</v>
      </c>
      <c r="J31" s="36" t="s">
        <v>860</v>
      </c>
      <c r="K31" s="21"/>
      <c r="L31" s="18" t="s">
        <v>1008</v>
      </c>
      <c r="M31" s="18" t="s">
        <v>16</v>
      </c>
      <c r="N31" s="18" t="s">
        <v>6</v>
      </c>
      <c r="O31" s="18" t="s">
        <v>1009</v>
      </c>
      <c r="P31" s="18" t="s">
        <v>860</v>
      </c>
      <c r="Q31" s="18"/>
      <c r="R31" s="18" t="s">
        <v>179</v>
      </c>
      <c r="S31" s="18" t="s">
        <v>16</v>
      </c>
      <c r="T31" s="18" t="s">
        <v>6</v>
      </c>
      <c r="U31" s="18" t="s">
        <v>6</v>
      </c>
      <c r="V31" s="18" t="s">
        <v>345</v>
      </c>
      <c r="W31" s="18" t="s">
        <v>860</v>
      </c>
      <c r="X31" s="18"/>
      <c r="Y31" s="38" t="s">
        <v>636</v>
      </c>
      <c r="Z31" s="18" t="str">
        <f>Z$29</f>
        <v>B23</v>
      </c>
      <c r="AA31" s="18" t="s">
        <v>1235</v>
      </c>
      <c r="AB31" s="18">
        <v>60111</v>
      </c>
      <c r="AC31" s="18">
        <v>56467</v>
      </c>
      <c r="AD31" s="18">
        <v>276451</v>
      </c>
      <c r="AE31" s="21">
        <v>0</v>
      </c>
      <c r="AF31" s="8">
        <f t="shared" si="11"/>
        <v>393029</v>
      </c>
      <c r="AG31" s="8">
        <f t="shared" si="12"/>
        <v>393.029</v>
      </c>
      <c r="AH31" s="18">
        <v>12</v>
      </c>
      <c r="AI31" s="18">
        <f t="shared" si="20"/>
        <v>0</v>
      </c>
      <c r="AJ31" s="9">
        <f t="shared" si="13"/>
        <v>0</v>
      </c>
      <c r="AK31" s="18">
        <f>AK$29</f>
        <v>14.5</v>
      </c>
      <c r="AL31" s="9">
        <f t="shared" si="1"/>
        <v>174</v>
      </c>
      <c r="AM31" s="18">
        <f>AM$29</f>
        <v>0.19</v>
      </c>
      <c r="AN31" s="9">
        <f t="shared" si="14"/>
        <v>1208.4000000000001</v>
      </c>
      <c r="AO31" s="18">
        <f>AO$29</f>
        <v>23.3</v>
      </c>
      <c r="AP31" s="9">
        <f t="shared" si="21"/>
        <v>148188</v>
      </c>
      <c r="AQ31" s="21">
        <v>0</v>
      </c>
      <c r="AR31" s="9">
        <f t="shared" si="15"/>
        <v>0</v>
      </c>
      <c r="AS31" s="18">
        <f>AS$29</f>
        <v>2.4210000000000002E-2</v>
      </c>
      <c r="AT31" s="9">
        <f t="shared" si="2"/>
        <v>9515.2320900000013</v>
      </c>
      <c r="AU31" s="21">
        <f t="shared" si="54"/>
        <v>4.96E-3</v>
      </c>
      <c r="AV31" s="10">
        <f t="shared" si="3"/>
        <v>1949.4238399999999</v>
      </c>
      <c r="AW31" s="18">
        <f>AW$29</f>
        <v>0.1024</v>
      </c>
      <c r="AX31" s="18">
        <v>0.8</v>
      </c>
      <c r="AY31" s="9">
        <f t="shared" si="53"/>
        <v>32196.935680000002</v>
      </c>
      <c r="AZ31" s="18">
        <f>AZ$29</f>
        <v>8.0739999999999992E-2</v>
      </c>
      <c r="BA31" s="9">
        <f t="shared" si="4"/>
        <v>4853.3621399999993</v>
      </c>
      <c r="BB31" s="18">
        <f>BB$29</f>
        <v>9.9420000000000008E-2</v>
      </c>
      <c r="BC31" s="9">
        <f t="shared" si="5"/>
        <v>5613.9491400000006</v>
      </c>
      <c r="BD31" s="18">
        <f>BD$29</f>
        <v>3.5729999999999998E-2</v>
      </c>
      <c r="BE31" s="9">
        <f t="shared" si="6"/>
        <v>9877.5942299999988</v>
      </c>
      <c r="BF31" s="11">
        <f t="shared" si="7"/>
        <v>213576.89712000001</v>
      </c>
      <c r="BG31" s="11">
        <f t="shared" si="8"/>
        <v>0</v>
      </c>
      <c r="BH31" s="11">
        <f t="shared" si="17"/>
        <v>213576.89712000001</v>
      </c>
      <c r="BI31" s="11">
        <f t="shared" si="18"/>
        <v>49122.686337600004</v>
      </c>
      <c r="BJ31" s="11">
        <f t="shared" si="19"/>
        <v>262699.58345760003</v>
      </c>
    </row>
    <row r="32" spans="1:64" s="12" customFormat="1" ht="13.2" customHeight="1" x14ac:dyDescent="0.3">
      <c r="A32" s="8">
        <v>24</v>
      </c>
      <c r="B32" s="21">
        <v>9</v>
      </c>
      <c r="C32" s="21">
        <v>1</v>
      </c>
      <c r="D32" s="21" t="s">
        <v>90</v>
      </c>
      <c r="E32" s="21" t="s">
        <v>62</v>
      </c>
      <c r="F32" s="21" t="s">
        <v>5</v>
      </c>
      <c r="G32" s="21" t="s">
        <v>4</v>
      </c>
      <c r="H32" s="21" t="s">
        <v>4</v>
      </c>
      <c r="I32" s="21" t="s">
        <v>364</v>
      </c>
      <c r="J32" s="36" t="s">
        <v>868</v>
      </c>
      <c r="K32" s="21"/>
      <c r="L32" s="18" t="s">
        <v>90</v>
      </c>
      <c r="M32" s="18" t="s">
        <v>5</v>
      </c>
      <c r="N32" s="18" t="s">
        <v>4</v>
      </c>
      <c r="O32" s="18" t="s">
        <v>364</v>
      </c>
      <c r="P32" s="18" t="s">
        <v>868</v>
      </c>
      <c r="Q32" s="18"/>
      <c r="R32" s="18" t="s">
        <v>1031</v>
      </c>
      <c r="S32" s="18" t="s">
        <v>5</v>
      </c>
      <c r="T32" s="18" t="s">
        <v>4</v>
      </c>
      <c r="U32" s="18" t="s">
        <v>4</v>
      </c>
      <c r="V32" s="18" t="s">
        <v>364</v>
      </c>
      <c r="W32" s="18" t="s">
        <v>868</v>
      </c>
      <c r="X32" s="18"/>
      <c r="Y32" s="38" t="s">
        <v>647</v>
      </c>
      <c r="Z32" s="39" t="s">
        <v>46</v>
      </c>
      <c r="AA32" s="18" t="s">
        <v>1236</v>
      </c>
      <c r="AB32" s="18">
        <v>134996</v>
      </c>
      <c r="AC32" s="18">
        <v>72296</v>
      </c>
      <c r="AD32" s="18"/>
      <c r="AE32" s="21">
        <v>0</v>
      </c>
      <c r="AF32" s="8">
        <f t="shared" si="11"/>
        <v>207292</v>
      </c>
      <c r="AG32" s="8">
        <f t="shared" si="12"/>
        <v>207.292</v>
      </c>
      <c r="AH32" s="18">
        <v>12</v>
      </c>
      <c r="AI32" s="18">
        <f t="shared" si="20"/>
        <v>0</v>
      </c>
      <c r="AJ32" s="9">
        <f t="shared" si="13"/>
        <v>0</v>
      </c>
      <c r="AK32" s="39">
        <v>7.25</v>
      </c>
      <c r="AL32" s="9">
        <f t="shared" si="1"/>
        <v>87</v>
      </c>
      <c r="AM32" s="39">
        <v>0.08</v>
      </c>
      <c r="AN32" s="9">
        <f t="shared" si="14"/>
        <v>46.08</v>
      </c>
      <c r="AO32" s="39">
        <v>32.479999999999997</v>
      </c>
      <c r="AP32" s="9">
        <f t="shared" si="21"/>
        <v>18708.48</v>
      </c>
      <c r="AQ32" s="21">
        <v>0</v>
      </c>
      <c r="AR32" s="9">
        <f t="shared" si="15"/>
        <v>0</v>
      </c>
      <c r="AS32" s="39">
        <v>2.4199999999999999E-2</v>
      </c>
      <c r="AT32" s="9">
        <f t="shared" si="2"/>
        <v>5016.4664000000002</v>
      </c>
      <c r="AU32" s="21">
        <f t="shared" si="54"/>
        <v>4.96E-3</v>
      </c>
      <c r="AV32" s="10">
        <f t="shared" si="3"/>
        <v>1028.16832</v>
      </c>
      <c r="AW32" s="39">
        <v>0.1024</v>
      </c>
      <c r="AX32" s="18">
        <v>0.8</v>
      </c>
      <c r="AY32" s="9">
        <f t="shared" si="53"/>
        <v>16981.360640000003</v>
      </c>
      <c r="AZ32" s="39">
        <v>0.27910000000000001</v>
      </c>
      <c r="BA32" s="9">
        <f t="shared" si="4"/>
        <v>37677.383600000001</v>
      </c>
      <c r="BB32" s="39">
        <v>0.12540000000000001</v>
      </c>
      <c r="BC32" s="9">
        <f t="shared" si="5"/>
        <v>9065.9184000000005</v>
      </c>
      <c r="BD32" s="39">
        <v>0</v>
      </c>
      <c r="BE32" s="9">
        <f t="shared" si="6"/>
        <v>0</v>
      </c>
      <c r="BF32" s="11">
        <f t="shared" si="7"/>
        <v>88610.857360000009</v>
      </c>
      <c r="BG32" s="11">
        <f t="shared" si="8"/>
        <v>0</v>
      </c>
      <c r="BH32" s="11">
        <f t="shared" si="17"/>
        <v>88610.857360000009</v>
      </c>
      <c r="BI32" s="11">
        <f t="shared" si="18"/>
        <v>20380.497192800001</v>
      </c>
      <c r="BJ32" s="11">
        <f t="shared" si="19"/>
        <v>108991.35455280001</v>
      </c>
    </row>
    <row r="33" spans="1:64" s="24" customFormat="1" ht="13.2" customHeight="1" x14ac:dyDescent="0.3">
      <c r="A33" s="8">
        <v>25</v>
      </c>
      <c r="B33" s="21">
        <v>9</v>
      </c>
      <c r="C33" s="21">
        <v>2</v>
      </c>
      <c r="D33" s="21" t="s">
        <v>90</v>
      </c>
      <c r="E33" s="21" t="s">
        <v>62</v>
      </c>
      <c r="F33" s="21" t="s">
        <v>5</v>
      </c>
      <c r="G33" s="21" t="s">
        <v>4</v>
      </c>
      <c r="H33" s="21" t="s">
        <v>4</v>
      </c>
      <c r="I33" s="21" t="s">
        <v>364</v>
      </c>
      <c r="J33" s="36" t="s">
        <v>868</v>
      </c>
      <c r="K33" s="21"/>
      <c r="L33" s="18" t="s">
        <v>90</v>
      </c>
      <c r="M33" s="18" t="s">
        <v>5</v>
      </c>
      <c r="N33" s="18" t="s">
        <v>4</v>
      </c>
      <c r="O33" s="18" t="s">
        <v>364</v>
      </c>
      <c r="P33" s="18" t="s">
        <v>868</v>
      </c>
      <c r="Q33" s="18"/>
      <c r="R33" s="18" t="s">
        <v>1032</v>
      </c>
      <c r="S33" s="18" t="s">
        <v>5</v>
      </c>
      <c r="T33" s="18" t="s">
        <v>4</v>
      </c>
      <c r="U33" s="18" t="s">
        <v>4</v>
      </c>
      <c r="V33" s="18" t="s">
        <v>895</v>
      </c>
      <c r="W33" s="18" t="s">
        <v>1033</v>
      </c>
      <c r="X33" s="18"/>
      <c r="Y33" s="38" t="s">
        <v>893</v>
      </c>
      <c r="Z33" s="18" t="str">
        <f t="shared" ref="Z33:Z34" si="55">Z$9</f>
        <v>C12a</v>
      </c>
      <c r="AA33" s="18">
        <v>12.5</v>
      </c>
      <c r="AB33" s="18">
        <v>410</v>
      </c>
      <c r="AC33" s="18">
        <v>771</v>
      </c>
      <c r="AD33" s="18"/>
      <c r="AE33" s="21">
        <v>0</v>
      </c>
      <c r="AF33" s="8">
        <f t="shared" si="11"/>
        <v>1181</v>
      </c>
      <c r="AG33" s="8">
        <f t="shared" si="12"/>
        <v>1.181</v>
      </c>
      <c r="AH33" s="18">
        <v>12</v>
      </c>
      <c r="AI33" s="18">
        <f t="shared" si="20"/>
        <v>0</v>
      </c>
      <c r="AJ33" s="9">
        <f t="shared" si="13"/>
        <v>0</v>
      </c>
      <c r="AK33" s="18">
        <f t="shared" ref="AK33:AK34" si="56">AK$9</f>
        <v>5.8</v>
      </c>
      <c r="AL33" s="9">
        <f t="shared" si="1"/>
        <v>69.599999999999994</v>
      </c>
      <c r="AM33" s="18">
        <f t="shared" ref="AM33:AM34" si="57">AM$9</f>
        <v>0.08</v>
      </c>
      <c r="AN33" s="9">
        <f t="shared" si="14"/>
        <v>12</v>
      </c>
      <c r="AO33" s="18">
        <f t="shared" ref="AO33:AO34" si="58">AO$9</f>
        <v>7.48</v>
      </c>
      <c r="AP33" s="9">
        <f t="shared" si="21"/>
        <v>1122</v>
      </c>
      <c r="AQ33" s="21">
        <v>0</v>
      </c>
      <c r="AR33" s="9">
        <f t="shared" si="15"/>
        <v>0</v>
      </c>
      <c r="AS33" s="18">
        <f t="shared" ref="AS33:AS34" si="59">AS$9</f>
        <v>2.4199999999999999E-2</v>
      </c>
      <c r="AT33" s="9">
        <f t="shared" si="2"/>
        <v>28.580199999999998</v>
      </c>
      <c r="AU33" s="21">
        <f t="shared" si="54"/>
        <v>4.96E-3</v>
      </c>
      <c r="AV33" s="10">
        <f t="shared" si="3"/>
        <v>5.8577599999999999</v>
      </c>
      <c r="AW33" s="18">
        <v>5.72</v>
      </c>
      <c r="AX33" s="25">
        <v>12</v>
      </c>
      <c r="AY33" s="27">
        <f>AX33*AW33</f>
        <v>68.64</v>
      </c>
      <c r="AZ33" s="18">
        <f t="shared" ref="AZ33:AZ34" si="60">AZ$9</f>
        <v>0.4854</v>
      </c>
      <c r="BA33" s="9">
        <f t="shared" si="4"/>
        <v>199.01400000000001</v>
      </c>
      <c r="BB33" s="18">
        <f t="shared" ref="BB33:BB34" si="61">BB$9</f>
        <v>0.1416</v>
      </c>
      <c r="BC33" s="9">
        <f t="shared" si="5"/>
        <v>109.17360000000001</v>
      </c>
      <c r="BD33" s="18">
        <f t="shared" ref="BD33:BD34" si="62">BD$9</f>
        <v>0</v>
      </c>
      <c r="BE33" s="9">
        <f t="shared" si="6"/>
        <v>0</v>
      </c>
      <c r="BF33" s="11">
        <f t="shared" si="7"/>
        <v>1614.86556</v>
      </c>
      <c r="BG33" s="11">
        <f t="shared" si="8"/>
        <v>0</v>
      </c>
      <c r="BH33" s="11">
        <f t="shared" si="17"/>
        <v>1614.86556</v>
      </c>
      <c r="BI33" s="11">
        <f t="shared" si="18"/>
        <v>371.41907880000002</v>
      </c>
      <c r="BJ33" s="11">
        <f t="shared" si="19"/>
        <v>1986.2846388</v>
      </c>
      <c r="BL33" s="12"/>
    </row>
    <row r="34" spans="1:64" s="24" customFormat="1" ht="13.2" customHeight="1" x14ac:dyDescent="0.3">
      <c r="A34" s="8">
        <v>26</v>
      </c>
      <c r="B34" s="21">
        <v>9</v>
      </c>
      <c r="C34" s="21">
        <v>3</v>
      </c>
      <c r="D34" s="21" t="s">
        <v>90</v>
      </c>
      <c r="E34" s="21" t="s">
        <v>62</v>
      </c>
      <c r="F34" s="21" t="s">
        <v>5</v>
      </c>
      <c r="G34" s="21" t="s">
        <v>4</v>
      </c>
      <c r="H34" s="21" t="s">
        <v>4</v>
      </c>
      <c r="I34" s="21" t="s">
        <v>364</v>
      </c>
      <c r="J34" s="36" t="s">
        <v>868</v>
      </c>
      <c r="K34" s="21"/>
      <c r="L34" s="18" t="s">
        <v>90</v>
      </c>
      <c r="M34" s="18" t="s">
        <v>5</v>
      </c>
      <c r="N34" s="18" t="s">
        <v>4</v>
      </c>
      <c r="O34" s="18" t="s">
        <v>364</v>
      </c>
      <c r="P34" s="18" t="s">
        <v>868</v>
      </c>
      <c r="Q34" s="18"/>
      <c r="R34" s="18" t="s">
        <v>1034</v>
      </c>
      <c r="S34" s="18" t="s">
        <v>5</v>
      </c>
      <c r="T34" s="18" t="s">
        <v>4</v>
      </c>
      <c r="U34" s="18" t="s">
        <v>4</v>
      </c>
      <c r="V34" s="18" t="s">
        <v>895</v>
      </c>
      <c r="W34" s="18" t="s">
        <v>896</v>
      </c>
      <c r="X34" s="18"/>
      <c r="Y34" s="38" t="s">
        <v>894</v>
      </c>
      <c r="Z34" s="18" t="str">
        <f t="shared" si="55"/>
        <v>C12a</v>
      </c>
      <c r="AA34" s="18">
        <v>12.5</v>
      </c>
      <c r="AB34" s="18">
        <v>799</v>
      </c>
      <c r="AC34" s="18">
        <v>1908</v>
      </c>
      <c r="AD34" s="18"/>
      <c r="AE34" s="21">
        <v>0</v>
      </c>
      <c r="AF34" s="8">
        <f t="shared" si="11"/>
        <v>2707</v>
      </c>
      <c r="AG34" s="8">
        <f t="shared" si="12"/>
        <v>2.7069999999999999</v>
      </c>
      <c r="AH34" s="18">
        <v>12</v>
      </c>
      <c r="AI34" s="18">
        <f t="shared" si="20"/>
        <v>0</v>
      </c>
      <c r="AJ34" s="9">
        <f t="shared" si="13"/>
        <v>0</v>
      </c>
      <c r="AK34" s="18">
        <f t="shared" si="56"/>
        <v>5.8</v>
      </c>
      <c r="AL34" s="9">
        <f t="shared" si="1"/>
        <v>69.599999999999994</v>
      </c>
      <c r="AM34" s="18">
        <f t="shared" si="57"/>
        <v>0.08</v>
      </c>
      <c r="AN34" s="9">
        <f t="shared" si="14"/>
        <v>12</v>
      </c>
      <c r="AO34" s="18">
        <f t="shared" si="58"/>
        <v>7.48</v>
      </c>
      <c r="AP34" s="9">
        <f t="shared" si="21"/>
        <v>1122</v>
      </c>
      <c r="AQ34" s="21">
        <v>0</v>
      </c>
      <c r="AR34" s="9">
        <f t="shared" si="15"/>
        <v>0</v>
      </c>
      <c r="AS34" s="18">
        <f t="shared" si="59"/>
        <v>2.4199999999999999E-2</v>
      </c>
      <c r="AT34" s="9">
        <f t="shared" si="2"/>
        <v>65.509399999999999</v>
      </c>
      <c r="AU34" s="21">
        <f t="shared" si="54"/>
        <v>4.96E-3</v>
      </c>
      <c r="AV34" s="10">
        <f t="shared" si="3"/>
        <v>13.42672</v>
      </c>
      <c r="AW34" s="18">
        <v>9.5399999999999991</v>
      </c>
      <c r="AX34" s="25">
        <v>12</v>
      </c>
      <c r="AY34" s="27">
        <f>AX34*AW34</f>
        <v>114.47999999999999</v>
      </c>
      <c r="AZ34" s="18">
        <f t="shared" si="60"/>
        <v>0.4854</v>
      </c>
      <c r="BA34" s="9">
        <f t="shared" si="4"/>
        <v>387.83460000000002</v>
      </c>
      <c r="BB34" s="18">
        <f t="shared" si="61"/>
        <v>0.1416</v>
      </c>
      <c r="BC34" s="9">
        <f t="shared" si="5"/>
        <v>270.1728</v>
      </c>
      <c r="BD34" s="18">
        <f t="shared" si="62"/>
        <v>0</v>
      </c>
      <c r="BE34" s="9">
        <f t="shared" si="6"/>
        <v>0</v>
      </c>
      <c r="BF34" s="11">
        <f t="shared" si="7"/>
        <v>2055.0235200000002</v>
      </c>
      <c r="BG34" s="11">
        <f t="shared" si="8"/>
        <v>0</v>
      </c>
      <c r="BH34" s="11">
        <f t="shared" si="17"/>
        <v>2055.0235200000002</v>
      </c>
      <c r="BI34" s="11">
        <f t="shared" si="18"/>
        <v>472.65540960000004</v>
      </c>
      <c r="BJ34" s="11">
        <f t="shared" si="19"/>
        <v>2527.6789296000002</v>
      </c>
      <c r="BL34" s="12"/>
    </row>
    <row r="35" spans="1:64" s="12" customFormat="1" ht="13.2" customHeight="1" x14ac:dyDescent="0.3">
      <c r="A35" s="8">
        <v>27</v>
      </c>
      <c r="B35" s="21">
        <v>10</v>
      </c>
      <c r="C35" s="21">
        <v>1</v>
      </c>
      <c r="D35" s="21" t="s">
        <v>47</v>
      </c>
      <c r="E35" s="21" t="s">
        <v>64</v>
      </c>
      <c r="F35" s="21" t="s">
        <v>63</v>
      </c>
      <c r="G35" s="21" t="s">
        <v>6</v>
      </c>
      <c r="H35" s="21" t="s">
        <v>6</v>
      </c>
      <c r="I35" s="21" t="s">
        <v>359</v>
      </c>
      <c r="J35" s="36" t="s">
        <v>898</v>
      </c>
      <c r="K35" s="21"/>
      <c r="L35" s="18" t="s">
        <v>1010</v>
      </c>
      <c r="M35" s="18" t="s">
        <v>63</v>
      </c>
      <c r="N35" s="18" t="s">
        <v>6</v>
      </c>
      <c r="O35" s="18" t="s">
        <v>359</v>
      </c>
      <c r="P35" s="18" t="s">
        <v>898</v>
      </c>
      <c r="Q35" s="18"/>
      <c r="R35" s="18" t="s">
        <v>47</v>
      </c>
      <c r="S35" s="18" t="s">
        <v>63</v>
      </c>
      <c r="T35" s="18" t="s">
        <v>6</v>
      </c>
      <c r="U35" s="18" t="s">
        <v>6</v>
      </c>
      <c r="V35" s="18" t="s">
        <v>359</v>
      </c>
      <c r="W35" s="18" t="s">
        <v>898</v>
      </c>
      <c r="X35" s="18"/>
      <c r="Y35" s="38" t="s">
        <v>648</v>
      </c>
      <c r="Z35" s="18" t="str">
        <f>Z$27</f>
        <v>B21</v>
      </c>
      <c r="AA35" s="18" t="s">
        <v>1237</v>
      </c>
      <c r="AB35" s="18">
        <v>533833</v>
      </c>
      <c r="AC35" s="18"/>
      <c r="AD35" s="18"/>
      <c r="AE35" s="21">
        <v>0</v>
      </c>
      <c r="AF35" s="8">
        <f t="shared" si="11"/>
        <v>533833</v>
      </c>
      <c r="AG35" s="8">
        <f t="shared" si="12"/>
        <v>533.83299999999997</v>
      </c>
      <c r="AH35" s="18">
        <v>12</v>
      </c>
      <c r="AI35" s="18">
        <f t="shared" si="20"/>
        <v>0</v>
      </c>
      <c r="AJ35" s="9">
        <f t="shared" si="13"/>
        <v>0</v>
      </c>
      <c r="AK35" s="18">
        <f>AK$27</f>
        <v>14.5</v>
      </c>
      <c r="AL35" s="9">
        <f t="shared" si="1"/>
        <v>174</v>
      </c>
      <c r="AM35" s="18">
        <f>AM$27</f>
        <v>0.19</v>
      </c>
      <c r="AN35" s="9">
        <f t="shared" si="14"/>
        <v>501.60000000000008</v>
      </c>
      <c r="AO35" s="18">
        <f>AO$27</f>
        <v>21.68</v>
      </c>
      <c r="AP35" s="9">
        <f t="shared" si="21"/>
        <v>57235.19999999999</v>
      </c>
      <c r="AQ35" s="21">
        <v>0</v>
      </c>
      <c r="AR35" s="9">
        <f t="shared" si="15"/>
        <v>0</v>
      </c>
      <c r="AS35" s="18">
        <f>AS$27</f>
        <v>2.4210000000000002E-2</v>
      </c>
      <c r="AT35" s="9">
        <f t="shared" si="2"/>
        <v>12924.096930000002</v>
      </c>
      <c r="AU35" s="21">
        <f>4.96/1000</f>
        <v>4.96E-3</v>
      </c>
      <c r="AV35" s="10">
        <f t="shared" si="3"/>
        <v>2647.8116799999998</v>
      </c>
      <c r="AW35" s="18">
        <f>AW$27</f>
        <v>0.1024</v>
      </c>
      <c r="AX35" s="18">
        <v>0.8</v>
      </c>
      <c r="AY35" s="9">
        <f>AX35*AW35*AF35</f>
        <v>43731.59936</v>
      </c>
      <c r="AZ35" s="18">
        <f>AZ$27</f>
        <v>9.8729999999999998E-2</v>
      </c>
      <c r="BA35" s="9">
        <f t="shared" si="4"/>
        <v>52705.332089999996</v>
      </c>
      <c r="BB35" s="18">
        <f>BB$27</f>
        <v>0</v>
      </c>
      <c r="BC35" s="9">
        <f t="shared" si="5"/>
        <v>0</v>
      </c>
      <c r="BD35" s="18">
        <f>BD$27</f>
        <v>0</v>
      </c>
      <c r="BE35" s="9">
        <f t="shared" si="6"/>
        <v>0</v>
      </c>
      <c r="BF35" s="11">
        <f t="shared" si="7"/>
        <v>169919.64006000001</v>
      </c>
      <c r="BG35" s="11">
        <f t="shared" si="8"/>
        <v>0</v>
      </c>
      <c r="BH35" s="11">
        <f t="shared" si="17"/>
        <v>169919.64006000001</v>
      </c>
      <c r="BI35" s="11">
        <f t="shared" si="18"/>
        <v>39081.517213800005</v>
      </c>
      <c r="BJ35" s="11">
        <f t="shared" si="19"/>
        <v>209001.1572738</v>
      </c>
    </row>
    <row r="36" spans="1:64" s="12" customFormat="1" ht="13.2" customHeight="1" x14ac:dyDescent="0.3">
      <c r="A36" s="8">
        <v>28</v>
      </c>
      <c r="B36" s="21">
        <v>11</v>
      </c>
      <c r="C36" s="21">
        <v>1</v>
      </c>
      <c r="D36" s="21" t="s">
        <v>48</v>
      </c>
      <c r="E36" s="21" t="s">
        <v>66</v>
      </c>
      <c r="F36" s="21" t="s">
        <v>17</v>
      </c>
      <c r="G36" s="21" t="s">
        <v>18</v>
      </c>
      <c r="H36" s="21" t="s">
        <v>18</v>
      </c>
      <c r="I36" s="21" t="s">
        <v>365</v>
      </c>
      <c r="J36" s="36" t="s">
        <v>874</v>
      </c>
      <c r="K36" s="21"/>
      <c r="L36" s="18" t="s">
        <v>48</v>
      </c>
      <c r="M36" s="18" t="s">
        <v>17</v>
      </c>
      <c r="N36" s="18" t="s">
        <v>18</v>
      </c>
      <c r="O36" s="18" t="s">
        <v>65</v>
      </c>
      <c r="P36" s="18"/>
      <c r="Q36" s="18"/>
      <c r="R36" s="18" t="s">
        <v>190</v>
      </c>
      <c r="S36" s="18" t="s">
        <v>17</v>
      </c>
      <c r="T36" s="18" t="s">
        <v>18</v>
      </c>
      <c r="U36" s="18" t="s">
        <v>18</v>
      </c>
      <c r="V36" s="18" t="s">
        <v>365</v>
      </c>
      <c r="W36" s="18" t="s">
        <v>874</v>
      </c>
      <c r="X36" s="18"/>
      <c r="Y36" s="38" t="s">
        <v>649</v>
      </c>
      <c r="Z36" s="18" t="str">
        <f>Z$29</f>
        <v>B23</v>
      </c>
      <c r="AA36" s="18" t="s">
        <v>1238</v>
      </c>
      <c r="AB36" s="18">
        <v>379179</v>
      </c>
      <c r="AC36" s="18">
        <v>185991</v>
      </c>
      <c r="AD36" s="18">
        <v>954086</v>
      </c>
      <c r="AE36" s="21">
        <v>0</v>
      </c>
      <c r="AF36" s="8">
        <f t="shared" si="11"/>
        <v>1519256</v>
      </c>
      <c r="AG36" s="8">
        <f t="shared" si="12"/>
        <v>1519.2560000000001</v>
      </c>
      <c r="AH36" s="18">
        <v>12</v>
      </c>
      <c r="AI36" s="18">
        <f t="shared" si="20"/>
        <v>0</v>
      </c>
      <c r="AJ36" s="9">
        <f t="shared" si="13"/>
        <v>0</v>
      </c>
      <c r="AK36" s="18">
        <f>AK$29</f>
        <v>14.5</v>
      </c>
      <c r="AL36" s="9">
        <f t="shared" si="1"/>
        <v>174</v>
      </c>
      <c r="AM36" s="18">
        <f>AM$29</f>
        <v>0.19</v>
      </c>
      <c r="AN36" s="9">
        <f t="shared" si="14"/>
        <v>957.60000000000014</v>
      </c>
      <c r="AO36" s="18">
        <f>AO$29</f>
        <v>23.3</v>
      </c>
      <c r="AP36" s="9">
        <f t="shared" si="21"/>
        <v>117432.00000000001</v>
      </c>
      <c r="AQ36" s="21">
        <v>0</v>
      </c>
      <c r="AR36" s="9">
        <f t="shared" si="15"/>
        <v>0</v>
      </c>
      <c r="AS36" s="18">
        <f>AS$29</f>
        <v>2.4210000000000002E-2</v>
      </c>
      <c r="AT36" s="9">
        <f t="shared" si="2"/>
        <v>36781.187760000001</v>
      </c>
      <c r="AU36" s="21">
        <f>AU$35</f>
        <v>4.96E-3</v>
      </c>
      <c r="AV36" s="10">
        <f t="shared" si="3"/>
        <v>7535.5097599999999</v>
      </c>
      <c r="AW36" s="18">
        <f>AW$29</f>
        <v>0.1024</v>
      </c>
      <c r="AX36" s="18">
        <v>0.8</v>
      </c>
      <c r="AY36" s="9">
        <f>AX36*AW36*AF36</f>
        <v>124457.45152000002</v>
      </c>
      <c r="AZ36" s="18">
        <f>AZ$29</f>
        <v>8.0739999999999992E-2</v>
      </c>
      <c r="BA36" s="9">
        <f t="shared" si="4"/>
        <v>30614.912459999996</v>
      </c>
      <c r="BB36" s="18">
        <f>BB$29</f>
        <v>9.9420000000000008E-2</v>
      </c>
      <c r="BC36" s="9">
        <f t="shared" si="5"/>
        <v>18491.22522</v>
      </c>
      <c r="BD36" s="18">
        <f>BD$29</f>
        <v>3.5729999999999998E-2</v>
      </c>
      <c r="BE36" s="9">
        <f t="shared" si="6"/>
        <v>34089.49278</v>
      </c>
      <c r="BF36" s="11">
        <f t="shared" si="7"/>
        <v>370533.37949999998</v>
      </c>
      <c r="BG36" s="11">
        <f t="shared" si="8"/>
        <v>0</v>
      </c>
      <c r="BH36" s="11">
        <f t="shared" si="17"/>
        <v>370533.37949999998</v>
      </c>
      <c r="BI36" s="11">
        <f t="shared" si="18"/>
        <v>85222.677284999998</v>
      </c>
      <c r="BJ36" s="11">
        <f t="shared" si="19"/>
        <v>455756.05678499996</v>
      </c>
    </row>
    <row r="37" spans="1:64" s="12" customFormat="1" ht="13.2" customHeight="1" x14ac:dyDescent="0.3">
      <c r="A37" s="8">
        <v>29</v>
      </c>
      <c r="B37" s="21">
        <v>11</v>
      </c>
      <c r="C37" s="21">
        <v>2</v>
      </c>
      <c r="D37" s="21" t="s">
        <v>48</v>
      </c>
      <c r="E37" s="21" t="s">
        <v>66</v>
      </c>
      <c r="F37" s="21" t="s">
        <v>17</v>
      </c>
      <c r="G37" s="21" t="s">
        <v>18</v>
      </c>
      <c r="H37" s="21" t="s">
        <v>18</v>
      </c>
      <c r="I37" s="21" t="s">
        <v>365</v>
      </c>
      <c r="J37" s="36" t="s">
        <v>874</v>
      </c>
      <c r="K37" s="21"/>
      <c r="L37" s="18" t="s">
        <v>48</v>
      </c>
      <c r="M37" s="18" t="s">
        <v>17</v>
      </c>
      <c r="N37" s="18" t="s">
        <v>18</v>
      </c>
      <c r="O37" s="18" t="s">
        <v>65</v>
      </c>
      <c r="P37" s="18"/>
      <c r="Q37" s="18"/>
      <c r="R37" s="18" t="s">
        <v>191</v>
      </c>
      <c r="S37" s="18" t="s">
        <v>17</v>
      </c>
      <c r="T37" s="18" t="s">
        <v>18</v>
      </c>
      <c r="U37" s="18" t="s">
        <v>18</v>
      </c>
      <c r="V37" s="18" t="s">
        <v>365</v>
      </c>
      <c r="W37" s="18" t="s">
        <v>874</v>
      </c>
      <c r="X37" s="18"/>
      <c r="Y37" s="38" t="s">
        <v>650</v>
      </c>
      <c r="Z37" s="18" t="str">
        <f t="shared" ref="Z37:Z38" si="63">Z$9</f>
        <v>C12a</v>
      </c>
      <c r="AA37" s="18" t="s">
        <v>886</v>
      </c>
      <c r="AB37" s="18">
        <v>1106</v>
      </c>
      <c r="AC37" s="18">
        <v>3635</v>
      </c>
      <c r="AD37" s="18"/>
      <c r="AE37" s="21">
        <v>0</v>
      </c>
      <c r="AF37" s="8">
        <f t="shared" si="11"/>
        <v>4741</v>
      </c>
      <c r="AG37" s="8">
        <f t="shared" si="12"/>
        <v>4.7409999999999997</v>
      </c>
      <c r="AH37" s="18">
        <v>12</v>
      </c>
      <c r="AI37" s="18">
        <f t="shared" si="20"/>
        <v>0</v>
      </c>
      <c r="AJ37" s="9">
        <f t="shared" si="13"/>
        <v>0</v>
      </c>
      <c r="AK37" s="18">
        <f t="shared" ref="AK37:AK38" si="64">AK$9</f>
        <v>5.8</v>
      </c>
      <c r="AL37" s="9">
        <f t="shared" si="1"/>
        <v>69.599999999999994</v>
      </c>
      <c r="AM37" s="18">
        <f t="shared" ref="AM37:AM38" si="65">AM$9</f>
        <v>0.08</v>
      </c>
      <c r="AN37" s="9">
        <f t="shared" si="14"/>
        <v>11.52</v>
      </c>
      <c r="AO37" s="18">
        <f t="shared" ref="AO37:AO38" si="66">AO$9</f>
        <v>7.48</v>
      </c>
      <c r="AP37" s="9">
        <f t="shared" si="21"/>
        <v>1077.1200000000001</v>
      </c>
      <c r="AQ37" s="21">
        <v>0</v>
      </c>
      <c r="AR37" s="9">
        <f t="shared" si="15"/>
        <v>0</v>
      </c>
      <c r="AS37" s="18">
        <f t="shared" ref="AS37:AS38" si="67">AS$9</f>
        <v>2.4199999999999999E-2</v>
      </c>
      <c r="AT37" s="9">
        <f t="shared" si="2"/>
        <v>114.73219999999999</v>
      </c>
      <c r="AU37" s="21">
        <f t="shared" ref="AU37:AU38" si="68">4.96/1000</f>
        <v>4.96E-3</v>
      </c>
      <c r="AV37" s="10">
        <f t="shared" si="3"/>
        <v>23.515360000000001</v>
      </c>
      <c r="AW37" s="18">
        <v>13.35</v>
      </c>
      <c r="AX37" s="25">
        <v>12</v>
      </c>
      <c r="AY37" s="27">
        <f t="shared" ref="AY37:AY42" si="69">AX37*AW37</f>
        <v>160.19999999999999</v>
      </c>
      <c r="AZ37" s="18">
        <f t="shared" ref="AZ37:AZ38" si="70">AZ$9</f>
        <v>0.4854</v>
      </c>
      <c r="BA37" s="9">
        <f t="shared" si="4"/>
        <v>536.85239999999999</v>
      </c>
      <c r="BB37" s="18">
        <f t="shared" ref="BB37:BB38" si="71">BB$9</f>
        <v>0.1416</v>
      </c>
      <c r="BC37" s="9">
        <f t="shared" si="5"/>
        <v>514.71600000000001</v>
      </c>
      <c r="BD37" s="18">
        <f t="shared" ref="BD37:BD38" si="72">BD$9</f>
        <v>0</v>
      </c>
      <c r="BE37" s="9">
        <f t="shared" si="6"/>
        <v>0</v>
      </c>
      <c r="BF37" s="11">
        <f t="shared" si="7"/>
        <v>2508.2559600000004</v>
      </c>
      <c r="BG37" s="11">
        <f t="shared" si="8"/>
        <v>0</v>
      </c>
      <c r="BH37" s="11">
        <f t="shared" si="17"/>
        <v>2508.2559600000004</v>
      </c>
      <c r="BI37" s="11">
        <f t="shared" si="18"/>
        <v>576.89887080000017</v>
      </c>
      <c r="BJ37" s="11">
        <f t="shared" si="19"/>
        <v>3085.1548308000006</v>
      </c>
    </row>
    <row r="38" spans="1:64" s="12" customFormat="1" ht="13.2" customHeight="1" x14ac:dyDescent="0.3">
      <c r="A38" s="8">
        <v>30</v>
      </c>
      <c r="B38" s="21">
        <v>11</v>
      </c>
      <c r="C38" s="21">
        <v>3</v>
      </c>
      <c r="D38" s="21" t="s">
        <v>48</v>
      </c>
      <c r="E38" s="21" t="s">
        <v>66</v>
      </c>
      <c r="F38" s="21" t="s">
        <v>17</v>
      </c>
      <c r="G38" s="21" t="s">
        <v>18</v>
      </c>
      <c r="H38" s="21" t="s">
        <v>18</v>
      </c>
      <c r="I38" s="21" t="s">
        <v>365</v>
      </c>
      <c r="J38" s="36" t="s">
        <v>874</v>
      </c>
      <c r="K38" s="21"/>
      <c r="L38" s="18" t="s">
        <v>48</v>
      </c>
      <c r="M38" s="18" t="s">
        <v>17</v>
      </c>
      <c r="N38" s="18" t="s">
        <v>18</v>
      </c>
      <c r="O38" s="18" t="s">
        <v>65</v>
      </c>
      <c r="P38" s="18"/>
      <c r="Q38" s="18"/>
      <c r="R38" s="18" t="s">
        <v>192</v>
      </c>
      <c r="S38" s="18" t="s">
        <v>17</v>
      </c>
      <c r="T38" s="18" t="s">
        <v>18</v>
      </c>
      <c r="U38" s="18" t="s">
        <v>18</v>
      </c>
      <c r="V38" s="18" t="s">
        <v>365</v>
      </c>
      <c r="W38" s="18" t="s">
        <v>874</v>
      </c>
      <c r="X38" s="18"/>
      <c r="Y38" s="38" t="s">
        <v>651</v>
      </c>
      <c r="Z38" s="18" t="str">
        <f t="shared" si="63"/>
        <v>C12a</v>
      </c>
      <c r="AA38" s="18" t="s">
        <v>874</v>
      </c>
      <c r="AB38" s="18">
        <v>802</v>
      </c>
      <c r="AC38" s="18">
        <v>3550</v>
      </c>
      <c r="AD38" s="18"/>
      <c r="AE38" s="21">
        <v>0</v>
      </c>
      <c r="AF38" s="8">
        <f t="shared" si="11"/>
        <v>4352</v>
      </c>
      <c r="AG38" s="8">
        <f t="shared" si="12"/>
        <v>4.3520000000000003</v>
      </c>
      <c r="AH38" s="18">
        <v>12</v>
      </c>
      <c r="AI38" s="18">
        <f t="shared" si="20"/>
        <v>0</v>
      </c>
      <c r="AJ38" s="9">
        <f t="shared" si="13"/>
        <v>0</v>
      </c>
      <c r="AK38" s="18">
        <f t="shared" si="64"/>
        <v>5.8</v>
      </c>
      <c r="AL38" s="9">
        <f t="shared" si="1"/>
        <v>69.599999999999994</v>
      </c>
      <c r="AM38" s="18">
        <f t="shared" si="65"/>
        <v>0.08</v>
      </c>
      <c r="AN38" s="9">
        <f t="shared" si="14"/>
        <v>6.72</v>
      </c>
      <c r="AO38" s="18">
        <f t="shared" si="66"/>
        <v>7.48</v>
      </c>
      <c r="AP38" s="9">
        <f t="shared" si="21"/>
        <v>628.32000000000005</v>
      </c>
      <c r="AQ38" s="21">
        <v>0</v>
      </c>
      <c r="AR38" s="9">
        <f t="shared" si="15"/>
        <v>0</v>
      </c>
      <c r="AS38" s="18">
        <f t="shared" si="67"/>
        <v>2.4199999999999999E-2</v>
      </c>
      <c r="AT38" s="9">
        <f t="shared" si="2"/>
        <v>105.3184</v>
      </c>
      <c r="AU38" s="21">
        <f t="shared" si="68"/>
        <v>4.96E-3</v>
      </c>
      <c r="AV38" s="10">
        <f t="shared" si="3"/>
        <v>21.585920000000002</v>
      </c>
      <c r="AW38" s="18">
        <v>13.35</v>
      </c>
      <c r="AX38" s="25">
        <v>12</v>
      </c>
      <c r="AY38" s="27">
        <f t="shared" si="69"/>
        <v>160.19999999999999</v>
      </c>
      <c r="AZ38" s="18">
        <f t="shared" si="70"/>
        <v>0.4854</v>
      </c>
      <c r="BA38" s="9">
        <f t="shared" si="4"/>
        <v>389.29079999999999</v>
      </c>
      <c r="BB38" s="18">
        <f t="shared" si="71"/>
        <v>0.1416</v>
      </c>
      <c r="BC38" s="9">
        <f t="shared" si="5"/>
        <v>502.68</v>
      </c>
      <c r="BD38" s="18">
        <f t="shared" si="72"/>
        <v>0</v>
      </c>
      <c r="BE38" s="9">
        <f t="shared" si="6"/>
        <v>0</v>
      </c>
      <c r="BF38" s="11">
        <f t="shared" si="7"/>
        <v>1883.7151200000001</v>
      </c>
      <c r="BG38" s="11">
        <f t="shared" si="8"/>
        <v>0</v>
      </c>
      <c r="BH38" s="11">
        <f t="shared" si="17"/>
        <v>1883.7151200000001</v>
      </c>
      <c r="BI38" s="11">
        <f t="shared" si="18"/>
        <v>433.25447760000003</v>
      </c>
      <c r="BJ38" s="11">
        <f t="shared" si="19"/>
        <v>2316.9695976000003</v>
      </c>
    </row>
    <row r="39" spans="1:64" s="12" customFormat="1" ht="13.2" customHeight="1" x14ac:dyDescent="0.3">
      <c r="A39" s="8">
        <v>31</v>
      </c>
      <c r="B39" s="21">
        <v>11</v>
      </c>
      <c r="C39" s="21">
        <v>4</v>
      </c>
      <c r="D39" s="21" t="s">
        <v>48</v>
      </c>
      <c r="E39" s="21" t="s">
        <v>66</v>
      </c>
      <c r="F39" s="21" t="s">
        <v>17</v>
      </c>
      <c r="G39" s="21" t="s">
        <v>18</v>
      </c>
      <c r="H39" s="21" t="s">
        <v>18</v>
      </c>
      <c r="I39" s="21" t="s">
        <v>365</v>
      </c>
      <c r="J39" s="36" t="s">
        <v>874</v>
      </c>
      <c r="K39" s="21"/>
      <c r="L39" s="18" t="s">
        <v>48</v>
      </c>
      <c r="M39" s="18" t="s">
        <v>17</v>
      </c>
      <c r="N39" s="18" t="s">
        <v>18</v>
      </c>
      <c r="O39" s="18" t="s">
        <v>65</v>
      </c>
      <c r="P39" s="18"/>
      <c r="Q39" s="18"/>
      <c r="R39" s="18" t="s">
        <v>193</v>
      </c>
      <c r="S39" s="18" t="s">
        <v>17</v>
      </c>
      <c r="T39" s="18" t="s">
        <v>18</v>
      </c>
      <c r="U39" s="18" t="s">
        <v>18</v>
      </c>
      <c r="V39" s="18" t="s">
        <v>365</v>
      </c>
      <c r="W39" s="18" t="s">
        <v>874</v>
      </c>
      <c r="X39" s="18" t="s">
        <v>366</v>
      </c>
      <c r="Y39" s="38" t="s">
        <v>652</v>
      </c>
      <c r="Z39" s="39" t="s">
        <v>39</v>
      </c>
      <c r="AA39" s="18">
        <v>3.5</v>
      </c>
      <c r="AB39" s="18">
        <v>87</v>
      </c>
      <c r="AC39" s="18"/>
      <c r="AD39" s="18"/>
      <c r="AE39" s="21">
        <v>0</v>
      </c>
      <c r="AF39" s="8">
        <f t="shared" si="11"/>
        <v>87</v>
      </c>
      <c r="AG39" s="8">
        <f t="shared" si="12"/>
        <v>8.6999999999999994E-2</v>
      </c>
      <c r="AH39" s="18">
        <v>12</v>
      </c>
      <c r="AI39" s="18">
        <f t="shared" si="20"/>
        <v>0</v>
      </c>
      <c r="AJ39" s="9">
        <f t="shared" si="13"/>
        <v>0</v>
      </c>
      <c r="AK39" s="39">
        <v>4.5599999999999996</v>
      </c>
      <c r="AL39" s="9">
        <f t="shared" si="1"/>
        <v>54.72</v>
      </c>
      <c r="AM39" s="39">
        <v>0.02</v>
      </c>
      <c r="AN39" s="9">
        <f t="shared" ref="AN39:AN42" si="73">AM39*AH39</f>
        <v>0.24</v>
      </c>
      <c r="AO39" s="39">
        <v>11.54</v>
      </c>
      <c r="AP39" s="9">
        <f t="shared" ref="AP39:AP42" si="74">AO39*AH39</f>
        <v>138.47999999999999</v>
      </c>
      <c r="AQ39" s="21">
        <v>0</v>
      </c>
      <c r="AR39" s="9">
        <f t="shared" si="15"/>
        <v>0</v>
      </c>
      <c r="AS39" s="39">
        <v>2.4199999999999999E-2</v>
      </c>
      <c r="AT39" s="9">
        <f t="shared" si="2"/>
        <v>2.1053999999999999</v>
      </c>
      <c r="AU39" s="21">
        <f>AU$37</f>
        <v>4.96E-3</v>
      </c>
      <c r="AV39" s="10">
        <f t="shared" si="3"/>
        <v>0.43152000000000001</v>
      </c>
      <c r="AW39" s="39">
        <v>2.38</v>
      </c>
      <c r="AX39" s="25">
        <v>12</v>
      </c>
      <c r="AY39" s="27">
        <f t="shared" si="69"/>
        <v>28.56</v>
      </c>
      <c r="AZ39" s="39">
        <v>0.35299999999999998</v>
      </c>
      <c r="BA39" s="9">
        <f t="shared" si="4"/>
        <v>30.710999999999999</v>
      </c>
      <c r="BB39" s="39">
        <v>0</v>
      </c>
      <c r="BC39" s="9">
        <f t="shared" si="5"/>
        <v>0</v>
      </c>
      <c r="BD39" s="39">
        <v>0</v>
      </c>
      <c r="BE39" s="9">
        <f t="shared" si="6"/>
        <v>0</v>
      </c>
      <c r="BF39" s="11">
        <f t="shared" si="7"/>
        <v>255.24791999999999</v>
      </c>
      <c r="BG39" s="11">
        <f t="shared" si="8"/>
        <v>0</v>
      </c>
      <c r="BH39" s="11">
        <f t="shared" si="17"/>
        <v>255.24791999999999</v>
      </c>
      <c r="BI39" s="11">
        <f t="shared" si="18"/>
        <v>58.707021600000004</v>
      </c>
      <c r="BJ39" s="11">
        <f t="shared" si="19"/>
        <v>313.95494159999998</v>
      </c>
    </row>
    <row r="40" spans="1:64" s="12" customFormat="1" ht="13.2" customHeight="1" x14ac:dyDescent="0.3">
      <c r="A40" s="8">
        <v>32</v>
      </c>
      <c r="B40" s="21">
        <v>11</v>
      </c>
      <c r="C40" s="21">
        <v>5</v>
      </c>
      <c r="D40" s="21" t="s">
        <v>48</v>
      </c>
      <c r="E40" s="21" t="s">
        <v>66</v>
      </c>
      <c r="F40" s="21" t="s">
        <v>17</v>
      </c>
      <c r="G40" s="21" t="s">
        <v>18</v>
      </c>
      <c r="H40" s="21" t="s">
        <v>18</v>
      </c>
      <c r="I40" s="21" t="s">
        <v>365</v>
      </c>
      <c r="J40" s="36" t="s">
        <v>874</v>
      </c>
      <c r="K40" s="21"/>
      <c r="L40" s="18" t="s">
        <v>48</v>
      </c>
      <c r="M40" s="18" t="s">
        <v>17</v>
      </c>
      <c r="N40" s="18" t="s">
        <v>18</v>
      </c>
      <c r="O40" s="18" t="s">
        <v>65</v>
      </c>
      <c r="P40" s="18"/>
      <c r="Q40" s="18"/>
      <c r="R40" s="18" t="s">
        <v>193</v>
      </c>
      <c r="S40" s="18" t="s">
        <v>17</v>
      </c>
      <c r="T40" s="18" t="s">
        <v>18</v>
      </c>
      <c r="U40" s="18" t="s">
        <v>18</v>
      </c>
      <c r="V40" s="18" t="s">
        <v>365</v>
      </c>
      <c r="W40" s="18" t="s">
        <v>874</v>
      </c>
      <c r="X40" s="18" t="s">
        <v>367</v>
      </c>
      <c r="Y40" s="38" t="s">
        <v>653</v>
      </c>
      <c r="Z40" s="18" t="str">
        <f>Z$39</f>
        <v>G11</v>
      </c>
      <c r="AA40" s="18">
        <v>3.5</v>
      </c>
      <c r="AB40" s="18">
        <v>123</v>
      </c>
      <c r="AC40" s="18"/>
      <c r="AD40" s="18"/>
      <c r="AE40" s="21">
        <v>0</v>
      </c>
      <c r="AF40" s="8">
        <f t="shared" si="11"/>
        <v>123</v>
      </c>
      <c r="AG40" s="8">
        <f t="shared" si="12"/>
        <v>0.123</v>
      </c>
      <c r="AH40" s="18">
        <v>12</v>
      </c>
      <c r="AI40" s="18">
        <f t="shared" si="20"/>
        <v>0</v>
      </c>
      <c r="AJ40" s="9">
        <f t="shared" si="13"/>
        <v>0</v>
      </c>
      <c r="AK40" s="18">
        <f>AK$39</f>
        <v>4.5599999999999996</v>
      </c>
      <c r="AL40" s="9">
        <f t="shared" si="1"/>
        <v>54.72</v>
      </c>
      <c r="AM40" s="39">
        <f>AM$39</f>
        <v>0.02</v>
      </c>
      <c r="AN40" s="9">
        <f t="shared" si="73"/>
        <v>0.24</v>
      </c>
      <c r="AO40" s="18">
        <f>AO$39</f>
        <v>11.54</v>
      </c>
      <c r="AP40" s="9">
        <f t="shared" si="74"/>
        <v>138.47999999999999</v>
      </c>
      <c r="AQ40" s="21">
        <v>0</v>
      </c>
      <c r="AR40" s="9">
        <f t="shared" si="15"/>
        <v>0</v>
      </c>
      <c r="AS40" s="18">
        <f>AS$39</f>
        <v>2.4199999999999999E-2</v>
      </c>
      <c r="AT40" s="9">
        <f t="shared" si="2"/>
        <v>2.9765999999999999</v>
      </c>
      <c r="AU40" s="21">
        <f>AU$38</f>
        <v>4.96E-3</v>
      </c>
      <c r="AV40" s="10">
        <f t="shared" si="3"/>
        <v>0.61007999999999996</v>
      </c>
      <c r="AW40" s="18">
        <f>AW$39</f>
        <v>2.38</v>
      </c>
      <c r="AX40" s="25">
        <v>12</v>
      </c>
      <c r="AY40" s="27">
        <f t="shared" si="69"/>
        <v>28.56</v>
      </c>
      <c r="AZ40" s="18">
        <f>AZ$39</f>
        <v>0.35299999999999998</v>
      </c>
      <c r="BA40" s="9">
        <f t="shared" si="4"/>
        <v>43.418999999999997</v>
      </c>
      <c r="BB40" s="18">
        <f>BB$39</f>
        <v>0</v>
      </c>
      <c r="BC40" s="9">
        <f t="shared" si="5"/>
        <v>0</v>
      </c>
      <c r="BD40" s="18">
        <f>BD$39</f>
        <v>0</v>
      </c>
      <c r="BE40" s="9">
        <f t="shared" si="6"/>
        <v>0</v>
      </c>
      <c r="BF40" s="11">
        <f t="shared" si="7"/>
        <v>269.00567999999998</v>
      </c>
      <c r="BG40" s="11">
        <f t="shared" si="8"/>
        <v>0</v>
      </c>
      <c r="BH40" s="11">
        <f t="shared" si="17"/>
        <v>269.00567999999998</v>
      </c>
      <c r="BI40" s="11">
        <f t="shared" si="18"/>
        <v>61.871306400000002</v>
      </c>
      <c r="BJ40" s="11">
        <f t="shared" si="19"/>
        <v>330.87698639999996</v>
      </c>
    </row>
    <row r="41" spans="1:64" s="12" customFormat="1" ht="13.2" customHeight="1" x14ac:dyDescent="0.3">
      <c r="A41" s="8">
        <v>33</v>
      </c>
      <c r="B41" s="21">
        <v>11</v>
      </c>
      <c r="C41" s="21">
        <v>6</v>
      </c>
      <c r="D41" s="21" t="s">
        <v>48</v>
      </c>
      <c r="E41" s="21" t="s">
        <v>66</v>
      </c>
      <c r="F41" s="21" t="s">
        <v>17</v>
      </c>
      <c r="G41" s="21" t="s">
        <v>18</v>
      </c>
      <c r="H41" s="21" t="s">
        <v>18</v>
      </c>
      <c r="I41" s="21" t="s">
        <v>365</v>
      </c>
      <c r="J41" s="36" t="s">
        <v>874</v>
      </c>
      <c r="K41" s="21"/>
      <c r="L41" s="18" t="s">
        <v>48</v>
      </c>
      <c r="M41" s="18" t="s">
        <v>17</v>
      </c>
      <c r="N41" s="18" t="s">
        <v>18</v>
      </c>
      <c r="O41" s="18" t="s">
        <v>65</v>
      </c>
      <c r="P41" s="18"/>
      <c r="Q41" s="18"/>
      <c r="R41" s="18" t="s">
        <v>193</v>
      </c>
      <c r="S41" s="18" t="s">
        <v>17</v>
      </c>
      <c r="T41" s="18" t="s">
        <v>18</v>
      </c>
      <c r="U41" s="18" t="s">
        <v>18</v>
      </c>
      <c r="V41" s="18" t="s">
        <v>365</v>
      </c>
      <c r="W41" s="18" t="s">
        <v>874</v>
      </c>
      <c r="X41" s="18" t="s">
        <v>368</v>
      </c>
      <c r="Y41" s="38" t="s">
        <v>654</v>
      </c>
      <c r="Z41" s="18" t="str">
        <f t="shared" ref="Z41:Z42" si="75">Z$39</f>
        <v>G11</v>
      </c>
      <c r="AA41" s="18">
        <v>3.5</v>
      </c>
      <c r="AB41" s="18">
        <v>163</v>
      </c>
      <c r="AC41" s="18"/>
      <c r="AD41" s="18"/>
      <c r="AE41" s="21">
        <v>0</v>
      </c>
      <c r="AF41" s="8">
        <f t="shared" si="11"/>
        <v>163</v>
      </c>
      <c r="AG41" s="8">
        <f t="shared" si="12"/>
        <v>0.16300000000000001</v>
      </c>
      <c r="AH41" s="18">
        <v>12</v>
      </c>
      <c r="AI41" s="18">
        <f t="shared" si="20"/>
        <v>0</v>
      </c>
      <c r="AJ41" s="9">
        <f t="shared" si="13"/>
        <v>0</v>
      </c>
      <c r="AK41" s="18">
        <f t="shared" ref="AK41:AK42" si="76">AK$39</f>
        <v>4.5599999999999996</v>
      </c>
      <c r="AL41" s="9">
        <f t="shared" si="1"/>
        <v>54.72</v>
      </c>
      <c r="AM41" s="39">
        <f t="shared" ref="AM41:AM42" si="77">AM$39</f>
        <v>0.02</v>
      </c>
      <c r="AN41" s="9">
        <f t="shared" si="73"/>
        <v>0.24</v>
      </c>
      <c r="AO41" s="18">
        <f t="shared" ref="AO41:AO42" si="78">AO$39</f>
        <v>11.54</v>
      </c>
      <c r="AP41" s="9">
        <f t="shared" si="74"/>
        <v>138.47999999999999</v>
      </c>
      <c r="AQ41" s="21">
        <v>0</v>
      </c>
      <c r="AR41" s="9">
        <f t="shared" si="15"/>
        <v>0</v>
      </c>
      <c r="AS41" s="18">
        <f t="shared" ref="AS41:AS42" si="79">AS$39</f>
        <v>2.4199999999999999E-2</v>
      </c>
      <c r="AT41" s="9">
        <f t="shared" si="2"/>
        <v>3.9445999999999999</v>
      </c>
      <c r="AU41" s="21">
        <f>AU$38</f>
        <v>4.96E-3</v>
      </c>
      <c r="AV41" s="10">
        <f t="shared" si="3"/>
        <v>0.80847999999999998</v>
      </c>
      <c r="AW41" s="18">
        <f t="shared" ref="AW41:AW42" si="80">AW$39</f>
        <v>2.38</v>
      </c>
      <c r="AX41" s="25">
        <v>12</v>
      </c>
      <c r="AY41" s="27">
        <f t="shared" si="69"/>
        <v>28.56</v>
      </c>
      <c r="AZ41" s="18">
        <f t="shared" ref="AZ41:AZ42" si="81">AZ$39</f>
        <v>0.35299999999999998</v>
      </c>
      <c r="BA41" s="9">
        <f t="shared" si="4"/>
        <v>57.538999999999994</v>
      </c>
      <c r="BB41" s="18">
        <f t="shared" ref="BB41:BB42" si="82">BB$39</f>
        <v>0</v>
      </c>
      <c r="BC41" s="9">
        <f t="shared" si="5"/>
        <v>0</v>
      </c>
      <c r="BD41" s="18">
        <f t="shared" ref="BD41:BD42" si="83">BD$39</f>
        <v>0</v>
      </c>
      <c r="BE41" s="9">
        <f t="shared" si="6"/>
        <v>0</v>
      </c>
      <c r="BF41" s="11">
        <f t="shared" si="7"/>
        <v>284.29207999999994</v>
      </c>
      <c r="BG41" s="11">
        <f t="shared" si="8"/>
        <v>0</v>
      </c>
      <c r="BH41" s="11">
        <f t="shared" si="17"/>
        <v>284.29207999999994</v>
      </c>
      <c r="BI41" s="11">
        <f t="shared" si="18"/>
        <v>65.387178399999996</v>
      </c>
      <c r="BJ41" s="11">
        <f t="shared" si="19"/>
        <v>349.67925839999992</v>
      </c>
    </row>
    <row r="42" spans="1:64" s="12" customFormat="1" ht="13.2" customHeight="1" x14ac:dyDescent="0.3">
      <c r="A42" s="8">
        <v>34</v>
      </c>
      <c r="B42" s="21">
        <v>11</v>
      </c>
      <c r="C42" s="21">
        <v>7</v>
      </c>
      <c r="D42" s="21" t="s">
        <v>48</v>
      </c>
      <c r="E42" s="21" t="s">
        <v>66</v>
      </c>
      <c r="F42" s="21" t="s">
        <v>17</v>
      </c>
      <c r="G42" s="21" t="s">
        <v>18</v>
      </c>
      <c r="H42" s="21" t="s">
        <v>18</v>
      </c>
      <c r="I42" s="21" t="s">
        <v>365</v>
      </c>
      <c r="J42" s="36" t="s">
        <v>874</v>
      </c>
      <c r="K42" s="21"/>
      <c r="L42" s="18" t="s">
        <v>48</v>
      </c>
      <c r="M42" s="18" t="s">
        <v>17</v>
      </c>
      <c r="N42" s="18" t="s">
        <v>18</v>
      </c>
      <c r="O42" s="18" t="s">
        <v>65</v>
      </c>
      <c r="P42" s="18"/>
      <c r="Q42" s="18"/>
      <c r="R42" s="18" t="s">
        <v>193</v>
      </c>
      <c r="S42" s="18" t="s">
        <v>17</v>
      </c>
      <c r="T42" s="18" t="s">
        <v>18</v>
      </c>
      <c r="U42" s="18" t="s">
        <v>18</v>
      </c>
      <c r="V42" s="18" t="s">
        <v>365</v>
      </c>
      <c r="W42" s="18" t="s">
        <v>874</v>
      </c>
      <c r="X42" s="18" t="s">
        <v>369</v>
      </c>
      <c r="Y42" s="38" t="s">
        <v>655</v>
      </c>
      <c r="Z42" s="18" t="str">
        <f t="shared" si="75"/>
        <v>G11</v>
      </c>
      <c r="AA42" s="18">
        <v>3.5</v>
      </c>
      <c r="AB42" s="18">
        <v>197</v>
      </c>
      <c r="AC42" s="18"/>
      <c r="AD42" s="18"/>
      <c r="AE42" s="21">
        <v>0</v>
      </c>
      <c r="AF42" s="8">
        <f t="shared" si="11"/>
        <v>197</v>
      </c>
      <c r="AG42" s="8">
        <f t="shared" si="12"/>
        <v>0.19700000000000001</v>
      </c>
      <c r="AH42" s="18">
        <v>12</v>
      </c>
      <c r="AI42" s="18">
        <f t="shared" si="20"/>
        <v>0</v>
      </c>
      <c r="AJ42" s="9">
        <f t="shared" si="13"/>
        <v>0</v>
      </c>
      <c r="AK42" s="18">
        <f t="shared" si="76"/>
        <v>4.5599999999999996</v>
      </c>
      <c r="AL42" s="9">
        <f t="shared" si="1"/>
        <v>54.72</v>
      </c>
      <c r="AM42" s="39">
        <f t="shared" si="77"/>
        <v>0.02</v>
      </c>
      <c r="AN42" s="9">
        <f t="shared" si="73"/>
        <v>0.24</v>
      </c>
      <c r="AO42" s="18">
        <f t="shared" si="78"/>
        <v>11.54</v>
      </c>
      <c r="AP42" s="9">
        <f t="shared" si="74"/>
        <v>138.47999999999999</v>
      </c>
      <c r="AQ42" s="21">
        <v>0</v>
      </c>
      <c r="AR42" s="9">
        <f t="shared" si="15"/>
        <v>0</v>
      </c>
      <c r="AS42" s="18">
        <f t="shared" si="79"/>
        <v>2.4199999999999999E-2</v>
      </c>
      <c r="AT42" s="9">
        <f t="shared" si="2"/>
        <v>4.7674000000000003</v>
      </c>
      <c r="AU42" s="21">
        <f>AU$9</f>
        <v>4.96E-3</v>
      </c>
      <c r="AV42" s="10">
        <f t="shared" si="3"/>
        <v>0.97711999999999999</v>
      </c>
      <c r="AW42" s="18">
        <f t="shared" si="80"/>
        <v>2.38</v>
      </c>
      <c r="AX42" s="25">
        <v>12</v>
      </c>
      <c r="AY42" s="27">
        <f t="shared" si="69"/>
        <v>28.56</v>
      </c>
      <c r="AZ42" s="18">
        <f t="shared" si="81"/>
        <v>0.35299999999999998</v>
      </c>
      <c r="BA42" s="9">
        <f t="shared" si="4"/>
        <v>69.540999999999997</v>
      </c>
      <c r="BB42" s="18">
        <f t="shared" si="82"/>
        <v>0</v>
      </c>
      <c r="BC42" s="9">
        <f t="shared" si="5"/>
        <v>0</v>
      </c>
      <c r="BD42" s="18">
        <f t="shared" si="83"/>
        <v>0</v>
      </c>
      <c r="BE42" s="9">
        <f t="shared" si="6"/>
        <v>0</v>
      </c>
      <c r="BF42" s="11">
        <f t="shared" si="7"/>
        <v>297.28552000000002</v>
      </c>
      <c r="BG42" s="11">
        <f t="shared" si="8"/>
        <v>0</v>
      </c>
      <c r="BH42" s="11">
        <f t="shared" si="17"/>
        <v>297.28552000000002</v>
      </c>
      <c r="BI42" s="11">
        <f t="shared" si="18"/>
        <v>68.375669600000009</v>
      </c>
      <c r="BJ42" s="11">
        <f t="shared" si="19"/>
        <v>365.66118960000006</v>
      </c>
    </row>
    <row r="43" spans="1:64" s="12" customFormat="1" ht="13.2" customHeight="1" x14ac:dyDescent="0.3">
      <c r="A43" s="8">
        <v>35</v>
      </c>
      <c r="B43" s="21">
        <v>12</v>
      </c>
      <c r="C43" s="21">
        <v>1</v>
      </c>
      <c r="D43" s="21" t="s">
        <v>81</v>
      </c>
      <c r="E43" s="21" t="s">
        <v>67</v>
      </c>
      <c r="F43" s="21" t="s">
        <v>21</v>
      </c>
      <c r="G43" s="21" t="s">
        <v>20</v>
      </c>
      <c r="H43" s="21" t="s">
        <v>20</v>
      </c>
      <c r="I43" s="21" t="s">
        <v>370</v>
      </c>
      <c r="J43" s="36" t="s">
        <v>900</v>
      </c>
      <c r="K43" s="21"/>
      <c r="L43" s="18" t="s">
        <v>81</v>
      </c>
      <c r="M43" s="18" t="s">
        <v>21</v>
      </c>
      <c r="N43" s="18" t="s">
        <v>20</v>
      </c>
      <c r="O43" s="18" t="s">
        <v>370</v>
      </c>
      <c r="P43" s="18" t="s">
        <v>900</v>
      </c>
      <c r="Q43" s="18"/>
      <c r="R43" s="18" t="s">
        <v>194</v>
      </c>
      <c r="S43" s="18" t="s">
        <v>21</v>
      </c>
      <c r="T43" s="18" t="s">
        <v>20</v>
      </c>
      <c r="U43" s="18" t="s">
        <v>20</v>
      </c>
      <c r="V43" s="18" t="s">
        <v>370</v>
      </c>
      <c r="W43" s="18" t="s">
        <v>900</v>
      </c>
      <c r="X43" s="18"/>
      <c r="Y43" s="38" t="s">
        <v>656</v>
      </c>
      <c r="Z43" s="18" t="str">
        <f t="shared" ref="Z43:Z44" si="84">Z$29</f>
        <v>B23</v>
      </c>
      <c r="AA43" s="18" t="s">
        <v>1239</v>
      </c>
      <c r="AB43" s="18">
        <v>206710</v>
      </c>
      <c r="AC43" s="18">
        <v>83534</v>
      </c>
      <c r="AD43" s="18">
        <v>492542</v>
      </c>
      <c r="AE43" s="21">
        <v>0</v>
      </c>
      <c r="AF43" s="8">
        <f t="shared" si="11"/>
        <v>782786</v>
      </c>
      <c r="AG43" s="8">
        <f t="shared" si="12"/>
        <v>782.78599999999994</v>
      </c>
      <c r="AH43" s="18">
        <v>12</v>
      </c>
      <c r="AI43" s="18">
        <f t="shared" si="20"/>
        <v>0</v>
      </c>
      <c r="AJ43" s="9">
        <f t="shared" si="13"/>
        <v>0</v>
      </c>
      <c r="AK43" s="18">
        <f t="shared" ref="AK43:AK44" si="85">AK$29</f>
        <v>14.5</v>
      </c>
      <c r="AL43" s="9">
        <f t="shared" si="1"/>
        <v>174</v>
      </c>
      <c r="AM43" s="18">
        <f t="shared" ref="AM43:AM44" si="86">AM$29</f>
        <v>0.19</v>
      </c>
      <c r="AN43" s="9">
        <f t="shared" si="14"/>
        <v>478.80000000000007</v>
      </c>
      <c r="AO43" s="18">
        <f t="shared" ref="AO43:AO44" si="87">AO$29</f>
        <v>23.3</v>
      </c>
      <c r="AP43" s="9">
        <f t="shared" si="21"/>
        <v>58716.000000000007</v>
      </c>
      <c r="AQ43" s="21">
        <v>0</v>
      </c>
      <c r="AR43" s="9">
        <f t="shared" si="15"/>
        <v>0</v>
      </c>
      <c r="AS43" s="18">
        <f t="shared" ref="AS43:AS44" si="88">AS$29</f>
        <v>2.4210000000000002E-2</v>
      </c>
      <c r="AT43" s="9">
        <f t="shared" si="2"/>
        <v>18951.249060000002</v>
      </c>
      <c r="AU43" s="21">
        <f>AU$12</f>
        <v>4.96E-3</v>
      </c>
      <c r="AV43" s="10">
        <f t="shared" si="3"/>
        <v>3882.6185599999999</v>
      </c>
      <c r="AW43" s="18">
        <f t="shared" ref="AW43:AW44" si="89">AW$29</f>
        <v>0.1024</v>
      </c>
      <c r="AX43" s="18">
        <v>0.8</v>
      </c>
      <c r="AY43" s="9">
        <f>AX43*AW43*AF43</f>
        <v>64125.829120000002</v>
      </c>
      <c r="AZ43" s="18">
        <f t="shared" ref="AZ43:AZ44" si="90">AZ$29</f>
        <v>8.0739999999999992E-2</v>
      </c>
      <c r="BA43" s="9">
        <f t="shared" si="4"/>
        <v>16689.7654</v>
      </c>
      <c r="BB43" s="18">
        <f t="shared" ref="BB43:BB44" si="91">BB$29</f>
        <v>9.9420000000000008E-2</v>
      </c>
      <c r="BC43" s="9">
        <f t="shared" si="5"/>
        <v>8304.9502800000009</v>
      </c>
      <c r="BD43" s="18">
        <f t="shared" ref="BD43:BD44" si="92">BD$29</f>
        <v>3.5729999999999998E-2</v>
      </c>
      <c r="BE43" s="9">
        <f t="shared" si="6"/>
        <v>17598.525659999999</v>
      </c>
      <c r="BF43" s="11">
        <f t="shared" si="7"/>
        <v>188921.73808000001</v>
      </c>
      <c r="BG43" s="11">
        <f t="shared" si="8"/>
        <v>0</v>
      </c>
      <c r="BH43" s="11">
        <f t="shared" si="17"/>
        <v>188921.73808000001</v>
      </c>
      <c r="BI43" s="11">
        <f t="shared" si="18"/>
        <v>43451.999758400001</v>
      </c>
      <c r="BJ43" s="11">
        <f t="shared" si="19"/>
        <v>232373.7378384</v>
      </c>
    </row>
    <row r="44" spans="1:64" s="12" customFormat="1" ht="13.2" customHeight="1" x14ac:dyDescent="0.3">
      <c r="A44" s="8">
        <v>36</v>
      </c>
      <c r="B44" s="21">
        <v>12</v>
      </c>
      <c r="C44" s="21">
        <v>2</v>
      </c>
      <c r="D44" s="21" t="s">
        <v>81</v>
      </c>
      <c r="E44" s="21" t="s">
        <v>67</v>
      </c>
      <c r="F44" s="21" t="s">
        <v>21</v>
      </c>
      <c r="G44" s="21" t="s">
        <v>20</v>
      </c>
      <c r="H44" s="21" t="s">
        <v>20</v>
      </c>
      <c r="I44" s="21" t="s">
        <v>370</v>
      </c>
      <c r="J44" s="36" t="s">
        <v>900</v>
      </c>
      <c r="K44" s="21"/>
      <c r="L44" s="18" t="s">
        <v>81</v>
      </c>
      <c r="M44" s="18" t="s">
        <v>21</v>
      </c>
      <c r="N44" s="18" t="s">
        <v>20</v>
      </c>
      <c r="O44" s="18" t="s">
        <v>370</v>
      </c>
      <c r="P44" s="18" t="s">
        <v>900</v>
      </c>
      <c r="Q44" s="18"/>
      <c r="R44" s="18" t="s">
        <v>195</v>
      </c>
      <c r="S44" s="18" t="s">
        <v>21</v>
      </c>
      <c r="T44" s="18" t="s">
        <v>20</v>
      </c>
      <c r="U44" s="18" t="s">
        <v>20</v>
      </c>
      <c r="V44" s="18" t="s">
        <v>370</v>
      </c>
      <c r="W44" s="18" t="s">
        <v>900</v>
      </c>
      <c r="X44" s="18"/>
      <c r="Y44" s="38" t="s">
        <v>657</v>
      </c>
      <c r="Z44" s="18" t="str">
        <f t="shared" si="84"/>
        <v>B23</v>
      </c>
      <c r="AA44" s="18" t="s">
        <v>998</v>
      </c>
      <c r="AB44" s="18">
        <v>13983</v>
      </c>
      <c r="AC44" s="18">
        <v>11946</v>
      </c>
      <c r="AD44" s="18">
        <v>59543</v>
      </c>
      <c r="AE44" s="21">
        <v>0</v>
      </c>
      <c r="AF44" s="8">
        <f t="shared" si="11"/>
        <v>85472</v>
      </c>
      <c r="AG44" s="8">
        <f t="shared" si="12"/>
        <v>85.471999999999994</v>
      </c>
      <c r="AH44" s="18">
        <v>12</v>
      </c>
      <c r="AI44" s="18">
        <f t="shared" si="20"/>
        <v>0</v>
      </c>
      <c r="AJ44" s="9">
        <f t="shared" si="13"/>
        <v>0</v>
      </c>
      <c r="AK44" s="18">
        <f t="shared" si="85"/>
        <v>14.5</v>
      </c>
      <c r="AL44" s="9">
        <f t="shared" si="1"/>
        <v>174</v>
      </c>
      <c r="AM44" s="18">
        <f t="shared" si="86"/>
        <v>0.19</v>
      </c>
      <c r="AN44" s="9">
        <f t="shared" si="14"/>
        <v>79.800000000000011</v>
      </c>
      <c r="AO44" s="18">
        <f t="shared" si="87"/>
        <v>23.3</v>
      </c>
      <c r="AP44" s="9">
        <f t="shared" si="21"/>
        <v>9786</v>
      </c>
      <c r="AQ44" s="21">
        <v>0</v>
      </c>
      <c r="AR44" s="9">
        <f t="shared" si="15"/>
        <v>0</v>
      </c>
      <c r="AS44" s="18">
        <f t="shared" si="88"/>
        <v>2.4210000000000002E-2</v>
      </c>
      <c r="AT44" s="9">
        <f t="shared" si="2"/>
        <v>2069.2771200000002</v>
      </c>
      <c r="AU44" s="21">
        <f t="shared" ref="AU44:AU46" si="93">AU$38</f>
        <v>4.96E-3</v>
      </c>
      <c r="AV44" s="10">
        <f t="shared" si="3"/>
        <v>423.94112000000001</v>
      </c>
      <c r="AW44" s="18">
        <f t="shared" si="89"/>
        <v>0.1024</v>
      </c>
      <c r="AX44" s="18">
        <v>0.8</v>
      </c>
      <c r="AY44" s="9">
        <f>AX44*AW44*AF44</f>
        <v>7001.8662400000003</v>
      </c>
      <c r="AZ44" s="18">
        <f t="shared" si="90"/>
        <v>8.0739999999999992E-2</v>
      </c>
      <c r="BA44" s="9">
        <f t="shared" si="4"/>
        <v>1128.9874199999999</v>
      </c>
      <c r="BB44" s="18">
        <f t="shared" si="91"/>
        <v>9.9420000000000008E-2</v>
      </c>
      <c r="BC44" s="9">
        <f t="shared" si="5"/>
        <v>1187.6713200000002</v>
      </c>
      <c r="BD44" s="18">
        <f t="shared" si="92"/>
        <v>3.5729999999999998E-2</v>
      </c>
      <c r="BE44" s="9">
        <f t="shared" si="6"/>
        <v>2127.4713899999997</v>
      </c>
      <c r="BF44" s="11">
        <f t="shared" si="7"/>
        <v>23979.014610000002</v>
      </c>
      <c r="BG44" s="11">
        <f t="shared" si="8"/>
        <v>0</v>
      </c>
      <c r="BH44" s="11">
        <f t="shared" si="17"/>
        <v>23979.014610000002</v>
      </c>
      <c r="BI44" s="11">
        <f t="shared" si="18"/>
        <v>5515.1733603000011</v>
      </c>
      <c r="BJ44" s="11">
        <f t="shared" si="19"/>
        <v>29494.187970300001</v>
      </c>
    </row>
    <row r="45" spans="1:64" s="12" customFormat="1" ht="13.2" customHeight="1" x14ac:dyDescent="0.3">
      <c r="A45" s="8">
        <v>37</v>
      </c>
      <c r="B45" s="21">
        <v>13</v>
      </c>
      <c r="C45" s="21">
        <v>1</v>
      </c>
      <c r="D45" s="21" t="s">
        <v>84</v>
      </c>
      <c r="E45" s="21" t="s">
        <v>113</v>
      </c>
      <c r="F45" s="21" t="s">
        <v>22</v>
      </c>
      <c r="G45" s="21" t="s">
        <v>6</v>
      </c>
      <c r="H45" s="21" t="s">
        <v>6</v>
      </c>
      <c r="I45" s="21" t="s">
        <v>1011</v>
      </c>
      <c r="J45" s="36" t="s">
        <v>862</v>
      </c>
      <c r="K45" s="21"/>
      <c r="L45" s="18" t="s">
        <v>1012</v>
      </c>
      <c r="M45" s="18" t="s">
        <v>22</v>
      </c>
      <c r="N45" s="18" t="s">
        <v>6</v>
      </c>
      <c r="O45" s="18" t="s">
        <v>1013</v>
      </c>
      <c r="P45" s="18" t="s">
        <v>862</v>
      </c>
      <c r="Q45" s="18"/>
      <c r="R45" s="18" t="s">
        <v>196</v>
      </c>
      <c r="S45" s="18" t="s">
        <v>24</v>
      </c>
      <c r="T45" s="18" t="s">
        <v>12</v>
      </c>
      <c r="U45" s="18" t="s">
        <v>12</v>
      </c>
      <c r="V45" s="18" t="s">
        <v>371</v>
      </c>
      <c r="W45" s="18" t="s">
        <v>900</v>
      </c>
      <c r="X45" s="18"/>
      <c r="Y45" s="38" t="s">
        <v>658</v>
      </c>
      <c r="Z45" s="18" t="str">
        <f>Z$27</f>
        <v>B21</v>
      </c>
      <c r="AA45" s="18" t="s">
        <v>1240</v>
      </c>
      <c r="AB45" s="18">
        <v>219945</v>
      </c>
      <c r="AC45" s="18"/>
      <c r="AD45" s="18"/>
      <c r="AE45" s="21">
        <v>0</v>
      </c>
      <c r="AF45" s="8">
        <f t="shared" si="11"/>
        <v>219945</v>
      </c>
      <c r="AG45" s="8">
        <f t="shared" si="12"/>
        <v>219.94499999999999</v>
      </c>
      <c r="AH45" s="18">
        <v>12</v>
      </c>
      <c r="AI45" s="18">
        <f t="shared" si="20"/>
        <v>0</v>
      </c>
      <c r="AJ45" s="9">
        <f t="shared" si="13"/>
        <v>0</v>
      </c>
      <c r="AK45" s="18">
        <f>AK$27</f>
        <v>14.5</v>
      </c>
      <c r="AL45" s="9">
        <f t="shared" si="1"/>
        <v>174</v>
      </c>
      <c r="AM45" s="18">
        <f>AM$27</f>
        <v>0.19</v>
      </c>
      <c r="AN45" s="9">
        <f t="shared" si="14"/>
        <v>250.80000000000004</v>
      </c>
      <c r="AO45" s="18">
        <f>AO$27</f>
        <v>21.68</v>
      </c>
      <c r="AP45" s="9">
        <f t="shared" si="21"/>
        <v>28617.599999999995</v>
      </c>
      <c r="AQ45" s="21">
        <v>0</v>
      </c>
      <c r="AR45" s="9">
        <f t="shared" si="15"/>
        <v>0</v>
      </c>
      <c r="AS45" s="18">
        <f>AS$27</f>
        <v>2.4210000000000002E-2</v>
      </c>
      <c r="AT45" s="9">
        <f t="shared" si="2"/>
        <v>5324.8684500000008</v>
      </c>
      <c r="AU45" s="21">
        <f t="shared" si="93"/>
        <v>4.96E-3</v>
      </c>
      <c r="AV45" s="10">
        <f t="shared" si="3"/>
        <v>1090.9272000000001</v>
      </c>
      <c r="AW45" s="18">
        <f>AW$27</f>
        <v>0.1024</v>
      </c>
      <c r="AX45" s="18">
        <v>0.8</v>
      </c>
      <c r="AY45" s="9">
        <f>AX45*AW45*AF45</f>
        <v>18017.894400000001</v>
      </c>
      <c r="AZ45" s="18">
        <f>AZ$27</f>
        <v>9.8729999999999998E-2</v>
      </c>
      <c r="BA45" s="9">
        <f t="shared" si="4"/>
        <v>21715.169849999998</v>
      </c>
      <c r="BB45" s="18">
        <f>BB$27</f>
        <v>0</v>
      </c>
      <c r="BC45" s="9">
        <f t="shared" si="5"/>
        <v>0</v>
      </c>
      <c r="BD45" s="18">
        <f>BD$27</f>
        <v>0</v>
      </c>
      <c r="BE45" s="9">
        <f t="shared" si="6"/>
        <v>0</v>
      </c>
      <c r="BF45" s="11">
        <f t="shared" si="7"/>
        <v>75191.25989999999</v>
      </c>
      <c r="BG45" s="11">
        <f t="shared" si="8"/>
        <v>0</v>
      </c>
      <c r="BH45" s="11">
        <f t="shared" si="17"/>
        <v>75191.25989999999</v>
      </c>
      <c r="BI45" s="11">
        <f t="shared" si="18"/>
        <v>17293.989776999999</v>
      </c>
      <c r="BJ45" s="11">
        <f t="shared" si="19"/>
        <v>92485.249676999985</v>
      </c>
    </row>
    <row r="46" spans="1:64" s="12" customFormat="1" ht="13.2" customHeight="1" x14ac:dyDescent="0.3">
      <c r="A46" s="8">
        <v>38</v>
      </c>
      <c r="B46" s="21">
        <v>13</v>
      </c>
      <c r="C46" s="21">
        <v>2</v>
      </c>
      <c r="D46" s="21" t="s">
        <v>84</v>
      </c>
      <c r="E46" s="21" t="s">
        <v>113</v>
      </c>
      <c r="F46" s="21" t="s">
        <v>22</v>
      </c>
      <c r="G46" s="21" t="s">
        <v>6</v>
      </c>
      <c r="H46" s="21" t="s">
        <v>6</v>
      </c>
      <c r="I46" s="21" t="s">
        <v>1011</v>
      </c>
      <c r="J46" s="36" t="s">
        <v>862</v>
      </c>
      <c r="K46" s="21"/>
      <c r="L46" s="18" t="s">
        <v>1012</v>
      </c>
      <c r="M46" s="18" t="s">
        <v>22</v>
      </c>
      <c r="N46" s="18" t="s">
        <v>6</v>
      </c>
      <c r="O46" s="18" t="s">
        <v>1013</v>
      </c>
      <c r="P46" s="18" t="s">
        <v>862</v>
      </c>
      <c r="Q46" s="18"/>
      <c r="R46" s="18" t="s">
        <v>197</v>
      </c>
      <c r="S46" s="18" t="s">
        <v>22</v>
      </c>
      <c r="T46" s="18" t="s">
        <v>6</v>
      </c>
      <c r="U46" s="18" t="s">
        <v>6</v>
      </c>
      <c r="V46" s="18" t="s">
        <v>901</v>
      </c>
      <c r="W46" s="18" t="s">
        <v>862</v>
      </c>
      <c r="X46" s="18"/>
      <c r="Y46" s="38" t="s">
        <v>659</v>
      </c>
      <c r="Z46" s="18" t="str">
        <f>Z$27</f>
        <v>B21</v>
      </c>
      <c r="AA46" s="18" t="s">
        <v>1241</v>
      </c>
      <c r="AB46" s="18">
        <v>361825</v>
      </c>
      <c r="AC46" s="18"/>
      <c r="AD46" s="18"/>
      <c r="AE46" s="21">
        <v>0</v>
      </c>
      <c r="AF46" s="8">
        <f t="shared" si="11"/>
        <v>361825</v>
      </c>
      <c r="AG46" s="8">
        <f t="shared" si="12"/>
        <v>361.82499999999999</v>
      </c>
      <c r="AH46" s="18">
        <v>12</v>
      </c>
      <c r="AI46" s="18">
        <f t="shared" si="20"/>
        <v>0</v>
      </c>
      <c r="AJ46" s="9">
        <f t="shared" si="13"/>
        <v>0</v>
      </c>
      <c r="AK46" s="18">
        <f>AK$27</f>
        <v>14.5</v>
      </c>
      <c r="AL46" s="9">
        <f t="shared" si="1"/>
        <v>174</v>
      </c>
      <c r="AM46" s="18">
        <f>AM$27</f>
        <v>0.19</v>
      </c>
      <c r="AN46" s="9">
        <f t="shared" si="14"/>
        <v>1026</v>
      </c>
      <c r="AO46" s="18">
        <f>AO$27</f>
        <v>21.68</v>
      </c>
      <c r="AP46" s="9">
        <f t="shared" si="21"/>
        <v>117071.99999999999</v>
      </c>
      <c r="AQ46" s="21">
        <v>0</v>
      </c>
      <c r="AR46" s="9">
        <f t="shared" si="15"/>
        <v>0</v>
      </c>
      <c r="AS46" s="18">
        <f>AS$27</f>
        <v>2.4210000000000002E-2</v>
      </c>
      <c r="AT46" s="9">
        <f t="shared" si="2"/>
        <v>8759.7832500000004</v>
      </c>
      <c r="AU46" s="21">
        <f t="shared" si="93"/>
        <v>4.96E-3</v>
      </c>
      <c r="AV46" s="10">
        <f t="shared" si="3"/>
        <v>1794.652</v>
      </c>
      <c r="AW46" s="18">
        <f>AW$27</f>
        <v>0.1024</v>
      </c>
      <c r="AX46" s="18">
        <v>0.8</v>
      </c>
      <c r="AY46" s="9">
        <f>AX46*AW46*AF46</f>
        <v>29640.704000000002</v>
      </c>
      <c r="AZ46" s="18">
        <f>AZ$27</f>
        <v>9.8729999999999998E-2</v>
      </c>
      <c r="BA46" s="9">
        <f t="shared" si="4"/>
        <v>35722.982250000001</v>
      </c>
      <c r="BB46" s="18">
        <f>BB$27</f>
        <v>0</v>
      </c>
      <c r="BC46" s="9">
        <f t="shared" si="5"/>
        <v>0</v>
      </c>
      <c r="BD46" s="18">
        <f>BD$27</f>
        <v>0</v>
      </c>
      <c r="BE46" s="9">
        <f t="shared" si="6"/>
        <v>0</v>
      </c>
      <c r="BF46" s="11">
        <f t="shared" si="7"/>
        <v>194190.12150000001</v>
      </c>
      <c r="BG46" s="11">
        <f t="shared" si="8"/>
        <v>0</v>
      </c>
      <c r="BH46" s="11">
        <f t="shared" si="17"/>
        <v>194190.12150000001</v>
      </c>
      <c r="BI46" s="11">
        <f t="shared" si="18"/>
        <v>44663.727945000006</v>
      </c>
      <c r="BJ46" s="11">
        <f t="shared" si="19"/>
        <v>238853.849445</v>
      </c>
    </row>
    <row r="47" spans="1:64" s="12" customFormat="1" ht="13.2" customHeight="1" x14ac:dyDescent="0.3">
      <c r="A47" s="8">
        <v>39</v>
      </c>
      <c r="B47" s="21">
        <v>13</v>
      </c>
      <c r="C47" s="21">
        <v>3</v>
      </c>
      <c r="D47" s="21" t="s">
        <v>84</v>
      </c>
      <c r="E47" s="21" t="s">
        <v>113</v>
      </c>
      <c r="F47" s="21" t="s">
        <v>22</v>
      </c>
      <c r="G47" s="21" t="s">
        <v>6</v>
      </c>
      <c r="H47" s="21" t="s">
        <v>6</v>
      </c>
      <c r="I47" s="21" t="s">
        <v>1011</v>
      </c>
      <c r="J47" s="36" t="s">
        <v>862</v>
      </c>
      <c r="K47" s="21"/>
      <c r="L47" s="18" t="s">
        <v>1012</v>
      </c>
      <c r="M47" s="18" t="s">
        <v>22</v>
      </c>
      <c r="N47" s="18" t="s">
        <v>6</v>
      </c>
      <c r="O47" s="18" t="s">
        <v>1013</v>
      </c>
      <c r="P47" s="18" t="s">
        <v>862</v>
      </c>
      <c r="Q47" s="18"/>
      <c r="R47" s="18" t="s">
        <v>198</v>
      </c>
      <c r="S47" s="18" t="s">
        <v>24</v>
      </c>
      <c r="T47" s="18" t="s">
        <v>12</v>
      </c>
      <c r="U47" s="18" t="s">
        <v>12</v>
      </c>
      <c r="V47" s="18" t="s">
        <v>371</v>
      </c>
      <c r="W47" s="18" t="s">
        <v>900</v>
      </c>
      <c r="X47" s="18"/>
      <c r="Y47" s="38" t="s">
        <v>660</v>
      </c>
      <c r="Z47" s="18" t="str">
        <f t="shared" ref="Z47:Z48" si="94">Z$9</f>
        <v>C12a</v>
      </c>
      <c r="AA47" s="18" t="s">
        <v>871</v>
      </c>
      <c r="AB47" s="18">
        <v>10</v>
      </c>
      <c r="AC47" s="18">
        <v>10</v>
      </c>
      <c r="AD47" s="18"/>
      <c r="AE47" s="22">
        <v>0</v>
      </c>
      <c r="AF47" s="8">
        <f t="shared" si="11"/>
        <v>20</v>
      </c>
      <c r="AG47" s="8">
        <f t="shared" si="12"/>
        <v>0.02</v>
      </c>
      <c r="AH47" s="18">
        <v>12</v>
      </c>
      <c r="AI47" s="18">
        <f t="shared" si="20"/>
        <v>0</v>
      </c>
      <c r="AJ47" s="9">
        <f t="shared" si="13"/>
        <v>0</v>
      </c>
      <c r="AK47" s="18">
        <f t="shared" ref="AK47:AK48" si="95">AK$9</f>
        <v>5.8</v>
      </c>
      <c r="AL47" s="9">
        <f t="shared" si="1"/>
        <v>69.599999999999994</v>
      </c>
      <c r="AM47" s="18">
        <f t="shared" ref="AM47:AM48" si="96">AM$9</f>
        <v>0.08</v>
      </c>
      <c r="AN47" s="9">
        <f t="shared" si="14"/>
        <v>14.399999999999999</v>
      </c>
      <c r="AO47" s="18">
        <f t="shared" ref="AO47:AO48" si="97">AO$9</f>
        <v>7.48</v>
      </c>
      <c r="AP47" s="9">
        <f t="shared" si="21"/>
        <v>1346.4</v>
      </c>
      <c r="AQ47" s="21">
        <v>0</v>
      </c>
      <c r="AR47" s="9">
        <f t="shared" si="15"/>
        <v>0</v>
      </c>
      <c r="AS47" s="18">
        <f t="shared" ref="AS47:AS48" si="98">AS$9</f>
        <v>2.4199999999999999E-2</v>
      </c>
      <c r="AT47" s="9">
        <f t="shared" si="2"/>
        <v>0.48399999999999999</v>
      </c>
      <c r="AU47" s="21">
        <f>AU$9</f>
        <v>4.96E-3</v>
      </c>
      <c r="AV47" s="10">
        <f t="shared" si="3"/>
        <v>9.9199999999999997E-2</v>
      </c>
      <c r="AW47" s="18">
        <v>2.38</v>
      </c>
      <c r="AX47" s="25">
        <v>12</v>
      </c>
      <c r="AY47" s="27">
        <f>AX47*AW47</f>
        <v>28.56</v>
      </c>
      <c r="AZ47" s="18">
        <f t="shared" ref="AZ47:AZ48" si="99">AZ$9</f>
        <v>0.4854</v>
      </c>
      <c r="BA47" s="9">
        <f t="shared" si="4"/>
        <v>4.8540000000000001</v>
      </c>
      <c r="BB47" s="18">
        <f t="shared" ref="BB47:BB48" si="100">BB$9</f>
        <v>0.1416</v>
      </c>
      <c r="BC47" s="9">
        <f t="shared" si="5"/>
        <v>1.4159999999999999</v>
      </c>
      <c r="BD47" s="18">
        <f t="shared" ref="BD47:BD48" si="101">BD$9</f>
        <v>0</v>
      </c>
      <c r="BE47" s="9">
        <f t="shared" si="6"/>
        <v>0</v>
      </c>
      <c r="BF47" s="11">
        <f t="shared" si="7"/>
        <v>1465.8132000000001</v>
      </c>
      <c r="BG47" s="11">
        <f t="shared" si="8"/>
        <v>0</v>
      </c>
      <c r="BH47" s="11">
        <f t="shared" si="17"/>
        <v>1465.8132000000001</v>
      </c>
      <c r="BI47" s="11">
        <f t="shared" si="18"/>
        <v>337.13703600000002</v>
      </c>
      <c r="BJ47" s="11">
        <f t="shared" si="19"/>
        <v>1802.9502360000001</v>
      </c>
    </row>
    <row r="48" spans="1:64" s="12" customFormat="1" ht="13.2" customHeight="1" x14ac:dyDescent="0.3">
      <c r="A48" s="8">
        <v>40</v>
      </c>
      <c r="B48" s="21">
        <v>13</v>
      </c>
      <c r="C48" s="21">
        <v>2</v>
      </c>
      <c r="D48" s="21" t="s">
        <v>84</v>
      </c>
      <c r="E48" s="21" t="s">
        <v>113</v>
      </c>
      <c r="F48" s="21" t="s">
        <v>22</v>
      </c>
      <c r="G48" s="21" t="s">
        <v>6</v>
      </c>
      <c r="H48" s="21" t="s">
        <v>6</v>
      </c>
      <c r="I48" s="21" t="s">
        <v>1011</v>
      </c>
      <c r="J48" s="36" t="s">
        <v>862</v>
      </c>
      <c r="K48" s="21"/>
      <c r="L48" s="18" t="s">
        <v>1012</v>
      </c>
      <c r="M48" s="18" t="s">
        <v>22</v>
      </c>
      <c r="N48" s="18" t="s">
        <v>6</v>
      </c>
      <c r="O48" s="18" t="s">
        <v>1013</v>
      </c>
      <c r="P48" s="18" t="s">
        <v>862</v>
      </c>
      <c r="Q48" s="18"/>
      <c r="R48" s="18" t="s">
        <v>1035</v>
      </c>
      <c r="S48" s="18" t="s">
        <v>22</v>
      </c>
      <c r="T48" s="18" t="s">
        <v>6</v>
      </c>
      <c r="U48" s="18" t="s">
        <v>6</v>
      </c>
      <c r="V48" s="18" t="s">
        <v>901</v>
      </c>
      <c r="W48" s="18" t="s">
        <v>862</v>
      </c>
      <c r="X48" s="18"/>
      <c r="Y48" s="38" t="s">
        <v>1149</v>
      </c>
      <c r="Z48" s="18" t="str">
        <f t="shared" si="94"/>
        <v>C12a</v>
      </c>
      <c r="AA48" s="18" t="s">
        <v>877</v>
      </c>
      <c r="AB48" s="18">
        <v>17333</v>
      </c>
      <c r="AC48" s="18">
        <v>8666</v>
      </c>
      <c r="AD48" s="18"/>
      <c r="AE48" s="22">
        <v>0</v>
      </c>
      <c r="AF48" s="8">
        <f t="shared" si="11"/>
        <v>25999</v>
      </c>
      <c r="AG48" s="8">
        <f t="shared" si="12"/>
        <v>25.998999999999999</v>
      </c>
      <c r="AH48" s="18">
        <v>12</v>
      </c>
      <c r="AI48" s="18">
        <f t="shared" si="20"/>
        <v>0</v>
      </c>
      <c r="AJ48" s="9">
        <f t="shared" si="13"/>
        <v>0</v>
      </c>
      <c r="AK48" s="18">
        <f t="shared" si="95"/>
        <v>5.8</v>
      </c>
      <c r="AL48" s="9">
        <f t="shared" si="1"/>
        <v>69.599999999999994</v>
      </c>
      <c r="AM48" s="18">
        <f t="shared" si="96"/>
        <v>0.08</v>
      </c>
      <c r="AN48" s="9">
        <f t="shared" si="14"/>
        <v>24.96</v>
      </c>
      <c r="AO48" s="18">
        <f t="shared" si="97"/>
        <v>7.48</v>
      </c>
      <c r="AP48" s="9">
        <f t="shared" si="21"/>
        <v>2333.7600000000002</v>
      </c>
      <c r="AQ48" s="21">
        <v>0</v>
      </c>
      <c r="AR48" s="9">
        <f t="shared" si="15"/>
        <v>0</v>
      </c>
      <c r="AS48" s="18">
        <f t="shared" si="98"/>
        <v>2.4199999999999999E-2</v>
      </c>
      <c r="AT48" s="9">
        <f t="shared" si="2"/>
        <v>629.17579999999998</v>
      </c>
      <c r="AU48" s="21">
        <f>4.96/1000</f>
        <v>4.96E-3</v>
      </c>
      <c r="AV48" s="10">
        <f t="shared" si="3"/>
        <v>128.95504</v>
      </c>
      <c r="AW48" s="18">
        <f t="shared" ref="AW48" si="102">AW$9</f>
        <v>0.1024</v>
      </c>
      <c r="AX48" s="18">
        <v>0.8</v>
      </c>
      <c r="AY48" s="9">
        <f t="shared" ref="AY48:AY59" si="103">AX48*AW48*AF48</f>
        <v>2129.83808</v>
      </c>
      <c r="AZ48" s="18">
        <f t="shared" si="99"/>
        <v>0.4854</v>
      </c>
      <c r="BA48" s="9">
        <f t="shared" si="4"/>
        <v>8413.4382000000005</v>
      </c>
      <c r="BB48" s="18">
        <f t="shared" si="100"/>
        <v>0.1416</v>
      </c>
      <c r="BC48" s="9">
        <f t="shared" si="5"/>
        <v>1227.1056000000001</v>
      </c>
      <c r="BD48" s="18">
        <f t="shared" si="101"/>
        <v>0</v>
      </c>
      <c r="BE48" s="9">
        <f t="shared" si="6"/>
        <v>0</v>
      </c>
      <c r="BF48" s="11">
        <f t="shared" si="7"/>
        <v>14956.832720000002</v>
      </c>
      <c r="BG48" s="11">
        <f t="shared" si="8"/>
        <v>0</v>
      </c>
      <c r="BH48" s="11">
        <f t="shared" si="17"/>
        <v>14956.832720000002</v>
      </c>
      <c r="BI48" s="11">
        <f t="shared" si="18"/>
        <v>3440.0715256000008</v>
      </c>
      <c r="BJ48" s="11">
        <f t="shared" si="19"/>
        <v>18396.904245600002</v>
      </c>
    </row>
    <row r="49" spans="1:64" s="12" customFormat="1" ht="13.2" customHeight="1" x14ac:dyDescent="0.3">
      <c r="A49" s="8">
        <v>41</v>
      </c>
      <c r="B49" s="21">
        <v>14</v>
      </c>
      <c r="C49" s="21">
        <v>1</v>
      </c>
      <c r="D49" s="21" t="s">
        <v>49</v>
      </c>
      <c r="E49" s="21" t="s">
        <v>68</v>
      </c>
      <c r="F49" s="21" t="s">
        <v>23</v>
      </c>
      <c r="G49" s="21" t="s">
        <v>6</v>
      </c>
      <c r="H49" s="21" t="s">
        <v>6</v>
      </c>
      <c r="I49" s="21" t="s">
        <v>374</v>
      </c>
      <c r="J49" s="36" t="s">
        <v>899</v>
      </c>
      <c r="K49" s="21"/>
      <c r="L49" s="18" t="s">
        <v>49</v>
      </c>
      <c r="M49" s="18" t="s">
        <v>23</v>
      </c>
      <c r="N49" s="18" t="s">
        <v>6</v>
      </c>
      <c r="O49" s="18" t="s">
        <v>903</v>
      </c>
      <c r="P49" s="18"/>
      <c r="Q49" s="18"/>
      <c r="R49" s="18" t="s">
        <v>200</v>
      </c>
      <c r="S49" s="18" t="s">
        <v>23</v>
      </c>
      <c r="T49" s="18" t="s">
        <v>6</v>
      </c>
      <c r="U49" s="18" t="s">
        <v>6</v>
      </c>
      <c r="V49" s="18" t="s">
        <v>374</v>
      </c>
      <c r="W49" s="18" t="s">
        <v>899</v>
      </c>
      <c r="X49" s="18"/>
      <c r="Y49" s="38" t="s">
        <v>662</v>
      </c>
      <c r="Z49" s="18" t="str">
        <f t="shared" ref="Z49:Z51" si="104">Z$29</f>
        <v>B23</v>
      </c>
      <c r="AA49" s="18" t="s">
        <v>1242</v>
      </c>
      <c r="AB49" s="18">
        <v>221963</v>
      </c>
      <c r="AC49" s="18">
        <v>65727</v>
      </c>
      <c r="AD49" s="18">
        <v>436194</v>
      </c>
      <c r="AE49" s="22">
        <v>0</v>
      </c>
      <c r="AF49" s="8">
        <f t="shared" si="11"/>
        <v>723884</v>
      </c>
      <c r="AG49" s="8">
        <f t="shared" si="12"/>
        <v>723.88400000000001</v>
      </c>
      <c r="AH49" s="18">
        <v>12</v>
      </c>
      <c r="AI49" s="18">
        <f t="shared" si="20"/>
        <v>0</v>
      </c>
      <c r="AJ49" s="9">
        <f t="shared" si="13"/>
        <v>0</v>
      </c>
      <c r="AK49" s="18">
        <f t="shared" ref="AK49:AK51" si="105">AK$29</f>
        <v>14.5</v>
      </c>
      <c r="AL49" s="9">
        <f t="shared" si="1"/>
        <v>174</v>
      </c>
      <c r="AM49" s="18">
        <f t="shared" ref="AM49:AM51" si="106">AM$29</f>
        <v>0.19</v>
      </c>
      <c r="AN49" s="9">
        <f t="shared" si="14"/>
        <v>661.2</v>
      </c>
      <c r="AO49" s="18">
        <f t="shared" ref="AO49:AO51" si="107">AO$29</f>
        <v>23.3</v>
      </c>
      <c r="AP49" s="9">
        <f t="shared" si="21"/>
        <v>81084</v>
      </c>
      <c r="AQ49" s="21">
        <v>0</v>
      </c>
      <c r="AR49" s="9">
        <f t="shared" si="15"/>
        <v>0</v>
      </c>
      <c r="AS49" s="18">
        <f t="shared" ref="AS49:AS51" si="108">AS$29</f>
        <v>2.4210000000000002E-2</v>
      </c>
      <c r="AT49" s="9">
        <f t="shared" si="2"/>
        <v>17525.231640000002</v>
      </c>
      <c r="AU49" s="21">
        <f t="shared" ref="AU49:AU51" si="109">AU$9</f>
        <v>4.96E-3</v>
      </c>
      <c r="AV49" s="10">
        <f t="shared" si="3"/>
        <v>3590.4646400000001</v>
      </c>
      <c r="AW49" s="18">
        <f t="shared" ref="AW49:AW51" si="110">AW$29</f>
        <v>0.1024</v>
      </c>
      <c r="AX49" s="18">
        <v>0.8</v>
      </c>
      <c r="AY49" s="9">
        <f t="shared" si="103"/>
        <v>59300.577280000005</v>
      </c>
      <c r="AZ49" s="18">
        <f t="shared" ref="AZ49:AZ51" si="111">AZ$29</f>
        <v>8.0739999999999992E-2</v>
      </c>
      <c r="BA49" s="9">
        <f t="shared" si="4"/>
        <v>17921.292619999997</v>
      </c>
      <c r="BB49" s="18">
        <f t="shared" ref="BB49:BB51" si="112">BB$29</f>
        <v>9.9420000000000008E-2</v>
      </c>
      <c r="BC49" s="9">
        <f t="shared" si="5"/>
        <v>6534.5783400000009</v>
      </c>
      <c r="BD49" s="18">
        <f t="shared" ref="BD49:BD51" si="113">BD$29</f>
        <v>3.5729999999999998E-2</v>
      </c>
      <c r="BE49" s="9">
        <f t="shared" si="6"/>
        <v>15585.211619999998</v>
      </c>
      <c r="BF49" s="11">
        <f t="shared" si="7"/>
        <v>202376.55614</v>
      </c>
      <c r="BG49" s="11">
        <f t="shared" si="8"/>
        <v>0</v>
      </c>
      <c r="BH49" s="11">
        <f t="shared" si="17"/>
        <v>202376.55614</v>
      </c>
      <c r="BI49" s="11">
        <f t="shared" si="18"/>
        <v>46546.607912200001</v>
      </c>
      <c r="BJ49" s="11">
        <f t="shared" si="19"/>
        <v>248923.16405220001</v>
      </c>
    </row>
    <row r="50" spans="1:64" s="12" customFormat="1" ht="13.2" customHeight="1" x14ac:dyDescent="0.3">
      <c r="A50" s="8">
        <v>42</v>
      </c>
      <c r="B50" s="21">
        <v>15</v>
      </c>
      <c r="C50" s="21">
        <v>1</v>
      </c>
      <c r="D50" s="21" t="s">
        <v>93</v>
      </c>
      <c r="E50" s="21" t="s">
        <v>94</v>
      </c>
      <c r="F50" s="21" t="s">
        <v>5</v>
      </c>
      <c r="G50" s="21" t="s">
        <v>4</v>
      </c>
      <c r="H50" s="21" t="s">
        <v>4</v>
      </c>
      <c r="I50" s="21" t="s">
        <v>375</v>
      </c>
      <c r="J50" s="36" t="s">
        <v>860</v>
      </c>
      <c r="K50" s="21"/>
      <c r="L50" s="18"/>
      <c r="M50" s="18"/>
      <c r="N50" s="18"/>
      <c r="O50" s="18"/>
      <c r="P50" s="18"/>
      <c r="Q50" s="18"/>
      <c r="R50" s="18" t="s">
        <v>201</v>
      </c>
      <c r="S50" s="18" t="s">
        <v>5</v>
      </c>
      <c r="T50" s="18" t="s">
        <v>4</v>
      </c>
      <c r="U50" s="18" t="s">
        <v>4</v>
      </c>
      <c r="V50" s="18" t="s">
        <v>375</v>
      </c>
      <c r="W50" s="18" t="s">
        <v>860</v>
      </c>
      <c r="X50" s="18"/>
      <c r="Y50" s="38" t="s">
        <v>905</v>
      </c>
      <c r="Z50" s="18" t="str">
        <f t="shared" si="104"/>
        <v>B23</v>
      </c>
      <c r="AA50" s="18" t="s">
        <v>1243</v>
      </c>
      <c r="AB50" s="18">
        <v>602736</v>
      </c>
      <c r="AC50" s="18">
        <v>305343</v>
      </c>
      <c r="AD50" s="18">
        <v>1711675</v>
      </c>
      <c r="AE50" s="22">
        <v>0</v>
      </c>
      <c r="AF50" s="8">
        <f t="shared" si="11"/>
        <v>2619754</v>
      </c>
      <c r="AG50" s="8">
        <f t="shared" si="12"/>
        <v>2619.7539999999999</v>
      </c>
      <c r="AH50" s="18">
        <v>12</v>
      </c>
      <c r="AI50" s="18">
        <f t="shared" si="20"/>
        <v>0</v>
      </c>
      <c r="AJ50" s="9">
        <f t="shared" si="13"/>
        <v>0</v>
      </c>
      <c r="AK50" s="18">
        <f t="shared" si="105"/>
        <v>14.5</v>
      </c>
      <c r="AL50" s="9">
        <f t="shared" si="1"/>
        <v>174</v>
      </c>
      <c r="AM50" s="18">
        <f t="shared" si="106"/>
        <v>0.19</v>
      </c>
      <c r="AN50" s="9">
        <f t="shared" si="14"/>
        <v>2736.0000000000005</v>
      </c>
      <c r="AO50" s="18">
        <f t="shared" si="107"/>
        <v>23.3</v>
      </c>
      <c r="AP50" s="9">
        <f t="shared" si="21"/>
        <v>335520</v>
      </c>
      <c r="AQ50" s="21">
        <v>0</v>
      </c>
      <c r="AR50" s="9">
        <f t="shared" si="15"/>
        <v>0</v>
      </c>
      <c r="AS50" s="18">
        <f t="shared" si="108"/>
        <v>2.4210000000000002E-2</v>
      </c>
      <c r="AT50" s="9">
        <f t="shared" si="2"/>
        <v>63424.244340000005</v>
      </c>
      <c r="AU50" s="21">
        <f t="shared" si="109"/>
        <v>4.96E-3</v>
      </c>
      <c r="AV50" s="10">
        <f t="shared" si="3"/>
        <v>12993.97984</v>
      </c>
      <c r="AW50" s="18">
        <f t="shared" si="110"/>
        <v>0.1024</v>
      </c>
      <c r="AX50" s="18">
        <v>0.8</v>
      </c>
      <c r="AY50" s="9">
        <f t="shared" si="103"/>
        <v>214610.24768000003</v>
      </c>
      <c r="AZ50" s="18">
        <f t="shared" si="111"/>
        <v>8.0739999999999992E-2</v>
      </c>
      <c r="BA50" s="9">
        <f t="shared" si="4"/>
        <v>48664.904639999993</v>
      </c>
      <c r="BB50" s="18">
        <f t="shared" si="112"/>
        <v>9.9420000000000008E-2</v>
      </c>
      <c r="BC50" s="9">
        <f t="shared" si="5"/>
        <v>30357.201060000003</v>
      </c>
      <c r="BD50" s="18">
        <f t="shared" si="113"/>
        <v>3.5729999999999998E-2</v>
      </c>
      <c r="BE50" s="9">
        <f t="shared" si="6"/>
        <v>61158.147749999996</v>
      </c>
      <c r="BF50" s="11">
        <f t="shared" si="7"/>
        <v>769638.72531000001</v>
      </c>
      <c r="BG50" s="11">
        <f t="shared" si="8"/>
        <v>0</v>
      </c>
      <c r="BH50" s="11">
        <f t="shared" si="17"/>
        <v>769638.72531000001</v>
      </c>
      <c r="BI50" s="11">
        <f t="shared" si="18"/>
        <v>177016.90682130001</v>
      </c>
      <c r="BJ50" s="11">
        <f t="shared" si="19"/>
        <v>946655.63213130005</v>
      </c>
    </row>
    <row r="51" spans="1:64" s="13" customFormat="1" ht="13.2" customHeight="1" x14ac:dyDescent="0.3">
      <c r="A51" s="8">
        <v>43</v>
      </c>
      <c r="B51" s="21">
        <v>15</v>
      </c>
      <c r="C51" s="21">
        <v>2</v>
      </c>
      <c r="D51" s="21" t="s">
        <v>93</v>
      </c>
      <c r="E51" s="21" t="s">
        <v>94</v>
      </c>
      <c r="F51" s="21" t="s">
        <v>5</v>
      </c>
      <c r="G51" s="21" t="s">
        <v>4</v>
      </c>
      <c r="H51" s="21" t="s">
        <v>4</v>
      </c>
      <c r="I51" s="21" t="s">
        <v>375</v>
      </c>
      <c r="J51" s="36" t="s">
        <v>860</v>
      </c>
      <c r="K51" s="21"/>
      <c r="L51" s="18"/>
      <c r="M51" s="18"/>
      <c r="N51" s="18"/>
      <c r="O51" s="18"/>
      <c r="P51" s="18"/>
      <c r="Q51" s="14"/>
      <c r="R51" s="18" t="s">
        <v>202</v>
      </c>
      <c r="S51" s="18" t="s">
        <v>5</v>
      </c>
      <c r="T51" s="18" t="s">
        <v>4</v>
      </c>
      <c r="U51" s="18" t="s">
        <v>4</v>
      </c>
      <c r="V51" s="18" t="s">
        <v>375</v>
      </c>
      <c r="W51" s="18" t="s">
        <v>860</v>
      </c>
      <c r="X51" s="18"/>
      <c r="Y51" s="38" t="s">
        <v>906</v>
      </c>
      <c r="Z51" s="18" t="str">
        <f t="shared" si="104"/>
        <v>B23</v>
      </c>
      <c r="AA51" s="18" t="s">
        <v>1244</v>
      </c>
      <c r="AB51" s="18">
        <v>675973</v>
      </c>
      <c r="AC51" s="18">
        <v>304782</v>
      </c>
      <c r="AD51" s="18">
        <v>1890251</v>
      </c>
      <c r="AE51" s="22">
        <v>0</v>
      </c>
      <c r="AF51" s="8">
        <f t="shared" si="11"/>
        <v>2871006</v>
      </c>
      <c r="AG51" s="8">
        <f t="shared" si="12"/>
        <v>2871.0059999999999</v>
      </c>
      <c r="AH51" s="18">
        <v>12</v>
      </c>
      <c r="AI51" s="18">
        <f t="shared" si="20"/>
        <v>0</v>
      </c>
      <c r="AJ51" s="9">
        <f t="shared" si="13"/>
        <v>0</v>
      </c>
      <c r="AK51" s="18">
        <f t="shared" si="105"/>
        <v>14.5</v>
      </c>
      <c r="AL51" s="9">
        <f t="shared" si="1"/>
        <v>174</v>
      </c>
      <c r="AM51" s="18">
        <f t="shared" si="106"/>
        <v>0.19</v>
      </c>
      <c r="AN51" s="9">
        <f t="shared" si="14"/>
        <v>0</v>
      </c>
      <c r="AO51" s="18">
        <f t="shared" si="107"/>
        <v>23.3</v>
      </c>
      <c r="AP51" s="9">
        <f t="shared" si="21"/>
        <v>0</v>
      </c>
      <c r="AQ51" s="21">
        <v>0</v>
      </c>
      <c r="AR51" s="9">
        <f t="shared" si="15"/>
        <v>0</v>
      </c>
      <c r="AS51" s="18">
        <f t="shared" si="108"/>
        <v>2.4210000000000002E-2</v>
      </c>
      <c r="AT51" s="9">
        <f t="shared" si="2"/>
        <v>69507.055260000008</v>
      </c>
      <c r="AU51" s="21">
        <f t="shared" si="109"/>
        <v>4.96E-3</v>
      </c>
      <c r="AV51" s="10">
        <f t="shared" si="3"/>
        <v>14240.189759999999</v>
      </c>
      <c r="AW51" s="18">
        <f t="shared" si="110"/>
        <v>0.1024</v>
      </c>
      <c r="AX51" s="18">
        <v>0.8</v>
      </c>
      <c r="AY51" s="9">
        <f t="shared" si="103"/>
        <v>235192.81152000002</v>
      </c>
      <c r="AZ51" s="18">
        <f t="shared" si="111"/>
        <v>8.0739999999999992E-2</v>
      </c>
      <c r="BA51" s="9">
        <f t="shared" si="4"/>
        <v>54578.060019999997</v>
      </c>
      <c r="BB51" s="18">
        <f t="shared" si="112"/>
        <v>9.9420000000000008E-2</v>
      </c>
      <c r="BC51" s="9">
        <f t="shared" si="5"/>
        <v>30301.426440000003</v>
      </c>
      <c r="BD51" s="18">
        <f t="shared" si="113"/>
        <v>3.5729999999999998E-2</v>
      </c>
      <c r="BE51" s="9">
        <f t="shared" si="6"/>
        <v>67538.668229999996</v>
      </c>
      <c r="BF51" s="11">
        <f t="shared" si="7"/>
        <v>471532.21122999996</v>
      </c>
      <c r="BG51" s="11">
        <f t="shared" si="8"/>
        <v>0</v>
      </c>
      <c r="BH51" s="11">
        <f t="shared" si="17"/>
        <v>471532.21122999996</v>
      </c>
      <c r="BI51" s="11">
        <f t="shared" si="18"/>
        <v>108452.4085829</v>
      </c>
      <c r="BJ51" s="11">
        <f t="shared" si="19"/>
        <v>579984.61981289997</v>
      </c>
      <c r="BL51" s="12"/>
    </row>
    <row r="52" spans="1:64" s="13" customFormat="1" ht="13.2" customHeight="1" x14ac:dyDescent="0.3">
      <c r="A52" s="8">
        <v>44</v>
      </c>
      <c r="B52" s="21">
        <v>15</v>
      </c>
      <c r="C52" s="21">
        <v>3</v>
      </c>
      <c r="D52" s="21" t="s">
        <v>93</v>
      </c>
      <c r="E52" s="21" t="s">
        <v>94</v>
      </c>
      <c r="F52" s="21" t="s">
        <v>5</v>
      </c>
      <c r="G52" s="21" t="s">
        <v>4</v>
      </c>
      <c r="H52" s="21" t="s">
        <v>4</v>
      </c>
      <c r="I52" s="21" t="s">
        <v>375</v>
      </c>
      <c r="J52" s="36" t="s">
        <v>860</v>
      </c>
      <c r="K52" s="21"/>
      <c r="L52" s="18"/>
      <c r="M52" s="18"/>
      <c r="N52" s="18"/>
      <c r="O52" s="18"/>
      <c r="P52" s="18"/>
      <c r="Q52" s="14"/>
      <c r="R52" s="18" t="s">
        <v>907</v>
      </c>
      <c r="S52" s="18" t="s">
        <v>311</v>
      </c>
      <c r="T52" s="18" t="s">
        <v>312</v>
      </c>
      <c r="U52" s="18" t="s">
        <v>312</v>
      </c>
      <c r="V52" s="18" t="s">
        <v>376</v>
      </c>
      <c r="W52" s="18" t="s">
        <v>886</v>
      </c>
      <c r="X52" s="18"/>
      <c r="Y52" s="38" t="s">
        <v>663</v>
      </c>
      <c r="Z52" s="18" t="str">
        <f>Z$32</f>
        <v>C22b</v>
      </c>
      <c r="AA52" s="18" t="s">
        <v>1001</v>
      </c>
      <c r="AB52" s="18">
        <v>112215</v>
      </c>
      <c r="AC52" s="18">
        <v>52057</v>
      </c>
      <c r="AD52" s="18">
        <v>0</v>
      </c>
      <c r="AE52" s="22">
        <v>0</v>
      </c>
      <c r="AF52" s="8">
        <f t="shared" si="11"/>
        <v>164272</v>
      </c>
      <c r="AG52" s="8">
        <f t="shared" si="12"/>
        <v>164.27199999999999</v>
      </c>
      <c r="AH52" s="18">
        <v>12</v>
      </c>
      <c r="AI52" s="18">
        <f t="shared" si="20"/>
        <v>0</v>
      </c>
      <c r="AJ52" s="9">
        <f t="shared" si="13"/>
        <v>0</v>
      </c>
      <c r="AK52" s="18">
        <f>AK$32</f>
        <v>7.25</v>
      </c>
      <c r="AL52" s="9">
        <f t="shared" si="1"/>
        <v>87</v>
      </c>
      <c r="AM52" s="18">
        <f>AM$32</f>
        <v>0.08</v>
      </c>
      <c r="AN52" s="9">
        <f t="shared" si="14"/>
        <v>76.8</v>
      </c>
      <c r="AO52" s="18">
        <f>AO$32</f>
        <v>32.479999999999997</v>
      </c>
      <c r="AP52" s="9">
        <f t="shared" si="21"/>
        <v>31180.799999999999</v>
      </c>
      <c r="AQ52" s="21">
        <v>0</v>
      </c>
      <c r="AR52" s="9">
        <f t="shared" si="15"/>
        <v>0</v>
      </c>
      <c r="AS52" s="18">
        <f>AS$32</f>
        <v>2.4199999999999999E-2</v>
      </c>
      <c r="AT52" s="9">
        <f t="shared" si="2"/>
        <v>3975.3824</v>
      </c>
      <c r="AU52" s="21">
        <f>AU$37</f>
        <v>4.96E-3</v>
      </c>
      <c r="AV52" s="10">
        <f t="shared" si="3"/>
        <v>814.78912000000003</v>
      </c>
      <c r="AW52" s="18">
        <f>AW$32</f>
        <v>0.1024</v>
      </c>
      <c r="AX52" s="18">
        <v>0.8</v>
      </c>
      <c r="AY52" s="9">
        <f t="shared" si="103"/>
        <v>13457.162240000001</v>
      </c>
      <c r="AZ52" s="18">
        <f>AZ$32</f>
        <v>0.27910000000000001</v>
      </c>
      <c r="BA52" s="9">
        <f t="shared" si="4"/>
        <v>31319.2065</v>
      </c>
      <c r="BB52" s="18">
        <f>BB$32</f>
        <v>0.12540000000000001</v>
      </c>
      <c r="BC52" s="9">
        <f t="shared" si="5"/>
        <v>6527.9478000000008</v>
      </c>
      <c r="BD52" s="18">
        <f>BD$32</f>
        <v>0</v>
      </c>
      <c r="BE52" s="9">
        <f t="shared" si="6"/>
        <v>0</v>
      </c>
      <c r="BF52" s="11">
        <f t="shared" si="7"/>
        <v>87439.088060000009</v>
      </c>
      <c r="BG52" s="11">
        <f t="shared" si="8"/>
        <v>0</v>
      </c>
      <c r="BH52" s="11">
        <f t="shared" si="17"/>
        <v>87439.088060000009</v>
      </c>
      <c r="BI52" s="11">
        <f t="shared" si="18"/>
        <v>20110.990253800002</v>
      </c>
      <c r="BJ52" s="11">
        <f t="shared" si="19"/>
        <v>107550.07831380001</v>
      </c>
      <c r="BL52" s="12"/>
    </row>
    <row r="53" spans="1:64" s="12" customFormat="1" ht="13.2" customHeight="1" x14ac:dyDescent="0.3">
      <c r="A53" s="8">
        <v>45</v>
      </c>
      <c r="B53" s="21">
        <v>16</v>
      </c>
      <c r="C53" s="21">
        <v>1</v>
      </c>
      <c r="D53" s="21" t="s">
        <v>50</v>
      </c>
      <c r="E53" s="21" t="s">
        <v>69</v>
      </c>
      <c r="F53" s="21" t="s">
        <v>5</v>
      </c>
      <c r="G53" s="21" t="s">
        <v>4</v>
      </c>
      <c r="H53" s="21" t="s">
        <v>4</v>
      </c>
      <c r="I53" s="21" t="s">
        <v>377</v>
      </c>
      <c r="J53" s="36" t="s">
        <v>879</v>
      </c>
      <c r="K53" s="21"/>
      <c r="L53" s="18" t="s">
        <v>50</v>
      </c>
      <c r="M53" s="18" t="s">
        <v>5</v>
      </c>
      <c r="N53" s="18" t="s">
        <v>4</v>
      </c>
      <c r="O53" s="18" t="s">
        <v>377</v>
      </c>
      <c r="P53" s="18" t="s">
        <v>879</v>
      </c>
      <c r="Q53" s="18"/>
      <c r="R53" s="18" t="s">
        <v>203</v>
      </c>
      <c r="S53" s="18" t="s">
        <v>5</v>
      </c>
      <c r="T53" s="18" t="s">
        <v>4</v>
      </c>
      <c r="U53" s="18" t="s">
        <v>4</v>
      </c>
      <c r="V53" s="18" t="s">
        <v>377</v>
      </c>
      <c r="W53" s="18" t="s">
        <v>879</v>
      </c>
      <c r="X53" s="18"/>
      <c r="Y53" s="38" t="s">
        <v>664</v>
      </c>
      <c r="Z53" s="18" t="str">
        <f t="shared" ref="Z53:Z55" si="114">Z$9</f>
        <v>C12a</v>
      </c>
      <c r="AA53" s="18" t="s">
        <v>883</v>
      </c>
      <c r="AB53" s="18">
        <v>13101</v>
      </c>
      <c r="AC53" s="18">
        <v>38490</v>
      </c>
      <c r="AD53" s="18"/>
      <c r="AE53" s="22">
        <v>0</v>
      </c>
      <c r="AF53" s="8">
        <f t="shared" si="11"/>
        <v>51591</v>
      </c>
      <c r="AG53" s="8">
        <f t="shared" si="12"/>
        <v>51.591000000000001</v>
      </c>
      <c r="AH53" s="18">
        <v>12</v>
      </c>
      <c r="AI53" s="18">
        <f t="shared" si="20"/>
        <v>0</v>
      </c>
      <c r="AJ53" s="9">
        <f t="shared" si="13"/>
        <v>0</v>
      </c>
      <c r="AK53" s="18">
        <f t="shared" ref="AK53:AK55" si="115">AK$9</f>
        <v>5.8</v>
      </c>
      <c r="AL53" s="9">
        <f t="shared" si="1"/>
        <v>69.599999999999994</v>
      </c>
      <c r="AM53" s="18">
        <f t="shared" ref="AM53:AM55" si="116">AM$9</f>
        <v>0.08</v>
      </c>
      <c r="AN53" s="9">
        <f t="shared" si="14"/>
        <v>38.4</v>
      </c>
      <c r="AO53" s="18">
        <f t="shared" ref="AO53:AO55" si="117">AO$9</f>
        <v>7.48</v>
      </c>
      <c r="AP53" s="9">
        <f t="shared" si="21"/>
        <v>3590.4</v>
      </c>
      <c r="AQ53" s="21">
        <v>0</v>
      </c>
      <c r="AR53" s="9">
        <f t="shared" si="15"/>
        <v>0</v>
      </c>
      <c r="AS53" s="18">
        <f t="shared" ref="AS53:AS55" si="118">AS$9</f>
        <v>2.4199999999999999E-2</v>
      </c>
      <c r="AT53" s="9">
        <f t="shared" si="2"/>
        <v>1248.5021999999999</v>
      </c>
      <c r="AU53" s="21">
        <f>AU$12</f>
        <v>4.96E-3</v>
      </c>
      <c r="AV53" s="10">
        <f t="shared" si="3"/>
        <v>255.89135999999999</v>
      </c>
      <c r="AW53" s="18">
        <f t="shared" ref="AW53:AW55" si="119">AW$9</f>
        <v>0.1024</v>
      </c>
      <c r="AX53" s="18">
        <v>0.8</v>
      </c>
      <c r="AY53" s="9">
        <f t="shared" si="103"/>
        <v>4226.3347200000007</v>
      </c>
      <c r="AZ53" s="18">
        <f t="shared" ref="AZ53:AZ55" si="120">AZ$9</f>
        <v>0.4854</v>
      </c>
      <c r="BA53" s="9">
        <f t="shared" si="4"/>
        <v>6359.2254000000003</v>
      </c>
      <c r="BB53" s="18">
        <f t="shared" ref="BB53:BB55" si="121">BB$9</f>
        <v>0.1416</v>
      </c>
      <c r="BC53" s="9">
        <f t="shared" si="5"/>
        <v>5450.1840000000002</v>
      </c>
      <c r="BD53" s="18">
        <f t="shared" ref="BD53:BD55" si="122">BD$9</f>
        <v>0</v>
      </c>
      <c r="BE53" s="9">
        <f t="shared" si="6"/>
        <v>0</v>
      </c>
      <c r="BF53" s="11">
        <f t="shared" si="7"/>
        <v>21238.537680000001</v>
      </c>
      <c r="BG53" s="11">
        <f t="shared" si="8"/>
        <v>0</v>
      </c>
      <c r="BH53" s="11">
        <f t="shared" si="17"/>
        <v>21238.537680000001</v>
      </c>
      <c r="BI53" s="11">
        <f t="shared" si="18"/>
        <v>4884.8636664000005</v>
      </c>
      <c r="BJ53" s="11">
        <f t="shared" si="19"/>
        <v>26123.401346400002</v>
      </c>
    </row>
    <row r="54" spans="1:64" s="12" customFormat="1" ht="13.2" customHeight="1" x14ac:dyDescent="0.3">
      <c r="A54" s="8">
        <v>46</v>
      </c>
      <c r="B54" s="21">
        <v>17</v>
      </c>
      <c r="C54" s="21">
        <v>1</v>
      </c>
      <c r="D54" s="21" t="s">
        <v>111</v>
      </c>
      <c r="E54" s="21" t="s">
        <v>110</v>
      </c>
      <c r="F54" s="21" t="s">
        <v>24</v>
      </c>
      <c r="G54" s="21" t="s">
        <v>12</v>
      </c>
      <c r="H54" s="21" t="s">
        <v>12</v>
      </c>
      <c r="I54" s="21" t="s">
        <v>378</v>
      </c>
      <c r="J54" s="36" t="s">
        <v>1014</v>
      </c>
      <c r="K54" s="21"/>
      <c r="L54" s="18"/>
      <c r="M54" s="18"/>
      <c r="N54" s="18"/>
      <c r="O54" s="18"/>
      <c r="P54" s="18"/>
      <c r="Q54" s="18"/>
      <c r="R54" s="18" t="s">
        <v>204</v>
      </c>
      <c r="S54" s="18" t="s">
        <v>24</v>
      </c>
      <c r="T54" s="18" t="s">
        <v>12</v>
      </c>
      <c r="U54" s="18" t="s">
        <v>12</v>
      </c>
      <c r="V54" s="18" t="s">
        <v>378</v>
      </c>
      <c r="W54" s="18" t="s">
        <v>866</v>
      </c>
      <c r="X54" s="18"/>
      <c r="Y54" s="38" t="s">
        <v>665</v>
      </c>
      <c r="Z54" s="18" t="str">
        <f t="shared" si="114"/>
        <v>C12a</v>
      </c>
      <c r="AA54" s="18" t="s">
        <v>931</v>
      </c>
      <c r="AB54" s="18">
        <v>5447</v>
      </c>
      <c r="AC54" s="18">
        <v>14504</v>
      </c>
      <c r="AD54" s="18"/>
      <c r="AE54" s="22">
        <v>0</v>
      </c>
      <c r="AF54" s="8">
        <f t="shared" si="11"/>
        <v>19951</v>
      </c>
      <c r="AG54" s="8">
        <f t="shared" si="12"/>
        <v>19.951000000000001</v>
      </c>
      <c r="AH54" s="18">
        <v>12</v>
      </c>
      <c r="AI54" s="18">
        <f t="shared" si="20"/>
        <v>0</v>
      </c>
      <c r="AJ54" s="9">
        <f t="shared" si="13"/>
        <v>0</v>
      </c>
      <c r="AK54" s="18">
        <f t="shared" si="115"/>
        <v>5.8</v>
      </c>
      <c r="AL54" s="9">
        <f t="shared" si="1"/>
        <v>69.599999999999994</v>
      </c>
      <c r="AM54" s="18">
        <f t="shared" si="116"/>
        <v>0.08</v>
      </c>
      <c r="AN54" s="9">
        <f t="shared" si="14"/>
        <v>30.72</v>
      </c>
      <c r="AO54" s="18">
        <f t="shared" si="117"/>
        <v>7.48</v>
      </c>
      <c r="AP54" s="9">
        <f t="shared" si="21"/>
        <v>2872.32</v>
      </c>
      <c r="AQ54" s="21">
        <v>0</v>
      </c>
      <c r="AR54" s="9">
        <f t="shared" si="15"/>
        <v>0</v>
      </c>
      <c r="AS54" s="18">
        <f t="shared" si="118"/>
        <v>2.4199999999999999E-2</v>
      </c>
      <c r="AT54" s="9">
        <f t="shared" si="2"/>
        <v>482.81419999999997</v>
      </c>
      <c r="AU54" s="21">
        <f>AU$48</f>
        <v>4.96E-3</v>
      </c>
      <c r="AV54" s="10">
        <f t="shared" si="3"/>
        <v>98.956959999999995</v>
      </c>
      <c r="AW54" s="18">
        <f t="shared" si="119"/>
        <v>0.1024</v>
      </c>
      <c r="AX54" s="18">
        <v>0.8</v>
      </c>
      <c r="AY54" s="9">
        <f t="shared" si="103"/>
        <v>1634.3859200000002</v>
      </c>
      <c r="AZ54" s="18">
        <f t="shared" si="120"/>
        <v>0.4854</v>
      </c>
      <c r="BA54" s="9">
        <f t="shared" si="4"/>
        <v>2643.9738000000002</v>
      </c>
      <c r="BB54" s="18">
        <f t="shared" si="121"/>
        <v>0.1416</v>
      </c>
      <c r="BC54" s="9">
        <f t="shared" si="5"/>
        <v>2053.7664</v>
      </c>
      <c r="BD54" s="18">
        <f t="shared" si="122"/>
        <v>0</v>
      </c>
      <c r="BE54" s="9">
        <f t="shared" si="6"/>
        <v>0</v>
      </c>
      <c r="BF54" s="11">
        <f t="shared" si="7"/>
        <v>9886.5372800000005</v>
      </c>
      <c r="BG54" s="11">
        <f t="shared" si="8"/>
        <v>0</v>
      </c>
      <c r="BH54" s="11">
        <f t="shared" si="17"/>
        <v>9886.5372800000005</v>
      </c>
      <c r="BI54" s="11">
        <f t="shared" si="18"/>
        <v>2273.9035744000003</v>
      </c>
      <c r="BJ54" s="11">
        <f t="shared" si="19"/>
        <v>12160.4408544</v>
      </c>
    </row>
    <row r="55" spans="1:64" s="12" customFormat="1" ht="13.2" customHeight="1" x14ac:dyDescent="0.3">
      <c r="A55" s="8">
        <v>47</v>
      </c>
      <c r="B55" s="21">
        <v>17</v>
      </c>
      <c r="C55" s="21">
        <v>2</v>
      </c>
      <c r="D55" s="21" t="s">
        <v>111</v>
      </c>
      <c r="E55" s="21" t="s">
        <v>110</v>
      </c>
      <c r="F55" s="21" t="s">
        <v>24</v>
      </c>
      <c r="G55" s="21" t="s">
        <v>12</v>
      </c>
      <c r="H55" s="21" t="s">
        <v>12</v>
      </c>
      <c r="I55" s="21" t="s">
        <v>378</v>
      </c>
      <c r="J55" s="36" t="s">
        <v>1014</v>
      </c>
      <c r="K55" s="21"/>
      <c r="L55" s="18"/>
      <c r="M55" s="18"/>
      <c r="N55" s="18"/>
      <c r="O55" s="18"/>
      <c r="P55" s="18"/>
      <c r="Q55" s="18"/>
      <c r="R55" s="18" t="s">
        <v>205</v>
      </c>
      <c r="S55" s="18" t="s">
        <v>24</v>
      </c>
      <c r="T55" s="18" t="s">
        <v>12</v>
      </c>
      <c r="U55" s="18" t="s">
        <v>12</v>
      </c>
      <c r="V55" s="18" t="s">
        <v>378</v>
      </c>
      <c r="W55" s="18" t="s">
        <v>1036</v>
      </c>
      <c r="X55" s="18"/>
      <c r="Y55" s="38" t="s">
        <v>666</v>
      </c>
      <c r="Z55" s="18" t="str">
        <f t="shared" si="114"/>
        <v>C12a</v>
      </c>
      <c r="AA55" s="18" t="s">
        <v>883</v>
      </c>
      <c r="AB55" s="18">
        <v>750</v>
      </c>
      <c r="AC55" s="18">
        <v>2097</v>
      </c>
      <c r="AD55" s="18"/>
      <c r="AE55" s="22">
        <v>0</v>
      </c>
      <c r="AF55" s="8">
        <f t="shared" si="11"/>
        <v>2847</v>
      </c>
      <c r="AG55" s="8">
        <f t="shared" si="12"/>
        <v>2.847</v>
      </c>
      <c r="AH55" s="18">
        <v>12</v>
      </c>
      <c r="AI55" s="18">
        <f t="shared" si="20"/>
        <v>0</v>
      </c>
      <c r="AJ55" s="9">
        <f t="shared" si="13"/>
        <v>0</v>
      </c>
      <c r="AK55" s="18">
        <f t="shared" si="115"/>
        <v>5.8</v>
      </c>
      <c r="AL55" s="9">
        <f t="shared" si="1"/>
        <v>69.599999999999994</v>
      </c>
      <c r="AM55" s="18">
        <f t="shared" si="116"/>
        <v>0.08</v>
      </c>
      <c r="AN55" s="9">
        <f t="shared" si="14"/>
        <v>38.4</v>
      </c>
      <c r="AO55" s="18">
        <f t="shared" si="117"/>
        <v>7.48</v>
      </c>
      <c r="AP55" s="9">
        <f t="shared" si="21"/>
        <v>3590.4</v>
      </c>
      <c r="AQ55" s="21">
        <v>0</v>
      </c>
      <c r="AR55" s="9">
        <f t="shared" si="15"/>
        <v>0</v>
      </c>
      <c r="AS55" s="18">
        <f t="shared" si="118"/>
        <v>2.4199999999999999E-2</v>
      </c>
      <c r="AT55" s="9">
        <f t="shared" si="2"/>
        <v>68.897400000000005</v>
      </c>
      <c r="AU55" s="21">
        <f>AU$48</f>
        <v>4.96E-3</v>
      </c>
      <c r="AV55" s="10">
        <f t="shared" si="3"/>
        <v>14.121119999999999</v>
      </c>
      <c r="AW55" s="18">
        <f t="shared" si="119"/>
        <v>0.1024</v>
      </c>
      <c r="AX55" s="18">
        <v>0.8</v>
      </c>
      <c r="AY55" s="9">
        <f t="shared" si="103"/>
        <v>233.22624000000002</v>
      </c>
      <c r="AZ55" s="18">
        <f t="shared" si="120"/>
        <v>0.4854</v>
      </c>
      <c r="BA55" s="9">
        <f t="shared" si="4"/>
        <v>364.05</v>
      </c>
      <c r="BB55" s="18">
        <f t="shared" si="121"/>
        <v>0.1416</v>
      </c>
      <c r="BC55" s="9">
        <f t="shared" si="5"/>
        <v>296.93520000000001</v>
      </c>
      <c r="BD55" s="18">
        <f t="shared" si="122"/>
        <v>0</v>
      </c>
      <c r="BE55" s="9">
        <f t="shared" si="6"/>
        <v>0</v>
      </c>
      <c r="BF55" s="11">
        <f t="shared" si="7"/>
        <v>4675.6299600000002</v>
      </c>
      <c r="BG55" s="11">
        <f t="shared" si="8"/>
        <v>0</v>
      </c>
      <c r="BH55" s="11">
        <f t="shared" si="17"/>
        <v>4675.6299600000002</v>
      </c>
      <c r="BI55" s="11">
        <f t="shared" si="18"/>
        <v>1075.3948908</v>
      </c>
      <c r="BJ55" s="11">
        <f t="shared" si="19"/>
        <v>5751.0248508000004</v>
      </c>
    </row>
    <row r="56" spans="1:64" s="12" customFormat="1" ht="13.2" customHeight="1" x14ac:dyDescent="0.3">
      <c r="A56" s="8">
        <v>48</v>
      </c>
      <c r="B56" s="21">
        <v>17</v>
      </c>
      <c r="C56" s="21">
        <v>3</v>
      </c>
      <c r="D56" s="21" t="s">
        <v>111</v>
      </c>
      <c r="E56" s="21" t="s">
        <v>110</v>
      </c>
      <c r="F56" s="21" t="s">
        <v>24</v>
      </c>
      <c r="G56" s="21" t="s">
        <v>12</v>
      </c>
      <c r="H56" s="21" t="s">
        <v>12</v>
      </c>
      <c r="I56" s="21" t="s">
        <v>378</v>
      </c>
      <c r="J56" s="36" t="s">
        <v>1014</v>
      </c>
      <c r="K56" s="21"/>
      <c r="L56" s="18"/>
      <c r="M56" s="18"/>
      <c r="N56" s="18"/>
      <c r="O56" s="18"/>
      <c r="P56" s="18"/>
      <c r="Q56" s="18"/>
      <c r="R56" s="18" t="s">
        <v>206</v>
      </c>
      <c r="S56" s="18" t="s">
        <v>24</v>
      </c>
      <c r="T56" s="18" t="s">
        <v>12</v>
      </c>
      <c r="U56" s="18" t="s">
        <v>12</v>
      </c>
      <c r="V56" s="18" t="s">
        <v>378</v>
      </c>
      <c r="W56" s="18" t="s">
        <v>1036</v>
      </c>
      <c r="X56" s="18"/>
      <c r="Y56" s="38" t="s">
        <v>667</v>
      </c>
      <c r="Z56" s="39" t="s">
        <v>45</v>
      </c>
      <c r="AA56" s="18" t="s">
        <v>1000</v>
      </c>
      <c r="AB56" s="18">
        <v>44940</v>
      </c>
      <c r="AC56" s="18">
        <v>6982</v>
      </c>
      <c r="AD56" s="18">
        <v>66093</v>
      </c>
      <c r="AE56" s="22">
        <v>0</v>
      </c>
      <c r="AF56" s="8">
        <f t="shared" si="11"/>
        <v>118015</v>
      </c>
      <c r="AG56" s="8">
        <f t="shared" si="12"/>
        <v>118.015</v>
      </c>
      <c r="AH56" s="18">
        <v>12</v>
      </c>
      <c r="AI56" s="18">
        <f t="shared" si="20"/>
        <v>0</v>
      </c>
      <c r="AJ56" s="9">
        <f t="shared" si="13"/>
        <v>0</v>
      </c>
      <c r="AK56" s="39">
        <v>7.25</v>
      </c>
      <c r="AL56" s="9">
        <f t="shared" si="1"/>
        <v>87</v>
      </c>
      <c r="AM56" s="39">
        <v>0.08</v>
      </c>
      <c r="AN56" s="9">
        <f t="shared" si="14"/>
        <v>57.599999999999994</v>
      </c>
      <c r="AO56" s="39">
        <v>32.479999999999997</v>
      </c>
      <c r="AP56" s="9">
        <f t="shared" si="21"/>
        <v>23385.599999999999</v>
      </c>
      <c r="AQ56" s="21">
        <v>0</v>
      </c>
      <c r="AR56" s="9">
        <f t="shared" si="15"/>
        <v>0</v>
      </c>
      <c r="AS56" s="39">
        <v>2.4199999999999999E-2</v>
      </c>
      <c r="AT56" s="9">
        <f t="shared" si="2"/>
        <v>2855.9629999999997</v>
      </c>
      <c r="AU56" s="21">
        <f>AU$38</f>
        <v>4.96E-3</v>
      </c>
      <c r="AV56" s="10">
        <f t="shared" si="3"/>
        <v>585.35440000000006</v>
      </c>
      <c r="AW56" s="39">
        <v>0.1024</v>
      </c>
      <c r="AX56" s="18">
        <v>0.8</v>
      </c>
      <c r="AY56" s="9">
        <f t="shared" si="103"/>
        <v>9667.7888000000003</v>
      </c>
      <c r="AZ56" s="39">
        <v>0.29620000000000002</v>
      </c>
      <c r="BA56" s="9">
        <f t="shared" si="4"/>
        <v>13311.228000000001</v>
      </c>
      <c r="BB56" s="39">
        <v>0.4304</v>
      </c>
      <c r="BC56" s="9">
        <f t="shared" si="5"/>
        <v>3005.0527999999999</v>
      </c>
      <c r="BD56" s="39">
        <v>0.1045</v>
      </c>
      <c r="BE56" s="9">
        <f t="shared" si="6"/>
        <v>6906.7184999999999</v>
      </c>
      <c r="BF56" s="11">
        <f t="shared" si="7"/>
        <v>59862.305500000002</v>
      </c>
      <c r="BG56" s="11">
        <f t="shared" si="8"/>
        <v>0</v>
      </c>
      <c r="BH56" s="11">
        <f t="shared" si="17"/>
        <v>59862.305500000002</v>
      </c>
      <c r="BI56" s="11">
        <f t="shared" si="18"/>
        <v>13768.330265000001</v>
      </c>
      <c r="BJ56" s="11">
        <f t="shared" si="19"/>
        <v>73630.635764999999</v>
      </c>
    </row>
    <row r="57" spans="1:64" s="12" customFormat="1" ht="13.2" customHeight="1" x14ac:dyDescent="0.3">
      <c r="A57" s="8">
        <v>49</v>
      </c>
      <c r="B57" s="21">
        <v>17</v>
      </c>
      <c r="C57" s="21">
        <v>4</v>
      </c>
      <c r="D57" s="21" t="s">
        <v>111</v>
      </c>
      <c r="E57" s="21" t="s">
        <v>110</v>
      </c>
      <c r="F57" s="21" t="s">
        <v>24</v>
      </c>
      <c r="G57" s="21" t="s">
        <v>12</v>
      </c>
      <c r="H57" s="21" t="s">
        <v>12</v>
      </c>
      <c r="I57" s="21" t="s">
        <v>378</v>
      </c>
      <c r="J57" s="36" t="s">
        <v>1014</v>
      </c>
      <c r="K57" s="21"/>
      <c r="L57" s="18"/>
      <c r="M57" s="18"/>
      <c r="N57" s="18"/>
      <c r="O57" s="18"/>
      <c r="P57" s="18"/>
      <c r="Q57" s="18"/>
      <c r="R57" s="18" t="s">
        <v>207</v>
      </c>
      <c r="S57" s="18" t="s">
        <v>24</v>
      </c>
      <c r="T57" s="18" t="s">
        <v>12</v>
      </c>
      <c r="U57" s="18" t="s">
        <v>12</v>
      </c>
      <c r="V57" s="18" t="s">
        <v>378</v>
      </c>
      <c r="W57" s="18" t="s">
        <v>1036</v>
      </c>
      <c r="X57" s="18"/>
      <c r="Y57" s="38" t="s">
        <v>668</v>
      </c>
      <c r="Z57" s="18" t="str">
        <f>Z$56</f>
        <v>C23</v>
      </c>
      <c r="AA57" s="18" t="s">
        <v>1245</v>
      </c>
      <c r="AB57" s="18">
        <v>71587</v>
      </c>
      <c r="AC57" s="18">
        <v>26339</v>
      </c>
      <c r="AD57" s="18">
        <v>191135</v>
      </c>
      <c r="AE57" s="22">
        <v>0</v>
      </c>
      <c r="AF57" s="8">
        <f t="shared" si="11"/>
        <v>289061</v>
      </c>
      <c r="AG57" s="8">
        <f t="shared" si="12"/>
        <v>289.06099999999998</v>
      </c>
      <c r="AH57" s="18">
        <v>12</v>
      </c>
      <c r="AI57" s="18">
        <f t="shared" si="20"/>
        <v>0</v>
      </c>
      <c r="AJ57" s="9">
        <f t="shared" si="13"/>
        <v>0</v>
      </c>
      <c r="AK57" s="18">
        <f>AK$56</f>
        <v>7.25</v>
      </c>
      <c r="AL57" s="9">
        <f t="shared" si="1"/>
        <v>87</v>
      </c>
      <c r="AM57" s="18">
        <f>AM$56</f>
        <v>0.08</v>
      </c>
      <c r="AN57" s="9">
        <f t="shared" si="14"/>
        <v>96</v>
      </c>
      <c r="AO57" s="18">
        <f>AO$56</f>
        <v>32.479999999999997</v>
      </c>
      <c r="AP57" s="9">
        <f t="shared" si="21"/>
        <v>38976</v>
      </c>
      <c r="AQ57" s="21">
        <v>0</v>
      </c>
      <c r="AR57" s="9">
        <f t="shared" si="15"/>
        <v>0</v>
      </c>
      <c r="AS57" s="18">
        <f>AS$56</f>
        <v>2.4199999999999999E-2</v>
      </c>
      <c r="AT57" s="9">
        <f t="shared" si="2"/>
        <v>6995.2762000000002</v>
      </c>
      <c r="AU57" s="21">
        <f>AU$48</f>
        <v>4.96E-3</v>
      </c>
      <c r="AV57" s="10">
        <f t="shared" si="3"/>
        <v>1433.7425599999999</v>
      </c>
      <c r="AW57" s="18">
        <f>AW$56</f>
        <v>0.1024</v>
      </c>
      <c r="AX57" s="18">
        <v>0.8</v>
      </c>
      <c r="AY57" s="9">
        <f t="shared" si="103"/>
        <v>23679.877120000001</v>
      </c>
      <c r="AZ57" s="18">
        <f>AZ$56</f>
        <v>0.29620000000000002</v>
      </c>
      <c r="BA57" s="9">
        <f t="shared" si="4"/>
        <v>21204.0694</v>
      </c>
      <c r="BB57" s="18">
        <f>BB$56</f>
        <v>0.4304</v>
      </c>
      <c r="BC57" s="9">
        <f t="shared" si="5"/>
        <v>11336.3056</v>
      </c>
      <c r="BD57" s="18">
        <f>BD$56</f>
        <v>0.1045</v>
      </c>
      <c r="BE57" s="9">
        <f t="shared" si="6"/>
        <v>19973.607499999998</v>
      </c>
      <c r="BF57" s="11">
        <f t="shared" si="7"/>
        <v>123781.87838000001</v>
      </c>
      <c r="BG57" s="11">
        <f t="shared" si="8"/>
        <v>0</v>
      </c>
      <c r="BH57" s="11">
        <f t="shared" si="17"/>
        <v>123781.87838000001</v>
      </c>
      <c r="BI57" s="11">
        <f t="shared" si="18"/>
        <v>28469.832027400003</v>
      </c>
      <c r="BJ57" s="11">
        <f t="shared" si="19"/>
        <v>152251.71040740001</v>
      </c>
    </row>
    <row r="58" spans="1:64" s="12" customFormat="1" ht="13.2" customHeight="1" x14ac:dyDescent="0.3">
      <c r="A58" s="8">
        <v>50</v>
      </c>
      <c r="B58" s="21">
        <v>17</v>
      </c>
      <c r="C58" s="21">
        <v>5</v>
      </c>
      <c r="D58" s="21" t="s">
        <v>111</v>
      </c>
      <c r="E58" s="21" t="s">
        <v>110</v>
      </c>
      <c r="F58" s="21" t="s">
        <v>24</v>
      </c>
      <c r="G58" s="21" t="s">
        <v>12</v>
      </c>
      <c r="H58" s="21" t="s">
        <v>12</v>
      </c>
      <c r="I58" s="21" t="s">
        <v>378</v>
      </c>
      <c r="J58" s="36" t="s">
        <v>1014</v>
      </c>
      <c r="K58" s="21"/>
      <c r="L58" s="18"/>
      <c r="M58" s="18"/>
      <c r="N58" s="18"/>
      <c r="O58" s="18"/>
      <c r="P58" s="18"/>
      <c r="Q58" s="18"/>
      <c r="R58" s="18" t="s">
        <v>208</v>
      </c>
      <c r="S58" s="18" t="s">
        <v>1037</v>
      </c>
      <c r="T58" s="18" t="s">
        <v>12</v>
      </c>
      <c r="U58" s="18" t="s">
        <v>12</v>
      </c>
      <c r="V58" s="18" t="s">
        <v>379</v>
      </c>
      <c r="W58" s="18" t="s">
        <v>909</v>
      </c>
      <c r="X58" s="18"/>
      <c r="Y58" s="38" t="s">
        <v>669</v>
      </c>
      <c r="Z58" s="18" t="str">
        <f t="shared" ref="Z58:Z59" si="123">Z$56</f>
        <v>C23</v>
      </c>
      <c r="AA58" s="18" t="s">
        <v>1245</v>
      </c>
      <c r="AB58" s="18">
        <v>45320</v>
      </c>
      <c r="AC58" s="18">
        <v>25698</v>
      </c>
      <c r="AD58" s="18">
        <v>124402</v>
      </c>
      <c r="AE58" s="22">
        <v>0</v>
      </c>
      <c r="AF58" s="8">
        <f t="shared" si="11"/>
        <v>195420</v>
      </c>
      <c r="AG58" s="8">
        <f t="shared" si="12"/>
        <v>195.42</v>
      </c>
      <c r="AH58" s="18">
        <v>12</v>
      </c>
      <c r="AI58" s="18">
        <f t="shared" si="20"/>
        <v>0</v>
      </c>
      <c r="AJ58" s="9">
        <f t="shared" si="13"/>
        <v>0</v>
      </c>
      <c r="AK58" s="18">
        <f t="shared" ref="AK58:AK59" si="124">AK$56</f>
        <v>7.25</v>
      </c>
      <c r="AL58" s="9">
        <f t="shared" si="1"/>
        <v>87</v>
      </c>
      <c r="AM58" s="18">
        <f t="shared" ref="AM58:AM59" si="125">AM$56</f>
        <v>0.08</v>
      </c>
      <c r="AN58" s="9">
        <f t="shared" si="14"/>
        <v>96</v>
      </c>
      <c r="AO58" s="18">
        <f t="shared" ref="AO58:AO59" si="126">AO$56</f>
        <v>32.479999999999997</v>
      </c>
      <c r="AP58" s="9">
        <f t="shared" si="21"/>
        <v>38976</v>
      </c>
      <c r="AQ58" s="21">
        <v>0</v>
      </c>
      <c r="AR58" s="9">
        <f t="shared" si="15"/>
        <v>0</v>
      </c>
      <c r="AS58" s="18">
        <f t="shared" ref="AS58:AS59" si="127">AS$56</f>
        <v>2.4199999999999999E-2</v>
      </c>
      <c r="AT58" s="9">
        <f t="shared" si="2"/>
        <v>4729.1639999999998</v>
      </c>
      <c r="AU58" s="21">
        <f t="shared" ref="AU58:AU64" si="128">AU$9</f>
        <v>4.96E-3</v>
      </c>
      <c r="AV58" s="10">
        <f t="shared" si="3"/>
        <v>969.28319999999997</v>
      </c>
      <c r="AW58" s="18">
        <f t="shared" ref="AW58:AW59" si="129">AW$56</f>
        <v>0.1024</v>
      </c>
      <c r="AX58" s="18">
        <v>0.8</v>
      </c>
      <c r="AY58" s="9">
        <f t="shared" si="103"/>
        <v>16008.806400000001</v>
      </c>
      <c r="AZ58" s="18">
        <f t="shared" ref="AZ58:AZ59" si="130">AZ$56</f>
        <v>0.29620000000000002</v>
      </c>
      <c r="BA58" s="9">
        <f t="shared" si="4"/>
        <v>13423.784000000001</v>
      </c>
      <c r="BB58" s="18">
        <f t="shared" ref="BB58:BB59" si="131">BB$56</f>
        <v>0.4304</v>
      </c>
      <c r="BC58" s="9">
        <f t="shared" si="5"/>
        <v>11060.4192</v>
      </c>
      <c r="BD58" s="18">
        <f t="shared" ref="BD58:BD59" si="132">BD$56</f>
        <v>0.1045</v>
      </c>
      <c r="BE58" s="9">
        <f t="shared" si="6"/>
        <v>13000.009</v>
      </c>
      <c r="BF58" s="11">
        <f t="shared" si="7"/>
        <v>98350.465800000005</v>
      </c>
      <c r="BG58" s="11">
        <f t="shared" si="8"/>
        <v>0</v>
      </c>
      <c r="BH58" s="11">
        <f t="shared" si="17"/>
        <v>98350.465800000005</v>
      </c>
      <c r="BI58" s="11">
        <f t="shared" si="18"/>
        <v>22620.607134000002</v>
      </c>
      <c r="BJ58" s="11">
        <f t="shared" si="19"/>
        <v>120971.07293400001</v>
      </c>
    </row>
    <row r="59" spans="1:64" s="12" customFormat="1" ht="13.2" customHeight="1" x14ac:dyDescent="0.3">
      <c r="A59" s="8">
        <v>51</v>
      </c>
      <c r="B59" s="21">
        <v>17</v>
      </c>
      <c r="C59" s="21">
        <v>6</v>
      </c>
      <c r="D59" s="21" t="s">
        <v>111</v>
      </c>
      <c r="E59" s="21" t="s">
        <v>110</v>
      </c>
      <c r="F59" s="21" t="s">
        <v>24</v>
      </c>
      <c r="G59" s="21" t="s">
        <v>12</v>
      </c>
      <c r="H59" s="21" t="s">
        <v>12</v>
      </c>
      <c r="I59" s="21" t="s">
        <v>378</v>
      </c>
      <c r="J59" s="36" t="s">
        <v>1014</v>
      </c>
      <c r="K59" s="21"/>
      <c r="L59" s="18"/>
      <c r="M59" s="18"/>
      <c r="N59" s="18"/>
      <c r="O59" s="18"/>
      <c r="P59" s="18"/>
      <c r="Q59" s="18"/>
      <c r="R59" s="18" t="s">
        <v>910</v>
      </c>
      <c r="S59" s="18" t="s">
        <v>24</v>
      </c>
      <c r="T59" s="18" t="s">
        <v>12</v>
      </c>
      <c r="U59" s="18" t="s">
        <v>12</v>
      </c>
      <c r="V59" s="18" t="s">
        <v>378</v>
      </c>
      <c r="W59" s="18" t="s">
        <v>866</v>
      </c>
      <c r="X59" s="18"/>
      <c r="Y59" s="38" t="s">
        <v>670</v>
      </c>
      <c r="Z59" s="18" t="str">
        <f t="shared" si="123"/>
        <v>C23</v>
      </c>
      <c r="AA59" s="18" t="s">
        <v>883</v>
      </c>
      <c r="AB59" s="18">
        <v>12575</v>
      </c>
      <c r="AC59" s="18">
        <v>3481</v>
      </c>
      <c r="AD59" s="18">
        <v>38917</v>
      </c>
      <c r="AE59" s="22">
        <v>0</v>
      </c>
      <c r="AF59" s="8">
        <f t="shared" si="11"/>
        <v>54973</v>
      </c>
      <c r="AG59" s="8">
        <f t="shared" si="12"/>
        <v>54.972999999999999</v>
      </c>
      <c r="AH59" s="18">
        <v>12</v>
      </c>
      <c r="AI59" s="18">
        <f t="shared" si="20"/>
        <v>0</v>
      </c>
      <c r="AJ59" s="9">
        <f t="shared" si="13"/>
        <v>0</v>
      </c>
      <c r="AK59" s="18">
        <f t="shared" si="124"/>
        <v>7.25</v>
      </c>
      <c r="AL59" s="9">
        <f t="shared" si="1"/>
        <v>87</v>
      </c>
      <c r="AM59" s="18">
        <f t="shared" si="125"/>
        <v>0.08</v>
      </c>
      <c r="AN59" s="9">
        <f t="shared" si="14"/>
        <v>38.4</v>
      </c>
      <c r="AO59" s="18">
        <f t="shared" si="126"/>
        <v>32.479999999999997</v>
      </c>
      <c r="AP59" s="9">
        <f t="shared" si="21"/>
        <v>15590.4</v>
      </c>
      <c r="AQ59" s="21">
        <v>0</v>
      </c>
      <c r="AR59" s="9">
        <f t="shared" si="15"/>
        <v>0</v>
      </c>
      <c r="AS59" s="18">
        <f t="shared" si="127"/>
        <v>2.4199999999999999E-2</v>
      </c>
      <c r="AT59" s="9">
        <f t="shared" si="2"/>
        <v>1330.3465999999999</v>
      </c>
      <c r="AU59" s="21">
        <f t="shared" si="128"/>
        <v>4.96E-3</v>
      </c>
      <c r="AV59" s="10">
        <f t="shared" si="3"/>
        <v>272.66608000000002</v>
      </c>
      <c r="AW59" s="18">
        <f t="shared" si="129"/>
        <v>0.1024</v>
      </c>
      <c r="AX59" s="18">
        <v>0.8</v>
      </c>
      <c r="AY59" s="9">
        <f t="shared" si="103"/>
        <v>4503.3881600000004</v>
      </c>
      <c r="AZ59" s="18">
        <f t="shared" si="130"/>
        <v>0.29620000000000002</v>
      </c>
      <c r="BA59" s="9">
        <f t="shared" si="4"/>
        <v>3724.7150000000001</v>
      </c>
      <c r="BB59" s="18">
        <f t="shared" si="131"/>
        <v>0.4304</v>
      </c>
      <c r="BC59" s="9">
        <f t="shared" si="5"/>
        <v>1498.2224000000001</v>
      </c>
      <c r="BD59" s="18">
        <f t="shared" si="132"/>
        <v>0.1045</v>
      </c>
      <c r="BE59" s="9">
        <f t="shared" si="6"/>
        <v>4066.8264999999997</v>
      </c>
      <c r="BF59" s="11">
        <f t="shared" si="7"/>
        <v>31111.964740000003</v>
      </c>
      <c r="BG59" s="11">
        <f t="shared" si="8"/>
        <v>0</v>
      </c>
      <c r="BH59" s="11">
        <f t="shared" si="17"/>
        <v>31111.964740000003</v>
      </c>
      <c r="BI59" s="11">
        <f t="shared" si="18"/>
        <v>7155.7518902000011</v>
      </c>
      <c r="BJ59" s="11">
        <f t="shared" si="19"/>
        <v>38267.716630200004</v>
      </c>
    </row>
    <row r="60" spans="1:64" s="12" customFormat="1" ht="13.2" customHeight="1" x14ac:dyDescent="0.3">
      <c r="A60" s="8">
        <v>52</v>
      </c>
      <c r="B60" s="21">
        <v>18</v>
      </c>
      <c r="C60" s="21">
        <v>1</v>
      </c>
      <c r="D60" s="21" t="s">
        <v>51</v>
      </c>
      <c r="E60" s="21" t="s">
        <v>71</v>
      </c>
      <c r="F60" s="21" t="s">
        <v>5</v>
      </c>
      <c r="G60" s="21" t="s">
        <v>4</v>
      </c>
      <c r="H60" s="21" t="s">
        <v>4</v>
      </c>
      <c r="I60" s="21" t="s">
        <v>148</v>
      </c>
      <c r="J60" s="36" t="s">
        <v>1015</v>
      </c>
      <c r="K60" s="21"/>
      <c r="L60" s="18" t="s">
        <v>51</v>
      </c>
      <c r="M60" s="18" t="s">
        <v>5</v>
      </c>
      <c r="N60" s="18" t="s">
        <v>4</v>
      </c>
      <c r="O60" s="18" t="s">
        <v>148</v>
      </c>
      <c r="P60" s="18" t="s">
        <v>1016</v>
      </c>
      <c r="Q60" s="14"/>
      <c r="R60" s="18" t="s">
        <v>256</v>
      </c>
      <c r="S60" s="18" t="s">
        <v>524</v>
      </c>
      <c r="T60" s="18" t="s">
        <v>4</v>
      </c>
      <c r="U60" s="18" t="s">
        <v>525</v>
      </c>
      <c r="V60" s="18"/>
      <c r="W60" s="18" t="s">
        <v>865</v>
      </c>
      <c r="X60" s="18"/>
      <c r="Y60" s="38" t="s">
        <v>759</v>
      </c>
      <c r="Z60" s="39" t="s">
        <v>827</v>
      </c>
      <c r="AA60" s="18" t="s">
        <v>879</v>
      </c>
      <c r="AB60" s="18">
        <v>1376</v>
      </c>
      <c r="AC60" s="18"/>
      <c r="AD60" s="18"/>
      <c r="AE60" s="22">
        <v>0</v>
      </c>
      <c r="AF60" s="8">
        <f t="shared" si="11"/>
        <v>1376</v>
      </c>
      <c r="AG60" s="8">
        <f t="shared" si="12"/>
        <v>1.3759999999999999</v>
      </c>
      <c r="AH60" s="18">
        <v>12</v>
      </c>
      <c r="AI60" s="18">
        <f t="shared" si="20"/>
        <v>0</v>
      </c>
      <c r="AJ60" s="9">
        <f t="shared" si="13"/>
        <v>0</v>
      </c>
      <c r="AK60" s="39">
        <v>5.8</v>
      </c>
      <c r="AL60" s="9">
        <f t="shared" si="1"/>
        <v>69.599999999999994</v>
      </c>
      <c r="AM60" s="39">
        <v>0.08</v>
      </c>
      <c r="AN60" s="9">
        <f t="shared" si="14"/>
        <v>9.6</v>
      </c>
      <c r="AO60" s="39">
        <v>7.48</v>
      </c>
      <c r="AP60" s="9">
        <f t="shared" si="21"/>
        <v>897.6</v>
      </c>
      <c r="AQ60" s="21">
        <v>0</v>
      </c>
      <c r="AR60" s="9">
        <f t="shared" si="15"/>
        <v>0</v>
      </c>
      <c r="AS60" s="39">
        <v>2.4199999999999999E-2</v>
      </c>
      <c r="AT60" s="9">
        <f t="shared" si="2"/>
        <v>33.299199999999999</v>
      </c>
      <c r="AU60" s="21">
        <f t="shared" si="128"/>
        <v>4.96E-3</v>
      </c>
      <c r="AV60" s="10">
        <f t="shared" si="3"/>
        <v>6.8249599999999999</v>
      </c>
      <c r="AW60" s="39">
        <v>9.5399999999999991</v>
      </c>
      <c r="AX60" s="25">
        <v>12</v>
      </c>
      <c r="AY60" s="27">
        <f>AX60*AW60</f>
        <v>114.47999999999999</v>
      </c>
      <c r="AZ60" s="39">
        <v>0.38819999999999999</v>
      </c>
      <c r="BA60" s="9">
        <f t="shared" si="4"/>
        <v>534.16319999999996</v>
      </c>
      <c r="BB60" s="39">
        <v>0</v>
      </c>
      <c r="BC60" s="9">
        <f t="shared" si="5"/>
        <v>0</v>
      </c>
      <c r="BD60" s="39">
        <v>0</v>
      </c>
      <c r="BE60" s="9">
        <f t="shared" si="6"/>
        <v>0</v>
      </c>
      <c r="BF60" s="11">
        <f t="shared" si="7"/>
        <v>1665.56736</v>
      </c>
      <c r="BG60" s="11">
        <f t="shared" si="8"/>
        <v>0</v>
      </c>
      <c r="BH60" s="11">
        <f t="shared" si="17"/>
        <v>1665.56736</v>
      </c>
      <c r="BI60" s="11">
        <f t="shared" si="18"/>
        <v>383.0804928</v>
      </c>
      <c r="BJ60" s="11">
        <f t="shared" si="19"/>
        <v>2048.6478527999998</v>
      </c>
    </row>
    <row r="61" spans="1:64" s="12" customFormat="1" ht="13.2" customHeight="1" x14ac:dyDescent="0.3">
      <c r="A61" s="8">
        <v>53</v>
      </c>
      <c r="B61" s="21">
        <v>18</v>
      </c>
      <c r="C61" s="21">
        <v>2</v>
      </c>
      <c r="D61" s="21" t="s">
        <v>51</v>
      </c>
      <c r="E61" s="21" t="s">
        <v>71</v>
      </c>
      <c r="F61" s="21" t="s">
        <v>5</v>
      </c>
      <c r="G61" s="21" t="s">
        <v>4</v>
      </c>
      <c r="H61" s="21" t="s">
        <v>4</v>
      </c>
      <c r="I61" s="21" t="s">
        <v>148</v>
      </c>
      <c r="J61" s="36" t="s">
        <v>1015</v>
      </c>
      <c r="K61" s="21"/>
      <c r="L61" s="18" t="s">
        <v>51</v>
      </c>
      <c r="M61" s="18" t="s">
        <v>5</v>
      </c>
      <c r="N61" s="18" t="s">
        <v>4</v>
      </c>
      <c r="O61" s="18" t="s">
        <v>148</v>
      </c>
      <c r="P61" s="18" t="s">
        <v>1016</v>
      </c>
      <c r="Q61" s="8"/>
      <c r="R61" s="18" t="s">
        <v>257</v>
      </c>
      <c r="S61" s="18" t="s">
        <v>526</v>
      </c>
      <c r="T61" s="18" t="s">
        <v>527</v>
      </c>
      <c r="U61" s="18" t="s">
        <v>527</v>
      </c>
      <c r="V61" s="18" t="s">
        <v>528</v>
      </c>
      <c r="W61" s="18" t="s">
        <v>529</v>
      </c>
      <c r="X61" s="18"/>
      <c r="Y61" s="38" t="s">
        <v>760</v>
      </c>
      <c r="Z61" s="18" t="str">
        <f>Z$60</f>
        <v>C11</v>
      </c>
      <c r="AA61" s="18" t="s">
        <v>879</v>
      </c>
      <c r="AB61" s="18">
        <v>433</v>
      </c>
      <c r="AC61" s="18"/>
      <c r="AD61" s="18"/>
      <c r="AE61" s="22">
        <v>0</v>
      </c>
      <c r="AF61" s="8">
        <f t="shared" si="11"/>
        <v>433</v>
      </c>
      <c r="AG61" s="8">
        <f t="shared" si="12"/>
        <v>0.433</v>
      </c>
      <c r="AH61" s="18">
        <v>12</v>
      </c>
      <c r="AI61" s="18">
        <f t="shared" si="20"/>
        <v>0</v>
      </c>
      <c r="AJ61" s="9">
        <f t="shared" si="13"/>
        <v>0</v>
      </c>
      <c r="AK61" s="18">
        <f>AK$60</f>
        <v>5.8</v>
      </c>
      <c r="AL61" s="9">
        <f t="shared" si="1"/>
        <v>69.599999999999994</v>
      </c>
      <c r="AM61" s="18">
        <f>AM$60</f>
        <v>0.08</v>
      </c>
      <c r="AN61" s="9">
        <f t="shared" si="14"/>
        <v>9.6</v>
      </c>
      <c r="AO61" s="18">
        <f>AO$60</f>
        <v>7.48</v>
      </c>
      <c r="AP61" s="9">
        <f t="shared" si="21"/>
        <v>897.6</v>
      </c>
      <c r="AQ61" s="21">
        <v>0</v>
      </c>
      <c r="AR61" s="9">
        <f t="shared" si="15"/>
        <v>0</v>
      </c>
      <c r="AS61" s="18">
        <f>AS$60</f>
        <v>2.4199999999999999E-2</v>
      </c>
      <c r="AT61" s="9">
        <f t="shared" si="2"/>
        <v>10.4786</v>
      </c>
      <c r="AU61" s="21">
        <f t="shared" si="128"/>
        <v>4.96E-3</v>
      </c>
      <c r="AV61" s="10">
        <f t="shared" si="3"/>
        <v>2.1476799999999998</v>
      </c>
      <c r="AW61" s="18">
        <v>2.38</v>
      </c>
      <c r="AX61" s="25">
        <v>12</v>
      </c>
      <c r="AY61" s="27">
        <f>AX61*AW61</f>
        <v>28.56</v>
      </c>
      <c r="AZ61" s="18">
        <f>AZ$60</f>
        <v>0.38819999999999999</v>
      </c>
      <c r="BA61" s="9">
        <f t="shared" si="4"/>
        <v>168.09059999999999</v>
      </c>
      <c r="BB61" s="18">
        <f>BB$60</f>
        <v>0</v>
      </c>
      <c r="BC61" s="9">
        <f t="shared" si="5"/>
        <v>0</v>
      </c>
      <c r="BD61" s="18">
        <f>BD$60</f>
        <v>0</v>
      </c>
      <c r="BE61" s="9">
        <f t="shared" si="6"/>
        <v>0</v>
      </c>
      <c r="BF61" s="11">
        <f t="shared" si="7"/>
        <v>1186.0768799999998</v>
      </c>
      <c r="BG61" s="11">
        <f t="shared" si="8"/>
        <v>0</v>
      </c>
      <c r="BH61" s="11">
        <f t="shared" si="17"/>
        <v>1186.0768799999998</v>
      </c>
      <c r="BI61" s="11">
        <f t="shared" si="18"/>
        <v>272.79768239999999</v>
      </c>
      <c r="BJ61" s="11">
        <f t="shared" si="19"/>
        <v>1458.8745623999998</v>
      </c>
    </row>
    <row r="62" spans="1:64" s="12" customFormat="1" ht="13.2" customHeight="1" x14ac:dyDescent="0.3">
      <c r="A62" s="8">
        <v>54</v>
      </c>
      <c r="B62" s="21">
        <v>18</v>
      </c>
      <c r="C62" s="21">
        <v>3</v>
      </c>
      <c r="D62" s="21" t="s">
        <v>51</v>
      </c>
      <c r="E62" s="21" t="s">
        <v>71</v>
      </c>
      <c r="F62" s="21" t="s">
        <v>5</v>
      </c>
      <c r="G62" s="21" t="s">
        <v>4</v>
      </c>
      <c r="H62" s="21" t="s">
        <v>4</v>
      </c>
      <c r="I62" s="21" t="s">
        <v>148</v>
      </c>
      <c r="J62" s="36" t="s">
        <v>1015</v>
      </c>
      <c r="K62" s="21"/>
      <c r="L62" s="18" t="s">
        <v>51</v>
      </c>
      <c r="M62" s="18" t="s">
        <v>5</v>
      </c>
      <c r="N62" s="18" t="s">
        <v>4</v>
      </c>
      <c r="O62" s="18" t="s">
        <v>148</v>
      </c>
      <c r="P62" s="18" t="s">
        <v>1016</v>
      </c>
      <c r="Q62" s="8"/>
      <c r="R62" s="18" t="s">
        <v>258</v>
      </c>
      <c r="S62" s="18" t="s">
        <v>524</v>
      </c>
      <c r="T62" s="18" t="s">
        <v>4</v>
      </c>
      <c r="U62" s="18" t="s">
        <v>525</v>
      </c>
      <c r="V62" s="18"/>
      <c r="W62" s="18" t="s">
        <v>530</v>
      </c>
      <c r="X62" s="18"/>
      <c r="Y62" s="38" t="s">
        <v>761</v>
      </c>
      <c r="Z62" s="18" t="str">
        <f>Z$9</f>
        <v>C12a</v>
      </c>
      <c r="AA62" s="18" t="s">
        <v>864</v>
      </c>
      <c r="AB62" s="18">
        <v>2</v>
      </c>
      <c r="AC62" s="18">
        <v>1</v>
      </c>
      <c r="AD62" s="18"/>
      <c r="AE62" s="22">
        <v>0</v>
      </c>
      <c r="AF62" s="8">
        <f t="shared" si="11"/>
        <v>3</v>
      </c>
      <c r="AG62" s="8">
        <f t="shared" si="12"/>
        <v>3.0000000000000001E-3</v>
      </c>
      <c r="AH62" s="18">
        <v>12</v>
      </c>
      <c r="AI62" s="18">
        <f t="shared" si="20"/>
        <v>0</v>
      </c>
      <c r="AJ62" s="9">
        <f t="shared" si="13"/>
        <v>0</v>
      </c>
      <c r="AK62" s="18">
        <f>AK$9</f>
        <v>5.8</v>
      </c>
      <c r="AL62" s="9">
        <f t="shared" si="1"/>
        <v>69.599999999999994</v>
      </c>
      <c r="AM62" s="18">
        <f>AM$9</f>
        <v>0.08</v>
      </c>
      <c r="AN62" s="9">
        <f t="shared" si="14"/>
        <v>2.88</v>
      </c>
      <c r="AO62" s="18">
        <f>AO$9</f>
        <v>7.48</v>
      </c>
      <c r="AP62" s="9">
        <f t="shared" si="21"/>
        <v>269.28000000000003</v>
      </c>
      <c r="AQ62" s="21">
        <v>0</v>
      </c>
      <c r="AR62" s="9">
        <f t="shared" si="15"/>
        <v>0</v>
      </c>
      <c r="AS62" s="18">
        <f>AS$9</f>
        <v>2.4199999999999999E-2</v>
      </c>
      <c r="AT62" s="9">
        <f t="shared" si="2"/>
        <v>7.2599999999999998E-2</v>
      </c>
      <c r="AU62" s="21">
        <f t="shared" si="128"/>
        <v>4.96E-3</v>
      </c>
      <c r="AV62" s="10">
        <f t="shared" si="3"/>
        <v>1.4880000000000001E-2</v>
      </c>
      <c r="AW62" s="18">
        <v>2.38</v>
      </c>
      <c r="AX62" s="25">
        <v>12</v>
      </c>
      <c r="AY62" s="27">
        <f>AX62*AW62</f>
        <v>28.56</v>
      </c>
      <c r="AZ62" s="18">
        <f>AZ$9</f>
        <v>0.4854</v>
      </c>
      <c r="BA62" s="9">
        <f t="shared" si="4"/>
        <v>0.9708</v>
      </c>
      <c r="BB62" s="18">
        <f>BB$9</f>
        <v>0.1416</v>
      </c>
      <c r="BC62" s="9">
        <f t="shared" si="5"/>
        <v>0.1416</v>
      </c>
      <c r="BD62" s="18">
        <f>BD$9</f>
        <v>0</v>
      </c>
      <c r="BE62" s="9">
        <f t="shared" si="6"/>
        <v>0</v>
      </c>
      <c r="BF62" s="11">
        <f t="shared" si="7"/>
        <v>371.51988000000006</v>
      </c>
      <c r="BG62" s="11">
        <f t="shared" si="8"/>
        <v>0</v>
      </c>
      <c r="BH62" s="11">
        <f t="shared" si="17"/>
        <v>371.51988000000006</v>
      </c>
      <c r="BI62" s="11">
        <f t="shared" si="18"/>
        <v>85.449572400000022</v>
      </c>
      <c r="BJ62" s="11">
        <f t="shared" si="19"/>
        <v>456.96945240000008</v>
      </c>
    </row>
    <row r="63" spans="1:64" s="12" customFormat="1" ht="13.2" customHeight="1" x14ac:dyDescent="0.3">
      <c r="A63" s="8">
        <v>55</v>
      </c>
      <c r="B63" s="21">
        <v>18</v>
      </c>
      <c r="C63" s="21">
        <v>4</v>
      </c>
      <c r="D63" s="21" t="s">
        <v>51</v>
      </c>
      <c r="E63" s="21" t="s">
        <v>71</v>
      </c>
      <c r="F63" s="21" t="s">
        <v>5</v>
      </c>
      <c r="G63" s="21" t="s">
        <v>4</v>
      </c>
      <c r="H63" s="21" t="s">
        <v>4</v>
      </c>
      <c r="I63" s="21" t="s">
        <v>148</v>
      </c>
      <c r="J63" s="36" t="s">
        <v>1015</v>
      </c>
      <c r="K63" s="21"/>
      <c r="L63" s="18" t="s">
        <v>51</v>
      </c>
      <c r="M63" s="18" t="s">
        <v>5</v>
      </c>
      <c r="N63" s="18" t="s">
        <v>4</v>
      </c>
      <c r="O63" s="18" t="s">
        <v>148</v>
      </c>
      <c r="P63" s="18" t="s">
        <v>1016</v>
      </c>
      <c r="Q63" s="8"/>
      <c r="R63" s="18" t="s">
        <v>259</v>
      </c>
      <c r="S63" s="18" t="s">
        <v>524</v>
      </c>
      <c r="T63" s="18" t="s">
        <v>4</v>
      </c>
      <c r="U63" s="18" t="s">
        <v>525</v>
      </c>
      <c r="V63" s="18"/>
      <c r="W63" s="18" t="s">
        <v>531</v>
      </c>
      <c r="X63" s="18"/>
      <c r="Y63" s="38" t="s">
        <v>762</v>
      </c>
      <c r="Z63" s="18" t="str">
        <f>Z$60</f>
        <v>C11</v>
      </c>
      <c r="AA63" s="18" t="s">
        <v>900</v>
      </c>
      <c r="AB63" s="18">
        <v>19405</v>
      </c>
      <c r="AC63" s="18"/>
      <c r="AD63" s="18"/>
      <c r="AE63" s="22">
        <v>0</v>
      </c>
      <c r="AF63" s="8">
        <f t="shared" si="11"/>
        <v>19405</v>
      </c>
      <c r="AG63" s="8">
        <f t="shared" si="12"/>
        <v>19.405000000000001</v>
      </c>
      <c r="AH63" s="18">
        <v>12</v>
      </c>
      <c r="AI63" s="18">
        <f t="shared" si="20"/>
        <v>0</v>
      </c>
      <c r="AJ63" s="9">
        <f t="shared" si="13"/>
        <v>0</v>
      </c>
      <c r="AK63" s="18">
        <f>AK$60</f>
        <v>5.8</v>
      </c>
      <c r="AL63" s="9">
        <f t="shared" si="1"/>
        <v>69.599999999999994</v>
      </c>
      <c r="AM63" s="18">
        <f>AM$60</f>
        <v>0.08</v>
      </c>
      <c r="AN63" s="9">
        <f t="shared" si="14"/>
        <v>28.799999999999997</v>
      </c>
      <c r="AO63" s="18">
        <f>AO$60</f>
        <v>7.48</v>
      </c>
      <c r="AP63" s="9">
        <f t="shared" si="21"/>
        <v>2692.8</v>
      </c>
      <c r="AQ63" s="21">
        <v>0</v>
      </c>
      <c r="AR63" s="9">
        <f t="shared" si="15"/>
        <v>0</v>
      </c>
      <c r="AS63" s="18">
        <f>AS$60</f>
        <v>2.4199999999999999E-2</v>
      </c>
      <c r="AT63" s="9">
        <f t="shared" si="2"/>
        <v>469.601</v>
      </c>
      <c r="AU63" s="21">
        <f t="shared" si="128"/>
        <v>4.96E-3</v>
      </c>
      <c r="AV63" s="10">
        <f t="shared" si="3"/>
        <v>96.248800000000003</v>
      </c>
      <c r="AW63" s="18">
        <v>0.1024</v>
      </c>
      <c r="AX63" s="18">
        <v>0.8</v>
      </c>
      <c r="AY63" s="9">
        <f>AX63*AW63*AF63</f>
        <v>1589.6576000000002</v>
      </c>
      <c r="AZ63" s="18">
        <f>AZ$60</f>
        <v>0.38819999999999999</v>
      </c>
      <c r="BA63" s="9">
        <f t="shared" si="4"/>
        <v>7533.0209999999997</v>
      </c>
      <c r="BB63" s="18">
        <f>BB$60</f>
        <v>0</v>
      </c>
      <c r="BC63" s="9">
        <f t="shared" si="5"/>
        <v>0</v>
      </c>
      <c r="BD63" s="18">
        <f>BD$60</f>
        <v>0</v>
      </c>
      <c r="BE63" s="9">
        <f t="shared" si="6"/>
        <v>0</v>
      </c>
      <c r="BF63" s="11">
        <f t="shared" si="7"/>
        <v>12479.728399999998</v>
      </c>
      <c r="BG63" s="11">
        <f t="shared" si="8"/>
        <v>0</v>
      </c>
      <c r="BH63" s="11">
        <f t="shared" si="17"/>
        <v>12479.728399999998</v>
      </c>
      <c r="BI63" s="11">
        <f t="shared" si="18"/>
        <v>2870.3375319999996</v>
      </c>
      <c r="BJ63" s="11">
        <f t="shared" si="19"/>
        <v>15350.065931999998</v>
      </c>
    </row>
    <row r="64" spans="1:64" s="12" customFormat="1" ht="13.2" customHeight="1" x14ac:dyDescent="0.3">
      <c r="A64" s="8">
        <v>56</v>
      </c>
      <c r="B64" s="21">
        <v>18</v>
      </c>
      <c r="C64" s="21">
        <v>5</v>
      </c>
      <c r="D64" s="21" t="s">
        <v>51</v>
      </c>
      <c r="E64" s="21" t="s">
        <v>71</v>
      </c>
      <c r="F64" s="21" t="s">
        <v>5</v>
      </c>
      <c r="G64" s="21" t="s">
        <v>4</v>
      </c>
      <c r="H64" s="21" t="s">
        <v>4</v>
      </c>
      <c r="I64" s="21" t="s">
        <v>148</v>
      </c>
      <c r="J64" s="36" t="s">
        <v>1015</v>
      </c>
      <c r="K64" s="21"/>
      <c r="L64" s="18" t="s">
        <v>51</v>
      </c>
      <c r="M64" s="18" t="s">
        <v>5</v>
      </c>
      <c r="N64" s="18" t="s">
        <v>4</v>
      </c>
      <c r="O64" s="18" t="s">
        <v>148</v>
      </c>
      <c r="P64" s="18" t="s">
        <v>1016</v>
      </c>
      <c r="Q64" s="8"/>
      <c r="R64" s="18" t="s">
        <v>51</v>
      </c>
      <c r="S64" s="18" t="s">
        <v>532</v>
      </c>
      <c r="T64" s="18" t="s">
        <v>533</v>
      </c>
      <c r="U64" s="18" t="s">
        <v>533</v>
      </c>
      <c r="V64" s="18" t="s">
        <v>534</v>
      </c>
      <c r="W64" s="18" t="s">
        <v>535</v>
      </c>
      <c r="X64" s="18"/>
      <c r="Y64" s="38" t="s">
        <v>763</v>
      </c>
      <c r="Z64" s="39" t="s">
        <v>829</v>
      </c>
      <c r="AA64" s="18" t="s">
        <v>866</v>
      </c>
      <c r="AB64" s="18">
        <v>687</v>
      </c>
      <c r="AC64" s="18">
        <v>1488</v>
      </c>
      <c r="AD64" s="18"/>
      <c r="AE64" s="21">
        <v>0</v>
      </c>
      <c r="AF64" s="8">
        <f t="shared" si="11"/>
        <v>2175</v>
      </c>
      <c r="AG64" s="8">
        <f t="shared" si="12"/>
        <v>2.1749999999999998</v>
      </c>
      <c r="AH64" s="18">
        <v>12</v>
      </c>
      <c r="AI64" s="18">
        <f t="shared" si="20"/>
        <v>0</v>
      </c>
      <c r="AJ64" s="9">
        <f t="shared" si="13"/>
        <v>0</v>
      </c>
      <c r="AK64" s="39">
        <v>5.8</v>
      </c>
      <c r="AL64" s="9">
        <f t="shared" si="1"/>
        <v>69.599999999999994</v>
      </c>
      <c r="AM64" s="39">
        <v>0.08</v>
      </c>
      <c r="AN64" s="9">
        <f t="shared" si="14"/>
        <v>4.8</v>
      </c>
      <c r="AO64" s="39">
        <v>7.48</v>
      </c>
      <c r="AP64" s="9">
        <f t="shared" si="21"/>
        <v>448.8</v>
      </c>
      <c r="AQ64" s="21">
        <v>0</v>
      </c>
      <c r="AR64" s="9">
        <f t="shared" si="15"/>
        <v>0</v>
      </c>
      <c r="AS64" s="39">
        <v>2.4199999999999999E-2</v>
      </c>
      <c r="AT64" s="9">
        <f t="shared" si="2"/>
        <v>52.634999999999998</v>
      </c>
      <c r="AU64" s="21">
        <f t="shared" si="128"/>
        <v>4.96E-3</v>
      </c>
      <c r="AV64" s="10">
        <f t="shared" si="3"/>
        <v>10.788</v>
      </c>
      <c r="AW64" s="39">
        <v>9.5399999999999991</v>
      </c>
      <c r="AX64" s="25">
        <v>12</v>
      </c>
      <c r="AY64" s="27">
        <f>AX64*AW64</f>
        <v>114.47999999999999</v>
      </c>
      <c r="AZ64" s="39">
        <v>0.42020000000000002</v>
      </c>
      <c r="BA64" s="9">
        <f t="shared" si="4"/>
        <v>288.67740000000003</v>
      </c>
      <c r="BB64" s="39">
        <v>9.3200000000000005E-2</v>
      </c>
      <c r="BC64" s="9">
        <f t="shared" si="5"/>
        <v>138.6816</v>
      </c>
      <c r="BD64" s="39">
        <v>0</v>
      </c>
      <c r="BE64" s="9">
        <f t="shared" si="6"/>
        <v>0</v>
      </c>
      <c r="BF64" s="11">
        <f t="shared" si="7"/>
        <v>1128.462</v>
      </c>
      <c r="BG64" s="11">
        <f t="shared" si="8"/>
        <v>0</v>
      </c>
      <c r="BH64" s="11">
        <f t="shared" si="17"/>
        <v>1128.462</v>
      </c>
      <c r="BI64" s="11">
        <f t="shared" si="18"/>
        <v>259.54626000000002</v>
      </c>
      <c r="BJ64" s="11">
        <f t="shared" si="19"/>
        <v>1388.0082600000001</v>
      </c>
    </row>
    <row r="65" spans="1:64" s="12" customFormat="1" ht="13.2" customHeight="1" x14ac:dyDescent="0.3">
      <c r="A65" s="8">
        <v>57</v>
      </c>
      <c r="B65" s="21">
        <v>18</v>
      </c>
      <c r="C65" s="21">
        <v>6</v>
      </c>
      <c r="D65" s="21" t="s">
        <v>51</v>
      </c>
      <c r="E65" s="21" t="s">
        <v>71</v>
      </c>
      <c r="F65" s="21" t="s">
        <v>5</v>
      </c>
      <c r="G65" s="21" t="s">
        <v>4</v>
      </c>
      <c r="H65" s="21" t="s">
        <v>4</v>
      </c>
      <c r="I65" s="21" t="s">
        <v>148</v>
      </c>
      <c r="J65" s="36" t="s">
        <v>1015</v>
      </c>
      <c r="K65" s="21"/>
      <c r="L65" s="18" t="s">
        <v>51</v>
      </c>
      <c r="M65" s="18" t="s">
        <v>5</v>
      </c>
      <c r="N65" s="18" t="s">
        <v>4</v>
      </c>
      <c r="O65" s="18" t="s">
        <v>148</v>
      </c>
      <c r="P65" s="18" t="s">
        <v>1016</v>
      </c>
      <c r="Q65" s="8"/>
      <c r="R65" s="18" t="s">
        <v>260</v>
      </c>
      <c r="S65" s="18" t="s">
        <v>526</v>
      </c>
      <c r="T65" s="18" t="s">
        <v>527</v>
      </c>
      <c r="U65" s="18" t="s">
        <v>527</v>
      </c>
      <c r="V65" s="18">
        <v>1</v>
      </c>
      <c r="W65" s="18" t="s">
        <v>862</v>
      </c>
      <c r="X65" s="18"/>
      <c r="Y65" s="38" t="s">
        <v>764</v>
      </c>
      <c r="Z65" s="18" t="str">
        <f>Z$64</f>
        <v>C12b</v>
      </c>
      <c r="AA65" s="18" t="s">
        <v>866</v>
      </c>
      <c r="AB65" s="18">
        <v>687</v>
      </c>
      <c r="AC65" s="18">
        <v>839</v>
      </c>
      <c r="AD65" s="18"/>
      <c r="AE65" s="21">
        <v>0</v>
      </c>
      <c r="AF65" s="8">
        <f t="shared" si="11"/>
        <v>1526</v>
      </c>
      <c r="AG65" s="8">
        <f t="shared" si="12"/>
        <v>1.526</v>
      </c>
      <c r="AH65" s="18">
        <v>12</v>
      </c>
      <c r="AI65" s="18">
        <f t="shared" si="20"/>
        <v>0</v>
      </c>
      <c r="AJ65" s="9">
        <f t="shared" si="13"/>
        <v>0</v>
      </c>
      <c r="AK65" s="18">
        <f>AK$64</f>
        <v>5.8</v>
      </c>
      <c r="AL65" s="9">
        <f t="shared" si="1"/>
        <v>69.599999999999994</v>
      </c>
      <c r="AM65" s="18">
        <f>AM$64</f>
        <v>0.08</v>
      </c>
      <c r="AN65" s="9">
        <f t="shared" si="14"/>
        <v>4.8</v>
      </c>
      <c r="AO65" s="18">
        <f>AO$64</f>
        <v>7.48</v>
      </c>
      <c r="AP65" s="9">
        <f t="shared" si="21"/>
        <v>448.8</v>
      </c>
      <c r="AQ65" s="21">
        <v>0</v>
      </c>
      <c r="AR65" s="9">
        <f t="shared" si="15"/>
        <v>0</v>
      </c>
      <c r="AS65" s="18">
        <f>AS$64</f>
        <v>2.4199999999999999E-2</v>
      </c>
      <c r="AT65" s="9">
        <f t="shared" si="2"/>
        <v>36.929200000000002</v>
      </c>
      <c r="AU65" s="21">
        <f>AU$12</f>
        <v>4.96E-3</v>
      </c>
      <c r="AV65" s="10">
        <f t="shared" si="3"/>
        <v>7.5689599999999997</v>
      </c>
      <c r="AW65" s="18">
        <f>AW$64</f>
        <v>9.5399999999999991</v>
      </c>
      <c r="AX65" s="25">
        <v>12</v>
      </c>
      <c r="AY65" s="27">
        <f>AX65*AW65</f>
        <v>114.47999999999999</v>
      </c>
      <c r="AZ65" s="18">
        <f>AZ$64</f>
        <v>0.42020000000000002</v>
      </c>
      <c r="BA65" s="9">
        <f t="shared" si="4"/>
        <v>288.67740000000003</v>
      </c>
      <c r="BB65" s="18">
        <f>BB$64</f>
        <v>9.3200000000000005E-2</v>
      </c>
      <c r="BC65" s="9">
        <f t="shared" si="5"/>
        <v>78.194800000000001</v>
      </c>
      <c r="BD65" s="18">
        <f>BD$64</f>
        <v>0</v>
      </c>
      <c r="BE65" s="9">
        <f t="shared" si="6"/>
        <v>0</v>
      </c>
      <c r="BF65" s="11">
        <f t="shared" si="7"/>
        <v>1049.05036</v>
      </c>
      <c r="BG65" s="11">
        <f t="shared" si="8"/>
        <v>0</v>
      </c>
      <c r="BH65" s="11">
        <f t="shared" si="17"/>
        <v>1049.05036</v>
      </c>
      <c r="BI65" s="11">
        <f t="shared" si="18"/>
        <v>241.2815828</v>
      </c>
      <c r="BJ65" s="11">
        <f t="shared" si="19"/>
        <v>1290.3319428</v>
      </c>
    </row>
    <row r="66" spans="1:64" s="12" customFormat="1" ht="13.2" customHeight="1" x14ac:dyDescent="0.3">
      <c r="A66" s="8">
        <v>58</v>
      </c>
      <c r="B66" s="21">
        <v>18</v>
      </c>
      <c r="C66" s="21">
        <v>7</v>
      </c>
      <c r="D66" s="21" t="s">
        <v>51</v>
      </c>
      <c r="E66" s="21" t="s">
        <v>71</v>
      </c>
      <c r="F66" s="21" t="s">
        <v>5</v>
      </c>
      <c r="G66" s="21" t="s">
        <v>4</v>
      </c>
      <c r="H66" s="21" t="s">
        <v>4</v>
      </c>
      <c r="I66" s="21" t="s">
        <v>148</v>
      </c>
      <c r="J66" s="36" t="s">
        <v>1015</v>
      </c>
      <c r="K66" s="21"/>
      <c r="L66" s="18" t="s">
        <v>51</v>
      </c>
      <c r="M66" s="18" t="s">
        <v>5</v>
      </c>
      <c r="N66" s="18" t="s">
        <v>4</v>
      </c>
      <c r="O66" s="18" t="s">
        <v>148</v>
      </c>
      <c r="P66" s="18" t="s">
        <v>1016</v>
      </c>
      <c r="Q66" s="8"/>
      <c r="R66" s="18" t="s">
        <v>261</v>
      </c>
      <c r="S66" s="18" t="s">
        <v>524</v>
      </c>
      <c r="T66" s="18" t="s">
        <v>4</v>
      </c>
      <c r="U66" s="18" t="s">
        <v>4</v>
      </c>
      <c r="V66" s="18" t="s">
        <v>525</v>
      </c>
      <c r="W66" s="18" t="s">
        <v>863</v>
      </c>
      <c r="X66" s="18"/>
      <c r="Y66" s="38" t="s">
        <v>765</v>
      </c>
      <c r="Z66" s="18" t="str">
        <f t="shared" ref="Z66:Z70" si="133">Z$9</f>
        <v>C12a</v>
      </c>
      <c r="AA66" s="18" t="s">
        <v>883</v>
      </c>
      <c r="AB66" s="18">
        <v>12204</v>
      </c>
      <c r="AC66" s="18">
        <v>43657</v>
      </c>
      <c r="AD66" s="18"/>
      <c r="AE66" s="21">
        <v>0</v>
      </c>
      <c r="AF66" s="8">
        <f t="shared" si="11"/>
        <v>55861</v>
      </c>
      <c r="AG66" s="8">
        <f t="shared" si="12"/>
        <v>55.860999999999997</v>
      </c>
      <c r="AH66" s="18">
        <v>12</v>
      </c>
      <c r="AI66" s="18">
        <f t="shared" si="20"/>
        <v>0</v>
      </c>
      <c r="AJ66" s="9">
        <f t="shared" si="13"/>
        <v>0</v>
      </c>
      <c r="AK66" s="18">
        <f t="shared" ref="AK66:AK70" si="134">AK$9</f>
        <v>5.8</v>
      </c>
      <c r="AL66" s="9">
        <f t="shared" si="1"/>
        <v>69.599999999999994</v>
      </c>
      <c r="AM66" s="18">
        <f t="shared" ref="AM66:AM70" si="135">AM$9</f>
        <v>0.08</v>
      </c>
      <c r="AN66" s="9">
        <f t="shared" si="14"/>
        <v>38.4</v>
      </c>
      <c r="AO66" s="18">
        <f t="shared" ref="AO66:AO70" si="136">AO$9</f>
        <v>7.48</v>
      </c>
      <c r="AP66" s="9">
        <f t="shared" si="21"/>
        <v>3590.4</v>
      </c>
      <c r="AQ66" s="21">
        <v>0</v>
      </c>
      <c r="AR66" s="9">
        <f t="shared" si="15"/>
        <v>0</v>
      </c>
      <c r="AS66" s="18">
        <f t="shared" ref="AS66:AS70" si="137">AS$9</f>
        <v>2.4199999999999999E-2</v>
      </c>
      <c r="AT66" s="9">
        <f t="shared" si="2"/>
        <v>1351.8362</v>
      </c>
      <c r="AU66" s="21">
        <f>AU$10</f>
        <v>4.96E-3</v>
      </c>
      <c r="AV66" s="10">
        <f t="shared" si="3"/>
        <v>277.07056</v>
      </c>
      <c r="AW66" s="18">
        <f t="shared" ref="AW66:AW69" si="138">AW$9</f>
        <v>0.1024</v>
      </c>
      <c r="AX66" s="18">
        <v>0.8</v>
      </c>
      <c r="AY66" s="9">
        <f>AX66*AW66*AF66</f>
        <v>4576.1331200000004</v>
      </c>
      <c r="AZ66" s="18">
        <f t="shared" ref="AZ66:AZ70" si="139">AZ$9</f>
        <v>0.4854</v>
      </c>
      <c r="BA66" s="9">
        <f t="shared" si="4"/>
        <v>5923.8216000000002</v>
      </c>
      <c r="BB66" s="18">
        <f t="shared" ref="BB66:BB70" si="140">BB$9</f>
        <v>0.1416</v>
      </c>
      <c r="BC66" s="9">
        <f t="shared" si="5"/>
        <v>6181.8312000000005</v>
      </c>
      <c r="BD66" s="18">
        <f t="shared" ref="BD66:BD70" si="141">BD$9</f>
        <v>0</v>
      </c>
      <c r="BE66" s="9">
        <f t="shared" si="6"/>
        <v>0</v>
      </c>
      <c r="BF66" s="11">
        <f t="shared" si="7"/>
        <v>22009.092680000005</v>
      </c>
      <c r="BG66" s="11">
        <f t="shared" si="8"/>
        <v>0</v>
      </c>
      <c r="BH66" s="11">
        <f t="shared" si="17"/>
        <v>22009.092680000005</v>
      </c>
      <c r="BI66" s="11">
        <f t="shared" si="18"/>
        <v>5062.0913164000012</v>
      </c>
      <c r="BJ66" s="11">
        <f t="shared" si="19"/>
        <v>27071.183996400006</v>
      </c>
    </row>
    <row r="67" spans="1:64" s="12" customFormat="1" ht="13.2" customHeight="1" x14ac:dyDescent="0.3">
      <c r="A67" s="8">
        <v>59</v>
      </c>
      <c r="B67" s="21">
        <v>18</v>
      </c>
      <c r="C67" s="21">
        <v>8</v>
      </c>
      <c r="D67" s="21" t="s">
        <v>51</v>
      </c>
      <c r="E67" s="21" t="s">
        <v>71</v>
      </c>
      <c r="F67" s="21" t="s">
        <v>5</v>
      </c>
      <c r="G67" s="21" t="s">
        <v>4</v>
      </c>
      <c r="H67" s="21" t="s">
        <v>4</v>
      </c>
      <c r="I67" s="21" t="s">
        <v>148</v>
      </c>
      <c r="J67" s="36" t="s">
        <v>1015</v>
      </c>
      <c r="K67" s="21"/>
      <c r="L67" s="18" t="s">
        <v>51</v>
      </c>
      <c r="M67" s="18" t="s">
        <v>5</v>
      </c>
      <c r="N67" s="18" t="s">
        <v>4</v>
      </c>
      <c r="O67" s="18" t="s">
        <v>148</v>
      </c>
      <c r="P67" s="18" t="s">
        <v>1016</v>
      </c>
      <c r="Q67" s="8"/>
      <c r="R67" s="18" t="s">
        <v>262</v>
      </c>
      <c r="S67" s="18" t="s">
        <v>526</v>
      </c>
      <c r="T67" s="18" t="s">
        <v>527</v>
      </c>
      <c r="U67" s="18" t="s">
        <v>527</v>
      </c>
      <c r="V67" s="18" t="s">
        <v>528</v>
      </c>
      <c r="W67" s="18" t="s">
        <v>870</v>
      </c>
      <c r="X67" s="18"/>
      <c r="Y67" s="38" t="s">
        <v>766</v>
      </c>
      <c r="Z67" s="18" t="str">
        <f t="shared" si="133"/>
        <v>C12a</v>
      </c>
      <c r="AA67" s="18" t="s">
        <v>904</v>
      </c>
      <c r="AB67" s="18">
        <v>10532</v>
      </c>
      <c r="AC67" s="18">
        <v>6324</v>
      </c>
      <c r="AD67" s="18"/>
      <c r="AE67" s="21">
        <v>0</v>
      </c>
      <c r="AF67" s="8">
        <f t="shared" si="11"/>
        <v>16856</v>
      </c>
      <c r="AG67" s="8">
        <f t="shared" si="12"/>
        <v>16.856000000000002</v>
      </c>
      <c r="AH67" s="18">
        <v>12</v>
      </c>
      <c r="AI67" s="18">
        <f t="shared" si="20"/>
        <v>0</v>
      </c>
      <c r="AJ67" s="9">
        <f t="shared" si="13"/>
        <v>0</v>
      </c>
      <c r="AK67" s="18">
        <f t="shared" si="134"/>
        <v>5.8</v>
      </c>
      <c r="AL67" s="9">
        <f t="shared" si="1"/>
        <v>69.599999999999994</v>
      </c>
      <c r="AM67" s="18">
        <f t="shared" si="135"/>
        <v>0.08</v>
      </c>
      <c r="AN67" s="9">
        <f t="shared" si="14"/>
        <v>21.119999999999997</v>
      </c>
      <c r="AO67" s="18">
        <f t="shared" si="136"/>
        <v>7.48</v>
      </c>
      <c r="AP67" s="9">
        <f t="shared" si="21"/>
        <v>1974.72</v>
      </c>
      <c r="AQ67" s="21">
        <v>0</v>
      </c>
      <c r="AR67" s="9">
        <f t="shared" si="15"/>
        <v>0</v>
      </c>
      <c r="AS67" s="18">
        <f t="shared" si="137"/>
        <v>2.4199999999999999E-2</v>
      </c>
      <c r="AT67" s="9">
        <f t="shared" si="2"/>
        <v>407.91519999999997</v>
      </c>
      <c r="AU67" s="21">
        <f t="shared" ref="AU67:AU82" si="142">AU$12</f>
        <v>4.96E-3</v>
      </c>
      <c r="AV67" s="10">
        <f t="shared" si="3"/>
        <v>83.605760000000004</v>
      </c>
      <c r="AW67" s="18">
        <f t="shared" si="138"/>
        <v>0.1024</v>
      </c>
      <c r="AX67" s="18">
        <v>0.8</v>
      </c>
      <c r="AY67" s="9">
        <f>AX67*AW67*AF67</f>
        <v>1380.8435200000001</v>
      </c>
      <c r="AZ67" s="18">
        <f t="shared" si="139"/>
        <v>0.4854</v>
      </c>
      <c r="BA67" s="9">
        <f t="shared" si="4"/>
        <v>5112.2327999999998</v>
      </c>
      <c r="BB67" s="18">
        <f t="shared" si="140"/>
        <v>0.1416</v>
      </c>
      <c r="BC67" s="9">
        <f t="shared" si="5"/>
        <v>895.47840000000008</v>
      </c>
      <c r="BD67" s="18">
        <f t="shared" si="141"/>
        <v>0</v>
      </c>
      <c r="BE67" s="9">
        <f t="shared" si="6"/>
        <v>0</v>
      </c>
      <c r="BF67" s="11">
        <f t="shared" si="7"/>
        <v>9945.5156800000022</v>
      </c>
      <c r="BG67" s="11">
        <f t="shared" si="8"/>
        <v>0</v>
      </c>
      <c r="BH67" s="11">
        <f t="shared" si="17"/>
        <v>9945.5156800000022</v>
      </c>
      <c r="BI67" s="11">
        <f t="shared" si="18"/>
        <v>2287.4686064000007</v>
      </c>
      <c r="BJ67" s="11">
        <f t="shared" si="19"/>
        <v>12232.984286400002</v>
      </c>
    </row>
    <row r="68" spans="1:64" s="12" customFormat="1" ht="13.2" customHeight="1" x14ac:dyDescent="0.3">
      <c r="A68" s="8">
        <v>60</v>
      </c>
      <c r="B68" s="21">
        <v>18</v>
      </c>
      <c r="C68" s="21">
        <v>9</v>
      </c>
      <c r="D68" s="21" t="s">
        <v>51</v>
      </c>
      <c r="E68" s="21" t="s">
        <v>71</v>
      </c>
      <c r="F68" s="21" t="s">
        <v>5</v>
      </c>
      <c r="G68" s="21" t="s">
        <v>4</v>
      </c>
      <c r="H68" s="21" t="s">
        <v>4</v>
      </c>
      <c r="I68" s="21" t="s">
        <v>148</v>
      </c>
      <c r="J68" s="36" t="s">
        <v>1015</v>
      </c>
      <c r="K68" s="21"/>
      <c r="L68" s="18" t="s">
        <v>51</v>
      </c>
      <c r="M68" s="18" t="s">
        <v>5</v>
      </c>
      <c r="N68" s="18" t="s">
        <v>4</v>
      </c>
      <c r="O68" s="18" t="s">
        <v>148</v>
      </c>
      <c r="P68" s="18" t="s">
        <v>1016</v>
      </c>
      <c r="Q68" s="8"/>
      <c r="R68" s="18" t="s">
        <v>263</v>
      </c>
      <c r="S68" s="18" t="s">
        <v>5</v>
      </c>
      <c r="T68" s="18" t="s">
        <v>4</v>
      </c>
      <c r="U68" s="18" t="s">
        <v>4</v>
      </c>
      <c r="V68" s="18" t="s">
        <v>148</v>
      </c>
      <c r="W68" s="18" t="s">
        <v>866</v>
      </c>
      <c r="X68" s="18"/>
      <c r="Y68" s="38" t="s">
        <v>767</v>
      </c>
      <c r="Z68" s="18" t="str">
        <f t="shared" si="133"/>
        <v>C12a</v>
      </c>
      <c r="AA68" s="18" t="s">
        <v>902</v>
      </c>
      <c r="AB68" s="18">
        <v>4330</v>
      </c>
      <c r="AC68" s="18">
        <v>9723</v>
      </c>
      <c r="AD68" s="18"/>
      <c r="AE68" s="21">
        <v>0</v>
      </c>
      <c r="AF68" s="8">
        <f t="shared" si="11"/>
        <v>14053</v>
      </c>
      <c r="AG68" s="8">
        <f t="shared" si="12"/>
        <v>14.053000000000001</v>
      </c>
      <c r="AH68" s="18">
        <v>12</v>
      </c>
      <c r="AI68" s="18">
        <f t="shared" si="20"/>
        <v>0</v>
      </c>
      <c r="AJ68" s="9">
        <f t="shared" si="13"/>
        <v>0</v>
      </c>
      <c r="AK68" s="18">
        <f t="shared" si="134"/>
        <v>5.8</v>
      </c>
      <c r="AL68" s="9">
        <f t="shared" si="1"/>
        <v>69.599999999999994</v>
      </c>
      <c r="AM68" s="18">
        <f t="shared" si="135"/>
        <v>0.08</v>
      </c>
      <c r="AN68" s="9">
        <f t="shared" si="14"/>
        <v>19.2</v>
      </c>
      <c r="AO68" s="18">
        <f t="shared" si="136"/>
        <v>7.48</v>
      </c>
      <c r="AP68" s="9">
        <f t="shared" si="21"/>
        <v>1795.2</v>
      </c>
      <c r="AQ68" s="21">
        <v>0</v>
      </c>
      <c r="AR68" s="9">
        <f t="shared" si="15"/>
        <v>0</v>
      </c>
      <c r="AS68" s="18">
        <f t="shared" si="137"/>
        <v>2.4199999999999999E-2</v>
      </c>
      <c r="AT68" s="9">
        <f t="shared" si="2"/>
        <v>340.08260000000001</v>
      </c>
      <c r="AU68" s="21">
        <f t="shared" si="142"/>
        <v>4.96E-3</v>
      </c>
      <c r="AV68" s="10">
        <f t="shared" si="3"/>
        <v>69.702879999999993</v>
      </c>
      <c r="AW68" s="18">
        <f t="shared" si="138"/>
        <v>0.1024</v>
      </c>
      <c r="AX68" s="18">
        <v>0.8</v>
      </c>
      <c r="AY68" s="9">
        <f>AX68*AW68*AF68</f>
        <v>1151.2217600000001</v>
      </c>
      <c r="AZ68" s="18">
        <f t="shared" si="139"/>
        <v>0.4854</v>
      </c>
      <c r="BA68" s="9">
        <f t="shared" si="4"/>
        <v>2101.7820000000002</v>
      </c>
      <c r="BB68" s="18">
        <f t="shared" si="140"/>
        <v>0.1416</v>
      </c>
      <c r="BC68" s="9">
        <f t="shared" si="5"/>
        <v>1376.7768000000001</v>
      </c>
      <c r="BD68" s="18">
        <f t="shared" si="141"/>
        <v>0</v>
      </c>
      <c r="BE68" s="9">
        <f t="shared" si="6"/>
        <v>0</v>
      </c>
      <c r="BF68" s="11">
        <f t="shared" si="7"/>
        <v>6923.5660399999997</v>
      </c>
      <c r="BG68" s="11">
        <f t="shared" si="8"/>
        <v>0</v>
      </c>
      <c r="BH68" s="11">
        <f t="shared" si="17"/>
        <v>6923.5660399999997</v>
      </c>
      <c r="BI68" s="11">
        <f t="shared" si="18"/>
        <v>1592.4201892000001</v>
      </c>
      <c r="BJ68" s="11">
        <f t="shared" si="19"/>
        <v>8515.9862291999998</v>
      </c>
    </row>
    <row r="69" spans="1:64" s="12" customFormat="1" ht="13.2" customHeight="1" x14ac:dyDescent="0.3">
      <c r="A69" s="8">
        <v>61</v>
      </c>
      <c r="B69" s="21">
        <v>18</v>
      </c>
      <c r="C69" s="21">
        <v>10</v>
      </c>
      <c r="D69" s="21" t="s">
        <v>51</v>
      </c>
      <c r="E69" s="21" t="s">
        <v>71</v>
      </c>
      <c r="F69" s="21" t="s">
        <v>5</v>
      </c>
      <c r="G69" s="21" t="s">
        <v>4</v>
      </c>
      <c r="H69" s="21" t="s">
        <v>4</v>
      </c>
      <c r="I69" s="21" t="s">
        <v>148</v>
      </c>
      <c r="J69" s="36" t="s">
        <v>1015</v>
      </c>
      <c r="K69" s="21"/>
      <c r="L69" s="18" t="s">
        <v>51</v>
      </c>
      <c r="M69" s="18" t="s">
        <v>5</v>
      </c>
      <c r="N69" s="18" t="s">
        <v>4</v>
      </c>
      <c r="O69" s="18" t="s">
        <v>148</v>
      </c>
      <c r="P69" s="18" t="s">
        <v>1016</v>
      </c>
      <c r="Q69" s="8"/>
      <c r="R69" s="18" t="s">
        <v>264</v>
      </c>
      <c r="S69" s="18" t="s">
        <v>5</v>
      </c>
      <c r="T69" s="18" t="s">
        <v>4</v>
      </c>
      <c r="U69" s="18" t="s">
        <v>4</v>
      </c>
      <c r="V69" s="18" t="s">
        <v>148</v>
      </c>
      <c r="W69" s="18" t="s">
        <v>866</v>
      </c>
      <c r="X69" s="18"/>
      <c r="Y69" s="38" t="s">
        <v>768</v>
      </c>
      <c r="Z69" s="18" t="str">
        <f t="shared" si="133"/>
        <v>C12a</v>
      </c>
      <c r="AA69" s="18" t="s">
        <v>902</v>
      </c>
      <c r="AB69" s="18">
        <v>6915</v>
      </c>
      <c r="AC69" s="18">
        <v>21163</v>
      </c>
      <c r="AD69" s="18"/>
      <c r="AE69" s="21">
        <v>0</v>
      </c>
      <c r="AF69" s="8">
        <f t="shared" si="11"/>
        <v>28078</v>
      </c>
      <c r="AG69" s="8">
        <f t="shared" si="12"/>
        <v>28.077999999999999</v>
      </c>
      <c r="AH69" s="18">
        <v>12</v>
      </c>
      <c r="AI69" s="18">
        <f t="shared" si="20"/>
        <v>0</v>
      </c>
      <c r="AJ69" s="9">
        <f t="shared" si="13"/>
        <v>0</v>
      </c>
      <c r="AK69" s="18">
        <f t="shared" si="134"/>
        <v>5.8</v>
      </c>
      <c r="AL69" s="9">
        <f t="shared" si="1"/>
        <v>69.599999999999994</v>
      </c>
      <c r="AM69" s="18">
        <f t="shared" si="135"/>
        <v>0.08</v>
      </c>
      <c r="AN69" s="9">
        <f t="shared" si="14"/>
        <v>19.2</v>
      </c>
      <c r="AO69" s="18">
        <f t="shared" si="136"/>
        <v>7.48</v>
      </c>
      <c r="AP69" s="9">
        <f t="shared" si="21"/>
        <v>1795.2</v>
      </c>
      <c r="AQ69" s="21">
        <v>0</v>
      </c>
      <c r="AR69" s="9">
        <f t="shared" si="15"/>
        <v>0</v>
      </c>
      <c r="AS69" s="18">
        <f t="shared" si="137"/>
        <v>2.4199999999999999E-2</v>
      </c>
      <c r="AT69" s="9">
        <f t="shared" si="2"/>
        <v>679.48759999999993</v>
      </c>
      <c r="AU69" s="21">
        <f t="shared" si="142"/>
        <v>4.96E-3</v>
      </c>
      <c r="AV69" s="10">
        <f t="shared" si="3"/>
        <v>139.26687999999999</v>
      </c>
      <c r="AW69" s="18">
        <f t="shared" si="138"/>
        <v>0.1024</v>
      </c>
      <c r="AX69" s="18">
        <v>0.8</v>
      </c>
      <c r="AY69" s="9">
        <f>AX69*AW69*AF69</f>
        <v>2300.1497600000002</v>
      </c>
      <c r="AZ69" s="18">
        <f t="shared" si="139"/>
        <v>0.4854</v>
      </c>
      <c r="BA69" s="9">
        <f t="shared" si="4"/>
        <v>3356.5410000000002</v>
      </c>
      <c r="BB69" s="18">
        <f t="shared" si="140"/>
        <v>0.1416</v>
      </c>
      <c r="BC69" s="9">
        <f t="shared" si="5"/>
        <v>2996.6808000000001</v>
      </c>
      <c r="BD69" s="18">
        <f t="shared" si="141"/>
        <v>0</v>
      </c>
      <c r="BE69" s="9">
        <f t="shared" si="6"/>
        <v>0</v>
      </c>
      <c r="BF69" s="11">
        <f t="shared" si="7"/>
        <v>11356.126040000001</v>
      </c>
      <c r="BG69" s="11">
        <f t="shared" si="8"/>
        <v>0</v>
      </c>
      <c r="BH69" s="11">
        <f t="shared" si="17"/>
        <v>11356.126040000001</v>
      </c>
      <c r="BI69" s="11">
        <f t="shared" si="18"/>
        <v>2611.9089892000002</v>
      </c>
      <c r="BJ69" s="11">
        <f t="shared" si="19"/>
        <v>13968.0350292</v>
      </c>
    </row>
    <row r="70" spans="1:64" s="12" customFormat="1" ht="13.2" customHeight="1" x14ac:dyDescent="0.3">
      <c r="A70" s="8">
        <v>62</v>
      </c>
      <c r="B70" s="21">
        <v>18</v>
      </c>
      <c r="C70" s="21">
        <v>11</v>
      </c>
      <c r="D70" s="21" t="s">
        <v>51</v>
      </c>
      <c r="E70" s="21" t="s">
        <v>71</v>
      </c>
      <c r="F70" s="21" t="s">
        <v>5</v>
      </c>
      <c r="G70" s="21" t="s">
        <v>4</v>
      </c>
      <c r="H70" s="21" t="s">
        <v>4</v>
      </c>
      <c r="I70" s="21" t="s">
        <v>148</v>
      </c>
      <c r="J70" s="36" t="s">
        <v>1015</v>
      </c>
      <c r="K70" s="21"/>
      <c r="L70" s="18" t="s">
        <v>51</v>
      </c>
      <c r="M70" s="18" t="s">
        <v>5</v>
      </c>
      <c r="N70" s="18" t="s">
        <v>4</v>
      </c>
      <c r="O70" s="18" t="s">
        <v>148</v>
      </c>
      <c r="P70" s="18" t="s">
        <v>1016</v>
      </c>
      <c r="Q70" s="8"/>
      <c r="R70" s="18" t="s">
        <v>265</v>
      </c>
      <c r="S70" s="18" t="s">
        <v>5</v>
      </c>
      <c r="T70" s="18" t="s">
        <v>4</v>
      </c>
      <c r="U70" s="18" t="s">
        <v>4</v>
      </c>
      <c r="V70" s="18" t="s">
        <v>148</v>
      </c>
      <c r="W70" s="18" t="s">
        <v>867</v>
      </c>
      <c r="X70" s="18"/>
      <c r="Y70" s="38" t="s">
        <v>769</v>
      </c>
      <c r="Z70" s="18" t="str">
        <f t="shared" si="133"/>
        <v>C12a</v>
      </c>
      <c r="AA70" s="18" t="s">
        <v>886</v>
      </c>
      <c r="AB70" s="18">
        <v>1199</v>
      </c>
      <c r="AC70" s="18">
        <v>5027</v>
      </c>
      <c r="AD70" s="18"/>
      <c r="AE70" s="21">
        <v>0</v>
      </c>
      <c r="AF70" s="8">
        <f t="shared" si="11"/>
        <v>6226</v>
      </c>
      <c r="AG70" s="8">
        <f t="shared" si="12"/>
        <v>6.226</v>
      </c>
      <c r="AH70" s="18">
        <v>12</v>
      </c>
      <c r="AI70" s="18">
        <f t="shared" si="20"/>
        <v>0</v>
      </c>
      <c r="AJ70" s="9">
        <f t="shared" si="13"/>
        <v>0</v>
      </c>
      <c r="AK70" s="18">
        <f t="shared" si="134"/>
        <v>5.8</v>
      </c>
      <c r="AL70" s="9">
        <f t="shared" si="1"/>
        <v>69.599999999999994</v>
      </c>
      <c r="AM70" s="18">
        <f t="shared" si="135"/>
        <v>0.08</v>
      </c>
      <c r="AN70" s="9">
        <f t="shared" si="14"/>
        <v>11.52</v>
      </c>
      <c r="AO70" s="18">
        <f t="shared" si="136"/>
        <v>7.48</v>
      </c>
      <c r="AP70" s="9">
        <f t="shared" si="21"/>
        <v>1077.1200000000001</v>
      </c>
      <c r="AQ70" s="21">
        <v>0</v>
      </c>
      <c r="AR70" s="9">
        <f t="shared" si="15"/>
        <v>0</v>
      </c>
      <c r="AS70" s="18">
        <f t="shared" si="137"/>
        <v>2.4199999999999999E-2</v>
      </c>
      <c r="AT70" s="9">
        <f t="shared" si="2"/>
        <v>150.66919999999999</v>
      </c>
      <c r="AU70" s="21">
        <f t="shared" si="142"/>
        <v>4.96E-3</v>
      </c>
      <c r="AV70" s="10">
        <f t="shared" si="3"/>
        <v>30.880960000000002</v>
      </c>
      <c r="AW70" s="18">
        <v>13.35</v>
      </c>
      <c r="AX70" s="25">
        <v>12</v>
      </c>
      <c r="AY70" s="27">
        <f>AX70*AW70</f>
        <v>160.19999999999999</v>
      </c>
      <c r="AZ70" s="18">
        <f t="shared" si="139"/>
        <v>0.4854</v>
      </c>
      <c r="BA70" s="9">
        <f t="shared" si="4"/>
        <v>581.99459999999999</v>
      </c>
      <c r="BB70" s="18">
        <f t="shared" si="140"/>
        <v>0.1416</v>
      </c>
      <c r="BC70" s="9">
        <f t="shared" si="5"/>
        <v>711.82320000000004</v>
      </c>
      <c r="BD70" s="18">
        <f t="shared" si="141"/>
        <v>0</v>
      </c>
      <c r="BE70" s="9">
        <f t="shared" si="6"/>
        <v>0</v>
      </c>
      <c r="BF70" s="11">
        <f t="shared" si="7"/>
        <v>2793.8079600000001</v>
      </c>
      <c r="BG70" s="11">
        <f t="shared" si="8"/>
        <v>0</v>
      </c>
      <c r="BH70" s="11">
        <f t="shared" si="17"/>
        <v>2793.8079600000001</v>
      </c>
      <c r="BI70" s="11">
        <f t="shared" si="18"/>
        <v>642.57583080000006</v>
      </c>
      <c r="BJ70" s="11">
        <f t="shared" si="19"/>
        <v>3436.3837908</v>
      </c>
    </row>
    <row r="71" spans="1:64" s="12" customFormat="1" ht="13.2" customHeight="1" x14ac:dyDescent="0.3">
      <c r="A71" s="8">
        <v>63</v>
      </c>
      <c r="B71" s="21">
        <v>18</v>
      </c>
      <c r="C71" s="21">
        <v>12</v>
      </c>
      <c r="D71" s="21" t="s">
        <v>51</v>
      </c>
      <c r="E71" s="21" t="s">
        <v>71</v>
      </c>
      <c r="F71" s="21" t="s">
        <v>5</v>
      </c>
      <c r="G71" s="21" t="s">
        <v>4</v>
      </c>
      <c r="H71" s="21" t="s">
        <v>4</v>
      </c>
      <c r="I71" s="21" t="s">
        <v>148</v>
      </c>
      <c r="J71" s="36" t="s">
        <v>1015</v>
      </c>
      <c r="K71" s="21"/>
      <c r="L71" s="18" t="s">
        <v>51</v>
      </c>
      <c r="M71" s="18" t="s">
        <v>5</v>
      </c>
      <c r="N71" s="18" t="s">
        <v>4</v>
      </c>
      <c r="O71" s="18" t="s">
        <v>148</v>
      </c>
      <c r="P71" s="18" t="s">
        <v>1016</v>
      </c>
      <c r="Q71" s="8"/>
      <c r="R71" s="18" t="s">
        <v>266</v>
      </c>
      <c r="S71" s="18" t="s">
        <v>5</v>
      </c>
      <c r="T71" s="18" t="s">
        <v>4</v>
      </c>
      <c r="U71" s="18" t="s">
        <v>4</v>
      </c>
      <c r="V71" s="18" t="s">
        <v>536</v>
      </c>
      <c r="W71" s="18" t="s">
        <v>886</v>
      </c>
      <c r="X71" s="18"/>
      <c r="Y71" s="38" t="s">
        <v>770</v>
      </c>
      <c r="Z71" s="39" t="s">
        <v>828</v>
      </c>
      <c r="AA71" s="18" t="s">
        <v>1245</v>
      </c>
      <c r="AB71" s="18">
        <v>65675</v>
      </c>
      <c r="AC71" s="18"/>
      <c r="AD71" s="18"/>
      <c r="AE71" s="21">
        <v>0</v>
      </c>
      <c r="AF71" s="8">
        <f t="shared" si="11"/>
        <v>65675</v>
      </c>
      <c r="AG71" s="8">
        <f t="shared" si="12"/>
        <v>65.674999999999997</v>
      </c>
      <c r="AH71" s="18">
        <v>12</v>
      </c>
      <c r="AI71" s="18">
        <f t="shared" si="20"/>
        <v>0</v>
      </c>
      <c r="AJ71" s="9">
        <f t="shared" si="13"/>
        <v>0</v>
      </c>
      <c r="AK71" s="39">
        <v>7.25</v>
      </c>
      <c r="AL71" s="9">
        <f t="shared" si="1"/>
        <v>87</v>
      </c>
      <c r="AM71" s="39">
        <v>0.08</v>
      </c>
      <c r="AN71" s="9">
        <f t="shared" si="14"/>
        <v>96</v>
      </c>
      <c r="AO71" s="39">
        <v>32.479999999999997</v>
      </c>
      <c r="AP71" s="9">
        <f t="shared" si="21"/>
        <v>38976</v>
      </c>
      <c r="AQ71" s="21">
        <v>0</v>
      </c>
      <c r="AR71" s="9">
        <f t="shared" si="15"/>
        <v>0</v>
      </c>
      <c r="AS71" s="39">
        <v>2.4199999999999999E-2</v>
      </c>
      <c r="AT71" s="9">
        <f t="shared" si="2"/>
        <v>1589.335</v>
      </c>
      <c r="AU71" s="21">
        <f t="shared" si="142"/>
        <v>4.96E-3</v>
      </c>
      <c r="AV71" s="10">
        <f t="shared" si="3"/>
        <v>325.74799999999999</v>
      </c>
      <c r="AW71" s="39">
        <v>0.1024</v>
      </c>
      <c r="AX71" s="18">
        <v>0.8</v>
      </c>
      <c r="AY71" s="9">
        <f>AX71*AW71*AF71</f>
        <v>5380.0960000000005</v>
      </c>
      <c r="AZ71" s="39">
        <v>0.27750000000000002</v>
      </c>
      <c r="BA71" s="9">
        <f t="shared" si="4"/>
        <v>18224.8125</v>
      </c>
      <c r="BB71" s="39">
        <v>0</v>
      </c>
      <c r="BC71" s="9">
        <f t="shared" si="5"/>
        <v>0</v>
      </c>
      <c r="BD71" s="39">
        <v>0</v>
      </c>
      <c r="BE71" s="9">
        <f t="shared" si="6"/>
        <v>0</v>
      </c>
      <c r="BF71" s="11">
        <f t="shared" si="7"/>
        <v>64678.991500000004</v>
      </c>
      <c r="BG71" s="11">
        <f t="shared" si="8"/>
        <v>0</v>
      </c>
      <c r="BH71" s="11">
        <f t="shared" si="17"/>
        <v>64678.991500000004</v>
      </c>
      <c r="BI71" s="11">
        <f t="shared" si="18"/>
        <v>14876.168045000002</v>
      </c>
      <c r="BJ71" s="11">
        <f t="shared" si="19"/>
        <v>79555.159545000002</v>
      </c>
    </row>
    <row r="72" spans="1:64" s="12" customFormat="1" ht="13.2" customHeight="1" x14ac:dyDescent="0.3">
      <c r="A72" s="8">
        <v>64</v>
      </c>
      <c r="B72" s="21">
        <v>18</v>
      </c>
      <c r="C72" s="21">
        <v>13</v>
      </c>
      <c r="D72" s="21" t="s">
        <v>51</v>
      </c>
      <c r="E72" s="21" t="s">
        <v>71</v>
      </c>
      <c r="F72" s="21" t="s">
        <v>5</v>
      </c>
      <c r="G72" s="21" t="s">
        <v>4</v>
      </c>
      <c r="H72" s="21" t="s">
        <v>4</v>
      </c>
      <c r="I72" s="21" t="s">
        <v>148</v>
      </c>
      <c r="J72" s="36" t="s">
        <v>1015</v>
      </c>
      <c r="K72" s="21"/>
      <c r="L72" s="18" t="s">
        <v>51</v>
      </c>
      <c r="M72" s="18" t="s">
        <v>5</v>
      </c>
      <c r="N72" s="18" t="s">
        <v>4</v>
      </c>
      <c r="O72" s="18" t="s">
        <v>148</v>
      </c>
      <c r="P72" s="18" t="s">
        <v>1016</v>
      </c>
      <c r="Q72" s="8"/>
      <c r="R72" s="18" t="s">
        <v>267</v>
      </c>
      <c r="S72" s="18" t="s">
        <v>5</v>
      </c>
      <c r="T72" s="18" t="s">
        <v>4</v>
      </c>
      <c r="U72" s="18" t="s">
        <v>4</v>
      </c>
      <c r="V72" s="18" t="s">
        <v>537</v>
      </c>
      <c r="W72" s="18" t="s">
        <v>860</v>
      </c>
      <c r="X72" s="18"/>
      <c r="Y72" s="38" t="s">
        <v>771</v>
      </c>
      <c r="Z72" s="18" t="str">
        <f>Z$11</f>
        <v>C22a</v>
      </c>
      <c r="AA72" s="18" t="s">
        <v>1246</v>
      </c>
      <c r="AB72" s="18">
        <v>6749</v>
      </c>
      <c r="AC72" s="18">
        <v>0</v>
      </c>
      <c r="AD72" s="18"/>
      <c r="AE72" s="21">
        <v>0</v>
      </c>
      <c r="AF72" s="8">
        <f t="shared" si="11"/>
        <v>6749</v>
      </c>
      <c r="AG72" s="8">
        <f t="shared" si="12"/>
        <v>6.7489999999999997</v>
      </c>
      <c r="AH72" s="18">
        <v>12</v>
      </c>
      <c r="AI72" s="18">
        <f t="shared" si="20"/>
        <v>0</v>
      </c>
      <c r="AJ72" s="9">
        <f t="shared" si="13"/>
        <v>0</v>
      </c>
      <c r="AK72" s="18">
        <f>AK$11</f>
        <v>7.25</v>
      </c>
      <c r="AL72" s="9">
        <f t="shared" si="1"/>
        <v>87</v>
      </c>
      <c r="AM72" s="18">
        <f>AM$11</f>
        <v>0.08</v>
      </c>
      <c r="AN72" s="9">
        <f t="shared" si="14"/>
        <v>49.92</v>
      </c>
      <c r="AO72" s="18">
        <f>AO$11</f>
        <v>32.479999999999997</v>
      </c>
      <c r="AP72" s="9">
        <f t="shared" si="21"/>
        <v>20267.52</v>
      </c>
      <c r="AQ72" s="21">
        <v>0</v>
      </c>
      <c r="AR72" s="9">
        <f t="shared" si="15"/>
        <v>0</v>
      </c>
      <c r="AS72" s="18">
        <f>AS$11</f>
        <v>2.4199999999999999E-2</v>
      </c>
      <c r="AT72" s="9">
        <f t="shared" si="2"/>
        <v>163.32579999999999</v>
      </c>
      <c r="AU72" s="21">
        <f t="shared" si="142"/>
        <v>4.96E-3</v>
      </c>
      <c r="AV72" s="10">
        <f t="shared" si="3"/>
        <v>33.47504</v>
      </c>
      <c r="AW72" s="18">
        <f>AW$11</f>
        <v>0.1024</v>
      </c>
      <c r="AX72" s="18">
        <v>0.8</v>
      </c>
      <c r="AY72" s="9">
        <f>AX72*AW72*AF72</f>
        <v>552.87808000000007</v>
      </c>
      <c r="AZ72" s="18">
        <f>AZ$11</f>
        <v>0.3266</v>
      </c>
      <c r="BA72" s="9">
        <f t="shared" si="4"/>
        <v>2204.2233999999999</v>
      </c>
      <c r="BB72" s="18">
        <f>BB$11</f>
        <v>0.22270000000000001</v>
      </c>
      <c r="BC72" s="9">
        <f t="shared" si="5"/>
        <v>0</v>
      </c>
      <c r="BD72" s="18">
        <f>BD$11</f>
        <v>0</v>
      </c>
      <c r="BE72" s="9">
        <f t="shared" si="6"/>
        <v>0</v>
      </c>
      <c r="BF72" s="11">
        <f t="shared" si="7"/>
        <v>23358.34232</v>
      </c>
      <c r="BG72" s="11">
        <f t="shared" si="8"/>
        <v>0</v>
      </c>
      <c r="BH72" s="11">
        <f t="shared" si="17"/>
        <v>23358.34232</v>
      </c>
      <c r="BI72" s="11">
        <f t="shared" si="18"/>
        <v>5372.4187336000005</v>
      </c>
      <c r="BJ72" s="11">
        <f t="shared" si="19"/>
        <v>28730.761053599999</v>
      </c>
    </row>
    <row r="73" spans="1:64" s="12" customFormat="1" ht="13.2" customHeight="1" x14ac:dyDescent="0.3">
      <c r="A73" s="8">
        <v>65</v>
      </c>
      <c r="B73" s="21">
        <v>18</v>
      </c>
      <c r="C73" s="21">
        <v>14</v>
      </c>
      <c r="D73" s="21" t="s">
        <v>51</v>
      </c>
      <c r="E73" s="21" t="s">
        <v>71</v>
      </c>
      <c r="F73" s="21" t="s">
        <v>5</v>
      </c>
      <c r="G73" s="21" t="s">
        <v>4</v>
      </c>
      <c r="H73" s="21" t="s">
        <v>4</v>
      </c>
      <c r="I73" s="21" t="s">
        <v>148</v>
      </c>
      <c r="J73" s="36" t="s">
        <v>1015</v>
      </c>
      <c r="K73" s="21"/>
      <c r="L73" s="18" t="s">
        <v>51</v>
      </c>
      <c r="M73" s="18" t="s">
        <v>5</v>
      </c>
      <c r="N73" s="18" t="s">
        <v>4</v>
      </c>
      <c r="O73" s="18" t="s">
        <v>148</v>
      </c>
      <c r="P73" s="18" t="s">
        <v>1016</v>
      </c>
      <c r="Q73" s="8"/>
      <c r="R73" s="18" t="s">
        <v>51</v>
      </c>
      <c r="S73" s="18" t="s">
        <v>526</v>
      </c>
      <c r="T73" s="18" t="s">
        <v>527</v>
      </c>
      <c r="U73" s="18" t="s">
        <v>527</v>
      </c>
      <c r="V73" s="18" t="s">
        <v>528</v>
      </c>
      <c r="W73" s="18" t="s">
        <v>870</v>
      </c>
      <c r="X73" s="18" t="s">
        <v>860</v>
      </c>
      <c r="Y73" s="38" t="s">
        <v>772</v>
      </c>
      <c r="Z73" s="18" t="str">
        <f>Z$11</f>
        <v>C22a</v>
      </c>
      <c r="AA73" s="18" t="s">
        <v>944</v>
      </c>
      <c r="AB73" s="18">
        <v>9646</v>
      </c>
      <c r="AC73" s="18">
        <v>14468</v>
      </c>
      <c r="AD73" s="18"/>
      <c r="AE73" s="21">
        <v>0</v>
      </c>
      <c r="AF73" s="8">
        <f t="shared" si="11"/>
        <v>24114</v>
      </c>
      <c r="AG73" s="8">
        <f t="shared" si="12"/>
        <v>24.114000000000001</v>
      </c>
      <c r="AH73" s="18">
        <v>12</v>
      </c>
      <c r="AI73" s="18">
        <f t="shared" si="20"/>
        <v>0</v>
      </c>
      <c r="AJ73" s="9">
        <f t="shared" si="13"/>
        <v>0</v>
      </c>
      <c r="AK73" s="18">
        <f>AK$11</f>
        <v>7.25</v>
      </c>
      <c r="AL73" s="9">
        <f t="shared" ref="AL73:AL136" si="143">AH73*AK73</f>
        <v>87</v>
      </c>
      <c r="AM73" s="18">
        <f>AM$11</f>
        <v>0.08</v>
      </c>
      <c r="AN73" s="9">
        <f t="shared" si="14"/>
        <v>48</v>
      </c>
      <c r="AO73" s="18">
        <f>AO$11</f>
        <v>32.479999999999997</v>
      </c>
      <c r="AP73" s="9">
        <f t="shared" si="21"/>
        <v>19488</v>
      </c>
      <c r="AQ73" s="21">
        <v>0</v>
      </c>
      <c r="AR73" s="9">
        <f t="shared" si="15"/>
        <v>0</v>
      </c>
      <c r="AS73" s="18">
        <f>AS$11</f>
        <v>2.4199999999999999E-2</v>
      </c>
      <c r="AT73" s="9">
        <f t="shared" ref="AT73:AT136" si="144">AS73*AF73</f>
        <v>583.55880000000002</v>
      </c>
      <c r="AU73" s="21">
        <f t="shared" si="142"/>
        <v>4.96E-3</v>
      </c>
      <c r="AV73" s="10">
        <f t="shared" ref="AV73:AV74" si="145">AU73*AF73</f>
        <v>119.60544</v>
      </c>
      <c r="AW73" s="18">
        <f>AW$11</f>
        <v>0.1024</v>
      </c>
      <c r="AX73" s="18">
        <v>0.8</v>
      </c>
      <c r="AY73" s="9">
        <f>AX73*AW73*AF73</f>
        <v>1975.4188800000002</v>
      </c>
      <c r="AZ73" s="18">
        <f>AZ$11</f>
        <v>0.3266</v>
      </c>
      <c r="BA73" s="9">
        <f t="shared" ref="BA73:BA136" si="146">AZ73*AB73</f>
        <v>3150.3836000000001</v>
      </c>
      <c r="BB73" s="18">
        <f>BB$11</f>
        <v>0.22270000000000001</v>
      </c>
      <c r="BC73" s="9">
        <f t="shared" ref="BC73:BC136" si="147">BB73*AC73</f>
        <v>3222.0236</v>
      </c>
      <c r="BD73" s="18">
        <f>BD$11</f>
        <v>0</v>
      </c>
      <c r="BE73" s="9">
        <f t="shared" ref="BE73:BE136" si="148">BD73*AD73</f>
        <v>0</v>
      </c>
      <c r="BF73" s="11">
        <f t="shared" ref="BF73:BF136" si="149">BE73+BC73+BA73+AY73+AV73+AT73+AR73+AP73+AN73+AL73</f>
        <v>28673.990319999997</v>
      </c>
      <c r="BG73" s="11">
        <f t="shared" ref="BG73:BG136" si="150">AJ73</f>
        <v>0</v>
      </c>
      <c r="BH73" s="11">
        <f t="shared" si="17"/>
        <v>28673.990319999997</v>
      </c>
      <c r="BI73" s="11">
        <f t="shared" si="18"/>
        <v>6595.0177735999996</v>
      </c>
      <c r="BJ73" s="11">
        <f t="shared" si="19"/>
        <v>35269.008093599994</v>
      </c>
    </row>
    <row r="74" spans="1:64" s="12" customFormat="1" ht="13.2" customHeight="1" x14ac:dyDescent="0.3">
      <c r="A74" s="8">
        <v>66</v>
      </c>
      <c r="B74" s="21">
        <v>18</v>
      </c>
      <c r="C74" s="21">
        <v>15</v>
      </c>
      <c r="D74" s="21" t="s">
        <v>51</v>
      </c>
      <c r="E74" s="21" t="s">
        <v>71</v>
      </c>
      <c r="F74" s="21" t="s">
        <v>5</v>
      </c>
      <c r="G74" s="21" t="s">
        <v>4</v>
      </c>
      <c r="H74" s="21" t="s">
        <v>4</v>
      </c>
      <c r="I74" s="21" t="s">
        <v>148</v>
      </c>
      <c r="J74" s="36" t="s">
        <v>1015</v>
      </c>
      <c r="K74" s="21"/>
      <c r="L74" s="18" t="s">
        <v>51</v>
      </c>
      <c r="M74" s="18" t="s">
        <v>5</v>
      </c>
      <c r="N74" s="18" t="s">
        <v>4</v>
      </c>
      <c r="O74" s="18" t="s">
        <v>148</v>
      </c>
      <c r="P74" s="18" t="s">
        <v>1016</v>
      </c>
      <c r="Q74" s="8"/>
      <c r="R74" s="18" t="s">
        <v>268</v>
      </c>
      <c r="S74" s="18" t="s">
        <v>526</v>
      </c>
      <c r="T74" s="18" t="s">
        <v>527</v>
      </c>
      <c r="U74" s="18" t="s">
        <v>527</v>
      </c>
      <c r="V74" s="18" t="s">
        <v>528</v>
      </c>
      <c r="W74" s="18" t="s">
        <v>877</v>
      </c>
      <c r="X74" s="18"/>
      <c r="Y74" s="38" t="s">
        <v>773</v>
      </c>
      <c r="Z74" s="18" t="str">
        <f>Z$39</f>
        <v>G11</v>
      </c>
      <c r="AA74" s="18" t="s">
        <v>866</v>
      </c>
      <c r="AB74" s="18">
        <v>31341</v>
      </c>
      <c r="AC74" s="18"/>
      <c r="AD74" s="18"/>
      <c r="AE74" s="21">
        <v>0</v>
      </c>
      <c r="AF74" s="8">
        <f t="shared" ref="AF74:AF137" si="151">SUM(AB74:AE74)</f>
        <v>31341</v>
      </c>
      <c r="AG74" s="8">
        <f t="shared" ref="AG74:AG137" si="152">AF74/1000</f>
        <v>31.341000000000001</v>
      </c>
      <c r="AH74" s="18">
        <v>12</v>
      </c>
      <c r="AI74" s="18">
        <f t="shared" si="20"/>
        <v>0</v>
      </c>
      <c r="AJ74" s="9">
        <f t="shared" ref="AJ74:AJ137" si="153">AG74*AI74</f>
        <v>0</v>
      </c>
      <c r="AK74" s="18">
        <f>AK$39</f>
        <v>4.5599999999999996</v>
      </c>
      <c r="AL74" s="9">
        <f t="shared" si="143"/>
        <v>54.72</v>
      </c>
      <c r="AM74" s="39">
        <v>0.33</v>
      </c>
      <c r="AN74" s="9">
        <f>AM74*AH74</f>
        <v>3.96</v>
      </c>
      <c r="AO74" s="18">
        <f>AO$39</f>
        <v>11.54</v>
      </c>
      <c r="AP74" s="9">
        <f>AO74*AH74</f>
        <v>138.47999999999999</v>
      </c>
      <c r="AQ74" s="21">
        <v>0</v>
      </c>
      <c r="AR74" s="9">
        <f t="shared" ref="AR74:AR137" si="154">AQ74*AF74</f>
        <v>0</v>
      </c>
      <c r="AS74" s="18">
        <f>AS$39</f>
        <v>2.4199999999999999E-2</v>
      </c>
      <c r="AT74" s="9">
        <f t="shared" si="144"/>
        <v>758.45219999999995</v>
      </c>
      <c r="AU74" s="21">
        <f t="shared" si="142"/>
        <v>4.96E-3</v>
      </c>
      <c r="AV74" s="10">
        <f t="shared" si="145"/>
        <v>155.45135999999999</v>
      </c>
      <c r="AW74" s="18">
        <v>13.35</v>
      </c>
      <c r="AX74" s="25">
        <v>12</v>
      </c>
      <c r="AY74" s="27">
        <f>AX74*AW74</f>
        <v>160.19999999999999</v>
      </c>
      <c r="AZ74" s="18">
        <f>AZ$39</f>
        <v>0.35299999999999998</v>
      </c>
      <c r="BA74" s="9">
        <f t="shared" si="146"/>
        <v>11063.373</v>
      </c>
      <c r="BB74" s="18">
        <f>BB$39</f>
        <v>0</v>
      </c>
      <c r="BC74" s="9">
        <f t="shared" si="147"/>
        <v>0</v>
      </c>
      <c r="BD74" s="18">
        <f>BD$39</f>
        <v>0</v>
      </c>
      <c r="BE74" s="9">
        <f t="shared" si="148"/>
        <v>0</v>
      </c>
      <c r="BF74" s="11">
        <f t="shared" si="149"/>
        <v>12334.636559999997</v>
      </c>
      <c r="BG74" s="11">
        <f t="shared" si="150"/>
        <v>0</v>
      </c>
      <c r="BH74" s="11">
        <f t="shared" ref="BH74:BH137" si="155">BF74+BG74</f>
        <v>12334.636559999997</v>
      </c>
      <c r="BI74" s="11">
        <f t="shared" ref="BI74:BI137" si="156">BH74*0.23</f>
        <v>2836.9664087999995</v>
      </c>
      <c r="BJ74" s="11">
        <f t="shared" ref="BJ74:BJ137" si="157">BH74+BI74</f>
        <v>15171.602968799996</v>
      </c>
    </row>
    <row r="75" spans="1:64" ht="13.8" x14ac:dyDescent="0.3">
      <c r="A75" s="31">
        <v>67</v>
      </c>
      <c r="B75" s="31">
        <v>18</v>
      </c>
      <c r="C75" s="31">
        <v>16</v>
      </c>
      <c r="D75" s="31" t="s">
        <v>51</v>
      </c>
      <c r="E75" s="31" t="s">
        <v>71</v>
      </c>
      <c r="F75" s="31" t="s">
        <v>5</v>
      </c>
      <c r="G75" s="31" t="s">
        <v>4</v>
      </c>
      <c r="H75" s="31" t="s">
        <v>4</v>
      </c>
      <c r="I75" s="31" t="s">
        <v>148</v>
      </c>
      <c r="J75" s="37" t="s">
        <v>1015</v>
      </c>
      <c r="K75" s="31"/>
      <c r="L75" s="18" t="s">
        <v>51</v>
      </c>
      <c r="M75" s="18" t="s">
        <v>5</v>
      </c>
      <c r="N75" s="18" t="s">
        <v>4</v>
      </c>
      <c r="O75" s="18" t="s">
        <v>148</v>
      </c>
      <c r="P75" s="18" t="s">
        <v>1016</v>
      </c>
      <c r="Q75" s="31"/>
      <c r="R75" s="18" t="s">
        <v>51</v>
      </c>
      <c r="S75" s="18" t="s">
        <v>5</v>
      </c>
      <c r="T75" s="18" t="s">
        <v>4</v>
      </c>
      <c r="U75" s="18" t="s">
        <v>4</v>
      </c>
      <c r="V75" s="18" t="s">
        <v>148</v>
      </c>
      <c r="W75" s="18" t="s">
        <v>1016</v>
      </c>
      <c r="X75" s="18" t="s">
        <v>588</v>
      </c>
      <c r="Y75" s="38" t="s">
        <v>1150</v>
      </c>
      <c r="Z75" s="18" t="str">
        <f>Z$60</f>
        <v>C11</v>
      </c>
      <c r="AA75" s="18" t="s">
        <v>876</v>
      </c>
      <c r="AB75" s="18">
        <v>2500</v>
      </c>
      <c r="AC75" s="18"/>
      <c r="AD75" s="18"/>
      <c r="AE75" s="31">
        <f>SUM(AE9:AE74)</f>
        <v>0</v>
      </c>
      <c r="AF75" s="8">
        <f t="shared" si="151"/>
        <v>2500</v>
      </c>
      <c r="AG75" s="8">
        <f t="shared" si="152"/>
        <v>2.5</v>
      </c>
      <c r="AH75" s="18">
        <v>12</v>
      </c>
      <c r="AI75" s="18">
        <f t="shared" ref="AI75:AI138" si="158">AI74</f>
        <v>0</v>
      </c>
      <c r="AJ75" s="9">
        <f t="shared" si="153"/>
        <v>0</v>
      </c>
      <c r="AK75" s="18">
        <f>AK$60</f>
        <v>5.8</v>
      </c>
      <c r="AL75" s="9">
        <f t="shared" si="143"/>
        <v>69.599999999999994</v>
      </c>
      <c r="AM75" s="18">
        <f>AM$60</f>
        <v>0.08</v>
      </c>
      <c r="AN75" s="9">
        <f t="shared" ref="AN75:AN137" si="159">AM75*AH75*AA75</f>
        <v>24</v>
      </c>
      <c r="AO75" s="18">
        <f>AO$60</f>
        <v>7.48</v>
      </c>
      <c r="AP75" s="9">
        <f t="shared" ref="AP75:AP138" si="160">AO75*AH75*AA75</f>
        <v>2244</v>
      </c>
      <c r="AQ75" s="21">
        <v>0</v>
      </c>
      <c r="AR75" s="9">
        <f t="shared" si="154"/>
        <v>0</v>
      </c>
      <c r="AS75" s="18">
        <f>AS$60</f>
        <v>2.4199999999999999E-2</v>
      </c>
      <c r="AT75" s="9">
        <f t="shared" si="144"/>
        <v>60.5</v>
      </c>
      <c r="AU75" s="21">
        <f t="shared" si="142"/>
        <v>4.96E-3</v>
      </c>
      <c r="AV75" s="10">
        <f t="shared" ref="AV75:AV138" si="161">AU75*AF75</f>
        <v>12.4</v>
      </c>
      <c r="AW75" s="18">
        <v>0.1024</v>
      </c>
      <c r="AX75" s="18">
        <v>0.8</v>
      </c>
      <c r="AY75" s="9">
        <f>AX75*AW75*AF75</f>
        <v>204.8</v>
      </c>
      <c r="AZ75" s="18">
        <f>AZ$60</f>
        <v>0.38819999999999999</v>
      </c>
      <c r="BA75" s="9">
        <f t="shared" si="146"/>
        <v>970.5</v>
      </c>
      <c r="BB75" s="18">
        <f>BB$60</f>
        <v>0</v>
      </c>
      <c r="BC75" s="9">
        <f t="shared" si="147"/>
        <v>0</v>
      </c>
      <c r="BD75" s="18">
        <f>BD$60</f>
        <v>0</v>
      </c>
      <c r="BE75" s="9">
        <f t="shared" si="148"/>
        <v>0</v>
      </c>
      <c r="BF75" s="11">
        <f t="shared" si="149"/>
        <v>3585.7999999999997</v>
      </c>
      <c r="BG75" s="11">
        <f t="shared" si="150"/>
        <v>0</v>
      </c>
      <c r="BH75" s="11">
        <f t="shared" si="155"/>
        <v>3585.7999999999997</v>
      </c>
      <c r="BI75" s="11">
        <f t="shared" si="156"/>
        <v>824.73399999999992</v>
      </c>
      <c r="BJ75" s="11">
        <f t="shared" si="157"/>
        <v>4410.5339999999997</v>
      </c>
      <c r="BL75" s="12"/>
    </row>
    <row r="76" spans="1:64" ht="13.8" x14ac:dyDescent="0.3">
      <c r="A76" s="31">
        <v>68</v>
      </c>
      <c r="B76" s="31">
        <v>19</v>
      </c>
      <c r="C76" s="31">
        <v>1</v>
      </c>
      <c r="D76" s="31" t="s">
        <v>131</v>
      </c>
      <c r="E76" s="31" t="s">
        <v>72</v>
      </c>
      <c r="F76" s="31" t="s">
        <v>28</v>
      </c>
      <c r="G76" s="31" t="s">
        <v>6</v>
      </c>
      <c r="H76" s="31" t="s">
        <v>6</v>
      </c>
      <c r="I76" s="31" t="s">
        <v>539</v>
      </c>
      <c r="J76" s="37" t="s">
        <v>540</v>
      </c>
      <c r="K76" s="31"/>
      <c r="L76" s="18" t="s">
        <v>131</v>
      </c>
      <c r="M76" s="18" t="s">
        <v>28</v>
      </c>
      <c r="N76" s="18" t="s">
        <v>6</v>
      </c>
      <c r="O76" s="18" t="s">
        <v>539</v>
      </c>
      <c r="P76" s="18" t="s">
        <v>540</v>
      </c>
      <c r="Q76" s="31"/>
      <c r="R76" s="18" t="s">
        <v>1038</v>
      </c>
      <c r="S76" s="18" t="s">
        <v>538</v>
      </c>
      <c r="T76" s="18" t="s">
        <v>6</v>
      </c>
      <c r="U76" s="18" t="s">
        <v>6</v>
      </c>
      <c r="V76" s="18" t="s">
        <v>348</v>
      </c>
      <c r="W76" s="18" t="s">
        <v>944</v>
      </c>
      <c r="X76" s="18"/>
      <c r="Y76" s="38" t="s">
        <v>774</v>
      </c>
      <c r="Z76" s="18" t="str">
        <f>Z$27</f>
        <v>B21</v>
      </c>
      <c r="AA76" s="18" t="s">
        <v>1247</v>
      </c>
      <c r="AB76" s="18">
        <f>67824</f>
        <v>67824</v>
      </c>
      <c r="AC76" s="18"/>
      <c r="AD76" s="18"/>
      <c r="AE76" s="31">
        <v>2500</v>
      </c>
      <c r="AF76" s="8">
        <f t="shared" si="151"/>
        <v>70324</v>
      </c>
      <c r="AG76" s="8">
        <f t="shared" si="152"/>
        <v>70.323999999999998</v>
      </c>
      <c r="AH76" s="18">
        <v>12</v>
      </c>
      <c r="AI76" s="18">
        <f t="shared" si="158"/>
        <v>0</v>
      </c>
      <c r="AJ76" s="9">
        <f t="shared" si="153"/>
        <v>0</v>
      </c>
      <c r="AK76" s="18">
        <f>AK$27</f>
        <v>14.5</v>
      </c>
      <c r="AL76" s="9">
        <f t="shared" si="143"/>
        <v>174</v>
      </c>
      <c r="AM76" s="18">
        <f>AM$27</f>
        <v>0.19</v>
      </c>
      <c r="AN76" s="9">
        <f t="shared" si="159"/>
        <v>775.2</v>
      </c>
      <c r="AO76" s="18">
        <f>AO$27</f>
        <v>21.68</v>
      </c>
      <c r="AP76" s="9">
        <f t="shared" si="160"/>
        <v>88454.399999999994</v>
      </c>
      <c r="AQ76" s="21">
        <v>0</v>
      </c>
      <c r="AR76" s="9">
        <f t="shared" si="154"/>
        <v>0</v>
      </c>
      <c r="AS76" s="18">
        <f>AS$27</f>
        <v>2.4210000000000002E-2</v>
      </c>
      <c r="AT76" s="9">
        <f t="shared" si="144"/>
        <v>1702.5440400000002</v>
      </c>
      <c r="AU76" s="21">
        <f t="shared" si="142"/>
        <v>4.96E-3</v>
      </c>
      <c r="AV76" s="10">
        <f t="shared" si="161"/>
        <v>348.80703999999997</v>
      </c>
      <c r="AW76" s="18">
        <f>AW$27</f>
        <v>0.1024</v>
      </c>
      <c r="AX76" s="18">
        <v>0.8</v>
      </c>
      <c r="AY76" s="9">
        <f>AX76*AW76*AF76</f>
        <v>5760.9420800000007</v>
      </c>
      <c r="AZ76" s="18">
        <f>AZ$27</f>
        <v>9.8729999999999998E-2</v>
      </c>
      <c r="BA76" s="9">
        <f t="shared" si="146"/>
        <v>6696.2635199999995</v>
      </c>
      <c r="BB76" s="18">
        <f>BB$27</f>
        <v>0</v>
      </c>
      <c r="BC76" s="9">
        <f t="shared" si="147"/>
        <v>0</v>
      </c>
      <c r="BD76" s="18">
        <f>BD$27</f>
        <v>0</v>
      </c>
      <c r="BE76" s="9">
        <f t="shared" si="148"/>
        <v>0</v>
      </c>
      <c r="BF76" s="11">
        <f t="shared" si="149"/>
        <v>103912.15668</v>
      </c>
      <c r="BG76" s="11">
        <f t="shared" si="150"/>
        <v>0</v>
      </c>
      <c r="BH76" s="11">
        <f t="shared" si="155"/>
        <v>103912.15668</v>
      </c>
      <c r="BI76" s="11">
        <f t="shared" si="156"/>
        <v>23899.796036400003</v>
      </c>
      <c r="BJ76" s="11">
        <f t="shared" si="157"/>
        <v>127811.9527164</v>
      </c>
      <c r="BL76" s="12"/>
    </row>
    <row r="77" spans="1:64" ht="13.8" x14ac:dyDescent="0.3">
      <c r="A77" s="31">
        <v>69</v>
      </c>
      <c r="B77" s="31">
        <v>19</v>
      </c>
      <c r="C77" s="31">
        <v>2</v>
      </c>
      <c r="D77" s="31" t="s">
        <v>131</v>
      </c>
      <c r="E77" s="31" t="s">
        <v>72</v>
      </c>
      <c r="F77" s="31" t="s">
        <v>28</v>
      </c>
      <c r="G77" s="31" t="s">
        <v>6</v>
      </c>
      <c r="H77" s="31" t="s">
        <v>6</v>
      </c>
      <c r="I77" s="31" t="s">
        <v>539</v>
      </c>
      <c r="J77" s="37" t="s">
        <v>540</v>
      </c>
      <c r="K77" s="31"/>
      <c r="L77" s="18" t="s">
        <v>131</v>
      </c>
      <c r="M77" s="18" t="s">
        <v>28</v>
      </c>
      <c r="N77" s="18" t="s">
        <v>6</v>
      </c>
      <c r="O77" s="18" t="s">
        <v>539</v>
      </c>
      <c r="P77" s="18" t="s">
        <v>540</v>
      </c>
      <c r="Q77" s="31"/>
      <c r="R77" s="18" t="s">
        <v>269</v>
      </c>
      <c r="S77" s="18" t="s">
        <v>28</v>
      </c>
      <c r="T77" s="18" t="s">
        <v>6</v>
      </c>
      <c r="U77" s="18" t="s">
        <v>6</v>
      </c>
      <c r="V77" s="18" t="s">
        <v>539</v>
      </c>
      <c r="W77" s="18" t="s">
        <v>540</v>
      </c>
      <c r="X77" s="18"/>
      <c r="Y77" s="38" t="s">
        <v>775</v>
      </c>
      <c r="Z77" s="18" t="str">
        <f>Z$9</f>
        <v>C12a</v>
      </c>
      <c r="AA77" s="18">
        <v>0.5</v>
      </c>
      <c r="AB77" s="18">
        <v>23</v>
      </c>
      <c r="AC77" s="18">
        <v>71</v>
      </c>
      <c r="AD77" s="18"/>
      <c r="AE77" s="31"/>
      <c r="AF77" s="8">
        <f t="shared" si="151"/>
        <v>94</v>
      </c>
      <c r="AG77" s="8">
        <f t="shared" si="152"/>
        <v>9.4E-2</v>
      </c>
      <c r="AH77" s="18">
        <v>12</v>
      </c>
      <c r="AI77" s="18">
        <f t="shared" si="158"/>
        <v>0</v>
      </c>
      <c r="AJ77" s="9">
        <f t="shared" si="153"/>
        <v>0</v>
      </c>
      <c r="AK77" s="18">
        <f>AK$9</f>
        <v>5.8</v>
      </c>
      <c r="AL77" s="9">
        <f t="shared" si="143"/>
        <v>69.599999999999994</v>
      </c>
      <c r="AM77" s="18">
        <f>AM$9</f>
        <v>0.08</v>
      </c>
      <c r="AN77" s="9">
        <f t="shared" si="159"/>
        <v>0.48</v>
      </c>
      <c r="AO77" s="18">
        <f>AO$9</f>
        <v>7.48</v>
      </c>
      <c r="AP77" s="9">
        <f t="shared" si="160"/>
        <v>44.88</v>
      </c>
      <c r="AQ77" s="21">
        <v>0</v>
      </c>
      <c r="AR77" s="9">
        <f t="shared" si="154"/>
        <v>0</v>
      </c>
      <c r="AS77" s="18">
        <f>AS$9</f>
        <v>2.4199999999999999E-2</v>
      </c>
      <c r="AT77" s="9">
        <f t="shared" si="144"/>
        <v>2.2747999999999999</v>
      </c>
      <c r="AU77" s="21">
        <f t="shared" si="142"/>
        <v>4.96E-3</v>
      </c>
      <c r="AV77" s="10">
        <f t="shared" si="161"/>
        <v>0.46623999999999999</v>
      </c>
      <c r="AW77" s="18">
        <v>2.38</v>
      </c>
      <c r="AX77" s="25">
        <v>12</v>
      </c>
      <c r="AY77" s="27">
        <f>AX77*AW77</f>
        <v>28.56</v>
      </c>
      <c r="AZ77" s="18">
        <f>AZ$9</f>
        <v>0.4854</v>
      </c>
      <c r="BA77" s="9">
        <f t="shared" si="146"/>
        <v>11.164199999999999</v>
      </c>
      <c r="BB77" s="18">
        <f>BB$9</f>
        <v>0.1416</v>
      </c>
      <c r="BC77" s="9">
        <f t="shared" si="147"/>
        <v>10.053599999999999</v>
      </c>
      <c r="BD77" s="18">
        <f>BD$9</f>
        <v>0</v>
      </c>
      <c r="BE77" s="9">
        <f t="shared" si="148"/>
        <v>0</v>
      </c>
      <c r="BF77" s="11">
        <f t="shared" si="149"/>
        <v>167.47883999999999</v>
      </c>
      <c r="BG77" s="11">
        <f t="shared" si="150"/>
        <v>0</v>
      </c>
      <c r="BH77" s="11">
        <f t="shared" si="155"/>
        <v>167.47883999999999</v>
      </c>
      <c r="BI77" s="11">
        <f t="shared" si="156"/>
        <v>38.520133199999997</v>
      </c>
      <c r="BJ77" s="11">
        <f t="shared" si="157"/>
        <v>205.99897319999999</v>
      </c>
      <c r="BL77" s="12"/>
    </row>
    <row r="78" spans="1:64" ht="13.8" x14ac:dyDescent="0.3">
      <c r="A78" s="31">
        <v>70</v>
      </c>
      <c r="B78" s="31">
        <v>19</v>
      </c>
      <c r="C78" s="31">
        <v>3</v>
      </c>
      <c r="D78" s="31" t="s">
        <v>131</v>
      </c>
      <c r="E78" s="31" t="s">
        <v>72</v>
      </c>
      <c r="F78" s="31" t="s">
        <v>28</v>
      </c>
      <c r="G78" s="31" t="s">
        <v>6</v>
      </c>
      <c r="H78" s="31" t="s">
        <v>6</v>
      </c>
      <c r="I78" s="31" t="s">
        <v>539</v>
      </c>
      <c r="J78" s="37" t="s">
        <v>540</v>
      </c>
      <c r="K78" s="31"/>
      <c r="L78" s="18" t="s">
        <v>131</v>
      </c>
      <c r="M78" s="18" t="s">
        <v>28</v>
      </c>
      <c r="N78" s="18" t="s">
        <v>6</v>
      </c>
      <c r="O78" s="18" t="s">
        <v>539</v>
      </c>
      <c r="P78" s="18" t="s">
        <v>540</v>
      </c>
      <c r="Q78" s="31"/>
      <c r="R78" s="18" t="s">
        <v>1039</v>
      </c>
      <c r="S78" s="18" t="s">
        <v>28</v>
      </c>
      <c r="T78" s="18" t="s">
        <v>6</v>
      </c>
      <c r="U78" s="18" t="s">
        <v>6</v>
      </c>
      <c r="V78" s="18" t="s">
        <v>539</v>
      </c>
      <c r="W78" s="18" t="s">
        <v>540</v>
      </c>
      <c r="X78" s="18"/>
      <c r="Y78" s="38" t="s">
        <v>776</v>
      </c>
      <c r="Z78" s="18" t="str">
        <f>Z$11</f>
        <v>C22a</v>
      </c>
      <c r="AA78" s="18" t="s">
        <v>1248</v>
      </c>
      <c r="AB78" s="18">
        <v>11522</v>
      </c>
      <c r="AC78" s="18">
        <v>28624</v>
      </c>
      <c r="AD78" s="18"/>
      <c r="AE78" s="31"/>
      <c r="AF78" s="8">
        <f t="shared" si="151"/>
        <v>40146</v>
      </c>
      <c r="AG78" s="8">
        <f t="shared" si="152"/>
        <v>40.146000000000001</v>
      </c>
      <c r="AH78" s="18">
        <v>12</v>
      </c>
      <c r="AI78" s="18">
        <f t="shared" si="158"/>
        <v>0</v>
      </c>
      <c r="AJ78" s="9">
        <f t="shared" si="153"/>
        <v>0</v>
      </c>
      <c r="AK78" s="18">
        <f>AK$11</f>
        <v>7.25</v>
      </c>
      <c r="AL78" s="9">
        <f t="shared" si="143"/>
        <v>87</v>
      </c>
      <c r="AM78" s="18">
        <f>AM$11</f>
        <v>0.08</v>
      </c>
      <c r="AN78" s="9">
        <f t="shared" si="159"/>
        <v>74.88</v>
      </c>
      <c r="AO78" s="18">
        <f>AO$11</f>
        <v>32.479999999999997</v>
      </c>
      <c r="AP78" s="9">
        <f t="shared" si="160"/>
        <v>30401.279999999999</v>
      </c>
      <c r="AQ78" s="21">
        <v>0</v>
      </c>
      <c r="AR78" s="9">
        <f t="shared" si="154"/>
        <v>0</v>
      </c>
      <c r="AS78" s="18">
        <f>AS$11</f>
        <v>2.4199999999999999E-2</v>
      </c>
      <c r="AT78" s="9">
        <f t="shared" si="144"/>
        <v>971.53319999999997</v>
      </c>
      <c r="AU78" s="21">
        <f t="shared" si="142"/>
        <v>4.96E-3</v>
      </c>
      <c r="AV78" s="10">
        <f t="shared" si="161"/>
        <v>199.12415999999999</v>
      </c>
      <c r="AW78" s="18">
        <f>AW$11</f>
        <v>0.1024</v>
      </c>
      <c r="AX78" s="18">
        <v>0.8</v>
      </c>
      <c r="AY78" s="9">
        <f t="shared" ref="AY78:AY84" si="162">AX78*AW78*AF78</f>
        <v>3288.7603200000003</v>
      </c>
      <c r="AZ78" s="18">
        <f>AZ$11</f>
        <v>0.3266</v>
      </c>
      <c r="BA78" s="9">
        <f t="shared" si="146"/>
        <v>3763.0852</v>
      </c>
      <c r="BB78" s="18">
        <f>BB$11</f>
        <v>0.22270000000000001</v>
      </c>
      <c r="BC78" s="9">
        <f t="shared" si="147"/>
        <v>6374.5648000000001</v>
      </c>
      <c r="BD78" s="18">
        <f>BD$11</f>
        <v>0</v>
      </c>
      <c r="BE78" s="9">
        <f t="shared" si="148"/>
        <v>0</v>
      </c>
      <c r="BF78" s="11">
        <f t="shared" si="149"/>
        <v>45160.227679999996</v>
      </c>
      <c r="BG78" s="11">
        <f t="shared" si="150"/>
        <v>0</v>
      </c>
      <c r="BH78" s="11">
        <f t="shared" si="155"/>
        <v>45160.227679999996</v>
      </c>
      <c r="BI78" s="11">
        <f t="shared" si="156"/>
        <v>10386.8523664</v>
      </c>
      <c r="BJ78" s="11">
        <f t="shared" si="157"/>
        <v>55547.080046399999</v>
      </c>
      <c r="BL78" s="12"/>
    </row>
    <row r="79" spans="1:64" ht="13.8" x14ac:dyDescent="0.3">
      <c r="A79" s="31">
        <v>71</v>
      </c>
      <c r="B79" s="31">
        <v>20</v>
      </c>
      <c r="C79" s="31">
        <v>1</v>
      </c>
      <c r="D79" s="31" t="s">
        <v>101</v>
      </c>
      <c r="E79" s="31" t="s">
        <v>102</v>
      </c>
      <c r="F79" s="31" t="s">
        <v>30</v>
      </c>
      <c r="G79" s="31" t="s">
        <v>29</v>
      </c>
      <c r="H79" s="31" t="s">
        <v>29</v>
      </c>
      <c r="I79" s="31" t="s">
        <v>543</v>
      </c>
      <c r="J79" s="37" t="s">
        <v>860</v>
      </c>
      <c r="K79" s="31"/>
      <c r="L79" s="18" t="s">
        <v>945</v>
      </c>
      <c r="M79" s="18" t="s">
        <v>11</v>
      </c>
      <c r="N79" s="18" t="s">
        <v>10</v>
      </c>
      <c r="O79" s="18" t="s">
        <v>946</v>
      </c>
      <c r="P79" s="18" t="s">
        <v>879</v>
      </c>
      <c r="Q79" s="31"/>
      <c r="R79" s="18" t="s">
        <v>270</v>
      </c>
      <c r="S79" s="18" t="s">
        <v>541</v>
      </c>
      <c r="T79" s="18" t="s">
        <v>29</v>
      </c>
      <c r="U79" s="18" t="s">
        <v>29</v>
      </c>
      <c r="V79" s="18" t="s">
        <v>542</v>
      </c>
      <c r="W79" s="18" t="s">
        <v>860</v>
      </c>
      <c r="X79" s="18"/>
      <c r="Y79" s="38" t="s">
        <v>777</v>
      </c>
      <c r="Z79" s="18" t="str">
        <f t="shared" ref="Z79:Z83" si="163">Z$29</f>
        <v>B23</v>
      </c>
      <c r="AA79" s="18" t="s">
        <v>1241</v>
      </c>
      <c r="AB79" s="18">
        <v>568508</v>
      </c>
      <c r="AC79" s="18">
        <v>306477</v>
      </c>
      <c r="AD79" s="18">
        <v>1714644</v>
      </c>
      <c r="AE79" s="31"/>
      <c r="AF79" s="8">
        <f t="shared" si="151"/>
        <v>2589629</v>
      </c>
      <c r="AG79" s="8">
        <f t="shared" si="152"/>
        <v>2589.6289999999999</v>
      </c>
      <c r="AH79" s="18">
        <v>12</v>
      </c>
      <c r="AI79" s="18">
        <f t="shared" si="158"/>
        <v>0</v>
      </c>
      <c r="AJ79" s="9">
        <f t="shared" si="153"/>
        <v>0</v>
      </c>
      <c r="AK79" s="18">
        <f t="shared" ref="AK79:AK83" si="164">AK$29</f>
        <v>14.5</v>
      </c>
      <c r="AL79" s="9">
        <f t="shared" si="143"/>
        <v>174</v>
      </c>
      <c r="AM79" s="18">
        <f t="shared" ref="AM79:AM83" si="165">AM$29</f>
        <v>0.19</v>
      </c>
      <c r="AN79" s="9">
        <f t="shared" si="159"/>
        <v>1026</v>
      </c>
      <c r="AO79" s="18">
        <f t="shared" ref="AO79:AO83" si="166">AO$29</f>
        <v>23.3</v>
      </c>
      <c r="AP79" s="9">
        <f t="shared" si="160"/>
        <v>125820.00000000001</v>
      </c>
      <c r="AQ79" s="21">
        <v>0</v>
      </c>
      <c r="AR79" s="9">
        <f t="shared" si="154"/>
        <v>0</v>
      </c>
      <c r="AS79" s="18">
        <f t="shared" ref="AS79:AS83" si="167">AS$29</f>
        <v>2.4210000000000002E-2</v>
      </c>
      <c r="AT79" s="9">
        <f t="shared" si="144"/>
        <v>62694.918090000006</v>
      </c>
      <c r="AU79" s="21">
        <f t="shared" si="142"/>
        <v>4.96E-3</v>
      </c>
      <c r="AV79" s="10">
        <f t="shared" si="161"/>
        <v>12844.55984</v>
      </c>
      <c r="AW79" s="18">
        <f t="shared" ref="AW79:AW83" si="168">AW$29</f>
        <v>0.1024</v>
      </c>
      <c r="AX79" s="18">
        <v>0.8</v>
      </c>
      <c r="AY79" s="9">
        <f t="shared" si="162"/>
        <v>212142.40768</v>
      </c>
      <c r="AZ79" s="18">
        <f t="shared" ref="AZ79:AZ83" si="169">AZ$29</f>
        <v>8.0739999999999992E-2</v>
      </c>
      <c r="BA79" s="9">
        <f t="shared" si="146"/>
        <v>45901.335919999998</v>
      </c>
      <c r="BB79" s="18">
        <f t="shared" ref="BB79:BB83" si="170">BB$29</f>
        <v>9.9420000000000008E-2</v>
      </c>
      <c r="BC79" s="9">
        <f t="shared" si="147"/>
        <v>30469.943340000002</v>
      </c>
      <c r="BD79" s="18">
        <f t="shared" ref="BD79:BD83" si="171">BD$29</f>
        <v>3.5729999999999998E-2</v>
      </c>
      <c r="BE79" s="9">
        <f t="shared" si="148"/>
        <v>61264.230119999993</v>
      </c>
      <c r="BF79" s="11">
        <f t="shared" si="149"/>
        <v>552337.39499000006</v>
      </c>
      <c r="BG79" s="11">
        <f t="shared" si="150"/>
        <v>0</v>
      </c>
      <c r="BH79" s="11">
        <f t="shared" si="155"/>
        <v>552337.39499000006</v>
      </c>
      <c r="BI79" s="11">
        <f t="shared" si="156"/>
        <v>127037.60084770001</v>
      </c>
      <c r="BJ79" s="11">
        <f t="shared" si="157"/>
        <v>679374.99583770009</v>
      </c>
      <c r="BL79" s="12"/>
    </row>
    <row r="80" spans="1:64" ht="13.8" x14ac:dyDescent="0.3">
      <c r="A80" s="31">
        <v>72</v>
      </c>
      <c r="B80" s="31">
        <v>20</v>
      </c>
      <c r="C80" s="31">
        <v>2</v>
      </c>
      <c r="D80" s="31" t="s">
        <v>101</v>
      </c>
      <c r="E80" s="31" t="s">
        <v>102</v>
      </c>
      <c r="F80" s="31" t="s">
        <v>30</v>
      </c>
      <c r="G80" s="31" t="s">
        <v>29</v>
      </c>
      <c r="H80" s="31" t="s">
        <v>29</v>
      </c>
      <c r="I80" s="31" t="s">
        <v>543</v>
      </c>
      <c r="J80" s="37" t="s">
        <v>860</v>
      </c>
      <c r="K80" s="31"/>
      <c r="L80" s="18" t="s">
        <v>945</v>
      </c>
      <c r="M80" s="18" t="s">
        <v>11</v>
      </c>
      <c r="N80" s="18" t="s">
        <v>10</v>
      </c>
      <c r="O80" s="18" t="s">
        <v>946</v>
      </c>
      <c r="P80" s="18" t="s">
        <v>879</v>
      </c>
      <c r="Q80" s="31"/>
      <c r="R80" s="18" t="s">
        <v>947</v>
      </c>
      <c r="S80" s="18" t="s">
        <v>30</v>
      </c>
      <c r="T80" s="18" t="s">
        <v>29</v>
      </c>
      <c r="U80" s="18" t="s">
        <v>29</v>
      </c>
      <c r="V80" s="18" t="s">
        <v>543</v>
      </c>
      <c r="W80" s="18" t="s">
        <v>860</v>
      </c>
      <c r="X80" s="18"/>
      <c r="Y80" s="38" t="s">
        <v>778</v>
      </c>
      <c r="Z80" s="18" t="str">
        <f t="shared" si="163"/>
        <v>B23</v>
      </c>
      <c r="AA80" s="18" t="s">
        <v>1249</v>
      </c>
      <c r="AB80" s="18">
        <v>297100</v>
      </c>
      <c r="AC80" s="18">
        <v>142224</v>
      </c>
      <c r="AD80" s="18">
        <v>752997</v>
      </c>
      <c r="AE80" s="31"/>
      <c r="AF80" s="8">
        <f t="shared" si="151"/>
        <v>1192321</v>
      </c>
      <c r="AG80" s="8">
        <f t="shared" si="152"/>
        <v>1192.3209999999999</v>
      </c>
      <c r="AH80" s="18">
        <v>12</v>
      </c>
      <c r="AI80" s="18">
        <f t="shared" si="158"/>
        <v>0</v>
      </c>
      <c r="AJ80" s="9">
        <f t="shared" si="153"/>
        <v>0</v>
      </c>
      <c r="AK80" s="18">
        <f t="shared" si="164"/>
        <v>14.5</v>
      </c>
      <c r="AL80" s="9">
        <f t="shared" si="143"/>
        <v>174</v>
      </c>
      <c r="AM80" s="18">
        <f t="shared" si="165"/>
        <v>0.19</v>
      </c>
      <c r="AN80" s="9">
        <f t="shared" si="159"/>
        <v>592.80000000000007</v>
      </c>
      <c r="AO80" s="18">
        <f t="shared" si="166"/>
        <v>23.3</v>
      </c>
      <c r="AP80" s="9">
        <f t="shared" si="160"/>
        <v>72696</v>
      </c>
      <c r="AQ80" s="21">
        <v>0</v>
      </c>
      <c r="AR80" s="9">
        <f t="shared" si="154"/>
        <v>0</v>
      </c>
      <c r="AS80" s="18">
        <f t="shared" si="167"/>
        <v>2.4210000000000002E-2</v>
      </c>
      <c r="AT80" s="9">
        <f t="shared" si="144"/>
        <v>28866.091410000005</v>
      </c>
      <c r="AU80" s="21">
        <f t="shared" si="142"/>
        <v>4.96E-3</v>
      </c>
      <c r="AV80" s="10">
        <f t="shared" si="161"/>
        <v>5913.9121599999999</v>
      </c>
      <c r="AW80" s="18">
        <f t="shared" si="168"/>
        <v>0.1024</v>
      </c>
      <c r="AX80" s="18">
        <v>0.8</v>
      </c>
      <c r="AY80" s="9">
        <f t="shared" si="162"/>
        <v>97674.936320000008</v>
      </c>
      <c r="AZ80" s="18">
        <f t="shared" si="169"/>
        <v>8.0739999999999992E-2</v>
      </c>
      <c r="BA80" s="9">
        <f t="shared" si="146"/>
        <v>23987.853999999999</v>
      </c>
      <c r="BB80" s="18">
        <f t="shared" si="170"/>
        <v>9.9420000000000008E-2</v>
      </c>
      <c r="BC80" s="9">
        <f t="shared" si="147"/>
        <v>14139.910080000001</v>
      </c>
      <c r="BD80" s="18">
        <f t="shared" si="171"/>
        <v>3.5729999999999998E-2</v>
      </c>
      <c r="BE80" s="9">
        <f t="shared" si="148"/>
        <v>26904.58281</v>
      </c>
      <c r="BF80" s="11">
        <f t="shared" si="149"/>
        <v>270950.08678000001</v>
      </c>
      <c r="BG80" s="11">
        <f t="shared" si="150"/>
        <v>0</v>
      </c>
      <c r="BH80" s="11">
        <f t="shared" si="155"/>
        <v>270950.08678000001</v>
      </c>
      <c r="BI80" s="11">
        <f t="shared" si="156"/>
        <v>62318.519959400008</v>
      </c>
      <c r="BJ80" s="11">
        <f t="shared" si="157"/>
        <v>333268.60673940001</v>
      </c>
      <c r="BL80" s="12"/>
    </row>
    <row r="81" spans="1:64" ht="13.8" x14ac:dyDescent="0.3">
      <c r="A81" s="31">
        <v>73</v>
      </c>
      <c r="B81" s="31">
        <v>20</v>
      </c>
      <c r="C81" s="31">
        <v>3</v>
      </c>
      <c r="D81" s="31" t="s">
        <v>101</v>
      </c>
      <c r="E81" s="31" t="s">
        <v>102</v>
      </c>
      <c r="F81" s="31" t="s">
        <v>30</v>
      </c>
      <c r="G81" s="31" t="s">
        <v>29</v>
      </c>
      <c r="H81" s="31" t="s">
        <v>29</v>
      </c>
      <c r="I81" s="31" t="s">
        <v>543</v>
      </c>
      <c r="J81" s="37" t="s">
        <v>860</v>
      </c>
      <c r="K81" s="31"/>
      <c r="L81" s="18" t="s">
        <v>945</v>
      </c>
      <c r="M81" s="18" t="s">
        <v>11</v>
      </c>
      <c r="N81" s="18" t="s">
        <v>10</v>
      </c>
      <c r="O81" s="18" t="s">
        <v>946</v>
      </c>
      <c r="P81" s="18" t="s">
        <v>879</v>
      </c>
      <c r="Q81" s="31"/>
      <c r="R81" s="18" t="s">
        <v>948</v>
      </c>
      <c r="S81" s="18" t="s">
        <v>30</v>
      </c>
      <c r="T81" s="18" t="s">
        <v>29</v>
      </c>
      <c r="U81" s="18" t="s">
        <v>29</v>
      </c>
      <c r="V81" s="18" t="s">
        <v>543</v>
      </c>
      <c r="W81" s="18" t="s">
        <v>860</v>
      </c>
      <c r="X81" s="18"/>
      <c r="Y81" s="38" t="s">
        <v>779</v>
      </c>
      <c r="Z81" s="18" t="str">
        <f t="shared" si="163"/>
        <v>B23</v>
      </c>
      <c r="AA81" s="18" t="s">
        <v>1250</v>
      </c>
      <c r="AB81" s="18">
        <v>209182</v>
      </c>
      <c r="AC81" s="18">
        <v>93353</v>
      </c>
      <c r="AD81" s="18">
        <v>552691</v>
      </c>
      <c r="AE81" s="31"/>
      <c r="AF81" s="8">
        <f t="shared" si="151"/>
        <v>855226</v>
      </c>
      <c r="AG81" s="8">
        <f t="shared" si="152"/>
        <v>855.226</v>
      </c>
      <c r="AH81" s="18">
        <v>12</v>
      </c>
      <c r="AI81" s="18">
        <f t="shared" si="158"/>
        <v>0</v>
      </c>
      <c r="AJ81" s="9">
        <f t="shared" si="153"/>
        <v>0</v>
      </c>
      <c r="AK81" s="18">
        <f t="shared" si="164"/>
        <v>14.5</v>
      </c>
      <c r="AL81" s="9">
        <f t="shared" si="143"/>
        <v>174</v>
      </c>
      <c r="AM81" s="18">
        <f t="shared" si="165"/>
        <v>0.19</v>
      </c>
      <c r="AN81" s="9">
        <f t="shared" si="159"/>
        <v>433.20000000000005</v>
      </c>
      <c r="AO81" s="18">
        <f t="shared" si="166"/>
        <v>23.3</v>
      </c>
      <c r="AP81" s="9">
        <f t="shared" si="160"/>
        <v>53124.000000000007</v>
      </c>
      <c r="AQ81" s="21">
        <v>0</v>
      </c>
      <c r="AR81" s="9">
        <f t="shared" si="154"/>
        <v>0</v>
      </c>
      <c r="AS81" s="18">
        <f t="shared" si="167"/>
        <v>2.4210000000000002E-2</v>
      </c>
      <c r="AT81" s="9">
        <f t="shared" si="144"/>
        <v>20705.021460000004</v>
      </c>
      <c r="AU81" s="21">
        <f t="shared" si="142"/>
        <v>4.96E-3</v>
      </c>
      <c r="AV81" s="10">
        <f t="shared" si="161"/>
        <v>4241.9209600000004</v>
      </c>
      <c r="AW81" s="18">
        <f t="shared" si="168"/>
        <v>0.1024</v>
      </c>
      <c r="AX81" s="18">
        <v>0.8</v>
      </c>
      <c r="AY81" s="9">
        <f t="shared" si="162"/>
        <v>70060.113920000003</v>
      </c>
      <c r="AZ81" s="18">
        <f t="shared" si="169"/>
        <v>8.0739999999999992E-2</v>
      </c>
      <c r="BA81" s="9">
        <f t="shared" si="146"/>
        <v>16889.354679999997</v>
      </c>
      <c r="BB81" s="18">
        <f t="shared" si="170"/>
        <v>9.9420000000000008E-2</v>
      </c>
      <c r="BC81" s="9">
        <f t="shared" si="147"/>
        <v>9281.1552600000014</v>
      </c>
      <c r="BD81" s="18">
        <f t="shared" si="171"/>
        <v>3.5729999999999998E-2</v>
      </c>
      <c r="BE81" s="9">
        <f t="shared" si="148"/>
        <v>19747.649429999998</v>
      </c>
      <c r="BF81" s="11">
        <f t="shared" si="149"/>
        <v>194656.41571000003</v>
      </c>
      <c r="BG81" s="11">
        <f t="shared" si="150"/>
        <v>0</v>
      </c>
      <c r="BH81" s="11">
        <f t="shared" si="155"/>
        <v>194656.41571000003</v>
      </c>
      <c r="BI81" s="11">
        <f t="shared" si="156"/>
        <v>44770.975613300012</v>
      </c>
      <c r="BJ81" s="11">
        <f t="shared" si="157"/>
        <v>239427.39132330005</v>
      </c>
      <c r="BL81" s="12"/>
    </row>
    <row r="82" spans="1:64" ht="13.8" x14ac:dyDescent="0.3">
      <c r="A82" s="31">
        <v>74</v>
      </c>
      <c r="B82" s="31">
        <v>20</v>
      </c>
      <c r="C82" s="31">
        <v>4</v>
      </c>
      <c r="D82" s="31" t="s">
        <v>101</v>
      </c>
      <c r="E82" s="31" t="s">
        <v>102</v>
      </c>
      <c r="F82" s="31" t="s">
        <v>30</v>
      </c>
      <c r="G82" s="31" t="s">
        <v>29</v>
      </c>
      <c r="H82" s="31" t="s">
        <v>29</v>
      </c>
      <c r="I82" s="31" t="s">
        <v>543</v>
      </c>
      <c r="J82" s="37" t="s">
        <v>860</v>
      </c>
      <c r="K82" s="31"/>
      <c r="L82" s="18" t="s">
        <v>945</v>
      </c>
      <c r="M82" s="18" t="s">
        <v>11</v>
      </c>
      <c r="N82" s="18" t="s">
        <v>10</v>
      </c>
      <c r="O82" s="18" t="s">
        <v>946</v>
      </c>
      <c r="P82" s="18" t="s">
        <v>879</v>
      </c>
      <c r="Q82" s="31"/>
      <c r="R82" s="18" t="s">
        <v>949</v>
      </c>
      <c r="S82" s="18" t="s">
        <v>30</v>
      </c>
      <c r="T82" s="18" t="s">
        <v>29</v>
      </c>
      <c r="U82" s="18" t="s">
        <v>29</v>
      </c>
      <c r="V82" s="18" t="s">
        <v>543</v>
      </c>
      <c r="W82" s="18" t="s">
        <v>860</v>
      </c>
      <c r="X82" s="18"/>
      <c r="Y82" s="38" t="s">
        <v>780</v>
      </c>
      <c r="Z82" s="18" t="str">
        <f t="shared" si="163"/>
        <v>B23</v>
      </c>
      <c r="AA82" s="18" t="s">
        <v>1251</v>
      </c>
      <c r="AB82" s="18"/>
      <c r="AC82" s="18"/>
      <c r="AD82" s="18"/>
      <c r="AE82" s="31"/>
      <c r="AF82" s="8">
        <f t="shared" si="151"/>
        <v>0</v>
      </c>
      <c r="AG82" s="8">
        <f t="shared" si="152"/>
        <v>0</v>
      </c>
      <c r="AH82" s="18">
        <v>12</v>
      </c>
      <c r="AI82" s="18">
        <f t="shared" si="158"/>
        <v>0</v>
      </c>
      <c r="AJ82" s="9">
        <f t="shared" si="153"/>
        <v>0</v>
      </c>
      <c r="AK82" s="18">
        <f t="shared" si="164"/>
        <v>14.5</v>
      </c>
      <c r="AL82" s="9">
        <f t="shared" si="143"/>
        <v>174</v>
      </c>
      <c r="AM82" s="18">
        <f t="shared" si="165"/>
        <v>0.19</v>
      </c>
      <c r="AN82" s="9">
        <f t="shared" si="159"/>
        <v>798.00000000000011</v>
      </c>
      <c r="AO82" s="18">
        <f t="shared" si="166"/>
        <v>23.3</v>
      </c>
      <c r="AP82" s="9">
        <f t="shared" si="160"/>
        <v>97860.000000000015</v>
      </c>
      <c r="AQ82" s="21">
        <v>0</v>
      </c>
      <c r="AR82" s="9">
        <f t="shared" si="154"/>
        <v>0</v>
      </c>
      <c r="AS82" s="18">
        <f t="shared" si="167"/>
        <v>2.4210000000000002E-2</v>
      </c>
      <c r="AT82" s="9">
        <f t="shared" si="144"/>
        <v>0</v>
      </c>
      <c r="AU82" s="21">
        <f t="shared" si="142"/>
        <v>4.96E-3</v>
      </c>
      <c r="AV82" s="10">
        <f t="shared" si="161"/>
        <v>0</v>
      </c>
      <c r="AW82" s="18">
        <f t="shared" si="168"/>
        <v>0.1024</v>
      </c>
      <c r="AX82" s="18">
        <v>0.8</v>
      </c>
      <c r="AY82" s="9">
        <f t="shared" si="162"/>
        <v>0</v>
      </c>
      <c r="AZ82" s="18">
        <f t="shared" si="169"/>
        <v>8.0739999999999992E-2</v>
      </c>
      <c r="BA82" s="9">
        <f t="shared" si="146"/>
        <v>0</v>
      </c>
      <c r="BB82" s="18">
        <f t="shared" si="170"/>
        <v>9.9420000000000008E-2</v>
      </c>
      <c r="BC82" s="9">
        <f t="shared" si="147"/>
        <v>0</v>
      </c>
      <c r="BD82" s="18">
        <f t="shared" si="171"/>
        <v>3.5729999999999998E-2</v>
      </c>
      <c r="BE82" s="9">
        <f t="shared" si="148"/>
        <v>0</v>
      </c>
      <c r="BF82" s="11">
        <f t="shared" si="149"/>
        <v>98832.000000000015</v>
      </c>
      <c r="BG82" s="11">
        <f t="shared" si="150"/>
        <v>0</v>
      </c>
      <c r="BH82" s="11">
        <f t="shared" si="155"/>
        <v>98832.000000000015</v>
      </c>
      <c r="BI82" s="11">
        <f t="shared" si="156"/>
        <v>22731.360000000004</v>
      </c>
      <c r="BJ82" s="11">
        <f t="shared" si="157"/>
        <v>121563.36000000002</v>
      </c>
      <c r="BL82" s="12"/>
    </row>
    <row r="83" spans="1:64" ht="13.8" x14ac:dyDescent="0.3">
      <c r="A83" s="31">
        <v>75</v>
      </c>
      <c r="B83" s="31">
        <v>20</v>
      </c>
      <c r="C83" s="31">
        <v>5</v>
      </c>
      <c r="D83" s="31" t="s">
        <v>101</v>
      </c>
      <c r="E83" s="31" t="s">
        <v>102</v>
      </c>
      <c r="F83" s="31" t="s">
        <v>30</v>
      </c>
      <c r="G83" s="31" t="s">
        <v>29</v>
      </c>
      <c r="H83" s="31" t="s">
        <v>29</v>
      </c>
      <c r="I83" s="31" t="s">
        <v>543</v>
      </c>
      <c r="J83" s="37" t="s">
        <v>860</v>
      </c>
      <c r="K83" s="31"/>
      <c r="L83" s="18" t="s">
        <v>945</v>
      </c>
      <c r="M83" s="18" t="s">
        <v>11</v>
      </c>
      <c r="N83" s="18" t="s">
        <v>10</v>
      </c>
      <c r="O83" s="18" t="s">
        <v>946</v>
      </c>
      <c r="P83" s="18" t="s">
        <v>879</v>
      </c>
      <c r="Q83" s="31"/>
      <c r="R83" s="18" t="s">
        <v>1040</v>
      </c>
      <c r="S83" s="18" t="s">
        <v>11</v>
      </c>
      <c r="T83" s="18" t="s">
        <v>10</v>
      </c>
      <c r="U83" s="18" t="s">
        <v>10</v>
      </c>
      <c r="V83" s="18" t="s">
        <v>544</v>
      </c>
      <c r="W83" s="18" t="s">
        <v>879</v>
      </c>
      <c r="X83" s="18"/>
      <c r="Y83" s="38" t="s">
        <v>781</v>
      </c>
      <c r="Z83" s="18" t="str">
        <f t="shared" si="163"/>
        <v>B23</v>
      </c>
      <c r="AA83" s="18" t="s">
        <v>1252</v>
      </c>
      <c r="AB83" s="18">
        <v>356</v>
      </c>
      <c r="AC83" s="18">
        <v>196</v>
      </c>
      <c r="AD83" s="18">
        <v>1153</v>
      </c>
      <c r="AE83" s="31"/>
      <c r="AF83" s="8">
        <f t="shared" si="151"/>
        <v>1705</v>
      </c>
      <c r="AG83" s="8">
        <f t="shared" si="152"/>
        <v>1.7050000000000001</v>
      </c>
      <c r="AH83" s="18">
        <v>12</v>
      </c>
      <c r="AI83" s="18">
        <f t="shared" si="158"/>
        <v>0</v>
      </c>
      <c r="AJ83" s="9">
        <f t="shared" si="153"/>
        <v>0</v>
      </c>
      <c r="AK83" s="18">
        <f t="shared" si="164"/>
        <v>14.5</v>
      </c>
      <c r="AL83" s="9">
        <f t="shared" si="143"/>
        <v>174</v>
      </c>
      <c r="AM83" s="18">
        <f t="shared" si="165"/>
        <v>0.19</v>
      </c>
      <c r="AN83" s="9">
        <f t="shared" si="159"/>
        <v>1710.0000000000002</v>
      </c>
      <c r="AO83" s="18">
        <f t="shared" si="166"/>
        <v>23.3</v>
      </c>
      <c r="AP83" s="9">
        <f t="shared" si="160"/>
        <v>209700.00000000003</v>
      </c>
      <c r="AQ83" s="21">
        <v>0</v>
      </c>
      <c r="AR83" s="9">
        <f t="shared" si="154"/>
        <v>0</v>
      </c>
      <c r="AS83" s="18">
        <f t="shared" si="167"/>
        <v>2.4210000000000002E-2</v>
      </c>
      <c r="AT83" s="9">
        <f t="shared" si="144"/>
        <v>41.278050000000007</v>
      </c>
      <c r="AU83" s="21">
        <f t="shared" ref="AU83:AU146" si="172">AU$12</f>
        <v>4.96E-3</v>
      </c>
      <c r="AV83" s="10">
        <f t="shared" si="161"/>
        <v>8.4567999999999994</v>
      </c>
      <c r="AW83" s="18">
        <f t="shared" si="168"/>
        <v>0.1024</v>
      </c>
      <c r="AX83" s="18">
        <v>0.8</v>
      </c>
      <c r="AY83" s="9">
        <f t="shared" si="162"/>
        <v>139.67360000000002</v>
      </c>
      <c r="AZ83" s="18">
        <f t="shared" si="169"/>
        <v>8.0739999999999992E-2</v>
      </c>
      <c r="BA83" s="9">
        <f t="shared" si="146"/>
        <v>28.743439999999996</v>
      </c>
      <c r="BB83" s="18">
        <f t="shared" si="170"/>
        <v>9.9420000000000008E-2</v>
      </c>
      <c r="BC83" s="9">
        <f t="shared" si="147"/>
        <v>19.486320000000003</v>
      </c>
      <c r="BD83" s="18">
        <f t="shared" si="171"/>
        <v>3.5729999999999998E-2</v>
      </c>
      <c r="BE83" s="9">
        <f t="shared" si="148"/>
        <v>41.196689999999997</v>
      </c>
      <c r="BF83" s="11">
        <f t="shared" si="149"/>
        <v>211862.83490000002</v>
      </c>
      <c r="BG83" s="11">
        <f t="shared" si="150"/>
        <v>0</v>
      </c>
      <c r="BH83" s="11">
        <f t="shared" si="155"/>
        <v>211862.83490000002</v>
      </c>
      <c r="BI83" s="11">
        <f t="shared" si="156"/>
        <v>48728.452027000007</v>
      </c>
      <c r="BJ83" s="11">
        <f t="shared" si="157"/>
        <v>260591.28692700004</v>
      </c>
      <c r="BL83" s="12"/>
    </row>
    <row r="84" spans="1:64" ht="13.8" x14ac:dyDescent="0.3">
      <c r="A84" s="31">
        <v>76</v>
      </c>
      <c r="B84" s="31">
        <v>20</v>
      </c>
      <c r="C84" s="31">
        <v>6</v>
      </c>
      <c r="D84" s="31" t="s">
        <v>101</v>
      </c>
      <c r="E84" s="31" t="s">
        <v>102</v>
      </c>
      <c r="F84" s="31" t="s">
        <v>30</v>
      </c>
      <c r="G84" s="31" t="s">
        <v>29</v>
      </c>
      <c r="H84" s="31" t="s">
        <v>29</v>
      </c>
      <c r="I84" s="31" t="s">
        <v>543</v>
      </c>
      <c r="J84" s="37" t="s">
        <v>860</v>
      </c>
      <c r="K84" s="31"/>
      <c r="L84" s="18" t="s">
        <v>945</v>
      </c>
      <c r="M84" s="18" t="s">
        <v>11</v>
      </c>
      <c r="N84" s="18" t="s">
        <v>10</v>
      </c>
      <c r="O84" s="18" t="s">
        <v>946</v>
      </c>
      <c r="P84" s="18" t="s">
        <v>879</v>
      </c>
      <c r="Q84" s="31"/>
      <c r="R84" s="18" t="s">
        <v>271</v>
      </c>
      <c r="S84" s="18" t="s">
        <v>541</v>
      </c>
      <c r="T84" s="18" t="s">
        <v>29</v>
      </c>
      <c r="U84" s="18" t="s">
        <v>29</v>
      </c>
      <c r="V84" s="18" t="s">
        <v>542</v>
      </c>
      <c r="W84" s="18" t="s">
        <v>860</v>
      </c>
      <c r="X84" s="18"/>
      <c r="Y84" s="38" t="s">
        <v>782</v>
      </c>
      <c r="Z84" s="18" t="str">
        <f>Z$60</f>
        <v>C11</v>
      </c>
      <c r="AA84" s="18" t="s">
        <v>902</v>
      </c>
      <c r="AB84" s="18">
        <v>1228</v>
      </c>
      <c r="AC84" s="18">
        <v>0</v>
      </c>
      <c r="AD84" s="18">
        <v>0</v>
      </c>
      <c r="AE84" s="31"/>
      <c r="AF84" s="8">
        <f t="shared" si="151"/>
        <v>1228</v>
      </c>
      <c r="AG84" s="8">
        <f t="shared" si="152"/>
        <v>1.228</v>
      </c>
      <c r="AH84" s="18">
        <v>12</v>
      </c>
      <c r="AI84" s="18">
        <f t="shared" si="158"/>
        <v>0</v>
      </c>
      <c r="AJ84" s="9">
        <f t="shared" si="153"/>
        <v>0</v>
      </c>
      <c r="AK84" s="18">
        <f>AK$60</f>
        <v>5.8</v>
      </c>
      <c r="AL84" s="9">
        <f t="shared" si="143"/>
        <v>69.599999999999994</v>
      </c>
      <c r="AM84" s="18">
        <f>AM$60</f>
        <v>0.08</v>
      </c>
      <c r="AN84" s="9">
        <f t="shared" si="159"/>
        <v>19.2</v>
      </c>
      <c r="AO84" s="18">
        <f>AO$60</f>
        <v>7.48</v>
      </c>
      <c r="AP84" s="9">
        <f t="shared" si="160"/>
        <v>1795.2</v>
      </c>
      <c r="AQ84" s="21">
        <v>0</v>
      </c>
      <c r="AR84" s="9">
        <f t="shared" si="154"/>
        <v>0</v>
      </c>
      <c r="AS84" s="18">
        <f>AS$60</f>
        <v>2.4199999999999999E-2</v>
      </c>
      <c r="AT84" s="9">
        <f t="shared" si="144"/>
        <v>29.717599999999997</v>
      </c>
      <c r="AU84" s="21">
        <f t="shared" si="172"/>
        <v>4.96E-3</v>
      </c>
      <c r="AV84" s="10">
        <f t="shared" si="161"/>
        <v>6.0908800000000003</v>
      </c>
      <c r="AW84" s="18">
        <v>0.1024</v>
      </c>
      <c r="AX84" s="18">
        <v>0.8</v>
      </c>
      <c r="AY84" s="9">
        <f t="shared" si="162"/>
        <v>100.59776000000001</v>
      </c>
      <c r="AZ84" s="18">
        <f>AZ$60</f>
        <v>0.38819999999999999</v>
      </c>
      <c r="BA84" s="9">
        <f t="shared" si="146"/>
        <v>476.70959999999997</v>
      </c>
      <c r="BB84" s="18">
        <f>BB$60</f>
        <v>0</v>
      </c>
      <c r="BC84" s="9">
        <f t="shared" si="147"/>
        <v>0</v>
      </c>
      <c r="BD84" s="18">
        <f>BD$60</f>
        <v>0</v>
      </c>
      <c r="BE84" s="9">
        <f t="shared" si="148"/>
        <v>0</v>
      </c>
      <c r="BF84" s="11">
        <f t="shared" si="149"/>
        <v>2497.1158399999999</v>
      </c>
      <c r="BG84" s="11">
        <f t="shared" si="150"/>
        <v>0</v>
      </c>
      <c r="BH84" s="11">
        <f t="shared" si="155"/>
        <v>2497.1158399999999</v>
      </c>
      <c r="BI84" s="11">
        <f t="shared" si="156"/>
        <v>574.33664320000003</v>
      </c>
      <c r="BJ84" s="11">
        <f t="shared" si="157"/>
        <v>3071.4524831999997</v>
      </c>
      <c r="BL84" s="12"/>
    </row>
    <row r="85" spans="1:64" ht="13.8" x14ac:dyDescent="0.3">
      <c r="A85" s="31">
        <v>77</v>
      </c>
      <c r="B85" s="31">
        <v>20</v>
      </c>
      <c r="C85" s="31">
        <v>7</v>
      </c>
      <c r="D85" s="31" t="s">
        <v>101</v>
      </c>
      <c r="E85" s="31" t="s">
        <v>102</v>
      </c>
      <c r="F85" s="31" t="s">
        <v>30</v>
      </c>
      <c r="G85" s="31" t="s">
        <v>29</v>
      </c>
      <c r="H85" s="31" t="s">
        <v>29</v>
      </c>
      <c r="I85" s="31" t="s">
        <v>543</v>
      </c>
      <c r="J85" s="37" t="s">
        <v>860</v>
      </c>
      <c r="K85" s="31"/>
      <c r="L85" s="18" t="s">
        <v>945</v>
      </c>
      <c r="M85" s="18" t="s">
        <v>11</v>
      </c>
      <c r="N85" s="18" t="s">
        <v>10</v>
      </c>
      <c r="O85" s="18" t="s">
        <v>946</v>
      </c>
      <c r="P85" s="18" t="s">
        <v>879</v>
      </c>
      <c r="Q85" s="31"/>
      <c r="R85" s="18" t="s">
        <v>272</v>
      </c>
      <c r="S85" s="18" t="s">
        <v>11</v>
      </c>
      <c r="T85" s="18" t="s">
        <v>10</v>
      </c>
      <c r="U85" s="18" t="s">
        <v>10</v>
      </c>
      <c r="V85" s="18" t="s">
        <v>544</v>
      </c>
      <c r="W85" s="18" t="s">
        <v>879</v>
      </c>
      <c r="X85" s="18"/>
      <c r="Y85" s="38" t="s">
        <v>783</v>
      </c>
      <c r="Z85" s="18" t="str">
        <f>Z$9</f>
        <v>C12a</v>
      </c>
      <c r="AA85" s="18">
        <v>12.5</v>
      </c>
      <c r="AB85" s="18">
        <v>111</v>
      </c>
      <c r="AC85" s="18">
        <v>431</v>
      </c>
      <c r="AD85" s="18"/>
      <c r="AE85" s="31"/>
      <c r="AF85" s="8">
        <f t="shared" si="151"/>
        <v>542</v>
      </c>
      <c r="AG85" s="8">
        <f t="shared" si="152"/>
        <v>0.54200000000000004</v>
      </c>
      <c r="AH85" s="18">
        <v>12</v>
      </c>
      <c r="AI85" s="18">
        <f t="shared" si="158"/>
        <v>0</v>
      </c>
      <c r="AJ85" s="9">
        <f t="shared" si="153"/>
        <v>0</v>
      </c>
      <c r="AK85" s="18">
        <f>AK$9</f>
        <v>5.8</v>
      </c>
      <c r="AL85" s="9">
        <f t="shared" si="143"/>
        <v>69.599999999999994</v>
      </c>
      <c r="AM85" s="18">
        <f>AM$9</f>
        <v>0.08</v>
      </c>
      <c r="AN85" s="9">
        <f t="shared" si="159"/>
        <v>12</v>
      </c>
      <c r="AO85" s="18">
        <f>AO$9</f>
        <v>7.48</v>
      </c>
      <c r="AP85" s="9">
        <f t="shared" si="160"/>
        <v>1122</v>
      </c>
      <c r="AQ85" s="21">
        <v>0</v>
      </c>
      <c r="AR85" s="9">
        <f t="shared" si="154"/>
        <v>0</v>
      </c>
      <c r="AS85" s="18">
        <f>AS$9</f>
        <v>2.4199999999999999E-2</v>
      </c>
      <c r="AT85" s="9">
        <f t="shared" si="144"/>
        <v>13.116399999999999</v>
      </c>
      <c r="AU85" s="21">
        <f t="shared" si="172"/>
        <v>4.96E-3</v>
      </c>
      <c r="AV85" s="10">
        <f t="shared" si="161"/>
        <v>2.68832</v>
      </c>
      <c r="AW85" s="18">
        <v>5.72</v>
      </c>
      <c r="AX85" s="25">
        <v>12</v>
      </c>
      <c r="AY85" s="27">
        <f>AX85*AW85</f>
        <v>68.64</v>
      </c>
      <c r="AZ85" s="18">
        <f>AZ$9</f>
        <v>0.4854</v>
      </c>
      <c r="BA85" s="9">
        <f t="shared" si="146"/>
        <v>53.879399999999997</v>
      </c>
      <c r="BB85" s="18">
        <f>BB$9</f>
        <v>0.1416</v>
      </c>
      <c r="BC85" s="9">
        <f t="shared" si="147"/>
        <v>61.029600000000002</v>
      </c>
      <c r="BD85" s="18">
        <f>BD$9</f>
        <v>0</v>
      </c>
      <c r="BE85" s="9">
        <f t="shared" si="148"/>
        <v>0</v>
      </c>
      <c r="BF85" s="11">
        <f t="shared" si="149"/>
        <v>1402.95372</v>
      </c>
      <c r="BG85" s="11">
        <f t="shared" si="150"/>
        <v>0</v>
      </c>
      <c r="BH85" s="11">
        <f t="shared" si="155"/>
        <v>1402.95372</v>
      </c>
      <c r="BI85" s="11">
        <f t="shared" si="156"/>
        <v>322.67935560000001</v>
      </c>
      <c r="BJ85" s="11">
        <f t="shared" si="157"/>
        <v>1725.6330756</v>
      </c>
      <c r="BL85" s="12"/>
    </row>
    <row r="86" spans="1:64" ht="13.8" x14ac:dyDescent="0.3">
      <c r="A86" s="31">
        <v>78</v>
      </c>
      <c r="B86" s="31">
        <v>20</v>
      </c>
      <c r="C86" s="31">
        <v>8</v>
      </c>
      <c r="D86" s="31" t="s">
        <v>101</v>
      </c>
      <c r="E86" s="31" t="s">
        <v>102</v>
      </c>
      <c r="F86" s="31" t="s">
        <v>30</v>
      </c>
      <c r="G86" s="31" t="s">
        <v>29</v>
      </c>
      <c r="H86" s="31" t="s">
        <v>29</v>
      </c>
      <c r="I86" s="31" t="s">
        <v>543</v>
      </c>
      <c r="J86" s="37" t="s">
        <v>860</v>
      </c>
      <c r="K86" s="31"/>
      <c r="L86" s="18" t="s">
        <v>945</v>
      </c>
      <c r="M86" s="18" t="s">
        <v>11</v>
      </c>
      <c r="N86" s="18" t="s">
        <v>10</v>
      </c>
      <c r="O86" s="18" t="s">
        <v>946</v>
      </c>
      <c r="P86" s="18" t="s">
        <v>879</v>
      </c>
      <c r="Q86" s="31"/>
      <c r="R86" s="18" t="s">
        <v>1041</v>
      </c>
      <c r="S86" s="18" t="s">
        <v>545</v>
      </c>
      <c r="T86" s="18" t="s">
        <v>6</v>
      </c>
      <c r="U86" s="18" t="s">
        <v>6</v>
      </c>
      <c r="V86" s="18" t="s">
        <v>546</v>
      </c>
      <c r="W86" s="18" t="s">
        <v>888</v>
      </c>
      <c r="X86" s="18"/>
      <c r="Y86" s="38" t="s">
        <v>784</v>
      </c>
      <c r="Z86" s="18" t="str">
        <f>Z$56</f>
        <v>C23</v>
      </c>
      <c r="AA86" s="18" t="s">
        <v>1237</v>
      </c>
      <c r="AB86" s="18">
        <v>93834</v>
      </c>
      <c r="AC86" s="18">
        <v>55842</v>
      </c>
      <c r="AD86" s="18">
        <v>311122</v>
      </c>
      <c r="AE86" s="31"/>
      <c r="AF86" s="8">
        <f t="shared" si="151"/>
        <v>460798</v>
      </c>
      <c r="AG86" s="8">
        <f t="shared" si="152"/>
        <v>460.798</v>
      </c>
      <c r="AH86" s="18">
        <v>12</v>
      </c>
      <c r="AI86" s="18">
        <f t="shared" si="158"/>
        <v>0</v>
      </c>
      <c r="AJ86" s="9">
        <f t="shared" si="153"/>
        <v>0</v>
      </c>
      <c r="AK86" s="18">
        <f>AK$56</f>
        <v>7.25</v>
      </c>
      <c r="AL86" s="9">
        <f t="shared" si="143"/>
        <v>87</v>
      </c>
      <c r="AM86" s="18">
        <f>AM$56</f>
        <v>0.08</v>
      </c>
      <c r="AN86" s="9">
        <f t="shared" si="159"/>
        <v>211.2</v>
      </c>
      <c r="AO86" s="18">
        <f>AO$56</f>
        <v>32.479999999999997</v>
      </c>
      <c r="AP86" s="9">
        <f t="shared" si="160"/>
        <v>85747.199999999997</v>
      </c>
      <c r="AQ86" s="21">
        <v>0</v>
      </c>
      <c r="AR86" s="9">
        <f t="shared" si="154"/>
        <v>0</v>
      </c>
      <c r="AS86" s="18">
        <f>AS$56</f>
        <v>2.4199999999999999E-2</v>
      </c>
      <c r="AT86" s="9">
        <f t="shared" si="144"/>
        <v>11151.311599999999</v>
      </c>
      <c r="AU86" s="21">
        <f t="shared" si="172"/>
        <v>4.96E-3</v>
      </c>
      <c r="AV86" s="10">
        <f t="shared" si="161"/>
        <v>2285.5580799999998</v>
      </c>
      <c r="AW86" s="18">
        <f>AW$56</f>
        <v>0.1024</v>
      </c>
      <c r="AX86" s="18">
        <v>0.8</v>
      </c>
      <c r="AY86" s="9">
        <f>AX86*AW86*AF86</f>
        <v>37748.572160000003</v>
      </c>
      <c r="AZ86" s="18">
        <f>AZ$56</f>
        <v>0.29620000000000002</v>
      </c>
      <c r="BA86" s="9">
        <f t="shared" si="146"/>
        <v>27793.630800000003</v>
      </c>
      <c r="BB86" s="18">
        <f>BB$56</f>
        <v>0.4304</v>
      </c>
      <c r="BC86" s="9">
        <f t="shared" si="147"/>
        <v>24034.396799999999</v>
      </c>
      <c r="BD86" s="18">
        <f>BD$56</f>
        <v>0.1045</v>
      </c>
      <c r="BE86" s="9">
        <f t="shared" si="148"/>
        <v>32512.249</v>
      </c>
      <c r="BF86" s="11">
        <f t="shared" si="149"/>
        <v>221571.11843999999</v>
      </c>
      <c r="BG86" s="11">
        <f t="shared" si="150"/>
        <v>0</v>
      </c>
      <c r="BH86" s="11">
        <f t="shared" si="155"/>
        <v>221571.11843999999</v>
      </c>
      <c r="BI86" s="11">
        <f t="shared" si="156"/>
        <v>50961.357241199999</v>
      </c>
      <c r="BJ86" s="11">
        <f t="shared" si="157"/>
        <v>272532.47568119998</v>
      </c>
      <c r="BL86" s="12"/>
    </row>
    <row r="87" spans="1:64" ht="13.8" x14ac:dyDescent="0.3">
      <c r="A87" s="31">
        <v>79</v>
      </c>
      <c r="B87" s="31">
        <v>20</v>
      </c>
      <c r="C87" s="31">
        <v>9</v>
      </c>
      <c r="D87" s="31" t="s">
        <v>101</v>
      </c>
      <c r="E87" s="31" t="s">
        <v>102</v>
      </c>
      <c r="F87" s="31" t="s">
        <v>30</v>
      </c>
      <c r="G87" s="31" t="s">
        <v>29</v>
      </c>
      <c r="H87" s="31" t="s">
        <v>29</v>
      </c>
      <c r="I87" s="31" t="s">
        <v>543</v>
      </c>
      <c r="J87" s="37" t="s">
        <v>860</v>
      </c>
      <c r="K87" s="31"/>
      <c r="L87" s="18" t="s">
        <v>945</v>
      </c>
      <c r="M87" s="18" t="s">
        <v>11</v>
      </c>
      <c r="N87" s="18" t="s">
        <v>10</v>
      </c>
      <c r="O87" s="18" t="s">
        <v>946</v>
      </c>
      <c r="P87" s="18" t="s">
        <v>879</v>
      </c>
      <c r="Q87" s="31"/>
      <c r="R87" s="18" t="s">
        <v>273</v>
      </c>
      <c r="S87" s="18" t="s">
        <v>11</v>
      </c>
      <c r="T87" s="18" t="s">
        <v>10</v>
      </c>
      <c r="U87" s="18" t="s">
        <v>10</v>
      </c>
      <c r="V87" s="18" t="s">
        <v>547</v>
      </c>
      <c r="W87" s="18" t="s">
        <v>872</v>
      </c>
      <c r="X87" s="18"/>
      <c r="Y87" s="38" t="s">
        <v>785</v>
      </c>
      <c r="Z87" s="18" t="str">
        <f>Z$39</f>
        <v>G11</v>
      </c>
      <c r="AA87" s="18" t="s">
        <v>866</v>
      </c>
      <c r="AB87" s="18">
        <v>6285</v>
      </c>
      <c r="AC87" s="18"/>
      <c r="AD87" s="18"/>
      <c r="AE87" s="31"/>
      <c r="AF87" s="8">
        <f t="shared" si="151"/>
        <v>6285</v>
      </c>
      <c r="AG87" s="8">
        <f t="shared" si="152"/>
        <v>6.2850000000000001</v>
      </c>
      <c r="AH87" s="18">
        <v>12</v>
      </c>
      <c r="AI87" s="18">
        <f t="shared" si="158"/>
        <v>0</v>
      </c>
      <c r="AJ87" s="9">
        <f t="shared" si="153"/>
        <v>0</v>
      </c>
      <c r="AK87" s="18">
        <f>AK$39</f>
        <v>4.5599999999999996</v>
      </c>
      <c r="AL87" s="9">
        <f t="shared" si="143"/>
        <v>54.72</v>
      </c>
      <c r="AM87" s="39">
        <v>0.33</v>
      </c>
      <c r="AN87" s="9">
        <f>AM87*AH87</f>
        <v>3.96</v>
      </c>
      <c r="AO87" s="18">
        <f>AO$39</f>
        <v>11.54</v>
      </c>
      <c r="AP87" s="9">
        <f>AO87*AH87</f>
        <v>138.47999999999999</v>
      </c>
      <c r="AQ87" s="21">
        <v>0</v>
      </c>
      <c r="AR87" s="9">
        <f t="shared" si="154"/>
        <v>0</v>
      </c>
      <c r="AS87" s="18">
        <f>AS$39</f>
        <v>2.4199999999999999E-2</v>
      </c>
      <c r="AT87" s="9">
        <f t="shared" si="144"/>
        <v>152.09700000000001</v>
      </c>
      <c r="AU87" s="21">
        <f t="shared" si="172"/>
        <v>4.96E-3</v>
      </c>
      <c r="AV87" s="10">
        <f t="shared" si="161"/>
        <v>31.1736</v>
      </c>
      <c r="AW87" s="18">
        <v>13.35</v>
      </c>
      <c r="AX87" s="25">
        <v>12</v>
      </c>
      <c r="AY87" s="27">
        <f>AX87*AW87</f>
        <v>160.19999999999999</v>
      </c>
      <c r="AZ87" s="18">
        <f>AZ$39</f>
        <v>0.35299999999999998</v>
      </c>
      <c r="BA87" s="9">
        <f t="shared" si="146"/>
        <v>2218.605</v>
      </c>
      <c r="BB87" s="18">
        <f>BB$39</f>
        <v>0</v>
      </c>
      <c r="BC87" s="9">
        <f t="shared" si="147"/>
        <v>0</v>
      </c>
      <c r="BD87" s="18">
        <f>BD$39</f>
        <v>0</v>
      </c>
      <c r="BE87" s="9">
        <f t="shared" si="148"/>
        <v>0</v>
      </c>
      <c r="BF87" s="11">
        <f t="shared" si="149"/>
        <v>2759.2356</v>
      </c>
      <c r="BG87" s="11">
        <f t="shared" si="150"/>
        <v>0</v>
      </c>
      <c r="BH87" s="11">
        <f t="shared" si="155"/>
        <v>2759.2356</v>
      </c>
      <c r="BI87" s="11">
        <f t="shared" si="156"/>
        <v>634.624188</v>
      </c>
      <c r="BJ87" s="11">
        <f t="shared" si="157"/>
        <v>3393.8597879999998</v>
      </c>
      <c r="BL87" s="12"/>
    </row>
    <row r="88" spans="1:64" ht="13.8" x14ac:dyDescent="0.3">
      <c r="A88" s="31">
        <v>80</v>
      </c>
      <c r="B88" s="31">
        <v>20</v>
      </c>
      <c r="C88" s="31">
        <v>11</v>
      </c>
      <c r="D88" s="31" t="s">
        <v>101</v>
      </c>
      <c r="E88" s="31" t="s">
        <v>102</v>
      </c>
      <c r="F88" s="31" t="s">
        <v>30</v>
      </c>
      <c r="G88" s="31" t="s">
        <v>29</v>
      </c>
      <c r="H88" s="31" t="s">
        <v>29</v>
      </c>
      <c r="I88" s="31" t="s">
        <v>543</v>
      </c>
      <c r="J88" s="37" t="s">
        <v>860</v>
      </c>
      <c r="K88" s="31"/>
      <c r="L88" s="18" t="s">
        <v>945</v>
      </c>
      <c r="M88" s="18" t="s">
        <v>11</v>
      </c>
      <c r="N88" s="18" t="s">
        <v>10</v>
      </c>
      <c r="O88" s="18" t="s">
        <v>946</v>
      </c>
      <c r="P88" s="18" t="s">
        <v>879</v>
      </c>
      <c r="Q88" s="31"/>
      <c r="R88" s="18" t="s">
        <v>951</v>
      </c>
      <c r="S88" s="18" t="s">
        <v>11</v>
      </c>
      <c r="T88" s="18" t="s">
        <v>10</v>
      </c>
      <c r="U88" s="18" t="s">
        <v>10</v>
      </c>
      <c r="V88" s="18" t="s">
        <v>544</v>
      </c>
      <c r="W88" s="18" t="s">
        <v>879</v>
      </c>
      <c r="X88" s="18"/>
      <c r="Y88" s="38" t="s">
        <v>950</v>
      </c>
      <c r="Z88" s="18" t="str">
        <f t="shared" ref="Z88:Z93" si="173">Z$29</f>
        <v>B23</v>
      </c>
      <c r="AA88" s="18" t="s">
        <v>1253</v>
      </c>
      <c r="AB88" s="18">
        <v>599</v>
      </c>
      <c r="AC88" s="18">
        <v>263</v>
      </c>
      <c r="AD88" s="18">
        <v>1550</v>
      </c>
      <c r="AE88" s="31"/>
      <c r="AF88" s="8">
        <f t="shared" si="151"/>
        <v>2412</v>
      </c>
      <c r="AG88" s="8">
        <f t="shared" si="152"/>
        <v>2.4119999999999999</v>
      </c>
      <c r="AH88" s="18">
        <v>12</v>
      </c>
      <c r="AI88" s="18">
        <f t="shared" si="158"/>
        <v>0</v>
      </c>
      <c r="AJ88" s="9">
        <f t="shared" si="153"/>
        <v>0</v>
      </c>
      <c r="AK88" s="18">
        <f t="shared" ref="AK88:AK93" si="174">AK$29</f>
        <v>14.5</v>
      </c>
      <c r="AL88" s="9">
        <f t="shared" si="143"/>
        <v>174</v>
      </c>
      <c r="AM88" s="18">
        <f t="shared" ref="AM88:AM93" si="175">AM$29</f>
        <v>0.19</v>
      </c>
      <c r="AN88" s="9">
        <f t="shared" si="159"/>
        <v>1983.6000000000001</v>
      </c>
      <c r="AO88" s="18">
        <f t="shared" ref="AO88:AO93" si="176">AO$29</f>
        <v>23.3</v>
      </c>
      <c r="AP88" s="9">
        <f t="shared" si="160"/>
        <v>243252.00000000003</v>
      </c>
      <c r="AQ88" s="21">
        <v>0</v>
      </c>
      <c r="AR88" s="9">
        <f t="shared" si="154"/>
        <v>0</v>
      </c>
      <c r="AS88" s="18">
        <f t="shared" ref="AS88:AS93" si="177">AS$29</f>
        <v>2.4210000000000002E-2</v>
      </c>
      <c r="AT88" s="9">
        <f t="shared" si="144"/>
        <v>58.394520000000007</v>
      </c>
      <c r="AU88" s="21">
        <f t="shared" si="172"/>
        <v>4.96E-3</v>
      </c>
      <c r="AV88" s="10">
        <f t="shared" si="161"/>
        <v>11.963520000000001</v>
      </c>
      <c r="AW88" s="18">
        <f t="shared" ref="AW88:AW93" si="178">AW$29</f>
        <v>0.1024</v>
      </c>
      <c r="AX88" s="18">
        <v>0.8</v>
      </c>
      <c r="AY88" s="9">
        <f t="shared" ref="AY88:AY93" si="179">AX88*AW88*AF88</f>
        <v>197.59104000000002</v>
      </c>
      <c r="AZ88" s="18">
        <f t="shared" ref="AZ88:AZ93" si="180">AZ$29</f>
        <v>8.0739999999999992E-2</v>
      </c>
      <c r="BA88" s="9">
        <f t="shared" si="146"/>
        <v>48.363259999999997</v>
      </c>
      <c r="BB88" s="18">
        <f t="shared" ref="BB88:BB93" si="181">BB$29</f>
        <v>9.9420000000000008E-2</v>
      </c>
      <c r="BC88" s="9">
        <f t="shared" si="147"/>
        <v>26.147460000000002</v>
      </c>
      <c r="BD88" s="18">
        <f t="shared" ref="BD88:BD93" si="182">BD$29</f>
        <v>3.5729999999999998E-2</v>
      </c>
      <c r="BE88" s="9">
        <f t="shared" si="148"/>
        <v>55.381499999999996</v>
      </c>
      <c r="BF88" s="11">
        <f t="shared" si="149"/>
        <v>245807.44130000003</v>
      </c>
      <c r="BG88" s="11">
        <f t="shared" si="150"/>
        <v>0</v>
      </c>
      <c r="BH88" s="11">
        <f t="shared" si="155"/>
        <v>245807.44130000003</v>
      </c>
      <c r="BI88" s="11">
        <f t="shared" si="156"/>
        <v>56535.711499000012</v>
      </c>
      <c r="BJ88" s="11">
        <f t="shared" si="157"/>
        <v>302343.15279900003</v>
      </c>
      <c r="BL88" s="12"/>
    </row>
    <row r="89" spans="1:64" ht="13.8" x14ac:dyDescent="0.3">
      <c r="A89" s="31">
        <v>81</v>
      </c>
      <c r="B89" s="31">
        <v>20</v>
      </c>
      <c r="C89" s="31">
        <v>12</v>
      </c>
      <c r="D89" s="31" t="s">
        <v>101</v>
      </c>
      <c r="E89" s="31" t="s">
        <v>102</v>
      </c>
      <c r="F89" s="31" t="s">
        <v>30</v>
      </c>
      <c r="G89" s="31" t="s">
        <v>29</v>
      </c>
      <c r="H89" s="31" t="s">
        <v>29</v>
      </c>
      <c r="I89" s="31" t="s">
        <v>543</v>
      </c>
      <c r="J89" s="37" t="s">
        <v>860</v>
      </c>
      <c r="K89" s="31"/>
      <c r="L89" s="18" t="s">
        <v>945</v>
      </c>
      <c r="M89" s="18" t="s">
        <v>11</v>
      </c>
      <c r="N89" s="18" t="s">
        <v>10</v>
      </c>
      <c r="O89" s="18" t="s">
        <v>946</v>
      </c>
      <c r="P89" s="18" t="s">
        <v>879</v>
      </c>
      <c r="Q89" s="31"/>
      <c r="R89" s="18" t="s">
        <v>1042</v>
      </c>
      <c r="S89" s="18" t="s">
        <v>30</v>
      </c>
      <c r="T89" s="18" t="s">
        <v>29</v>
      </c>
      <c r="U89" s="18" t="s">
        <v>29</v>
      </c>
      <c r="V89" s="18" t="s">
        <v>543</v>
      </c>
      <c r="W89" s="18" t="s">
        <v>860</v>
      </c>
      <c r="X89" s="18"/>
      <c r="Y89" s="38" t="s">
        <v>952</v>
      </c>
      <c r="Z89" s="18" t="str">
        <f t="shared" si="173"/>
        <v>B23</v>
      </c>
      <c r="AA89" s="18"/>
      <c r="AB89" s="18">
        <v>173399</v>
      </c>
      <c r="AC89" s="18">
        <v>82374</v>
      </c>
      <c r="AD89" s="18">
        <v>403361</v>
      </c>
      <c r="AE89" s="31"/>
      <c r="AF89" s="8">
        <f t="shared" si="151"/>
        <v>659134</v>
      </c>
      <c r="AG89" s="8">
        <f t="shared" si="152"/>
        <v>659.13400000000001</v>
      </c>
      <c r="AH89" s="18">
        <v>12</v>
      </c>
      <c r="AI89" s="18">
        <f t="shared" si="158"/>
        <v>0</v>
      </c>
      <c r="AJ89" s="9">
        <f t="shared" si="153"/>
        <v>0</v>
      </c>
      <c r="AK89" s="18">
        <f t="shared" si="174"/>
        <v>14.5</v>
      </c>
      <c r="AL89" s="9">
        <f t="shared" si="143"/>
        <v>174</v>
      </c>
      <c r="AM89" s="18">
        <f t="shared" si="175"/>
        <v>0.19</v>
      </c>
      <c r="AN89" s="9">
        <f t="shared" si="159"/>
        <v>0</v>
      </c>
      <c r="AO89" s="18">
        <f t="shared" si="176"/>
        <v>23.3</v>
      </c>
      <c r="AP89" s="9">
        <f t="shared" si="160"/>
        <v>0</v>
      </c>
      <c r="AQ89" s="21">
        <v>0</v>
      </c>
      <c r="AR89" s="9">
        <f t="shared" si="154"/>
        <v>0</v>
      </c>
      <c r="AS89" s="18">
        <f t="shared" si="177"/>
        <v>2.4210000000000002E-2</v>
      </c>
      <c r="AT89" s="9">
        <f t="shared" si="144"/>
        <v>15957.634140000002</v>
      </c>
      <c r="AU89" s="21">
        <f t="shared" si="172"/>
        <v>4.96E-3</v>
      </c>
      <c r="AV89" s="10">
        <f t="shared" si="161"/>
        <v>3269.3046399999998</v>
      </c>
      <c r="AW89" s="18">
        <f t="shared" si="178"/>
        <v>0.1024</v>
      </c>
      <c r="AX89" s="18">
        <v>0.8</v>
      </c>
      <c r="AY89" s="9">
        <f t="shared" si="179"/>
        <v>53996.257280000005</v>
      </c>
      <c r="AZ89" s="18">
        <f t="shared" si="180"/>
        <v>8.0739999999999992E-2</v>
      </c>
      <c r="BA89" s="9">
        <f t="shared" si="146"/>
        <v>14000.235259999999</v>
      </c>
      <c r="BB89" s="18">
        <f t="shared" si="181"/>
        <v>9.9420000000000008E-2</v>
      </c>
      <c r="BC89" s="9">
        <f t="shared" si="147"/>
        <v>8189.6230800000003</v>
      </c>
      <c r="BD89" s="18">
        <f t="shared" si="182"/>
        <v>3.5729999999999998E-2</v>
      </c>
      <c r="BE89" s="9">
        <f t="shared" si="148"/>
        <v>14412.088529999999</v>
      </c>
      <c r="BF89" s="11">
        <f t="shared" si="149"/>
        <v>109999.14293</v>
      </c>
      <c r="BG89" s="11">
        <f t="shared" si="150"/>
        <v>0</v>
      </c>
      <c r="BH89" s="11">
        <f t="shared" si="155"/>
        <v>109999.14293</v>
      </c>
      <c r="BI89" s="11">
        <f t="shared" si="156"/>
        <v>25299.8028739</v>
      </c>
      <c r="BJ89" s="11">
        <f t="shared" si="157"/>
        <v>135298.94580390002</v>
      </c>
      <c r="BL89" s="12"/>
    </row>
    <row r="90" spans="1:64" ht="13.8" x14ac:dyDescent="0.3">
      <c r="A90" s="31">
        <v>82</v>
      </c>
      <c r="B90" s="31">
        <v>20</v>
      </c>
      <c r="C90" s="31">
        <v>13</v>
      </c>
      <c r="D90" s="31" t="s">
        <v>101</v>
      </c>
      <c r="E90" s="31" t="s">
        <v>102</v>
      </c>
      <c r="F90" s="31" t="s">
        <v>30</v>
      </c>
      <c r="G90" s="31" t="s">
        <v>29</v>
      </c>
      <c r="H90" s="31" t="s">
        <v>29</v>
      </c>
      <c r="I90" s="31" t="s">
        <v>543</v>
      </c>
      <c r="J90" s="37" t="s">
        <v>860</v>
      </c>
      <c r="K90" s="31"/>
      <c r="L90" s="18" t="s">
        <v>945</v>
      </c>
      <c r="M90" s="18" t="s">
        <v>11</v>
      </c>
      <c r="N90" s="18" t="s">
        <v>10</v>
      </c>
      <c r="O90" s="18" t="s">
        <v>946</v>
      </c>
      <c r="P90" s="18" t="s">
        <v>879</v>
      </c>
      <c r="Q90" s="31"/>
      <c r="R90" s="18" t="s">
        <v>1043</v>
      </c>
      <c r="S90" s="18" t="s">
        <v>30</v>
      </c>
      <c r="T90" s="18" t="s">
        <v>29</v>
      </c>
      <c r="U90" s="18" t="s">
        <v>29</v>
      </c>
      <c r="V90" s="18" t="s">
        <v>543</v>
      </c>
      <c r="W90" s="18" t="s">
        <v>860</v>
      </c>
      <c r="X90" s="18"/>
      <c r="Y90" s="38" t="s">
        <v>953</v>
      </c>
      <c r="Z90" s="18" t="str">
        <f t="shared" si="173"/>
        <v>B23</v>
      </c>
      <c r="AA90" s="18"/>
      <c r="AB90" s="18">
        <v>140403</v>
      </c>
      <c r="AC90" s="18">
        <v>75099</v>
      </c>
      <c r="AD90" s="18">
        <v>387398</v>
      </c>
      <c r="AE90" s="31"/>
      <c r="AF90" s="8">
        <f t="shared" si="151"/>
        <v>602900</v>
      </c>
      <c r="AG90" s="8">
        <f t="shared" si="152"/>
        <v>602.9</v>
      </c>
      <c r="AH90" s="18">
        <v>12</v>
      </c>
      <c r="AI90" s="18">
        <f t="shared" si="158"/>
        <v>0</v>
      </c>
      <c r="AJ90" s="9">
        <f t="shared" si="153"/>
        <v>0</v>
      </c>
      <c r="AK90" s="18">
        <f t="shared" si="174"/>
        <v>14.5</v>
      </c>
      <c r="AL90" s="9">
        <f t="shared" si="143"/>
        <v>174</v>
      </c>
      <c r="AM90" s="18">
        <f t="shared" si="175"/>
        <v>0.19</v>
      </c>
      <c r="AN90" s="9">
        <f t="shared" si="159"/>
        <v>0</v>
      </c>
      <c r="AO90" s="18">
        <f t="shared" si="176"/>
        <v>23.3</v>
      </c>
      <c r="AP90" s="9">
        <f t="shared" si="160"/>
        <v>0</v>
      </c>
      <c r="AQ90" s="21">
        <v>0</v>
      </c>
      <c r="AR90" s="9">
        <f t="shared" si="154"/>
        <v>0</v>
      </c>
      <c r="AS90" s="18">
        <f t="shared" si="177"/>
        <v>2.4210000000000002E-2</v>
      </c>
      <c r="AT90" s="9">
        <f t="shared" si="144"/>
        <v>14596.209000000001</v>
      </c>
      <c r="AU90" s="21">
        <f t="shared" si="172"/>
        <v>4.96E-3</v>
      </c>
      <c r="AV90" s="10">
        <f t="shared" si="161"/>
        <v>2990.384</v>
      </c>
      <c r="AW90" s="18">
        <f t="shared" si="178"/>
        <v>0.1024</v>
      </c>
      <c r="AX90" s="18">
        <v>0.8</v>
      </c>
      <c r="AY90" s="9">
        <f t="shared" si="179"/>
        <v>49389.568000000007</v>
      </c>
      <c r="AZ90" s="18">
        <f t="shared" si="180"/>
        <v>8.0739999999999992E-2</v>
      </c>
      <c r="BA90" s="9">
        <f t="shared" si="146"/>
        <v>11336.138219999999</v>
      </c>
      <c r="BB90" s="18">
        <f t="shared" si="181"/>
        <v>9.9420000000000008E-2</v>
      </c>
      <c r="BC90" s="9">
        <f t="shared" si="147"/>
        <v>7466.3425800000005</v>
      </c>
      <c r="BD90" s="18">
        <f t="shared" si="182"/>
        <v>3.5729999999999998E-2</v>
      </c>
      <c r="BE90" s="9">
        <f t="shared" si="148"/>
        <v>13841.730539999999</v>
      </c>
      <c r="BF90" s="11">
        <f t="shared" si="149"/>
        <v>99794.372340000016</v>
      </c>
      <c r="BG90" s="11">
        <f t="shared" si="150"/>
        <v>0</v>
      </c>
      <c r="BH90" s="11">
        <f t="shared" si="155"/>
        <v>99794.372340000016</v>
      </c>
      <c r="BI90" s="11">
        <f t="shared" si="156"/>
        <v>22952.705638200005</v>
      </c>
      <c r="BJ90" s="11">
        <f t="shared" si="157"/>
        <v>122747.07797820002</v>
      </c>
      <c r="BL90" s="12"/>
    </row>
    <row r="91" spans="1:64" ht="13.8" x14ac:dyDescent="0.3">
      <c r="A91" s="31">
        <v>83</v>
      </c>
      <c r="B91" s="31">
        <v>21</v>
      </c>
      <c r="C91" s="31">
        <v>1</v>
      </c>
      <c r="D91" s="31" t="s">
        <v>82</v>
      </c>
      <c r="E91" s="31" t="s">
        <v>103</v>
      </c>
      <c r="F91" s="31" t="s">
        <v>19</v>
      </c>
      <c r="G91" s="31" t="s">
        <v>31</v>
      </c>
      <c r="H91" s="31" t="s">
        <v>31</v>
      </c>
      <c r="I91" s="31" t="s">
        <v>552</v>
      </c>
      <c r="J91" s="37" t="s">
        <v>929</v>
      </c>
      <c r="K91" s="31"/>
      <c r="L91" s="18" t="s">
        <v>1017</v>
      </c>
      <c r="M91" s="18" t="s">
        <v>19</v>
      </c>
      <c r="N91" s="18" t="s">
        <v>31</v>
      </c>
      <c r="O91" s="18" t="s">
        <v>1018</v>
      </c>
      <c r="P91" s="18" t="s">
        <v>929</v>
      </c>
      <c r="Q91" s="31"/>
      <c r="R91" s="18" t="s">
        <v>274</v>
      </c>
      <c r="S91" s="18" t="s">
        <v>549</v>
      </c>
      <c r="T91" s="18" t="s">
        <v>550</v>
      </c>
      <c r="U91" s="18" t="s">
        <v>550</v>
      </c>
      <c r="V91" s="18" t="s">
        <v>551</v>
      </c>
      <c r="W91" s="18" t="s">
        <v>929</v>
      </c>
      <c r="X91" s="18"/>
      <c r="Y91" s="38" t="s">
        <v>786</v>
      </c>
      <c r="Z91" s="18" t="str">
        <f t="shared" si="173"/>
        <v>B23</v>
      </c>
      <c r="AA91" s="18" t="s">
        <v>1254</v>
      </c>
      <c r="AB91" s="18">
        <v>83729</v>
      </c>
      <c r="AC91" s="18">
        <v>38772</v>
      </c>
      <c r="AD91" s="18">
        <v>204192</v>
      </c>
      <c r="AE91" s="31"/>
      <c r="AF91" s="8">
        <f t="shared" si="151"/>
        <v>326693</v>
      </c>
      <c r="AG91" s="8">
        <f t="shared" si="152"/>
        <v>326.69299999999998</v>
      </c>
      <c r="AH91" s="18">
        <v>12</v>
      </c>
      <c r="AI91" s="18">
        <f t="shared" si="158"/>
        <v>0</v>
      </c>
      <c r="AJ91" s="9">
        <f t="shared" si="153"/>
        <v>0</v>
      </c>
      <c r="AK91" s="18">
        <f t="shared" si="174"/>
        <v>14.5</v>
      </c>
      <c r="AL91" s="9">
        <f t="shared" si="143"/>
        <v>174</v>
      </c>
      <c r="AM91" s="18">
        <f t="shared" si="175"/>
        <v>0.19</v>
      </c>
      <c r="AN91" s="9">
        <f t="shared" si="159"/>
        <v>300.96000000000004</v>
      </c>
      <c r="AO91" s="18">
        <f t="shared" si="176"/>
        <v>23.3</v>
      </c>
      <c r="AP91" s="9">
        <f t="shared" si="160"/>
        <v>36907.200000000004</v>
      </c>
      <c r="AQ91" s="21">
        <v>0</v>
      </c>
      <c r="AR91" s="9">
        <f t="shared" si="154"/>
        <v>0</v>
      </c>
      <c r="AS91" s="18">
        <f t="shared" si="177"/>
        <v>2.4210000000000002E-2</v>
      </c>
      <c r="AT91" s="9">
        <f t="shared" si="144"/>
        <v>7909.2375300000003</v>
      </c>
      <c r="AU91" s="21">
        <f t="shared" si="172"/>
        <v>4.96E-3</v>
      </c>
      <c r="AV91" s="10">
        <f t="shared" si="161"/>
        <v>1620.3972799999999</v>
      </c>
      <c r="AW91" s="18">
        <f t="shared" si="178"/>
        <v>0.1024</v>
      </c>
      <c r="AX91" s="18">
        <v>0.8</v>
      </c>
      <c r="AY91" s="9">
        <f t="shared" si="179"/>
        <v>26762.690560000003</v>
      </c>
      <c r="AZ91" s="18">
        <f t="shared" si="180"/>
        <v>8.0739999999999992E-2</v>
      </c>
      <c r="BA91" s="9">
        <f t="shared" si="146"/>
        <v>6760.2794599999997</v>
      </c>
      <c r="BB91" s="18">
        <f t="shared" si="181"/>
        <v>9.9420000000000008E-2</v>
      </c>
      <c r="BC91" s="9">
        <f t="shared" si="147"/>
        <v>3854.7122400000003</v>
      </c>
      <c r="BD91" s="18">
        <f t="shared" si="182"/>
        <v>3.5729999999999998E-2</v>
      </c>
      <c r="BE91" s="9">
        <f t="shared" si="148"/>
        <v>7295.7801599999993</v>
      </c>
      <c r="BF91" s="11">
        <f t="shared" si="149"/>
        <v>91585.257230000003</v>
      </c>
      <c r="BG91" s="11">
        <f t="shared" si="150"/>
        <v>0</v>
      </c>
      <c r="BH91" s="11">
        <f t="shared" si="155"/>
        <v>91585.257230000003</v>
      </c>
      <c r="BI91" s="11">
        <f t="shared" si="156"/>
        <v>21064.6091629</v>
      </c>
      <c r="BJ91" s="11">
        <f t="shared" si="157"/>
        <v>112649.8663929</v>
      </c>
      <c r="BL91" s="12"/>
    </row>
    <row r="92" spans="1:64" ht="13.8" x14ac:dyDescent="0.3">
      <c r="A92" s="31">
        <v>84</v>
      </c>
      <c r="B92" s="31">
        <v>21</v>
      </c>
      <c r="C92" s="31">
        <v>2</v>
      </c>
      <c r="D92" s="31" t="s">
        <v>82</v>
      </c>
      <c r="E92" s="31" t="s">
        <v>103</v>
      </c>
      <c r="F92" s="31" t="s">
        <v>19</v>
      </c>
      <c r="G92" s="31" t="s">
        <v>31</v>
      </c>
      <c r="H92" s="31" t="s">
        <v>31</v>
      </c>
      <c r="I92" s="31" t="s">
        <v>552</v>
      </c>
      <c r="J92" s="37" t="s">
        <v>929</v>
      </c>
      <c r="K92" s="31"/>
      <c r="L92" s="18" t="s">
        <v>1017</v>
      </c>
      <c r="M92" s="18" t="s">
        <v>19</v>
      </c>
      <c r="N92" s="18" t="s">
        <v>31</v>
      </c>
      <c r="O92" s="18" t="s">
        <v>1018</v>
      </c>
      <c r="P92" s="18" t="s">
        <v>929</v>
      </c>
      <c r="Q92" s="31"/>
      <c r="R92" s="18" t="s">
        <v>275</v>
      </c>
      <c r="S92" s="18" t="s">
        <v>19</v>
      </c>
      <c r="T92" s="18" t="s">
        <v>31</v>
      </c>
      <c r="U92" s="18" t="s">
        <v>31</v>
      </c>
      <c r="V92" s="18" t="s">
        <v>552</v>
      </c>
      <c r="W92" s="18" t="s">
        <v>929</v>
      </c>
      <c r="X92" s="18"/>
      <c r="Y92" s="38" t="s">
        <v>787</v>
      </c>
      <c r="Z92" s="18" t="str">
        <f t="shared" si="173"/>
        <v>B23</v>
      </c>
      <c r="AA92" s="18" t="s">
        <v>1252</v>
      </c>
      <c r="AB92" s="18">
        <v>343531</v>
      </c>
      <c r="AC92" s="18">
        <v>172828</v>
      </c>
      <c r="AD92" s="18">
        <v>899158</v>
      </c>
      <c r="AE92" s="31"/>
      <c r="AF92" s="8">
        <f t="shared" si="151"/>
        <v>1415517</v>
      </c>
      <c r="AG92" s="8">
        <f t="shared" si="152"/>
        <v>1415.5170000000001</v>
      </c>
      <c r="AH92" s="18">
        <v>12</v>
      </c>
      <c r="AI92" s="18">
        <f t="shared" si="158"/>
        <v>0</v>
      </c>
      <c r="AJ92" s="9">
        <f t="shared" si="153"/>
        <v>0</v>
      </c>
      <c r="AK92" s="18">
        <f t="shared" si="174"/>
        <v>14.5</v>
      </c>
      <c r="AL92" s="9">
        <f t="shared" si="143"/>
        <v>174</v>
      </c>
      <c r="AM92" s="18">
        <f t="shared" si="175"/>
        <v>0.19</v>
      </c>
      <c r="AN92" s="9">
        <f t="shared" si="159"/>
        <v>1710.0000000000002</v>
      </c>
      <c r="AO92" s="18">
        <f t="shared" si="176"/>
        <v>23.3</v>
      </c>
      <c r="AP92" s="9">
        <f t="shared" si="160"/>
        <v>209700.00000000003</v>
      </c>
      <c r="AQ92" s="21">
        <v>0</v>
      </c>
      <c r="AR92" s="9">
        <f t="shared" si="154"/>
        <v>0</v>
      </c>
      <c r="AS92" s="18">
        <f t="shared" si="177"/>
        <v>2.4210000000000002E-2</v>
      </c>
      <c r="AT92" s="9">
        <f t="shared" si="144"/>
        <v>34269.666570000001</v>
      </c>
      <c r="AU92" s="21">
        <f t="shared" si="172"/>
        <v>4.96E-3</v>
      </c>
      <c r="AV92" s="10">
        <f t="shared" si="161"/>
        <v>7020.96432</v>
      </c>
      <c r="AW92" s="18">
        <f t="shared" si="178"/>
        <v>0.1024</v>
      </c>
      <c r="AX92" s="18">
        <v>0.8</v>
      </c>
      <c r="AY92" s="9">
        <f t="shared" si="179"/>
        <v>115959.15264000001</v>
      </c>
      <c r="AZ92" s="18">
        <f t="shared" si="180"/>
        <v>8.0739999999999992E-2</v>
      </c>
      <c r="BA92" s="9">
        <f t="shared" si="146"/>
        <v>27736.692939999997</v>
      </c>
      <c r="BB92" s="18">
        <f t="shared" si="181"/>
        <v>9.9420000000000008E-2</v>
      </c>
      <c r="BC92" s="9">
        <f t="shared" si="147"/>
        <v>17182.55976</v>
      </c>
      <c r="BD92" s="18">
        <f t="shared" si="182"/>
        <v>3.5729999999999998E-2</v>
      </c>
      <c r="BE92" s="9">
        <f t="shared" si="148"/>
        <v>32126.91534</v>
      </c>
      <c r="BF92" s="11">
        <f t="shared" si="149"/>
        <v>445879.95157000003</v>
      </c>
      <c r="BG92" s="11">
        <f t="shared" si="150"/>
        <v>0</v>
      </c>
      <c r="BH92" s="11">
        <f t="shared" si="155"/>
        <v>445879.95157000003</v>
      </c>
      <c r="BI92" s="11">
        <f t="shared" si="156"/>
        <v>102552.38886110001</v>
      </c>
      <c r="BJ92" s="11">
        <f t="shared" si="157"/>
        <v>548432.34043109999</v>
      </c>
      <c r="BL92" s="12"/>
    </row>
    <row r="93" spans="1:64" ht="13.8" x14ac:dyDescent="0.3">
      <c r="A93" s="31">
        <v>85</v>
      </c>
      <c r="B93" s="31">
        <v>21</v>
      </c>
      <c r="C93" s="31">
        <v>3</v>
      </c>
      <c r="D93" s="31" t="s">
        <v>82</v>
      </c>
      <c r="E93" s="31" t="s">
        <v>103</v>
      </c>
      <c r="F93" s="31" t="s">
        <v>19</v>
      </c>
      <c r="G93" s="31" t="s">
        <v>31</v>
      </c>
      <c r="H93" s="31" t="s">
        <v>31</v>
      </c>
      <c r="I93" s="31" t="s">
        <v>552</v>
      </c>
      <c r="J93" s="37" t="s">
        <v>929</v>
      </c>
      <c r="K93" s="31"/>
      <c r="L93" s="18" t="s">
        <v>1017</v>
      </c>
      <c r="M93" s="18" t="s">
        <v>19</v>
      </c>
      <c r="N93" s="18" t="s">
        <v>31</v>
      </c>
      <c r="O93" s="18" t="s">
        <v>1018</v>
      </c>
      <c r="P93" s="18" t="s">
        <v>929</v>
      </c>
      <c r="Q93" s="31"/>
      <c r="R93" s="18" t="s">
        <v>276</v>
      </c>
      <c r="S93" s="18" t="s">
        <v>19</v>
      </c>
      <c r="T93" s="18" t="s">
        <v>31</v>
      </c>
      <c r="U93" s="18" t="s">
        <v>31</v>
      </c>
      <c r="V93" s="18" t="s">
        <v>552</v>
      </c>
      <c r="W93" s="18" t="s">
        <v>929</v>
      </c>
      <c r="X93" s="18"/>
      <c r="Y93" s="38" t="s">
        <v>788</v>
      </c>
      <c r="Z93" s="18" t="str">
        <f t="shared" si="173"/>
        <v>B23</v>
      </c>
      <c r="AA93" s="18" t="s">
        <v>1255</v>
      </c>
      <c r="AB93" s="18">
        <v>248519</v>
      </c>
      <c r="AC93" s="18">
        <v>119199</v>
      </c>
      <c r="AD93" s="18">
        <v>679923</v>
      </c>
      <c r="AE93" s="31"/>
      <c r="AF93" s="8">
        <f t="shared" si="151"/>
        <v>1047641</v>
      </c>
      <c r="AG93" s="8">
        <f t="shared" si="152"/>
        <v>1047.6410000000001</v>
      </c>
      <c r="AH93" s="18">
        <v>12</v>
      </c>
      <c r="AI93" s="18">
        <f t="shared" si="158"/>
        <v>0</v>
      </c>
      <c r="AJ93" s="9">
        <f t="shared" si="153"/>
        <v>0</v>
      </c>
      <c r="AK93" s="18">
        <f t="shared" si="174"/>
        <v>14.5</v>
      </c>
      <c r="AL93" s="9">
        <f t="shared" si="143"/>
        <v>174</v>
      </c>
      <c r="AM93" s="18">
        <f t="shared" si="175"/>
        <v>0.19</v>
      </c>
      <c r="AN93" s="9">
        <f t="shared" si="159"/>
        <v>1436.4</v>
      </c>
      <c r="AO93" s="18">
        <f t="shared" si="176"/>
        <v>23.3</v>
      </c>
      <c r="AP93" s="9">
        <f t="shared" si="160"/>
        <v>176148</v>
      </c>
      <c r="AQ93" s="21">
        <v>0</v>
      </c>
      <c r="AR93" s="9">
        <f t="shared" si="154"/>
        <v>0</v>
      </c>
      <c r="AS93" s="18">
        <f t="shared" si="177"/>
        <v>2.4210000000000002E-2</v>
      </c>
      <c r="AT93" s="9">
        <f t="shared" si="144"/>
        <v>25363.388610000002</v>
      </c>
      <c r="AU93" s="21">
        <f t="shared" si="172"/>
        <v>4.96E-3</v>
      </c>
      <c r="AV93" s="10">
        <f t="shared" si="161"/>
        <v>5196.29936</v>
      </c>
      <c r="AW93" s="18">
        <f t="shared" si="178"/>
        <v>0.1024</v>
      </c>
      <c r="AX93" s="18">
        <v>0.8</v>
      </c>
      <c r="AY93" s="9">
        <f t="shared" si="179"/>
        <v>85822.750720000011</v>
      </c>
      <c r="AZ93" s="18">
        <f t="shared" si="180"/>
        <v>8.0739999999999992E-2</v>
      </c>
      <c r="BA93" s="9">
        <f t="shared" si="146"/>
        <v>20065.424059999998</v>
      </c>
      <c r="BB93" s="18">
        <f t="shared" si="181"/>
        <v>9.9420000000000008E-2</v>
      </c>
      <c r="BC93" s="9">
        <f t="shared" si="147"/>
        <v>11850.764580000001</v>
      </c>
      <c r="BD93" s="18">
        <f t="shared" si="182"/>
        <v>3.5729999999999998E-2</v>
      </c>
      <c r="BE93" s="9">
        <f t="shared" si="148"/>
        <v>24293.648789999999</v>
      </c>
      <c r="BF93" s="11">
        <f t="shared" si="149"/>
        <v>350350.67612000008</v>
      </c>
      <c r="BG93" s="11">
        <f t="shared" si="150"/>
        <v>0</v>
      </c>
      <c r="BH93" s="11">
        <f t="shared" si="155"/>
        <v>350350.67612000008</v>
      </c>
      <c r="BI93" s="11">
        <f t="shared" si="156"/>
        <v>80580.655507600022</v>
      </c>
      <c r="BJ93" s="11">
        <f t="shared" si="157"/>
        <v>430931.33162760013</v>
      </c>
      <c r="BL93" s="12"/>
    </row>
    <row r="94" spans="1:64" ht="13.8" x14ac:dyDescent="0.3">
      <c r="A94" s="31">
        <v>86</v>
      </c>
      <c r="B94" s="31">
        <v>21</v>
      </c>
      <c r="C94" s="31">
        <v>4</v>
      </c>
      <c r="D94" s="31" t="s">
        <v>82</v>
      </c>
      <c r="E94" s="31" t="s">
        <v>103</v>
      </c>
      <c r="F94" s="31" t="s">
        <v>19</v>
      </c>
      <c r="G94" s="31" t="s">
        <v>31</v>
      </c>
      <c r="H94" s="31" t="s">
        <v>31</v>
      </c>
      <c r="I94" s="31" t="s">
        <v>552</v>
      </c>
      <c r="J94" s="37" t="s">
        <v>929</v>
      </c>
      <c r="K94" s="31"/>
      <c r="L94" s="18" t="s">
        <v>1017</v>
      </c>
      <c r="M94" s="18" t="s">
        <v>19</v>
      </c>
      <c r="N94" s="18" t="s">
        <v>31</v>
      </c>
      <c r="O94" s="18" t="s">
        <v>1018</v>
      </c>
      <c r="P94" s="18" t="s">
        <v>929</v>
      </c>
      <c r="Q94" s="31"/>
      <c r="R94" s="18" t="s">
        <v>1044</v>
      </c>
      <c r="S94" s="18" t="s">
        <v>19</v>
      </c>
      <c r="T94" s="18" t="s">
        <v>31</v>
      </c>
      <c r="U94" s="18" t="s">
        <v>31</v>
      </c>
      <c r="V94" s="18" t="s">
        <v>552</v>
      </c>
      <c r="W94" s="18" t="s">
        <v>929</v>
      </c>
      <c r="X94" s="18"/>
      <c r="Y94" s="38" t="s">
        <v>1151</v>
      </c>
      <c r="Z94" s="18" t="str">
        <f>Z$9</f>
        <v>C12a</v>
      </c>
      <c r="AA94" s="18" t="s">
        <v>864</v>
      </c>
      <c r="AB94" s="18">
        <v>1371</v>
      </c>
      <c r="AC94" s="18">
        <v>2057</v>
      </c>
      <c r="AD94" s="18"/>
      <c r="AE94" s="31"/>
      <c r="AF94" s="8">
        <f t="shared" si="151"/>
        <v>3428</v>
      </c>
      <c r="AG94" s="8">
        <f t="shared" si="152"/>
        <v>3.4279999999999999</v>
      </c>
      <c r="AH94" s="18">
        <v>12</v>
      </c>
      <c r="AI94" s="18">
        <f t="shared" si="158"/>
        <v>0</v>
      </c>
      <c r="AJ94" s="9">
        <f t="shared" si="153"/>
        <v>0</v>
      </c>
      <c r="AK94" s="18">
        <f>AK$9</f>
        <v>5.8</v>
      </c>
      <c r="AL94" s="9">
        <f t="shared" si="143"/>
        <v>69.599999999999994</v>
      </c>
      <c r="AM94" s="18">
        <f>AM$9</f>
        <v>0.08</v>
      </c>
      <c r="AN94" s="9">
        <f t="shared" si="159"/>
        <v>2.88</v>
      </c>
      <c r="AO94" s="18">
        <f>AO$9</f>
        <v>7.48</v>
      </c>
      <c r="AP94" s="9">
        <f t="shared" si="160"/>
        <v>269.28000000000003</v>
      </c>
      <c r="AQ94" s="21">
        <v>0</v>
      </c>
      <c r="AR94" s="9">
        <f t="shared" si="154"/>
        <v>0</v>
      </c>
      <c r="AS94" s="18">
        <f>AS$9</f>
        <v>2.4199999999999999E-2</v>
      </c>
      <c r="AT94" s="9">
        <f t="shared" si="144"/>
        <v>82.957599999999999</v>
      </c>
      <c r="AU94" s="21">
        <f t="shared" si="172"/>
        <v>4.96E-3</v>
      </c>
      <c r="AV94" s="10">
        <f t="shared" si="161"/>
        <v>17.002880000000001</v>
      </c>
      <c r="AW94" s="18">
        <v>13.35</v>
      </c>
      <c r="AX94" s="25">
        <v>12</v>
      </c>
      <c r="AY94" s="27">
        <f t="shared" ref="AY94:AY138" si="183">AX94*AW94</f>
        <v>160.19999999999999</v>
      </c>
      <c r="AZ94" s="18">
        <f>AZ$9</f>
        <v>0.4854</v>
      </c>
      <c r="BA94" s="9">
        <f t="shared" si="146"/>
        <v>665.48339999999996</v>
      </c>
      <c r="BB94" s="18">
        <f>BB$9</f>
        <v>0.1416</v>
      </c>
      <c r="BC94" s="9">
        <f t="shared" si="147"/>
        <v>291.27120000000002</v>
      </c>
      <c r="BD94" s="18">
        <f>BD$9</f>
        <v>0</v>
      </c>
      <c r="BE94" s="9">
        <f t="shared" si="148"/>
        <v>0</v>
      </c>
      <c r="BF94" s="11">
        <f t="shared" si="149"/>
        <v>1558.67508</v>
      </c>
      <c r="BG94" s="11">
        <f t="shared" si="150"/>
        <v>0</v>
      </c>
      <c r="BH94" s="11">
        <f t="shared" si="155"/>
        <v>1558.67508</v>
      </c>
      <c r="BI94" s="11">
        <f t="shared" si="156"/>
        <v>358.49526839999999</v>
      </c>
      <c r="BJ94" s="11">
        <f t="shared" si="157"/>
        <v>1917.1703484</v>
      </c>
      <c r="BL94" s="12"/>
    </row>
    <row r="95" spans="1:64" ht="13.8" x14ac:dyDescent="0.3">
      <c r="A95" s="31">
        <v>87</v>
      </c>
      <c r="B95" s="31">
        <v>21</v>
      </c>
      <c r="C95" s="31">
        <v>5</v>
      </c>
      <c r="D95" s="31" t="s">
        <v>82</v>
      </c>
      <c r="E95" s="31" t="s">
        <v>103</v>
      </c>
      <c r="F95" s="31" t="s">
        <v>19</v>
      </c>
      <c r="G95" s="31" t="s">
        <v>31</v>
      </c>
      <c r="H95" s="31" t="s">
        <v>31</v>
      </c>
      <c r="I95" s="31" t="s">
        <v>552</v>
      </c>
      <c r="J95" s="37" t="s">
        <v>929</v>
      </c>
      <c r="K95" s="31"/>
      <c r="L95" s="18" t="s">
        <v>1017</v>
      </c>
      <c r="M95" s="18" t="s">
        <v>19</v>
      </c>
      <c r="N95" s="18" t="s">
        <v>31</v>
      </c>
      <c r="O95" s="18" t="s">
        <v>1018</v>
      </c>
      <c r="P95" s="18" t="s">
        <v>929</v>
      </c>
      <c r="Q95" s="31"/>
      <c r="R95" s="18" t="s">
        <v>1045</v>
      </c>
      <c r="S95" s="18" t="s">
        <v>19</v>
      </c>
      <c r="T95" s="18" t="s">
        <v>31</v>
      </c>
      <c r="U95" s="18" t="s">
        <v>31</v>
      </c>
      <c r="V95" s="18" t="s">
        <v>552</v>
      </c>
      <c r="W95" s="18" t="s">
        <v>929</v>
      </c>
      <c r="X95" s="18"/>
      <c r="Y95" s="40" t="s">
        <v>1152</v>
      </c>
      <c r="Z95" s="18" t="str">
        <f>Z$39</f>
        <v>G11</v>
      </c>
      <c r="AA95" s="18" t="s">
        <v>867</v>
      </c>
      <c r="AB95" s="18">
        <v>5714</v>
      </c>
      <c r="AC95" s="18"/>
      <c r="AD95" s="18"/>
      <c r="AE95" s="31"/>
      <c r="AF95" s="8">
        <f t="shared" si="151"/>
        <v>5714</v>
      </c>
      <c r="AG95" s="8">
        <f t="shared" si="152"/>
        <v>5.7140000000000004</v>
      </c>
      <c r="AH95" s="18">
        <v>12</v>
      </c>
      <c r="AI95" s="18">
        <f t="shared" si="158"/>
        <v>0</v>
      </c>
      <c r="AJ95" s="9">
        <f t="shared" si="153"/>
        <v>0</v>
      </c>
      <c r="AK95" s="18">
        <f>AK$39</f>
        <v>4.5599999999999996</v>
      </c>
      <c r="AL95" s="9">
        <f t="shared" si="143"/>
        <v>54.72</v>
      </c>
      <c r="AM95" s="39">
        <v>0.33</v>
      </c>
      <c r="AN95" s="9">
        <f>AM95*AH95</f>
        <v>3.96</v>
      </c>
      <c r="AO95" s="18">
        <f>AO$39</f>
        <v>11.54</v>
      </c>
      <c r="AP95" s="9">
        <f>AO95*AH95</f>
        <v>138.47999999999999</v>
      </c>
      <c r="AQ95" s="21">
        <v>0</v>
      </c>
      <c r="AR95" s="9">
        <f t="shared" si="154"/>
        <v>0</v>
      </c>
      <c r="AS95" s="18">
        <f>AS$39</f>
        <v>2.4199999999999999E-2</v>
      </c>
      <c r="AT95" s="9">
        <f t="shared" si="144"/>
        <v>138.27879999999999</v>
      </c>
      <c r="AU95" s="21">
        <f t="shared" si="172"/>
        <v>4.96E-3</v>
      </c>
      <c r="AV95" s="10">
        <f t="shared" si="161"/>
        <v>28.341439999999999</v>
      </c>
      <c r="AW95" s="18">
        <v>13.35</v>
      </c>
      <c r="AX95" s="25">
        <v>12</v>
      </c>
      <c r="AY95" s="27">
        <f t="shared" si="183"/>
        <v>160.19999999999999</v>
      </c>
      <c r="AZ95" s="18">
        <f>AZ$39</f>
        <v>0.35299999999999998</v>
      </c>
      <c r="BA95" s="9">
        <f t="shared" si="146"/>
        <v>2017.0419999999999</v>
      </c>
      <c r="BB95" s="18">
        <f>BB$39</f>
        <v>0</v>
      </c>
      <c r="BC95" s="9">
        <f t="shared" si="147"/>
        <v>0</v>
      </c>
      <c r="BD95" s="18">
        <f>BD$39</f>
        <v>0</v>
      </c>
      <c r="BE95" s="9">
        <f t="shared" si="148"/>
        <v>0</v>
      </c>
      <c r="BF95" s="11">
        <f t="shared" si="149"/>
        <v>2541.0222399999998</v>
      </c>
      <c r="BG95" s="11">
        <f t="shared" si="150"/>
        <v>0</v>
      </c>
      <c r="BH95" s="11">
        <f t="shared" si="155"/>
        <v>2541.0222399999998</v>
      </c>
      <c r="BI95" s="11">
        <f t="shared" si="156"/>
        <v>584.43511519999993</v>
      </c>
      <c r="BJ95" s="11">
        <f t="shared" si="157"/>
        <v>3125.4573551999997</v>
      </c>
      <c r="BL95" s="12"/>
    </row>
    <row r="96" spans="1:64" ht="13.8" x14ac:dyDescent="0.3">
      <c r="A96" s="31">
        <v>88</v>
      </c>
      <c r="B96" s="31">
        <v>21</v>
      </c>
      <c r="C96" s="31">
        <v>6</v>
      </c>
      <c r="D96" s="31" t="s">
        <v>82</v>
      </c>
      <c r="E96" s="31" t="s">
        <v>103</v>
      </c>
      <c r="F96" s="31" t="s">
        <v>19</v>
      </c>
      <c r="G96" s="31" t="s">
        <v>31</v>
      </c>
      <c r="H96" s="31" t="s">
        <v>31</v>
      </c>
      <c r="I96" s="31" t="s">
        <v>552</v>
      </c>
      <c r="J96" s="37" t="s">
        <v>929</v>
      </c>
      <c r="K96" s="31"/>
      <c r="L96" s="18" t="s">
        <v>1017</v>
      </c>
      <c r="M96" s="18" t="s">
        <v>19</v>
      </c>
      <c r="N96" s="18" t="s">
        <v>31</v>
      </c>
      <c r="O96" s="18" t="s">
        <v>1018</v>
      </c>
      <c r="P96" s="18" t="s">
        <v>929</v>
      </c>
      <c r="Q96" s="31"/>
      <c r="R96" s="18" t="s">
        <v>1046</v>
      </c>
      <c r="S96" s="18" t="s">
        <v>19</v>
      </c>
      <c r="T96" s="18" t="s">
        <v>31</v>
      </c>
      <c r="U96" s="18" t="s">
        <v>31</v>
      </c>
      <c r="V96" s="18" t="s">
        <v>552</v>
      </c>
      <c r="W96" s="18" t="s">
        <v>929</v>
      </c>
      <c r="X96" s="18"/>
      <c r="Y96" s="40" t="s">
        <v>1153</v>
      </c>
      <c r="Z96" s="18" t="str">
        <f t="shared" ref="Z96:Z97" si="184">Z$9</f>
        <v>C12a</v>
      </c>
      <c r="AA96" s="18" t="s">
        <v>864</v>
      </c>
      <c r="AB96" s="18">
        <v>1371</v>
      </c>
      <c r="AC96" s="18">
        <v>2057</v>
      </c>
      <c r="AD96" s="18"/>
      <c r="AE96" s="31"/>
      <c r="AF96" s="8">
        <f t="shared" si="151"/>
        <v>3428</v>
      </c>
      <c r="AG96" s="8">
        <f t="shared" si="152"/>
        <v>3.4279999999999999</v>
      </c>
      <c r="AH96" s="18">
        <v>12</v>
      </c>
      <c r="AI96" s="18">
        <f t="shared" si="158"/>
        <v>0</v>
      </c>
      <c r="AJ96" s="9">
        <f t="shared" si="153"/>
        <v>0</v>
      </c>
      <c r="AK96" s="18">
        <f t="shared" ref="AK96:AK97" si="185">AK$9</f>
        <v>5.8</v>
      </c>
      <c r="AL96" s="9">
        <f t="shared" si="143"/>
        <v>69.599999999999994</v>
      </c>
      <c r="AM96" s="18">
        <f t="shared" ref="AM96:AM97" si="186">AM$9</f>
        <v>0.08</v>
      </c>
      <c r="AN96" s="9">
        <f t="shared" si="159"/>
        <v>2.88</v>
      </c>
      <c r="AO96" s="18">
        <f t="shared" ref="AO96:AO97" si="187">AO$9</f>
        <v>7.48</v>
      </c>
      <c r="AP96" s="9">
        <f t="shared" si="160"/>
        <v>269.28000000000003</v>
      </c>
      <c r="AQ96" s="21">
        <v>0</v>
      </c>
      <c r="AR96" s="9">
        <f t="shared" si="154"/>
        <v>0</v>
      </c>
      <c r="AS96" s="18">
        <f t="shared" ref="AS96:AS97" si="188">AS$9</f>
        <v>2.4199999999999999E-2</v>
      </c>
      <c r="AT96" s="9">
        <f t="shared" si="144"/>
        <v>82.957599999999999</v>
      </c>
      <c r="AU96" s="21">
        <f t="shared" si="172"/>
        <v>4.96E-3</v>
      </c>
      <c r="AV96" s="10">
        <f t="shared" si="161"/>
        <v>17.002880000000001</v>
      </c>
      <c r="AW96" s="18">
        <v>13.35</v>
      </c>
      <c r="AX96" s="25">
        <v>12</v>
      </c>
      <c r="AY96" s="27">
        <f t="shared" si="183"/>
        <v>160.19999999999999</v>
      </c>
      <c r="AZ96" s="18">
        <f t="shared" ref="AZ96:AZ97" si="189">AZ$9</f>
        <v>0.4854</v>
      </c>
      <c r="BA96" s="9">
        <f t="shared" si="146"/>
        <v>665.48339999999996</v>
      </c>
      <c r="BB96" s="18">
        <f t="shared" ref="BB96:BB97" si="190">BB$9</f>
        <v>0.1416</v>
      </c>
      <c r="BC96" s="9">
        <f t="shared" si="147"/>
        <v>291.27120000000002</v>
      </c>
      <c r="BD96" s="18">
        <f t="shared" ref="BD96:BD97" si="191">BD$9</f>
        <v>0</v>
      </c>
      <c r="BE96" s="9">
        <f t="shared" si="148"/>
        <v>0</v>
      </c>
      <c r="BF96" s="11">
        <f t="shared" si="149"/>
        <v>1558.67508</v>
      </c>
      <c r="BG96" s="11">
        <f t="shared" si="150"/>
        <v>0</v>
      </c>
      <c r="BH96" s="11">
        <f t="shared" si="155"/>
        <v>1558.67508</v>
      </c>
      <c r="BI96" s="11">
        <f t="shared" si="156"/>
        <v>358.49526839999999</v>
      </c>
      <c r="BJ96" s="11">
        <f t="shared" si="157"/>
        <v>1917.1703484</v>
      </c>
      <c r="BL96" s="12"/>
    </row>
    <row r="97" spans="1:64" ht="13.8" x14ac:dyDescent="0.3">
      <c r="A97" s="31">
        <v>89</v>
      </c>
      <c r="B97" s="31">
        <v>21</v>
      </c>
      <c r="C97" s="31">
        <v>7</v>
      </c>
      <c r="D97" s="31" t="s">
        <v>82</v>
      </c>
      <c r="E97" s="31" t="s">
        <v>103</v>
      </c>
      <c r="F97" s="31" t="s">
        <v>19</v>
      </c>
      <c r="G97" s="31" t="s">
        <v>31</v>
      </c>
      <c r="H97" s="31" t="s">
        <v>31</v>
      </c>
      <c r="I97" s="31" t="s">
        <v>552</v>
      </c>
      <c r="J97" s="37" t="s">
        <v>929</v>
      </c>
      <c r="K97" s="31"/>
      <c r="L97" s="18" t="s">
        <v>1017</v>
      </c>
      <c r="M97" s="18" t="s">
        <v>19</v>
      </c>
      <c r="N97" s="18" t="s">
        <v>31</v>
      </c>
      <c r="O97" s="18" t="s">
        <v>1018</v>
      </c>
      <c r="P97" s="18" t="s">
        <v>929</v>
      </c>
      <c r="Q97" s="31"/>
      <c r="R97" s="18" t="s">
        <v>1047</v>
      </c>
      <c r="S97" s="18" t="s">
        <v>19</v>
      </c>
      <c r="T97" s="18" t="s">
        <v>31</v>
      </c>
      <c r="U97" s="18" t="s">
        <v>31</v>
      </c>
      <c r="V97" s="18" t="s">
        <v>552</v>
      </c>
      <c r="W97" s="18" t="s">
        <v>929</v>
      </c>
      <c r="X97" s="18"/>
      <c r="Y97" s="38" t="s">
        <v>1154</v>
      </c>
      <c r="Z97" s="18" t="str">
        <f t="shared" si="184"/>
        <v>C12a</v>
      </c>
      <c r="AA97" s="18" t="s">
        <v>864</v>
      </c>
      <c r="AB97" s="18">
        <v>1371</v>
      </c>
      <c r="AC97" s="18">
        <v>2057</v>
      </c>
      <c r="AD97" s="18"/>
      <c r="AE97" s="31"/>
      <c r="AF97" s="8">
        <f t="shared" si="151"/>
        <v>3428</v>
      </c>
      <c r="AG97" s="8">
        <f t="shared" si="152"/>
        <v>3.4279999999999999</v>
      </c>
      <c r="AH97" s="18">
        <v>12</v>
      </c>
      <c r="AI97" s="18">
        <f t="shared" si="158"/>
        <v>0</v>
      </c>
      <c r="AJ97" s="9">
        <f t="shared" si="153"/>
        <v>0</v>
      </c>
      <c r="AK97" s="18">
        <f t="shared" si="185"/>
        <v>5.8</v>
      </c>
      <c r="AL97" s="9">
        <f t="shared" si="143"/>
        <v>69.599999999999994</v>
      </c>
      <c r="AM97" s="18">
        <f t="shared" si="186"/>
        <v>0.08</v>
      </c>
      <c r="AN97" s="9">
        <f t="shared" si="159"/>
        <v>2.88</v>
      </c>
      <c r="AO97" s="18">
        <f t="shared" si="187"/>
        <v>7.48</v>
      </c>
      <c r="AP97" s="9">
        <f t="shared" si="160"/>
        <v>269.28000000000003</v>
      </c>
      <c r="AQ97" s="21">
        <v>0</v>
      </c>
      <c r="AR97" s="9">
        <f t="shared" si="154"/>
        <v>0</v>
      </c>
      <c r="AS97" s="18">
        <f t="shared" si="188"/>
        <v>2.4199999999999999E-2</v>
      </c>
      <c r="AT97" s="9">
        <f t="shared" si="144"/>
        <v>82.957599999999999</v>
      </c>
      <c r="AU97" s="21">
        <f t="shared" si="172"/>
        <v>4.96E-3</v>
      </c>
      <c r="AV97" s="10">
        <f t="shared" si="161"/>
        <v>17.002880000000001</v>
      </c>
      <c r="AW97" s="18">
        <v>13.35</v>
      </c>
      <c r="AX97" s="25">
        <v>12</v>
      </c>
      <c r="AY97" s="27">
        <f t="shared" si="183"/>
        <v>160.19999999999999</v>
      </c>
      <c r="AZ97" s="18">
        <f t="shared" si="189"/>
        <v>0.4854</v>
      </c>
      <c r="BA97" s="9">
        <f t="shared" si="146"/>
        <v>665.48339999999996</v>
      </c>
      <c r="BB97" s="18">
        <f t="shared" si="190"/>
        <v>0.1416</v>
      </c>
      <c r="BC97" s="9">
        <f t="shared" si="147"/>
        <v>291.27120000000002</v>
      </c>
      <c r="BD97" s="18">
        <f t="shared" si="191"/>
        <v>0</v>
      </c>
      <c r="BE97" s="9">
        <f t="shared" si="148"/>
        <v>0</v>
      </c>
      <c r="BF97" s="11">
        <f t="shared" si="149"/>
        <v>1558.67508</v>
      </c>
      <c r="BG97" s="11">
        <f t="shared" si="150"/>
        <v>0</v>
      </c>
      <c r="BH97" s="11">
        <f t="shared" si="155"/>
        <v>1558.67508</v>
      </c>
      <c r="BI97" s="11">
        <f t="shared" si="156"/>
        <v>358.49526839999999</v>
      </c>
      <c r="BJ97" s="11">
        <f t="shared" si="157"/>
        <v>1917.1703484</v>
      </c>
      <c r="BL97" s="12"/>
    </row>
    <row r="98" spans="1:64" ht="13.8" x14ac:dyDescent="0.3">
      <c r="A98" s="31">
        <v>90</v>
      </c>
      <c r="B98" s="31">
        <v>21</v>
      </c>
      <c r="C98" s="31">
        <v>8</v>
      </c>
      <c r="D98" s="31" t="s">
        <v>82</v>
      </c>
      <c r="E98" s="31" t="s">
        <v>103</v>
      </c>
      <c r="F98" s="31" t="s">
        <v>19</v>
      </c>
      <c r="G98" s="31" t="s">
        <v>31</v>
      </c>
      <c r="H98" s="31" t="s">
        <v>31</v>
      </c>
      <c r="I98" s="31" t="s">
        <v>552</v>
      </c>
      <c r="J98" s="37" t="s">
        <v>929</v>
      </c>
      <c r="K98" s="31"/>
      <c r="L98" s="18" t="s">
        <v>1017</v>
      </c>
      <c r="M98" s="18" t="s">
        <v>19</v>
      </c>
      <c r="N98" s="18" t="s">
        <v>31</v>
      </c>
      <c r="O98" s="18" t="s">
        <v>1018</v>
      </c>
      <c r="P98" s="18" t="s">
        <v>929</v>
      </c>
      <c r="Q98" s="31"/>
      <c r="R98" s="18" t="s">
        <v>1048</v>
      </c>
      <c r="S98" s="18" t="s">
        <v>19</v>
      </c>
      <c r="T98" s="18" t="s">
        <v>31</v>
      </c>
      <c r="U98" s="18" t="s">
        <v>31</v>
      </c>
      <c r="V98" s="18" t="s">
        <v>552</v>
      </c>
      <c r="W98" s="18" t="s">
        <v>929</v>
      </c>
      <c r="X98" s="18"/>
      <c r="Y98" s="40" t="s">
        <v>1155</v>
      </c>
      <c r="Z98" s="18" t="str">
        <f t="shared" ref="Z98:Z101" si="192">Z$39</f>
        <v>G11</v>
      </c>
      <c r="AA98" s="18" t="s">
        <v>866</v>
      </c>
      <c r="AB98" s="18">
        <v>5714</v>
      </c>
      <c r="AC98" s="18"/>
      <c r="AD98" s="18"/>
      <c r="AE98" s="31"/>
      <c r="AF98" s="8">
        <f t="shared" si="151"/>
        <v>5714</v>
      </c>
      <c r="AG98" s="8">
        <f t="shared" si="152"/>
        <v>5.7140000000000004</v>
      </c>
      <c r="AH98" s="18">
        <v>12</v>
      </c>
      <c r="AI98" s="18">
        <f t="shared" si="158"/>
        <v>0</v>
      </c>
      <c r="AJ98" s="9">
        <f t="shared" si="153"/>
        <v>0</v>
      </c>
      <c r="AK98" s="18">
        <f t="shared" ref="AK98:AK101" si="193">AK$39</f>
        <v>4.5599999999999996</v>
      </c>
      <c r="AL98" s="9">
        <f t="shared" si="143"/>
        <v>54.72</v>
      </c>
      <c r="AM98" s="39">
        <v>0.33</v>
      </c>
      <c r="AN98" s="9">
        <f t="shared" ref="AN98:AN101" si="194">AM98*AH98</f>
        <v>3.96</v>
      </c>
      <c r="AO98" s="18">
        <f t="shared" ref="AO98:AO101" si="195">AO$39</f>
        <v>11.54</v>
      </c>
      <c r="AP98" s="9">
        <f t="shared" ref="AP98:AP101" si="196">AO98*AH98</f>
        <v>138.47999999999999</v>
      </c>
      <c r="AQ98" s="21">
        <v>0</v>
      </c>
      <c r="AR98" s="9">
        <f t="shared" si="154"/>
        <v>0</v>
      </c>
      <c r="AS98" s="18">
        <f t="shared" ref="AS98:AS101" si="197">AS$39</f>
        <v>2.4199999999999999E-2</v>
      </c>
      <c r="AT98" s="9">
        <f t="shared" si="144"/>
        <v>138.27879999999999</v>
      </c>
      <c r="AU98" s="21">
        <f t="shared" si="172"/>
        <v>4.96E-3</v>
      </c>
      <c r="AV98" s="10">
        <f t="shared" si="161"/>
        <v>28.341439999999999</v>
      </c>
      <c r="AW98" s="18">
        <v>13.35</v>
      </c>
      <c r="AX98" s="25">
        <v>12</v>
      </c>
      <c r="AY98" s="27">
        <f t="shared" si="183"/>
        <v>160.19999999999999</v>
      </c>
      <c r="AZ98" s="18">
        <f t="shared" ref="AZ98:AZ101" si="198">AZ$39</f>
        <v>0.35299999999999998</v>
      </c>
      <c r="BA98" s="9">
        <f t="shared" si="146"/>
        <v>2017.0419999999999</v>
      </c>
      <c r="BB98" s="18">
        <f t="shared" ref="BB98:BB101" si="199">BB$39</f>
        <v>0</v>
      </c>
      <c r="BC98" s="9">
        <f t="shared" si="147"/>
        <v>0</v>
      </c>
      <c r="BD98" s="18">
        <f t="shared" ref="BD98:BD101" si="200">BD$39</f>
        <v>0</v>
      </c>
      <c r="BE98" s="9">
        <f t="shared" si="148"/>
        <v>0</v>
      </c>
      <c r="BF98" s="11">
        <f t="shared" si="149"/>
        <v>2541.0222399999998</v>
      </c>
      <c r="BG98" s="11">
        <f t="shared" si="150"/>
        <v>0</v>
      </c>
      <c r="BH98" s="11">
        <f t="shared" si="155"/>
        <v>2541.0222399999998</v>
      </c>
      <c r="BI98" s="11">
        <f t="shared" si="156"/>
        <v>584.43511519999993</v>
      </c>
      <c r="BJ98" s="11">
        <f t="shared" si="157"/>
        <v>3125.4573551999997</v>
      </c>
      <c r="BL98" s="12"/>
    </row>
    <row r="99" spans="1:64" ht="13.8" x14ac:dyDescent="0.3">
      <c r="A99" s="31">
        <v>91</v>
      </c>
      <c r="B99" s="31">
        <v>21</v>
      </c>
      <c r="C99" s="31">
        <v>9</v>
      </c>
      <c r="D99" s="31" t="s">
        <v>82</v>
      </c>
      <c r="E99" s="31" t="s">
        <v>103</v>
      </c>
      <c r="F99" s="31" t="s">
        <v>19</v>
      </c>
      <c r="G99" s="31" t="s">
        <v>31</v>
      </c>
      <c r="H99" s="31" t="s">
        <v>31</v>
      </c>
      <c r="I99" s="31" t="s">
        <v>552</v>
      </c>
      <c r="J99" s="37" t="s">
        <v>929</v>
      </c>
      <c r="K99" s="31"/>
      <c r="L99" s="18" t="s">
        <v>1017</v>
      </c>
      <c r="M99" s="18" t="s">
        <v>19</v>
      </c>
      <c r="N99" s="18" t="s">
        <v>31</v>
      </c>
      <c r="O99" s="18" t="s">
        <v>1018</v>
      </c>
      <c r="P99" s="18" t="s">
        <v>929</v>
      </c>
      <c r="Q99" s="31"/>
      <c r="R99" s="18" t="s">
        <v>1049</v>
      </c>
      <c r="S99" s="18" t="s">
        <v>19</v>
      </c>
      <c r="T99" s="18" t="s">
        <v>31</v>
      </c>
      <c r="U99" s="18" t="s">
        <v>31</v>
      </c>
      <c r="V99" s="18" t="s">
        <v>552</v>
      </c>
      <c r="W99" s="18" t="s">
        <v>929</v>
      </c>
      <c r="X99" s="18"/>
      <c r="Y99" s="40" t="s">
        <v>1156</v>
      </c>
      <c r="Z99" s="18" t="str">
        <f t="shared" si="192"/>
        <v>G11</v>
      </c>
      <c r="AA99" s="18" t="s">
        <v>866</v>
      </c>
      <c r="AB99" s="18">
        <v>5714</v>
      </c>
      <c r="AC99" s="18"/>
      <c r="AD99" s="18"/>
      <c r="AE99" s="31"/>
      <c r="AF99" s="8">
        <f t="shared" si="151"/>
        <v>5714</v>
      </c>
      <c r="AG99" s="8">
        <f t="shared" si="152"/>
        <v>5.7140000000000004</v>
      </c>
      <c r="AH99" s="18">
        <v>12</v>
      </c>
      <c r="AI99" s="18">
        <f t="shared" si="158"/>
        <v>0</v>
      </c>
      <c r="AJ99" s="9">
        <f t="shared" si="153"/>
        <v>0</v>
      </c>
      <c r="AK99" s="18">
        <f t="shared" si="193"/>
        <v>4.5599999999999996</v>
      </c>
      <c r="AL99" s="9">
        <f t="shared" si="143"/>
        <v>54.72</v>
      </c>
      <c r="AM99" s="39">
        <v>0.33</v>
      </c>
      <c r="AN99" s="9">
        <f t="shared" si="194"/>
        <v>3.96</v>
      </c>
      <c r="AO99" s="18">
        <f t="shared" si="195"/>
        <v>11.54</v>
      </c>
      <c r="AP99" s="9">
        <f t="shared" si="196"/>
        <v>138.47999999999999</v>
      </c>
      <c r="AQ99" s="21">
        <v>0</v>
      </c>
      <c r="AR99" s="9">
        <f t="shared" si="154"/>
        <v>0</v>
      </c>
      <c r="AS99" s="18">
        <f t="shared" si="197"/>
        <v>2.4199999999999999E-2</v>
      </c>
      <c r="AT99" s="9">
        <f t="shared" si="144"/>
        <v>138.27879999999999</v>
      </c>
      <c r="AU99" s="21">
        <f t="shared" si="172"/>
        <v>4.96E-3</v>
      </c>
      <c r="AV99" s="10">
        <f t="shared" si="161"/>
        <v>28.341439999999999</v>
      </c>
      <c r="AW99" s="18">
        <v>13.35</v>
      </c>
      <c r="AX99" s="25">
        <v>12</v>
      </c>
      <c r="AY99" s="27">
        <f t="shared" si="183"/>
        <v>160.19999999999999</v>
      </c>
      <c r="AZ99" s="18">
        <f t="shared" si="198"/>
        <v>0.35299999999999998</v>
      </c>
      <c r="BA99" s="9">
        <f t="shared" si="146"/>
        <v>2017.0419999999999</v>
      </c>
      <c r="BB99" s="18">
        <f t="shared" si="199"/>
        <v>0</v>
      </c>
      <c r="BC99" s="9">
        <f t="shared" si="147"/>
        <v>0</v>
      </c>
      <c r="BD99" s="18">
        <f t="shared" si="200"/>
        <v>0</v>
      </c>
      <c r="BE99" s="9">
        <f t="shared" si="148"/>
        <v>0</v>
      </c>
      <c r="BF99" s="11">
        <f t="shared" si="149"/>
        <v>2541.0222399999998</v>
      </c>
      <c r="BG99" s="11">
        <f t="shared" si="150"/>
        <v>0</v>
      </c>
      <c r="BH99" s="11">
        <f t="shared" si="155"/>
        <v>2541.0222399999998</v>
      </c>
      <c r="BI99" s="11">
        <f t="shared" si="156"/>
        <v>584.43511519999993</v>
      </c>
      <c r="BJ99" s="11">
        <f t="shared" si="157"/>
        <v>3125.4573551999997</v>
      </c>
      <c r="BL99" s="12"/>
    </row>
    <row r="100" spans="1:64" ht="13.8" x14ac:dyDescent="0.3">
      <c r="A100" s="31">
        <v>92</v>
      </c>
      <c r="B100" s="31">
        <v>21</v>
      </c>
      <c r="C100" s="31">
        <v>10</v>
      </c>
      <c r="D100" s="31" t="s">
        <v>82</v>
      </c>
      <c r="E100" s="31" t="s">
        <v>103</v>
      </c>
      <c r="F100" s="31" t="s">
        <v>19</v>
      </c>
      <c r="G100" s="31" t="s">
        <v>31</v>
      </c>
      <c r="H100" s="31" t="s">
        <v>31</v>
      </c>
      <c r="I100" s="31" t="s">
        <v>552</v>
      </c>
      <c r="J100" s="37" t="s">
        <v>929</v>
      </c>
      <c r="K100" s="31"/>
      <c r="L100" s="18" t="s">
        <v>1017</v>
      </c>
      <c r="M100" s="18" t="s">
        <v>19</v>
      </c>
      <c r="N100" s="18" t="s">
        <v>31</v>
      </c>
      <c r="O100" s="18" t="s">
        <v>1018</v>
      </c>
      <c r="P100" s="18" t="s">
        <v>929</v>
      </c>
      <c r="Q100" s="31"/>
      <c r="R100" s="18" t="s">
        <v>1050</v>
      </c>
      <c r="S100" s="18" t="s">
        <v>19</v>
      </c>
      <c r="T100" s="18" t="s">
        <v>31</v>
      </c>
      <c r="U100" s="18" t="s">
        <v>31</v>
      </c>
      <c r="V100" s="18" t="s">
        <v>552</v>
      </c>
      <c r="W100" s="18" t="s">
        <v>929</v>
      </c>
      <c r="X100" s="18"/>
      <c r="Y100" s="40" t="s">
        <v>1157</v>
      </c>
      <c r="Z100" s="18" t="str">
        <f t="shared" si="192"/>
        <v>G11</v>
      </c>
      <c r="AA100" s="18" t="s">
        <v>866</v>
      </c>
      <c r="AB100" s="18">
        <v>5714</v>
      </c>
      <c r="AC100" s="18"/>
      <c r="AD100" s="18"/>
      <c r="AE100" s="31"/>
      <c r="AF100" s="8">
        <f t="shared" si="151"/>
        <v>5714</v>
      </c>
      <c r="AG100" s="8">
        <f t="shared" si="152"/>
        <v>5.7140000000000004</v>
      </c>
      <c r="AH100" s="18">
        <v>12</v>
      </c>
      <c r="AI100" s="18">
        <f t="shared" si="158"/>
        <v>0</v>
      </c>
      <c r="AJ100" s="9">
        <f t="shared" si="153"/>
        <v>0</v>
      </c>
      <c r="AK100" s="18">
        <f t="shared" si="193"/>
        <v>4.5599999999999996</v>
      </c>
      <c r="AL100" s="9">
        <f t="shared" si="143"/>
        <v>54.72</v>
      </c>
      <c r="AM100" s="39">
        <v>0.33</v>
      </c>
      <c r="AN100" s="9">
        <f t="shared" si="194"/>
        <v>3.96</v>
      </c>
      <c r="AO100" s="18">
        <f t="shared" si="195"/>
        <v>11.54</v>
      </c>
      <c r="AP100" s="9">
        <f t="shared" si="196"/>
        <v>138.47999999999999</v>
      </c>
      <c r="AQ100" s="21">
        <v>0</v>
      </c>
      <c r="AR100" s="9">
        <f t="shared" si="154"/>
        <v>0</v>
      </c>
      <c r="AS100" s="18">
        <f t="shared" si="197"/>
        <v>2.4199999999999999E-2</v>
      </c>
      <c r="AT100" s="9">
        <f t="shared" si="144"/>
        <v>138.27879999999999</v>
      </c>
      <c r="AU100" s="21">
        <f t="shared" si="172"/>
        <v>4.96E-3</v>
      </c>
      <c r="AV100" s="10">
        <f t="shared" si="161"/>
        <v>28.341439999999999</v>
      </c>
      <c r="AW100" s="18">
        <v>13.35</v>
      </c>
      <c r="AX100" s="25">
        <v>12</v>
      </c>
      <c r="AY100" s="27">
        <f t="shared" si="183"/>
        <v>160.19999999999999</v>
      </c>
      <c r="AZ100" s="18">
        <f t="shared" si="198"/>
        <v>0.35299999999999998</v>
      </c>
      <c r="BA100" s="9">
        <f t="shared" si="146"/>
        <v>2017.0419999999999</v>
      </c>
      <c r="BB100" s="18">
        <f t="shared" si="199"/>
        <v>0</v>
      </c>
      <c r="BC100" s="9">
        <f t="shared" si="147"/>
        <v>0</v>
      </c>
      <c r="BD100" s="18">
        <f t="shared" si="200"/>
        <v>0</v>
      </c>
      <c r="BE100" s="9">
        <f t="shared" si="148"/>
        <v>0</v>
      </c>
      <c r="BF100" s="11">
        <f t="shared" si="149"/>
        <v>2541.0222399999998</v>
      </c>
      <c r="BG100" s="11">
        <f t="shared" si="150"/>
        <v>0</v>
      </c>
      <c r="BH100" s="11">
        <f t="shared" si="155"/>
        <v>2541.0222399999998</v>
      </c>
      <c r="BI100" s="11">
        <f t="shared" si="156"/>
        <v>584.43511519999993</v>
      </c>
      <c r="BJ100" s="11">
        <f t="shared" si="157"/>
        <v>3125.4573551999997</v>
      </c>
      <c r="BL100" s="12"/>
    </row>
    <row r="101" spans="1:64" ht="13.8" x14ac:dyDescent="0.3">
      <c r="A101" s="31">
        <v>93</v>
      </c>
      <c r="B101" s="31">
        <v>21</v>
      </c>
      <c r="C101" s="31">
        <v>11</v>
      </c>
      <c r="D101" s="31" t="s">
        <v>82</v>
      </c>
      <c r="E101" s="31" t="s">
        <v>103</v>
      </c>
      <c r="F101" s="31" t="s">
        <v>19</v>
      </c>
      <c r="G101" s="31" t="s">
        <v>31</v>
      </c>
      <c r="H101" s="31" t="s">
        <v>31</v>
      </c>
      <c r="I101" s="31" t="s">
        <v>552</v>
      </c>
      <c r="J101" s="37" t="s">
        <v>929</v>
      </c>
      <c r="K101" s="31"/>
      <c r="L101" s="18" t="s">
        <v>1017</v>
      </c>
      <c r="M101" s="18" t="s">
        <v>19</v>
      </c>
      <c r="N101" s="18" t="s">
        <v>31</v>
      </c>
      <c r="O101" s="18" t="s">
        <v>1018</v>
      </c>
      <c r="P101" s="18" t="s">
        <v>929</v>
      </c>
      <c r="Q101" s="31"/>
      <c r="R101" s="18" t="s">
        <v>1051</v>
      </c>
      <c r="S101" s="18" t="s">
        <v>19</v>
      </c>
      <c r="T101" s="18" t="s">
        <v>31</v>
      </c>
      <c r="U101" s="18" t="s">
        <v>31</v>
      </c>
      <c r="V101" s="18" t="s">
        <v>552</v>
      </c>
      <c r="W101" s="18" t="s">
        <v>929</v>
      </c>
      <c r="X101" s="18"/>
      <c r="Y101" s="40" t="s">
        <v>1158</v>
      </c>
      <c r="Z101" s="18" t="str">
        <f t="shared" si="192"/>
        <v>G11</v>
      </c>
      <c r="AA101" s="18" t="s">
        <v>866</v>
      </c>
      <c r="AB101" s="18">
        <v>5714</v>
      </c>
      <c r="AC101" s="18"/>
      <c r="AD101" s="18"/>
      <c r="AE101" s="31"/>
      <c r="AF101" s="8">
        <f t="shared" si="151"/>
        <v>5714</v>
      </c>
      <c r="AG101" s="8">
        <f t="shared" si="152"/>
        <v>5.7140000000000004</v>
      </c>
      <c r="AH101" s="18">
        <v>12</v>
      </c>
      <c r="AI101" s="18">
        <f t="shared" si="158"/>
        <v>0</v>
      </c>
      <c r="AJ101" s="9">
        <f t="shared" si="153"/>
        <v>0</v>
      </c>
      <c r="AK101" s="18">
        <f t="shared" si="193"/>
        <v>4.5599999999999996</v>
      </c>
      <c r="AL101" s="9">
        <f t="shared" si="143"/>
        <v>54.72</v>
      </c>
      <c r="AM101" s="39">
        <v>0.33</v>
      </c>
      <c r="AN101" s="9">
        <f t="shared" si="194"/>
        <v>3.96</v>
      </c>
      <c r="AO101" s="18">
        <f t="shared" si="195"/>
        <v>11.54</v>
      </c>
      <c r="AP101" s="9">
        <f t="shared" si="196"/>
        <v>138.47999999999999</v>
      </c>
      <c r="AQ101" s="21">
        <v>0</v>
      </c>
      <c r="AR101" s="9">
        <f t="shared" si="154"/>
        <v>0</v>
      </c>
      <c r="AS101" s="18">
        <f t="shared" si="197"/>
        <v>2.4199999999999999E-2</v>
      </c>
      <c r="AT101" s="9">
        <f t="shared" si="144"/>
        <v>138.27879999999999</v>
      </c>
      <c r="AU101" s="21">
        <f t="shared" si="172"/>
        <v>4.96E-3</v>
      </c>
      <c r="AV101" s="10">
        <f t="shared" si="161"/>
        <v>28.341439999999999</v>
      </c>
      <c r="AW101" s="18">
        <v>13.35</v>
      </c>
      <c r="AX101" s="25">
        <v>12</v>
      </c>
      <c r="AY101" s="27">
        <f t="shared" si="183"/>
        <v>160.19999999999999</v>
      </c>
      <c r="AZ101" s="18">
        <f t="shared" si="198"/>
        <v>0.35299999999999998</v>
      </c>
      <c r="BA101" s="9">
        <f t="shared" si="146"/>
        <v>2017.0419999999999</v>
      </c>
      <c r="BB101" s="18">
        <f t="shared" si="199"/>
        <v>0</v>
      </c>
      <c r="BC101" s="9">
        <f t="shared" si="147"/>
        <v>0</v>
      </c>
      <c r="BD101" s="18">
        <f t="shared" si="200"/>
        <v>0</v>
      </c>
      <c r="BE101" s="9">
        <f t="shared" si="148"/>
        <v>0</v>
      </c>
      <c r="BF101" s="11">
        <f t="shared" si="149"/>
        <v>2541.0222399999998</v>
      </c>
      <c r="BG101" s="11">
        <f t="shared" si="150"/>
        <v>0</v>
      </c>
      <c r="BH101" s="11">
        <f t="shared" si="155"/>
        <v>2541.0222399999998</v>
      </c>
      <c r="BI101" s="11">
        <f t="shared" si="156"/>
        <v>584.43511519999993</v>
      </c>
      <c r="BJ101" s="11">
        <f t="shared" si="157"/>
        <v>3125.4573551999997</v>
      </c>
      <c r="BL101" s="12"/>
    </row>
    <row r="102" spans="1:64" ht="13.8" x14ac:dyDescent="0.3">
      <c r="A102" s="31">
        <v>94</v>
      </c>
      <c r="B102" s="31">
        <v>21</v>
      </c>
      <c r="C102" s="31">
        <v>12</v>
      </c>
      <c r="D102" s="31" t="s">
        <v>82</v>
      </c>
      <c r="E102" s="31" t="s">
        <v>103</v>
      </c>
      <c r="F102" s="31" t="s">
        <v>19</v>
      </c>
      <c r="G102" s="31" t="s">
        <v>31</v>
      </c>
      <c r="H102" s="31" t="s">
        <v>31</v>
      </c>
      <c r="I102" s="31" t="s">
        <v>552</v>
      </c>
      <c r="J102" s="37" t="s">
        <v>929</v>
      </c>
      <c r="K102" s="31"/>
      <c r="L102" s="18" t="s">
        <v>1017</v>
      </c>
      <c r="M102" s="18" t="s">
        <v>19</v>
      </c>
      <c r="N102" s="18" t="s">
        <v>31</v>
      </c>
      <c r="O102" s="18" t="s">
        <v>1018</v>
      </c>
      <c r="P102" s="18" t="s">
        <v>929</v>
      </c>
      <c r="Q102" s="31"/>
      <c r="R102" s="18" t="s">
        <v>1052</v>
      </c>
      <c r="S102" s="18" t="s">
        <v>19</v>
      </c>
      <c r="T102" s="18" t="s">
        <v>31</v>
      </c>
      <c r="U102" s="18" t="s">
        <v>31</v>
      </c>
      <c r="V102" s="18" t="s">
        <v>552</v>
      </c>
      <c r="W102" s="18" t="s">
        <v>929</v>
      </c>
      <c r="X102" s="18"/>
      <c r="Y102" s="40" t="s">
        <v>1159</v>
      </c>
      <c r="Z102" s="18" t="str">
        <f>Z$9</f>
        <v>C12a</v>
      </c>
      <c r="AA102" s="18" t="s">
        <v>864</v>
      </c>
      <c r="AB102" s="18">
        <v>1371</v>
      </c>
      <c r="AC102" s="18">
        <v>2057</v>
      </c>
      <c r="AD102" s="18"/>
      <c r="AE102" s="31"/>
      <c r="AF102" s="8">
        <f t="shared" si="151"/>
        <v>3428</v>
      </c>
      <c r="AG102" s="8">
        <f t="shared" si="152"/>
        <v>3.4279999999999999</v>
      </c>
      <c r="AH102" s="18">
        <v>12</v>
      </c>
      <c r="AI102" s="18">
        <f t="shared" si="158"/>
        <v>0</v>
      </c>
      <c r="AJ102" s="9">
        <f t="shared" si="153"/>
        <v>0</v>
      </c>
      <c r="AK102" s="18">
        <f>AK$9</f>
        <v>5.8</v>
      </c>
      <c r="AL102" s="9">
        <f t="shared" si="143"/>
        <v>69.599999999999994</v>
      </c>
      <c r="AM102" s="18">
        <f>AM$9</f>
        <v>0.08</v>
      </c>
      <c r="AN102" s="9">
        <f t="shared" si="159"/>
        <v>2.88</v>
      </c>
      <c r="AO102" s="18">
        <f>AO$9</f>
        <v>7.48</v>
      </c>
      <c r="AP102" s="9">
        <f t="shared" si="160"/>
        <v>269.28000000000003</v>
      </c>
      <c r="AQ102" s="21">
        <v>0</v>
      </c>
      <c r="AR102" s="9">
        <f t="shared" si="154"/>
        <v>0</v>
      </c>
      <c r="AS102" s="18">
        <f>AS$9</f>
        <v>2.4199999999999999E-2</v>
      </c>
      <c r="AT102" s="9">
        <f t="shared" si="144"/>
        <v>82.957599999999999</v>
      </c>
      <c r="AU102" s="21">
        <f t="shared" si="172"/>
        <v>4.96E-3</v>
      </c>
      <c r="AV102" s="10">
        <f t="shared" si="161"/>
        <v>17.002880000000001</v>
      </c>
      <c r="AW102" s="18">
        <v>13.35</v>
      </c>
      <c r="AX102" s="25">
        <v>12</v>
      </c>
      <c r="AY102" s="27">
        <f t="shared" si="183"/>
        <v>160.19999999999999</v>
      </c>
      <c r="AZ102" s="18">
        <f>AZ$9</f>
        <v>0.4854</v>
      </c>
      <c r="BA102" s="9">
        <f t="shared" si="146"/>
        <v>665.48339999999996</v>
      </c>
      <c r="BB102" s="18">
        <f>BB$9</f>
        <v>0.1416</v>
      </c>
      <c r="BC102" s="9">
        <f t="shared" si="147"/>
        <v>291.27120000000002</v>
      </c>
      <c r="BD102" s="18">
        <f>BD$9</f>
        <v>0</v>
      </c>
      <c r="BE102" s="9">
        <f t="shared" si="148"/>
        <v>0</v>
      </c>
      <c r="BF102" s="11">
        <f t="shared" si="149"/>
        <v>1558.67508</v>
      </c>
      <c r="BG102" s="11">
        <f t="shared" si="150"/>
        <v>0</v>
      </c>
      <c r="BH102" s="11">
        <f t="shared" si="155"/>
        <v>1558.67508</v>
      </c>
      <c r="BI102" s="11">
        <f t="shared" si="156"/>
        <v>358.49526839999999</v>
      </c>
      <c r="BJ102" s="11">
        <f t="shared" si="157"/>
        <v>1917.1703484</v>
      </c>
      <c r="BL102" s="12"/>
    </row>
    <row r="103" spans="1:64" ht="13.8" x14ac:dyDescent="0.3">
      <c r="A103" s="31">
        <v>95</v>
      </c>
      <c r="B103" s="31">
        <v>21</v>
      </c>
      <c r="C103" s="31">
        <v>13</v>
      </c>
      <c r="D103" s="31" t="s">
        <v>82</v>
      </c>
      <c r="E103" s="31" t="s">
        <v>103</v>
      </c>
      <c r="F103" s="31" t="s">
        <v>19</v>
      </c>
      <c r="G103" s="31" t="s">
        <v>31</v>
      </c>
      <c r="H103" s="31" t="s">
        <v>31</v>
      </c>
      <c r="I103" s="31" t="s">
        <v>552</v>
      </c>
      <c r="J103" s="37" t="s">
        <v>929</v>
      </c>
      <c r="K103" s="31"/>
      <c r="L103" s="18" t="s">
        <v>1017</v>
      </c>
      <c r="M103" s="18" t="s">
        <v>19</v>
      </c>
      <c r="N103" s="18" t="s">
        <v>31</v>
      </c>
      <c r="O103" s="18" t="s">
        <v>1018</v>
      </c>
      <c r="P103" s="18" t="s">
        <v>929</v>
      </c>
      <c r="Q103" s="31"/>
      <c r="R103" s="18" t="s">
        <v>1053</v>
      </c>
      <c r="S103" s="18" t="s">
        <v>19</v>
      </c>
      <c r="T103" s="18" t="s">
        <v>31</v>
      </c>
      <c r="U103" s="18" t="s">
        <v>31</v>
      </c>
      <c r="V103" s="18" t="s">
        <v>552</v>
      </c>
      <c r="W103" s="18" t="s">
        <v>929</v>
      </c>
      <c r="X103" s="18"/>
      <c r="Y103" s="40" t="s">
        <v>1160</v>
      </c>
      <c r="Z103" s="18" t="str">
        <f>Z$39</f>
        <v>G11</v>
      </c>
      <c r="AA103" s="18" t="s">
        <v>866</v>
      </c>
      <c r="AB103" s="18">
        <v>5714</v>
      </c>
      <c r="AC103" s="18"/>
      <c r="AD103" s="18"/>
      <c r="AE103" s="31"/>
      <c r="AF103" s="8">
        <f t="shared" si="151"/>
        <v>5714</v>
      </c>
      <c r="AG103" s="8">
        <f t="shared" si="152"/>
        <v>5.7140000000000004</v>
      </c>
      <c r="AH103" s="18">
        <v>12</v>
      </c>
      <c r="AI103" s="18">
        <f t="shared" si="158"/>
        <v>0</v>
      </c>
      <c r="AJ103" s="9">
        <f t="shared" si="153"/>
        <v>0</v>
      </c>
      <c r="AK103" s="18">
        <f>AK$39</f>
        <v>4.5599999999999996</v>
      </c>
      <c r="AL103" s="9">
        <f t="shared" si="143"/>
        <v>54.72</v>
      </c>
      <c r="AM103" s="39">
        <v>0.33</v>
      </c>
      <c r="AN103" s="9">
        <f>AM103*AH103</f>
        <v>3.96</v>
      </c>
      <c r="AO103" s="18">
        <f>AO$39</f>
        <v>11.54</v>
      </c>
      <c r="AP103" s="9">
        <f>AO103*AH103</f>
        <v>138.47999999999999</v>
      </c>
      <c r="AQ103" s="21">
        <v>0</v>
      </c>
      <c r="AR103" s="9">
        <f t="shared" si="154"/>
        <v>0</v>
      </c>
      <c r="AS103" s="18">
        <f>AS$39</f>
        <v>2.4199999999999999E-2</v>
      </c>
      <c r="AT103" s="9">
        <f t="shared" si="144"/>
        <v>138.27879999999999</v>
      </c>
      <c r="AU103" s="21">
        <f t="shared" si="172"/>
        <v>4.96E-3</v>
      </c>
      <c r="AV103" s="10">
        <f t="shared" si="161"/>
        <v>28.341439999999999</v>
      </c>
      <c r="AW103" s="18">
        <v>13.35</v>
      </c>
      <c r="AX103" s="25">
        <v>12</v>
      </c>
      <c r="AY103" s="27">
        <f t="shared" si="183"/>
        <v>160.19999999999999</v>
      </c>
      <c r="AZ103" s="18">
        <f>AZ$39</f>
        <v>0.35299999999999998</v>
      </c>
      <c r="BA103" s="9">
        <f t="shared" si="146"/>
        <v>2017.0419999999999</v>
      </c>
      <c r="BB103" s="18">
        <f>BB$39</f>
        <v>0</v>
      </c>
      <c r="BC103" s="9">
        <f t="shared" si="147"/>
        <v>0</v>
      </c>
      <c r="BD103" s="18">
        <f>BD$39</f>
        <v>0</v>
      </c>
      <c r="BE103" s="9">
        <f t="shared" si="148"/>
        <v>0</v>
      </c>
      <c r="BF103" s="11">
        <f t="shared" si="149"/>
        <v>2541.0222399999998</v>
      </c>
      <c r="BG103" s="11">
        <f t="shared" si="150"/>
        <v>0</v>
      </c>
      <c r="BH103" s="11">
        <f t="shared" si="155"/>
        <v>2541.0222399999998</v>
      </c>
      <c r="BI103" s="11">
        <f t="shared" si="156"/>
        <v>584.43511519999993</v>
      </c>
      <c r="BJ103" s="11">
        <f t="shared" si="157"/>
        <v>3125.4573551999997</v>
      </c>
      <c r="BL103" s="12"/>
    </row>
    <row r="104" spans="1:64" ht="13.8" x14ac:dyDescent="0.3">
      <c r="A104" s="31">
        <v>96</v>
      </c>
      <c r="B104" s="31">
        <v>21</v>
      </c>
      <c r="C104" s="31">
        <v>14</v>
      </c>
      <c r="D104" s="31" t="s">
        <v>82</v>
      </c>
      <c r="E104" s="31" t="s">
        <v>103</v>
      </c>
      <c r="F104" s="31" t="s">
        <v>19</v>
      </c>
      <c r="G104" s="31" t="s">
        <v>31</v>
      </c>
      <c r="H104" s="31" t="s">
        <v>31</v>
      </c>
      <c r="I104" s="31" t="s">
        <v>552</v>
      </c>
      <c r="J104" s="37" t="s">
        <v>929</v>
      </c>
      <c r="K104" s="31"/>
      <c r="L104" s="18" t="s">
        <v>1017</v>
      </c>
      <c r="M104" s="18" t="s">
        <v>19</v>
      </c>
      <c r="N104" s="18" t="s">
        <v>31</v>
      </c>
      <c r="O104" s="18" t="s">
        <v>1018</v>
      </c>
      <c r="P104" s="18" t="s">
        <v>929</v>
      </c>
      <c r="Q104" s="31"/>
      <c r="R104" s="18" t="s">
        <v>1054</v>
      </c>
      <c r="S104" s="18" t="s">
        <v>19</v>
      </c>
      <c r="T104" s="18" t="s">
        <v>31</v>
      </c>
      <c r="U104" s="18" t="s">
        <v>31</v>
      </c>
      <c r="V104" s="18" t="s">
        <v>552</v>
      </c>
      <c r="W104" s="18" t="s">
        <v>929</v>
      </c>
      <c r="X104" s="18"/>
      <c r="Y104" s="40" t="s">
        <v>1161</v>
      </c>
      <c r="Z104" s="18" t="str">
        <f t="shared" ref="Z104:Z107" si="201">Z$9</f>
        <v>C12a</v>
      </c>
      <c r="AA104" s="18" t="s">
        <v>864</v>
      </c>
      <c r="AB104" s="18">
        <v>1371</v>
      </c>
      <c r="AC104" s="18">
        <v>2057</v>
      </c>
      <c r="AD104" s="18"/>
      <c r="AE104" s="31"/>
      <c r="AF104" s="8">
        <f t="shared" si="151"/>
        <v>3428</v>
      </c>
      <c r="AG104" s="8">
        <f t="shared" si="152"/>
        <v>3.4279999999999999</v>
      </c>
      <c r="AH104" s="18">
        <v>12</v>
      </c>
      <c r="AI104" s="18">
        <f t="shared" si="158"/>
        <v>0</v>
      </c>
      <c r="AJ104" s="9">
        <f t="shared" si="153"/>
        <v>0</v>
      </c>
      <c r="AK104" s="18">
        <f t="shared" ref="AK104:AK107" si="202">AK$9</f>
        <v>5.8</v>
      </c>
      <c r="AL104" s="9">
        <f t="shared" si="143"/>
        <v>69.599999999999994</v>
      </c>
      <c r="AM104" s="18">
        <f t="shared" ref="AM104:AM107" si="203">AM$9</f>
        <v>0.08</v>
      </c>
      <c r="AN104" s="9">
        <f t="shared" si="159"/>
        <v>2.88</v>
      </c>
      <c r="AO104" s="18">
        <f t="shared" ref="AO104:AO107" si="204">AO$9</f>
        <v>7.48</v>
      </c>
      <c r="AP104" s="9">
        <f t="shared" si="160"/>
        <v>269.28000000000003</v>
      </c>
      <c r="AQ104" s="21">
        <v>0</v>
      </c>
      <c r="AR104" s="9">
        <f t="shared" si="154"/>
        <v>0</v>
      </c>
      <c r="AS104" s="18">
        <f t="shared" ref="AS104:AS107" si="205">AS$9</f>
        <v>2.4199999999999999E-2</v>
      </c>
      <c r="AT104" s="9">
        <f t="shared" si="144"/>
        <v>82.957599999999999</v>
      </c>
      <c r="AU104" s="21">
        <f t="shared" si="172"/>
        <v>4.96E-3</v>
      </c>
      <c r="AV104" s="10">
        <f t="shared" si="161"/>
        <v>17.002880000000001</v>
      </c>
      <c r="AW104" s="18">
        <v>13.35</v>
      </c>
      <c r="AX104" s="25">
        <v>12</v>
      </c>
      <c r="AY104" s="27">
        <f t="shared" si="183"/>
        <v>160.19999999999999</v>
      </c>
      <c r="AZ104" s="18">
        <f t="shared" ref="AZ104:AZ107" si="206">AZ$9</f>
        <v>0.4854</v>
      </c>
      <c r="BA104" s="9">
        <f t="shared" si="146"/>
        <v>665.48339999999996</v>
      </c>
      <c r="BB104" s="18">
        <f t="shared" ref="BB104:BB107" si="207">BB$9</f>
        <v>0.1416</v>
      </c>
      <c r="BC104" s="9">
        <f t="shared" si="147"/>
        <v>291.27120000000002</v>
      </c>
      <c r="BD104" s="18">
        <f t="shared" ref="BD104:BD107" si="208">BD$9</f>
        <v>0</v>
      </c>
      <c r="BE104" s="9">
        <f t="shared" si="148"/>
        <v>0</v>
      </c>
      <c r="BF104" s="11">
        <f t="shared" si="149"/>
        <v>1558.67508</v>
      </c>
      <c r="BG104" s="11">
        <f t="shared" si="150"/>
        <v>0</v>
      </c>
      <c r="BH104" s="11">
        <f t="shared" si="155"/>
        <v>1558.67508</v>
      </c>
      <c r="BI104" s="11">
        <f t="shared" si="156"/>
        <v>358.49526839999999</v>
      </c>
      <c r="BJ104" s="11">
        <f t="shared" si="157"/>
        <v>1917.1703484</v>
      </c>
      <c r="BL104" s="12"/>
    </row>
    <row r="105" spans="1:64" ht="13.8" x14ac:dyDescent="0.3">
      <c r="A105" s="31">
        <v>97</v>
      </c>
      <c r="B105" s="31">
        <v>21</v>
      </c>
      <c r="C105" s="31">
        <v>15</v>
      </c>
      <c r="D105" s="31" t="s">
        <v>82</v>
      </c>
      <c r="E105" s="31" t="s">
        <v>103</v>
      </c>
      <c r="F105" s="31" t="s">
        <v>19</v>
      </c>
      <c r="G105" s="31" t="s">
        <v>31</v>
      </c>
      <c r="H105" s="31" t="s">
        <v>31</v>
      </c>
      <c r="I105" s="31" t="s">
        <v>552</v>
      </c>
      <c r="J105" s="37" t="s">
        <v>929</v>
      </c>
      <c r="K105" s="31"/>
      <c r="L105" s="18" t="s">
        <v>1017</v>
      </c>
      <c r="M105" s="18" t="s">
        <v>19</v>
      </c>
      <c r="N105" s="18" t="s">
        <v>31</v>
      </c>
      <c r="O105" s="18" t="s">
        <v>1018</v>
      </c>
      <c r="P105" s="18" t="s">
        <v>929</v>
      </c>
      <c r="Q105" s="31"/>
      <c r="R105" s="18" t="s">
        <v>1055</v>
      </c>
      <c r="S105" s="18" t="s">
        <v>19</v>
      </c>
      <c r="T105" s="18" t="s">
        <v>31</v>
      </c>
      <c r="U105" s="18" t="s">
        <v>31</v>
      </c>
      <c r="V105" s="18" t="s">
        <v>552</v>
      </c>
      <c r="W105" s="18" t="s">
        <v>929</v>
      </c>
      <c r="X105" s="18"/>
      <c r="Y105" s="40" t="s">
        <v>1162</v>
      </c>
      <c r="Z105" s="18" t="str">
        <f t="shared" si="201"/>
        <v>C12a</v>
      </c>
      <c r="AA105" s="18" t="s">
        <v>864</v>
      </c>
      <c r="AB105" s="18">
        <v>1371</v>
      </c>
      <c r="AC105" s="18">
        <v>2057</v>
      </c>
      <c r="AD105" s="18"/>
      <c r="AE105" s="31"/>
      <c r="AF105" s="8">
        <f t="shared" si="151"/>
        <v>3428</v>
      </c>
      <c r="AG105" s="8">
        <f t="shared" si="152"/>
        <v>3.4279999999999999</v>
      </c>
      <c r="AH105" s="18">
        <v>12</v>
      </c>
      <c r="AI105" s="18">
        <f t="shared" si="158"/>
        <v>0</v>
      </c>
      <c r="AJ105" s="9">
        <f t="shared" si="153"/>
        <v>0</v>
      </c>
      <c r="AK105" s="18">
        <f t="shared" si="202"/>
        <v>5.8</v>
      </c>
      <c r="AL105" s="9">
        <f t="shared" si="143"/>
        <v>69.599999999999994</v>
      </c>
      <c r="AM105" s="18">
        <f t="shared" si="203"/>
        <v>0.08</v>
      </c>
      <c r="AN105" s="9">
        <f t="shared" si="159"/>
        <v>2.88</v>
      </c>
      <c r="AO105" s="18">
        <f t="shared" si="204"/>
        <v>7.48</v>
      </c>
      <c r="AP105" s="9">
        <f t="shared" si="160"/>
        <v>269.28000000000003</v>
      </c>
      <c r="AQ105" s="21">
        <v>0</v>
      </c>
      <c r="AR105" s="9">
        <f t="shared" si="154"/>
        <v>0</v>
      </c>
      <c r="AS105" s="18">
        <f t="shared" si="205"/>
        <v>2.4199999999999999E-2</v>
      </c>
      <c r="AT105" s="9">
        <f t="shared" si="144"/>
        <v>82.957599999999999</v>
      </c>
      <c r="AU105" s="21">
        <f t="shared" si="172"/>
        <v>4.96E-3</v>
      </c>
      <c r="AV105" s="10">
        <f t="shared" si="161"/>
        <v>17.002880000000001</v>
      </c>
      <c r="AW105" s="18">
        <v>13.35</v>
      </c>
      <c r="AX105" s="25">
        <v>12</v>
      </c>
      <c r="AY105" s="27">
        <f t="shared" si="183"/>
        <v>160.19999999999999</v>
      </c>
      <c r="AZ105" s="18">
        <f t="shared" si="206"/>
        <v>0.4854</v>
      </c>
      <c r="BA105" s="9">
        <f t="shared" si="146"/>
        <v>665.48339999999996</v>
      </c>
      <c r="BB105" s="18">
        <f t="shared" si="207"/>
        <v>0.1416</v>
      </c>
      <c r="BC105" s="9">
        <f t="shared" si="147"/>
        <v>291.27120000000002</v>
      </c>
      <c r="BD105" s="18">
        <f t="shared" si="208"/>
        <v>0</v>
      </c>
      <c r="BE105" s="9">
        <f t="shared" si="148"/>
        <v>0</v>
      </c>
      <c r="BF105" s="11">
        <f t="shared" si="149"/>
        <v>1558.67508</v>
      </c>
      <c r="BG105" s="11">
        <f t="shared" si="150"/>
        <v>0</v>
      </c>
      <c r="BH105" s="11">
        <f t="shared" si="155"/>
        <v>1558.67508</v>
      </c>
      <c r="BI105" s="11">
        <f t="shared" si="156"/>
        <v>358.49526839999999</v>
      </c>
      <c r="BJ105" s="11">
        <f t="shared" si="157"/>
        <v>1917.1703484</v>
      </c>
      <c r="BL105" s="12"/>
    </row>
    <row r="106" spans="1:64" ht="13.8" x14ac:dyDescent="0.3">
      <c r="A106" s="31">
        <v>98</v>
      </c>
      <c r="B106" s="31">
        <v>21</v>
      </c>
      <c r="C106" s="31">
        <v>16</v>
      </c>
      <c r="D106" s="31" t="s">
        <v>82</v>
      </c>
      <c r="E106" s="31" t="s">
        <v>103</v>
      </c>
      <c r="F106" s="31" t="s">
        <v>19</v>
      </c>
      <c r="G106" s="31" t="s">
        <v>31</v>
      </c>
      <c r="H106" s="31" t="s">
        <v>31</v>
      </c>
      <c r="I106" s="31" t="s">
        <v>552</v>
      </c>
      <c r="J106" s="37" t="s">
        <v>929</v>
      </c>
      <c r="K106" s="31"/>
      <c r="L106" s="18" t="s">
        <v>1017</v>
      </c>
      <c r="M106" s="18" t="s">
        <v>19</v>
      </c>
      <c r="N106" s="18" t="s">
        <v>31</v>
      </c>
      <c r="O106" s="18" t="s">
        <v>1018</v>
      </c>
      <c r="P106" s="18" t="s">
        <v>929</v>
      </c>
      <c r="Q106" s="31"/>
      <c r="R106" s="18" t="s">
        <v>1056</v>
      </c>
      <c r="S106" s="18" t="s">
        <v>19</v>
      </c>
      <c r="T106" s="18" t="s">
        <v>31</v>
      </c>
      <c r="U106" s="18" t="s">
        <v>31</v>
      </c>
      <c r="V106" s="18" t="s">
        <v>552</v>
      </c>
      <c r="W106" s="18" t="s">
        <v>929</v>
      </c>
      <c r="X106" s="18"/>
      <c r="Y106" s="40" t="s">
        <v>1163</v>
      </c>
      <c r="Z106" s="18" t="str">
        <f t="shared" si="201"/>
        <v>C12a</v>
      </c>
      <c r="AA106" s="18" t="s">
        <v>864</v>
      </c>
      <c r="AB106" s="18">
        <v>1371</v>
      </c>
      <c r="AC106" s="18">
        <v>2057</v>
      </c>
      <c r="AD106" s="18"/>
      <c r="AE106" s="31"/>
      <c r="AF106" s="8">
        <f t="shared" si="151"/>
        <v>3428</v>
      </c>
      <c r="AG106" s="8">
        <f t="shared" si="152"/>
        <v>3.4279999999999999</v>
      </c>
      <c r="AH106" s="18">
        <v>12</v>
      </c>
      <c r="AI106" s="18">
        <f t="shared" si="158"/>
        <v>0</v>
      </c>
      <c r="AJ106" s="9">
        <f t="shared" si="153"/>
        <v>0</v>
      </c>
      <c r="AK106" s="18">
        <f t="shared" si="202"/>
        <v>5.8</v>
      </c>
      <c r="AL106" s="9">
        <f t="shared" si="143"/>
        <v>69.599999999999994</v>
      </c>
      <c r="AM106" s="18">
        <f t="shared" si="203"/>
        <v>0.08</v>
      </c>
      <c r="AN106" s="9">
        <f t="shared" si="159"/>
        <v>2.88</v>
      </c>
      <c r="AO106" s="18">
        <f t="shared" si="204"/>
        <v>7.48</v>
      </c>
      <c r="AP106" s="9">
        <f t="shared" si="160"/>
        <v>269.28000000000003</v>
      </c>
      <c r="AQ106" s="21">
        <v>0</v>
      </c>
      <c r="AR106" s="9">
        <f t="shared" si="154"/>
        <v>0</v>
      </c>
      <c r="AS106" s="18">
        <f t="shared" si="205"/>
        <v>2.4199999999999999E-2</v>
      </c>
      <c r="AT106" s="9">
        <f t="shared" si="144"/>
        <v>82.957599999999999</v>
      </c>
      <c r="AU106" s="21">
        <f t="shared" si="172"/>
        <v>4.96E-3</v>
      </c>
      <c r="AV106" s="10">
        <f t="shared" si="161"/>
        <v>17.002880000000001</v>
      </c>
      <c r="AW106" s="18">
        <v>13.35</v>
      </c>
      <c r="AX106" s="25">
        <v>12</v>
      </c>
      <c r="AY106" s="27">
        <f t="shared" si="183"/>
        <v>160.19999999999999</v>
      </c>
      <c r="AZ106" s="18">
        <f t="shared" si="206"/>
        <v>0.4854</v>
      </c>
      <c r="BA106" s="9">
        <f t="shared" si="146"/>
        <v>665.48339999999996</v>
      </c>
      <c r="BB106" s="18">
        <f t="shared" si="207"/>
        <v>0.1416</v>
      </c>
      <c r="BC106" s="9">
        <f t="shared" si="147"/>
        <v>291.27120000000002</v>
      </c>
      <c r="BD106" s="18">
        <f t="shared" si="208"/>
        <v>0</v>
      </c>
      <c r="BE106" s="9">
        <f t="shared" si="148"/>
        <v>0</v>
      </c>
      <c r="BF106" s="11">
        <f t="shared" si="149"/>
        <v>1558.67508</v>
      </c>
      <c r="BG106" s="11">
        <f t="shared" si="150"/>
        <v>0</v>
      </c>
      <c r="BH106" s="11">
        <f t="shared" si="155"/>
        <v>1558.67508</v>
      </c>
      <c r="BI106" s="11">
        <f t="shared" si="156"/>
        <v>358.49526839999999</v>
      </c>
      <c r="BJ106" s="11">
        <f t="shared" si="157"/>
        <v>1917.1703484</v>
      </c>
      <c r="BL106" s="12"/>
    </row>
    <row r="107" spans="1:64" ht="13.8" x14ac:dyDescent="0.3">
      <c r="A107" s="31">
        <v>99</v>
      </c>
      <c r="B107" s="31">
        <v>21</v>
      </c>
      <c r="C107" s="31">
        <v>17</v>
      </c>
      <c r="D107" s="31" t="s">
        <v>82</v>
      </c>
      <c r="E107" s="31" t="s">
        <v>103</v>
      </c>
      <c r="F107" s="31" t="s">
        <v>19</v>
      </c>
      <c r="G107" s="31" t="s">
        <v>31</v>
      </c>
      <c r="H107" s="31" t="s">
        <v>31</v>
      </c>
      <c r="I107" s="31" t="s">
        <v>552</v>
      </c>
      <c r="J107" s="37" t="s">
        <v>929</v>
      </c>
      <c r="K107" s="31"/>
      <c r="L107" s="18" t="s">
        <v>1017</v>
      </c>
      <c r="M107" s="18" t="s">
        <v>19</v>
      </c>
      <c r="N107" s="18" t="s">
        <v>31</v>
      </c>
      <c r="O107" s="18" t="s">
        <v>1018</v>
      </c>
      <c r="P107" s="18" t="s">
        <v>929</v>
      </c>
      <c r="Q107" s="31"/>
      <c r="R107" s="18" t="s">
        <v>1057</v>
      </c>
      <c r="S107" s="18" t="s">
        <v>19</v>
      </c>
      <c r="T107" s="18" t="s">
        <v>31</v>
      </c>
      <c r="U107" s="18" t="s">
        <v>31</v>
      </c>
      <c r="V107" s="18" t="s">
        <v>552</v>
      </c>
      <c r="W107" s="18" t="s">
        <v>929</v>
      </c>
      <c r="X107" s="18"/>
      <c r="Y107" s="40" t="s">
        <v>1164</v>
      </c>
      <c r="Z107" s="18" t="str">
        <f t="shared" si="201"/>
        <v>C12a</v>
      </c>
      <c r="AA107" s="18" t="s">
        <v>864</v>
      </c>
      <c r="AB107" s="18">
        <v>1371</v>
      </c>
      <c r="AC107" s="18">
        <v>2057</v>
      </c>
      <c r="AD107" s="18"/>
      <c r="AE107" s="31"/>
      <c r="AF107" s="8">
        <f t="shared" si="151"/>
        <v>3428</v>
      </c>
      <c r="AG107" s="8">
        <f t="shared" si="152"/>
        <v>3.4279999999999999</v>
      </c>
      <c r="AH107" s="18">
        <v>12</v>
      </c>
      <c r="AI107" s="18">
        <f t="shared" si="158"/>
        <v>0</v>
      </c>
      <c r="AJ107" s="9">
        <f t="shared" si="153"/>
        <v>0</v>
      </c>
      <c r="AK107" s="18">
        <f t="shared" si="202"/>
        <v>5.8</v>
      </c>
      <c r="AL107" s="9">
        <f t="shared" si="143"/>
        <v>69.599999999999994</v>
      </c>
      <c r="AM107" s="18">
        <f t="shared" si="203"/>
        <v>0.08</v>
      </c>
      <c r="AN107" s="9">
        <f t="shared" si="159"/>
        <v>2.88</v>
      </c>
      <c r="AO107" s="18">
        <f t="shared" si="204"/>
        <v>7.48</v>
      </c>
      <c r="AP107" s="9">
        <f t="shared" si="160"/>
        <v>269.28000000000003</v>
      </c>
      <c r="AQ107" s="21">
        <v>0</v>
      </c>
      <c r="AR107" s="9">
        <f t="shared" si="154"/>
        <v>0</v>
      </c>
      <c r="AS107" s="18">
        <f t="shared" si="205"/>
        <v>2.4199999999999999E-2</v>
      </c>
      <c r="AT107" s="9">
        <f t="shared" si="144"/>
        <v>82.957599999999999</v>
      </c>
      <c r="AU107" s="21">
        <f t="shared" si="172"/>
        <v>4.96E-3</v>
      </c>
      <c r="AV107" s="10">
        <f t="shared" si="161"/>
        <v>17.002880000000001</v>
      </c>
      <c r="AW107" s="18">
        <v>13.35</v>
      </c>
      <c r="AX107" s="25">
        <v>12</v>
      </c>
      <c r="AY107" s="27">
        <f t="shared" si="183"/>
        <v>160.19999999999999</v>
      </c>
      <c r="AZ107" s="18">
        <f t="shared" si="206"/>
        <v>0.4854</v>
      </c>
      <c r="BA107" s="9">
        <f t="shared" si="146"/>
        <v>665.48339999999996</v>
      </c>
      <c r="BB107" s="18">
        <f t="shared" si="207"/>
        <v>0.1416</v>
      </c>
      <c r="BC107" s="9">
        <f t="shared" si="147"/>
        <v>291.27120000000002</v>
      </c>
      <c r="BD107" s="18">
        <f t="shared" si="208"/>
        <v>0</v>
      </c>
      <c r="BE107" s="9">
        <f t="shared" si="148"/>
        <v>0</v>
      </c>
      <c r="BF107" s="11">
        <f t="shared" si="149"/>
        <v>1558.67508</v>
      </c>
      <c r="BG107" s="11">
        <f t="shared" si="150"/>
        <v>0</v>
      </c>
      <c r="BH107" s="11">
        <f t="shared" si="155"/>
        <v>1558.67508</v>
      </c>
      <c r="BI107" s="11">
        <f t="shared" si="156"/>
        <v>358.49526839999999</v>
      </c>
      <c r="BJ107" s="11">
        <f t="shared" si="157"/>
        <v>1917.1703484</v>
      </c>
      <c r="BL107" s="12"/>
    </row>
    <row r="108" spans="1:64" ht="13.8" x14ac:dyDescent="0.3">
      <c r="A108" s="31">
        <v>100</v>
      </c>
      <c r="B108" s="31">
        <v>21</v>
      </c>
      <c r="C108" s="31">
        <v>18</v>
      </c>
      <c r="D108" s="31" t="s">
        <v>82</v>
      </c>
      <c r="E108" s="31" t="s">
        <v>103</v>
      </c>
      <c r="F108" s="31" t="s">
        <v>19</v>
      </c>
      <c r="G108" s="31" t="s">
        <v>31</v>
      </c>
      <c r="H108" s="31" t="s">
        <v>31</v>
      </c>
      <c r="I108" s="31" t="s">
        <v>552</v>
      </c>
      <c r="J108" s="37" t="s">
        <v>929</v>
      </c>
      <c r="K108" s="31"/>
      <c r="L108" s="18" t="s">
        <v>1017</v>
      </c>
      <c r="M108" s="18" t="s">
        <v>19</v>
      </c>
      <c r="N108" s="18" t="s">
        <v>31</v>
      </c>
      <c r="O108" s="18" t="s">
        <v>1018</v>
      </c>
      <c r="P108" s="18" t="s">
        <v>929</v>
      </c>
      <c r="Q108" s="31"/>
      <c r="R108" s="18" t="s">
        <v>1058</v>
      </c>
      <c r="S108" s="18" t="s">
        <v>19</v>
      </c>
      <c r="T108" s="18" t="s">
        <v>31</v>
      </c>
      <c r="U108" s="18" t="s">
        <v>31</v>
      </c>
      <c r="V108" s="18" t="s">
        <v>552</v>
      </c>
      <c r="W108" s="18" t="s">
        <v>929</v>
      </c>
      <c r="X108" s="18"/>
      <c r="Y108" s="40" t="s">
        <v>1165</v>
      </c>
      <c r="Z108" s="18" t="str">
        <f>Z$39</f>
        <v>G11</v>
      </c>
      <c r="AA108" s="18" t="s">
        <v>866</v>
      </c>
      <c r="AB108" s="18">
        <v>5714</v>
      </c>
      <c r="AC108" s="18"/>
      <c r="AD108" s="18"/>
      <c r="AE108" s="31"/>
      <c r="AF108" s="8">
        <f t="shared" si="151"/>
        <v>5714</v>
      </c>
      <c r="AG108" s="8">
        <f t="shared" si="152"/>
        <v>5.7140000000000004</v>
      </c>
      <c r="AH108" s="18">
        <v>12</v>
      </c>
      <c r="AI108" s="18">
        <f t="shared" si="158"/>
        <v>0</v>
      </c>
      <c r="AJ108" s="9">
        <f t="shared" si="153"/>
        <v>0</v>
      </c>
      <c r="AK108" s="18">
        <f>AK$39</f>
        <v>4.5599999999999996</v>
      </c>
      <c r="AL108" s="9">
        <f t="shared" si="143"/>
        <v>54.72</v>
      </c>
      <c r="AM108" s="39">
        <v>0.33</v>
      </c>
      <c r="AN108" s="9">
        <f>AM108*AH108</f>
        <v>3.96</v>
      </c>
      <c r="AO108" s="18">
        <f>AO$39</f>
        <v>11.54</v>
      </c>
      <c r="AP108" s="9">
        <f>AO108*AH108</f>
        <v>138.47999999999999</v>
      </c>
      <c r="AQ108" s="21">
        <v>0</v>
      </c>
      <c r="AR108" s="9">
        <f t="shared" si="154"/>
        <v>0</v>
      </c>
      <c r="AS108" s="18">
        <f>AS$39</f>
        <v>2.4199999999999999E-2</v>
      </c>
      <c r="AT108" s="9">
        <f t="shared" si="144"/>
        <v>138.27879999999999</v>
      </c>
      <c r="AU108" s="21">
        <f t="shared" si="172"/>
        <v>4.96E-3</v>
      </c>
      <c r="AV108" s="10">
        <f t="shared" si="161"/>
        <v>28.341439999999999</v>
      </c>
      <c r="AW108" s="18">
        <v>13.35</v>
      </c>
      <c r="AX108" s="25">
        <v>12</v>
      </c>
      <c r="AY108" s="27">
        <f t="shared" si="183"/>
        <v>160.19999999999999</v>
      </c>
      <c r="AZ108" s="18">
        <f>AZ$39</f>
        <v>0.35299999999999998</v>
      </c>
      <c r="BA108" s="9">
        <f t="shared" si="146"/>
        <v>2017.0419999999999</v>
      </c>
      <c r="BB108" s="18">
        <f>BB$39</f>
        <v>0</v>
      </c>
      <c r="BC108" s="9">
        <f t="shared" si="147"/>
        <v>0</v>
      </c>
      <c r="BD108" s="18">
        <f>BD$39</f>
        <v>0</v>
      </c>
      <c r="BE108" s="9">
        <f t="shared" si="148"/>
        <v>0</v>
      </c>
      <c r="BF108" s="11">
        <f t="shared" si="149"/>
        <v>2541.0222399999998</v>
      </c>
      <c r="BG108" s="11">
        <f t="shared" si="150"/>
        <v>0</v>
      </c>
      <c r="BH108" s="11">
        <f t="shared" si="155"/>
        <v>2541.0222399999998</v>
      </c>
      <c r="BI108" s="11">
        <f t="shared" si="156"/>
        <v>584.43511519999993</v>
      </c>
      <c r="BJ108" s="11">
        <f t="shared" si="157"/>
        <v>3125.4573551999997</v>
      </c>
      <c r="BL108" s="12"/>
    </row>
    <row r="109" spans="1:64" ht="13.8" x14ac:dyDescent="0.3">
      <c r="A109" s="31">
        <v>101</v>
      </c>
      <c r="B109" s="31">
        <v>21</v>
      </c>
      <c r="C109" s="31">
        <v>19</v>
      </c>
      <c r="D109" s="31" t="s">
        <v>82</v>
      </c>
      <c r="E109" s="31" t="s">
        <v>103</v>
      </c>
      <c r="F109" s="31" t="s">
        <v>19</v>
      </c>
      <c r="G109" s="31" t="s">
        <v>31</v>
      </c>
      <c r="H109" s="31" t="s">
        <v>31</v>
      </c>
      <c r="I109" s="31" t="s">
        <v>552</v>
      </c>
      <c r="J109" s="37" t="s">
        <v>929</v>
      </c>
      <c r="K109" s="31"/>
      <c r="L109" s="18" t="s">
        <v>1017</v>
      </c>
      <c r="M109" s="18" t="s">
        <v>19</v>
      </c>
      <c r="N109" s="18" t="s">
        <v>31</v>
      </c>
      <c r="O109" s="18" t="s">
        <v>1018</v>
      </c>
      <c r="P109" s="18" t="s">
        <v>929</v>
      </c>
      <c r="Q109" s="31"/>
      <c r="R109" s="18" t="s">
        <v>1059</v>
      </c>
      <c r="S109" s="18" t="s">
        <v>19</v>
      </c>
      <c r="T109" s="18" t="s">
        <v>31</v>
      </c>
      <c r="U109" s="18" t="s">
        <v>31</v>
      </c>
      <c r="V109" s="18" t="s">
        <v>552</v>
      </c>
      <c r="W109" s="18" t="s">
        <v>929</v>
      </c>
      <c r="X109" s="18"/>
      <c r="Y109" s="38" t="s">
        <v>1166</v>
      </c>
      <c r="Z109" s="18" t="str">
        <f>Z$9</f>
        <v>C12a</v>
      </c>
      <c r="AA109" s="18" t="s">
        <v>864</v>
      </c>
      <c r="AB109" s="18">
        <v>1371</v>
      </c>
      <c r="AC109" s="18">
        <v>2057</v>
      </c>
      <c r="AD109" s="18"/>
      <c r="AE109" s="31"/>
      <c r="AF109" s="8">
        <f t="shared" si="151"/>
        <v>3428</v>
      </c>
      <c r="AG109" s="8">
        <f t="shared" si="152"/>
        <v>3.4279999999999999</v>
      </c>
      <c r="AH109" s="18">
        <v>12</v>
      </c>
      <c r="AI109" s="18">
        <f t="shared" si="158"/>
        <v>0</v>
      </c>
      <c r="AJ109" s="9">
        <f t="shared" si="153"/>
        <v>0</v>
      </c>
      <c r="AK109" s="18">
        <f>AK$9</f>
        <v>5.8</v>
      </c>
      <c r="AL109" s="9">
        <f t="shared" si="143"/>
        <v>69.599999999999994</v>
      </c>
      <c r="AM109" s="18">
        <f>AM$9</f>
        <v>0.08</v>
      </c>
      <c r="AN109" s="9">
        <f t="shared" si="159"/>
        <v>2.88</v>
      </c>
      <c r="AO109" s="18">
        <f>AO$9</f>
        <v>7.48</v>
      </c>
      <c r="AP109" s="9">
        <f t="shared" si="160"/>
        <v>269.28000000000003</v>
      </c>
      <c r="AQ109" s="21">
        <v>0</v>
      </c>
      <c r="AR109" s="9">
        <f t="shared" si="154"/>
        <v>0</v>
      </c>
      <c r="AS109" s="18">
        <f>AS$9</f>
        <v>2.4199999999999999E-2</v>
      </c>
      <c r="AT109" s="9">
        <f t="shared" si="144"/>
        <v>82.957599999999999</v>
      </c>
      <c r="AU109" s="21">
        <f t="shared" si="172"/>
        <v>4.96E-3</v>
      </c>
      <c r="AV109" s="10">
        <f t="shared" si="161"/>
        <v>17.002880000000001</v>
      </c>
      <c r="AW109" s="18">
        <v>13.35</v>
      </c>
      <c r="AX109" s="25">
        <v>12</v>
      </c>
      <c r="AY109" s="27">
        <f t="shared" si="183"/>
        <v>160.19999999999999</v>
      </c>
      <c r="AZ109" s="18">
        <f>AZ$9</f>
        <v>0.4854</v>
      </c>
      <c r="BA109" s="9">
        <f t="shared" si="146"/>
        <v>665.48339999999996</v>
      </c>
      <c r="BB109" s="18">
        <f>BB$9</f>
        <v>0.1416</v>
      </c>
      <c r="BC109" s="9">
        <f t="shared" si="147"/>
        <v>291.27120000000002</v>
      </c>
      <c r="BD109" s="18">
        <f>BD$9</f>
        <v>0</v>
      </c>
      <c r="BE109" s="9">
        <f t="shared" si="148"/>
        <v>0</v>
      </c>
      <c r="BF109" s="11">
        <f t="shared" si="149"/>
        <v>1558.67508</v>
      </c>
      <c r="BG109" s="11">
        <f t="shared" si="150"/>
        <v>0</v>
      </c>
      <c r="BH109" s="11">
        <f t="shared" si="155"/>
        <v>1558.67508</v>
      </c>
      <c r="BI109" s="11">
        <f t="shared" si="156"/>
        <v>358.49526839999999</v>
      </c>
      <c r="BJ109" s="11">
        <f t="shared" si="157"/>
        <v>1917.1703484</v>
      </c>
      <c r="BL109" s="12"/>
    </row>
    <row r="110" spans="1:64" ht="13.8" x14ac:dyDescent="0.3">
      <c r="A110" s="31">
        <v>102</v>
      </c>
      <c r="B110" s="31">
        <v>21</v>
      </c>
      <c r="C110" s="31">
        <v>20</v>
      </c>
      <c r="D110" s="31" t="s">
        <v>82</v>
      </c>
      <c r="E110" s="31" t="s">
        <v>103</v>
      </c>
      <c r="F110" s="31" t="s">
        <v>19</v>
      </c>
      <c r="G110" s="31" t="s">
        <v>31</v>
      </c>
      <c r="H110" s="31" t="s">
        <v>31</v>
      </c>
      <c r="I110" s="31" t="s">
        <v>552</v>
      </c>
      <c r="J110" s="37" t="s">
        <v>929</v>
      </c>
      <c r="K110" s="31"/>
      <c r="L110" s="18" t="s">
        <v>1017</v>
      </c>
      <c r="M110" s="18" t="s">
        <v>19</v>
      </c>
      <c r="N110" s="18" t="s">
        <v>31</v>
      </c>
      <c r="O110" s="18" t="s">
        <v>1018</v>
      </c>
      <c r="P110" s="18" t="s">
        <v>929</v>
      </c>
      <c r="Q110" s="31"/>
      <c r="R110" s="18" t="s">
        <v>1060</v>
      </c>
      <c r="S110" s="18" t="s">
        <v>19</v>
      </c>
      <c r="T110" s="18" t="s">
        <v>31</v>
      </c>
      <c r="U110" s="18" t="s">
        <v>31</v>
      </c>
      <c r="V110" s="18" t="s">
        <v>552</v>
      </c>
      <c r="W110" s="18" t="s">
        <v>929</v>
      </c>
      <c r="X110" s="18"/>
      <c r="Y110" s="40" t="s">
        <v>1167</v>
      </c>
      <c r="Z110" s="18" t="str">
        <f>Z$39</f>
        <v>G11</v>
      </c>
      <c r="AA110" s="18" t="s">
        <v>866</v>
      </c>
      <c r="AB110" s="18">
        <v>5714</v>
      </c>
      <c r="AC110" s="18"/>
      <c r="AD110" s="18"/>
      <c r="AE110" s="31"/>
      <c r="AF110" s="8">
        <f t="shared" si="151"/>
        <v>5714</v>
      </c>
      <c r="AG110" s="8">
        <f t="shared" si="152"/>
        <v>5.7140000000000004</v>
      </c>
      <c r="AH110" s="18">
        <v>12</v>
      </c>
      <c r="AI110" s="18">
        <f t="shared" si="158"/>
        <v>0</v>
      </c>
      <c r="AJ110" s="9">
        <f t="shared" si="153"/>
        <v>0</v>
      </c>
      <c r="AK110" s="18">
        <f>AK$39</f>
        <v>4.5599999999999996</v>
      </c>
      <c r="AL110" s="9">
        <f t="shared" si="143"/>
        <v>54.72</v>
      </c>
      <c r="AM110" s="39">
        <v>0.33</v>
      </c>
      <c r="AN110" s="9">
        <f>AM110*AH110</f>
        <v>3.96</v>
      </c>
      <c r="AO110" s="18">
        <f>AO$39</f>
        <v>11.54</v>
      </c>
      <c r="AP110" s="9">
        <f>AO110*AH110</f>
        <v>138.47999999999999</v>
      </c>
      <c r="AQ110" s="21">
        <v>0</v>
      </c>
      <c r="AR110" s="9">
        <f t="shared" si="154"/>
        <v>0</v>
      </c>
      <c r="AS110" s="18">
        <f>AS$39</f>
        <v>2.4199999999999999E-2</v>
      </c>
      <c r="AT110" s="9">
        <f t="shared" si="144"/>
        <v>138.27879999999999</v>
      </c>
      <c r="AU110" s="21">
        <f t="shared" si="172"/>
        <v>4.96E-3</v>
      </c>
      <c r="AV110" s="10">
        <f t="shared" si="161"/>
        <v>28.341439999999999</v>
      </c>
      <c r="AW110" s="18">
        <v>13.35</v>
      </c>
      <c r="AX110" s="25">
        <v>12</v>
      </c>
      <c r="AY110" s="27">
        <f t="shared" si="183"/>
        <v>160.19999999999999</v>
      </c>
      <c r="AZ110" s="18">
        <f>AZ$39</f>
        <v>0.35299999999999998</v>
      </c>
      <c r="BA110" s="9">
        <f t="shared" si="146"/>
        <v>2017.0419999999999</v>
      </c>
      <c r="BB110" s="18">
        <f>BB$39</f>
        <v>0</v>
      </c>
      <c r="BC110" s="9">
        <f t="shared" si="147"/>
        <v>0</v>
      </c>
      <c r="BD110" s="18">
        <f>BD$39</f>
        <v>0</v>
      </c>
      <c r="BE110" s="9">
        <f t="shared" si="148"/>
        <v>0</v>
      </c>
      <c r="BF110" s="11">
        <f t="shared" si="149"/>
        <v>2541.0222399999998</v>
      </c>
      <c r="BG110" s="11">
        <f t="shared" si="150"/>
        <v>0</v>
      </c>
      <c r="BH110" s="11">
        <f t="shared" si="155"/>
        <v>2541.0222399999998</v>
      </c>
      <c r="BI110" s="11">
        <f t="shared" si="156"/>
        <v>584.43511519999993</v>
      </c>
      <c r="BJ110" s="11">
        <f t="shared" si="157"/>
        <v>3125.4573551999997</v>
      </c>
      <c r="BL110" s="12"/>
    </row>
    <row r="111" spans="1:64" ht="13.8" x14ac:dyDescent="0.3">
      <c r="A111" s="31">
        <v>103</v>
      </c>
      <c r="B111" s="31">
        <v>21</v>
      </c>
      <c r="C111" s="31">
        <v>21</v>
      </c>
      <c r="D111" s="31" t="s">
        <v>82</v>
      </c>
      <c r="E111" s="31" t="s">
        <v>103</v>
      </c>
      <c r="F111" s="31" t="s">
        <v>19</v>
      </c>
      <c r="G111" s="31" t="s">
        <v>31</v>
      </c>
      <c r="H111" s="31" t="s">
        <v>31</v>
      </c>
      <c r="I111" s="31" t="s">
        <v>552</v>
      </c>
      <c r="J111" s="37" t="s">
        <v>929</v>
      </c>
      <c r="K111" s="31"/>
      <c r="L111" s="18" t="s">
        <v>1017</v>
      </c>
      <c r="M111" s="18" t="s">
        <v>19</v>
      </c>
      <c r="N111" s="18" t="s">
        <v>31</v>
      </c>
      <c r="O111" s="18" t="s">
        <v>1018</v>
      </c>
      <c r="P111" s="18" t="s">
        <v>929</v>
      </c>
      <c r="Q111" s="31"/>
      <c r="R111" s="18" t="s">
        <v>1061</v>
      </c>
      <c r="S111" s="18" t="s">
        <v>19</v>
      </c>
      <c r="T111" s="18" t="s">
        <v>31</v>
      </c>
      <c r="U111" s="18" t="s">
        <v>31</v>
      </c>
      <c r="V111" s="18" t="s">
        <v>552</v>
      </c>
      <c r="W111" s="18" t="s">
        <v>929</v>
      </c>
      <c r="X111" s="18"/>
      <c r="Y111" s="40" t="s">
        <v>1168</v>
      </c>
      <c r="Z111" s="18" t="str">
        <f>Z$9</f>
        <v>C12a</v>
      </c>
      <c r="AA111" s="18" t="s">
        <v>864</v>
      </c>
      <c r="AB111" s="18">
        <v>1371</v>
      </c>
      <c r="AC111" s="18">
        <v>2057</v>
      </c>
      <c r="AD111" s="18"/>
      <c r="AE111" s="31"/>
      <c r="AF111" s="8">
        <f t="shared" si="151"/>
        <v>3428</v>
      </c>
      <c r="AG111" s="8">
        <f t="shared" si="152"/>
        <v>3.4279999999999999</v>
      </c>
      <c r="AH111" s="18">
        <v>12</v>
      </c>
      <c r="AI111" s="18">
        <f t="shared" si="158"/>
        <v>0</v>
      </c>
      <c r="AJ111" s="9">
        <f t="shared" si="153"/>
        <v>0</v>
      </c>
      <c r="AK111" s="18">
        <f>AK$9</f>
        <v>5.8</v>
      </c>
      <c r="AL111" s="9">
        <f t="shared" si="143"/>
        <v>69.599999999999994</v>
      </c>
      <c r="AM111" s="18">
        <f>AM$9</f>
        <v>0.08</v>
      </c>
      <c r="AN111" s="9">
        <f t="shared" si="159"/>
        <v>2.88</v>
      </c>
      <c r="AO111" s="18">
        <f>AO$9</f>
        <v>7.48</v>
      </c>
      <c r="AP111" s="9">
        <f t="shared" si="160"/>
        <v>269.28000000000003</v>
      </c>
      <c r="AQ111" s="21">
        <v>0</v>
      </c>
      <c r="AR111" s="9">
        <f t="shared" si="154"/>
        <v>0</v>
      </c>
      <c r="AS111" s="18">
        <f>AS$9</f>
        <v>2.4199999999999999E-2</v>
      </c>
      <c r="AT111" s="9">
        <f t="shared" si="144"/>
        <v>82.957599999999999</v>
      </c>
      <c r="AU111" s="21">
        <f t="shared" si="172"/>
        <v>4.96E-3</v>
      </c>
      <c r="AV111" s="10">
        <f t="shared" si="161"/>
        <v>17.002880000000001</v>
      </c>
      <c r="AW111" s="18">
        <v>13.35</v>
      </c>
      <c r="AX111" s="25">
        <v>12</v>
      </c>
      <c r="AY111" s="27">
        <f t="shared" si="183"/>
        <v>160.19999999999999</v>
      </c>
      <c r="AZ111" s="18">
        <f>AZ$9</f>
        <v>0.4854</v>
      </c>
      <c r="BA111" s="9">
        <f t="shared" si="146"/>
        <v>665.48339999999996</v>
      </c>
      <c r="BB111" s="18">
        <f>BB$9</f>
        <v>0.1416</v>
      </c>
      <c r="BC111" s="9">
        <f t="shared" si="147"/>
        <v>291.27120000000002</v>
      </c>
      <c r="BD111" s="18">
        <f>BD$9</f>
        <v>0</v>
      </c>
      <c r="BE111" s="9">
        <f t="shared" si="148"/>
        <v>0</v>
      </c>
      <c r="BF111" s="11">
        <f t="shared" si="149"/>
        <v>1558.67508</v>
      </c>
      <c r="BG111" s="11">
        <f t="shared" si="150"/>
        <v>0</v>
      </c>
      <c r="BH111" s="11">
        <f t="shared" si="155"/>
        <v>1558.67508</v>
      </c>
      <c r="BI111" s="11">
        <f t="shared" si="156"/>
        <v>358.49526839999999</v>
      </c>
      <c r="BJ111" s="11">
        <f t="shared" si="157"/>
        <v>1917.1703484</v>
      </c>
      <c r="BL111" s="12"/>
    </row>
    <row r="112" spans="1:64" ht="13.8" x14ac:dyDescent="0.3">
      <c r="A112" s="31">
        <v>104</v>
      </c>
      <c r="B112" s="31">
        <v>21</v>
      </c>
      <c r="C112" s="31">
        <v>22</v>
      </c>
      <c r="D112" s="31" t="s">
        <v>82</v>
      </c>
      <c r="E112" s="31" t="s">
        <v>103</v>
      </c>
      <c r="F112" s="31" t="s">
        <v>19</v>
      </c>
      <c r="G112" s="31" t="s">
        <v>31</v>
      </c>
      <c r="H112" s="31" t="s">
        <v>31</v>
      </c>
      <c r="I112" s="31" t="s">
        <v>552</v>
      </c>
      <c r="J112" s="37" t="s">
        <v>929</v>
      </c>
      <c r="K112" s="31"/>
      <c r="L112" s="18" t="s">
        <v>1017</v>
      </c>
      <c r="M112" s="18" t="s">
        <v>19</v>
      </c>
      <c r="N112" s="18" t="s">
        <v>31</v>
      </c>
      <c r="O112" s="18" t="s">
        <v>1018</v>
      </c>
      <c r="P112" s="18" t="s">
        <v>929</v>
      </c>
      <c r="Q112" s="31"/>
      <c r="R112" s="18" t="s">
        <v>1062</v>
      </c>
      <c r="S112" s="18" t="s">
        <v>19</v>
      </c>
      <c r="T112" s="18" t="s">
        <v>31</v>
      </c>
      <c r="U112" s="18" t="s">
        <v>31</v>
      </c>
      <c r="V112" s="18" t="s">
        <v>552</v>
      </c>
      <c r="W112" s="18" t="s">
        <v>929</v>
      </c>
      <c r="X112" s="18"/>
      <c r="Y112" s="40" t="s">
        <v>1169</v>
      </c>
      <c r="Z112" s="18" t="str">
        <f t="shared" ref="Z112:Z116" si="209">Z$9</f>
        <v>C12a</v>
      </c>
      <c r="AA112" s="18" t="s">
        <v>864</v>
      </c>
      <c r="AB112" s="18">
        <v>1371</v>
      </c>
      <c r="AC112" s="18">
        <v>2057</v>
      </c>
      <c r="AD112" s="18"/>
      <c r="AE112" s="31"/>
      <c r="AF112" s="8">
        <f t="shared" si="151"/>
        <v>3428</v>
      </c>
      <c r="AG112" s="8">
        <f t="shared" si="152"/>
        <v>3.4279999999999999</v>
      </c>
      <c r="AH112" s="18">
        <v>12</v>
      </c>
      <c r="AI112" s="18">
        <f t="shared" si="158"/>
        <v>0</v>
      </c>
      <c r="AJ112" s="9">
        <f t="shared" si="153"/>
        <v>0</v>
      </c>
      <c r="AK112" s="18">
        <f t="shared" ref="AK112:AK116" si="210">AK$9</f>
        <v>5.8</v>
      </c>
      <c r="AL112" s="9">
        <f t="shared" si="143"/>
        <v>69.599999999999994</v>
      </c>
      <c r="AM112" s="18">
        <f t="shared" ref="AM112:AM116" si="211">AM$9</f>
        <v>0.08</v>
      </c>
      <c r="AN112" s="9">
        <f t="shared" si="159"/>
        <v>2.88</v>
      </c>
      <c r="AO112" s="18">
        <f t="shared" ref="AO112:AO116" si="212">AO$9</f>
        <v>7.48</v>
      </c>
      <c r="AP112" s="9">
        <f t="shared" si="160"/>
        <v>269.28000000000003</v>
      </c>
      <c r="AQ112" s="21">
        <v>0</v>
      </c>
      <c r="AR112" s="9">
        <f t="shared" si="154"/>
        <v>0</v>
      </c>
      <c r="AS112" s="18">
        <f t="shared" ref="AS112:AS116" si="213">AS$9</f>
        <v>2.4199999999999999E-2</v>
      </c>
      <c r="AT112" s="9">
        <f t="shared" si="144"/>
        <v>82.957599999999999</v>
      </c>
      <c r="AU112" s="21">
        <f t="shared" si="172"/>
        <v>4.96E-3</v>
      </c>
      <c r="AV112" s="10">
        <f t="shared" si="161"/>
        <v>17.002880000000001</v>
      </c>
      <c r="AW112" s="18">
        <v>13.35</v>
      </c>
      <c r="AX112" s="25">
        <v>12</v>
      </c>
      <c r="AY112" s="27">
        <f t="shared" si="183"/>
        <v>160.19999999999999</v>
      </c>
      <c r="AZ112" s="18">
        <f t="shared" ref="AZ112:AZ116" si="214">AZ$9</f>
        <v>0.4854</v>
      </c>
      <c r="BA112" s="9">
        <f t="shared" si="146"/>
        <v>665.48339999999996</v>
      </c>
      <c r="BB112" s="18">
        <f t="shared" ref="BB112:BB116" si="215">BB$9</f>
        <v>0.1416</v>
      </c>
      <c r="BC112" s="9">
        <f t="shared" si="147"/>
        <v>291.27120000000002</v>
      </c>
      <c r="BD112" s="18">
        <f t="shared" ref="BD112:BD116" si="216">BD$9</f>
        <v>0</v>
      </c>
      <c r="BE112" s="9">
        <f t="shared" si="148"/>
        <v>0</v>
      </c>
      <c r="BF112" s="11">
        <f t="shared" si="149"/>
        <v>1558.67508</v>
      </c>
      <c r="BG112" s="11">
        <f t="shared" si="150"/>
        <v>0</v>
      </c>
      <c r="BH112" s="11">
        <f t="shared" si="155"/>
        <v>1558.67508</v>
      </c>
      <c r="BI112" s="11">
        <f t="shared" si="156"/>
        <v>358.49526839999999</v>
      </c>
      <c r="BJ112" s="11">
        <f t="shared" si="157"/>
        <v>1917.1703484</v>
      </c>
      <c r="BL112" s="12"/>
    </row>
    <row r="113" spans="1:64" ht="13.8" x14ac:dyDescent="0.3">
      <c r="A113" s="31">
        <v>105</v>
      </c>
      <c r="B113" s="31">
        <v>21</v>
      </c>
      <c r="C113" s="31">
        <v>23</v>
      </c>
      <c r="D113" s="31" t="s">
        <v>82</v>
      </c>
      <c r="E113" s="31" t="s">
        <v>103</v>
      </c>
      <c r="F113" s="31" t="s">
        <v>19</v>
      </c>
      <c r="G113" s="31" t="s">
        <v>31</v>
      </c>
      <c r="H113" s="31" t="s">
        <v>31</v>
      </c>
      <c r="I113" s="31" t="s">
        <v>552</v>
      </c>
      <c r="J113" s="37" t="s">
        <v>929</v>
      </c>
      <c r="K113" s="31"/>
      <c r="L113" s="18" t="s">
        <v>1017</v>
      </c>
      <c r="M113" s="18" t="s">
        <v>19</v>
      </c>
      <c r="N113" s="18" t="s">
        <v>31</v>
      </c>
      <c r="O113" s="18" t="s">
        <v>1018</v>
      </c>
      <c r="P113" s="18" t="s">
        <v>929</v>
      </c>
      <c r="Q113" s="31"/>
      <c r="R113" s="18" t="s">
        <v>1063</v>
      </c>
      <c r="S113" s="18" t="s">
        <v>19</v>
      </c>
      <c r="T113" s="18" t="s">
        <v>31</v>
      </c>
      <c r="U113" s="18" t="s">
        <v>31</v>
      </c>
      <c r="V113" s="18" t="s">
        <v>552</v>
      </c>
      <c r="W113" s="18" t="s">
        <v>929</v>
      </c>
      <c r="X113" s="18"/>
      <c r="Y113" s="40" t="s">
        <v>1170</v>
      </c>
      <c r="Z113" s="18" t="str">
        <f t="shared" si="209"/>
        <v>C12a</v>
      </c>
      <c r="AA113" s="18" t="s">
        <v>864</v>
      </c>
      <c r="AB113" s="18">
        <v>1371</v>
      </c>
      <c r="AC113" s="18">
        <v>2057</v>
      </c>
      <c r="AD113" s="18"/>
      <c r="AE113" s="31"/>
      <c r="AF113" s="8">
        <f t="shared" si="151"/>
        <v>3428</v>
      </c>
      <c r="AG113" s="8">
        <f t="shared" si="152"/>
        <v>3.4279999999999999</v>
      </c>
      <c r="AH113" s="18">
        <v>12</v>
      </c>
      <c r="AI113" s="18">
        <f t="shared" si="158"/>
        <v>0</v>
      </c>
      <c r="AJ113" s="9">
        <f t="shared" si="153"/>
        <v>0</v>
      </c>
      <c r="AK113" s="18">
        <f t="shared" si="210"/>
        <v>5.8</v>
      </c>
      <c r="AL113" s="9">
        <f t="shared" si="143"/>
        <v>69.599999999999994</v>
      </c>
      <c r="AM113" s="18">
        <f t="shared" si="211"/>
        <v>0.08</v>
      </c>
      <c r="AN113" s="9">
        <f t="shared" si="159"/>
        <v>2.88</v>
      </c>
      <c r="AO113" s="18">
        <f t="shared" si="212"/>
        <v>7.48</v>
      </c>
      <c r="AP113" s="9">
        <f t="shared" si="160"/>
        <v>269.28000000000003</v>
      </c>
      <c r="AQ113" s="21">
        <v>0</v>
      </c>
      <c r="AR113" s="9">
        <f t="shared" si="154"/>
        <v>0</v>
      </c>
      <c r="AS113" s="18">
        <f t="shared" si="213"/>
        <v>2.4199999999999999E-2</v>
      </c>
      <c r="AT113" s="9">
        <f t="shared" si="144"/>
        <v>82.957599999999999</v>
      </c>
      <c r="AU113" s="21">
        <f t="shared" si="172"/>
        <v>4.96E-3</v>
      </c>
      <c r="AV113" s="10">
        <f t="shared" si="161"/>
        <v>17.002880000000001</v>
      </c>
      <c r="AW113" s="18">
        <v>13.35</v>
      </c>
      <c r="AX113" s="25">
        <v>12</v>
      </c>
      <c r="AY113" s="27">
        <f t="shared" si="183"/>
        <v>160.19999999999999</v>
      </c>
      <c r="AZ113" s="18">
        <f t="shared" si="214"/>
        <v>0.4854</v>
      </c>
      <c r="BA113" s="9">
        <f t="shared" si="146"/>
        <v>665.48339999999996</v>
      </c>
      <c r="BB113" s="18">
        <f t="shared" si="215"/>
        <v>0.1416</v>
      </c>
      <c r="BC113" s="9">
        <f t="shared" si="147"/>
        <v>291.27120000000002</v>
      </c>
      <c r="BD113" s="18">
        <f t="shared" si="216"/>
        <v>0</v>
      </c>
      <c r="BE113" s="9">
        <f t="shared" si="148"/>
        <v>0</v>
      </c>
      <c r="BF113" s="11">
        <f t="shared" si="149"/>
        <v>1558.67508</v>
      </c>
      <c r="BG113" s="11">
        <f t="shared" si="150"/>
        <v>0</v>
      </c>
      <c r="BH113" s="11">
        <f t="shared" si="155"/>
        <v>1558.67508</v>
      </c>
      <c r="BI113" s="11">
        <f t="shared" si="156"/>
        <v>358.49526839999999</v>
      </c>
      <c r="BJ113" s="11">
        <f t="shared" si="157"/>
        <v>1917.1703484</v>
      </c>
      <c r="BL113" s="12"/>
    </row>
    <row r="114" spans="1:64" ht="13.8" x14ac:dyDescent="0.3">
      <c r="A114" s="31">
        <v>106</v>
      </c>
      <c r="B114" s="31">
        <v>21</v>
      </c>
      <c r="C114" s="31">
        <v>24</v>
      </c>
      <c r="D114" s="31" t="s">
        <v>82</v>
      </c>
      <c r="E114" s="31" t="s">
        <v>103</v>
      </c>
      <c r="F114" s="31" t="s">
        <v>19</v>
      </c>
      <c r="G114" s="31" t="s">
        <v>31</v>
      </c>
      <c r="H114" s="31" t="s">
        <v>31</v>
      </c>
      <c r="I114" s="31" t="s">
        <v>552</v>
      </c>
      <c r="J114" s="37" t="s">
        <v>929</v>
      </c>
      <c r="K114" s="31"/>
      <c r="L114" s="18" t="s">
        <v>1017</v>
      </c>
      <c r="M114" s="18" t="s">
        <v>19</v>
      </c>
      <c r="N114" s="18" t="s">
        <v>31</v>
      </c>
      <c r="O114" s="18" t="s">
        <v>1018</v>
      </c>
      <c r="P114" s="18" t="s">
        <v>929</v>
      </c>
      <c r="Q114" s="31"/>
      <c r="R114" s="18" t="s">
        <v>1064</v>
      </c>
      <c r="S114" s="18" t="s">
        <v>19</v>
      </c>
      <c r="T114" s="18" t="s">
        <v>31</v>
      </c>
      <c r="U114" s="18" t="s">
        <v>31</v>
      </c>
      <c r="V114" s="18" t="s">
        <v>552</v>
      </c>
      <c r="W114" s="18" t="s">
        <v>929</v>
      </c>
      <c r="X114" s="18"/>
      <c r="Y114" s="40" t="s">
        <v>1171</v>
      </c>
      <c r="Z114" s="18" t="str">
        <f t="shared" si="209"/>
        <v>C12a</v>
      </c>
      <c r="AA114" s="18" t="s">
        <v>864</v>
      </c>
      <c r="AB114" s="18">
        <v>1371</v>
      </c>
      <c r="AC114" s="18">
        <v>2057</v>
      </c>
      <c r="AD114" s="18"/>
      <c r="AE114" s="31"/>
      <c r="AF114" s="8">
        <f t="shared" si="151"/>
        <v>3428</v>
      </c>
      <c r="AG114" s="8">
        <f t="shared" si="152"/>
        <v>3.4279999999999999</v>
      </c>
      <c r="AH114" s="18">
        <v>12</v>
      </c>
      <c r="AI114" s="18">
        <f t="shared" si="158"/>
        <v>0</v>
      </c>
      <c r="AJ114" s="9">
        <f t="shared" si="153"/>
        <v>0</v>
      </c>
      <c r="AK114" s="18">
        <f t="shared" si="210"/>
        <v>5.8</v>
      </c>
      <c r="AL114" s="9">
        <f t="shared" si="143"/>
        <v>69.599999999999994</v>
      </c>
      <c r="AM114" s="18">
        <f t="shared" si="211"/>
        <v>0.08</v>
      </c>
      <c r="AN114" s="9">
        <f t="shared" si="159"/>
        <v>2.88</v>
      </c>
      <c r="AO114" s="18">
        <f t="shared" si="212"/>
        <v>7.48</v>
      </c>
      <c r="AP114" s="9">
        <f t="shared" si="160"/>
        <v>269.28000000000003</v>
      </c>
      <c r="AQ114" s="21">
        <v>0</v>
      </c>
      <c r="AR114" s="9">
        <f t="shared" si="154"/>
        <v>0</v>
      </c>
      <c r="AS114" s="18">
        <f t="shared" si="213"/>
        <v>2.4199999999999999E-2</v>
      </c>
      <c r="AT114" s="9">
        <f t="shared" si="144"/>
        <v>82.957599999999999</v>
      </c>
      <c r="AU114" s="21">
        <f t="shared" si="172"/>
        <v>4.96E-3</v>
      </c>
      <c r="AV114" s="10">
        <f t="shared" si="161"/>
        <v>17.002880000000001</v>
      </c>
      <c r="AW114" s="18">
        <v>13.35</v>
      </c>
      <c r="AX114" s="25">
        <v>12</v>
      </c>
      <c r="AY114" s="27">
        <f t="shared" si="183"/>
        <v>160.19999999999999</v>
      </c>
      <c r="AZ114" s="18">
        <f t="shared" si="214"/>
        <v>0.4854</v>
      </c>
      <c r="BA114" s="9">
        <f t="shared" si="146"/>
        <v>665.48339999999996</v>
      </c>
      <c r="BB114" s="18">
        <f t="shared" si="215"/>
        <v>0.1416</v>
      </c>
      <c r="BC114" s="9">
        <f t="shared" si="147"/>
        <v>291.27120000000002</v>
      </c>
      <c r="BD114" s="18">
        <f t="shared" si="216"/>
        <v>0</v>
      </c>
      <c r="BE114" s="9">
        <f t="shared" si="148"/>
        <v>0</v>
      </c>
      <c r="BF114" s="11">
        <f t="shared" si="149"/>
        <v>1558.67508</v>
      </c>
      <c r="BG114" s="11">
        <f t="shared" si="150"/>
        <v>0</v>
      </c>
      <c r="BH114" s="11">
        <f t="shared" si="155"/>
        <v>1558.67508</v>
      </c>
      <c r="BI114" s="11">
        <f t="shared" si="156"/>
        <v>358.49526839999999</v>
      </c>
      <c r="BJ114" s="11">
        <f t="shared" si="157"/>
        <v>1917.1703484</v>
      </c>
      <c r="BL114" s="12"/>
    </row>
    <row r="115" spans="1:64" ht="13.8" x14ac:dyDescent="0.3">
      <c r="A115" s="31">
        <v>107</v>
      </c>
      <c r="B115" s="31">
        <v>21</v>
      </c>
      <c r="C115" s="31">
        <v>25</v>
      </c>
      <c r="D115" s="31" t="s">
        <v>82</v>
      </c>
      <c r="E115" s="31" t="s">
        <v>103</v>
      </c>
      <c r="F115" s="31" t="s">
        <v>19</v>
      </c>
      <c r="G115" s="31" t="s">
        <v>31</v>
      </c>
      <c r="H115" s="31" t="s">
        <v>31</v>
      </c>
      <c r="I115" s="31" t="s">
        <v>552</v>
      </c>
      <c r="J115" s="37" t="s">
        <v>929</v>
      </c>
      <c r="K115" s="31"/>
      <c r="L115" s="18" t="s">
        <v>1017</v>
      </c>
      <c r="M115" s="18" t="s">
        <v>19</v>
      </c>
      <c r="N115" s="18" t="s">
        <v>31</v>
      </c>
      <c r="O115" s="18" t="s">
        <v>1018</v>
      </c>
      <c r="P115" s="18" t="s">
        <v>929</v>
      </c>
      <c r="Q115" s="31"/>
      <c r="R115" s="18" t="s">
        <v>1065</v>
      </c>
      <c r="S115" s="18" t="s">
        <v>19</v>
      </c>
      <c r="T115" s="18" t="s">
        <v>31</v>
      </c>
      <c r="U115" s="18" t="s">
        <v>31</v>
      </c>
      <c r="V115" s="18" t="s">
        <v>552</v>
      </c>
      <c r="W115" s="18" t="s">
        <v>929</v>
      </c>
      <c r="X115" s="18"/>
      <c r="Y115" s="40" t="s">
        <v>1172</v>
      </c>
      <c r="Z115" s="18" t="str">
        <f t="shared" si="209"/>
        <v>C12a</v>
      </c>
      <c r="AA115" s="18" t="s">
        <v>864</v>
      </c>
      <c r="AB115" s="18">
        <v>1371</v>
      </c>
      <c r="AC115" s="18">
        <v>2057</v>
      </c>
      <c r="AD115" s="18"/>
      <c r="AE115" s="31"/>
      <c r="AF115" s="8">
        <f t="shared" si="151"/>
        <v>3428</v>
      </c>
      <c r="AG115" s="8">
        <f t="shared" si="152"/>
        <v>3.4279999999999999</v>
      </c>
      <c r="AH115" s="18">
        <v>12</v>
      </c>
      <c r="AI115" s="18">
        <f t="shared" si="158"/>
        <v>0</v>
      </c>
      <c r="AJ115" s="9">
        <f t="shared" si="153"/>
        <v>0</v>
      </c>
      <c r="AK115" s="18">
        <f t="shared" si="210"/>
        <v>5.8</v>
      </c>
      <c r="AL115" s="9">
        <f t="shared" si="143"/>
        <v>69.599999999999994</v>
      </c>
      <c r="AM115" s="18">
        <f t="shared" si="211"/>
        <v>0.08</v>
      </c>
      <c r="AN115" s="9">
        <f t="shared" si="159"/>
        <v>2.88</v>
      </c>
      <c r="AO115" s="18">
        <f t="shared" si="212"/>
        <v>7.48</v>
      </c>
      <c r="AP115" s="9">
        <f t="shared" si="160"/>
        <v>269.28000000000003</v>
      </c>
      <c r="AQ115" s="21">
        <v>0</v>
      </c>
      <c r="AR115" s="9">
        <f t="shared" si="154"/>
        <v>0</v>
      </c>
      <c r="AS115" s="18">
        <f t="shared" si="213"/>
        <v>2.4199999999999999E-2</v>
      </c>
      <c r="AT115" s="9">
        <f t="shared" si="144"/>
        <v>82.957599999999999</v>
      </c>
      <c r="AU115" s="21">
        <f t="shared" si="172"/>
        <v>4.96E-3</v>
      </c>
      <c r="AV115" s="10">
        <f t="shared" si="161"/>
        <v>17.002880000000001</v>
      </c>
      <c r="AW115" s="18">
        <v>13.35</v>
      </c>
      <c r="AX115" s="25">
        <v>12</v>
      </c>
      <c r="AY115" s="27">
        <f t="shared" si="183"/>
        <v>160.19999999999999</v>
      </c>
      <c r="AZ115" s="18">
        <f t="shared" si="214"/>
        <v>0.4854</v>
      </c>
      <c r="BA115" s="9">
        <f t="shared" si="146"/>
        <v>665.48339999999996</v>
      </c>
      <c r="BB115" s="18">
        <f t="shared" si="215"/>
        <v>0.1416</v>
      </c>
      <c r="BC115" s="9">
        <f t="shared" si="147"/>
        <v>291.27120000000002</v>
      </c>
      <c r="BD115" s="18">
        <f t="shared" si="216"/>
        <v>0</v>
      </c>
      <c r="BE115" s="9">
        <f t="shared" si="148"/>
        <v>0</v>
      </c>
      <c r="BF115" s="11">
        <f t="shared" si="149"/>
        <v>1558.67508</v>
      </c>
      <c r="BG115" s="11">
        <f t="shared" si="150"/>
        <v>0</v>
      </c>
      <c r="BH115" s="11">
        <f t="shared" si="155"/>
        <v>1558.67508</v>
      </c>
      <c r="BI115" s="11">
        <f t="shared" si="156"/>
        <v>358.49526839999999</v>
      </c>
      <c r="BJ115" s="11">
        <f t="shared" si="157"/>
        <v>1917.1703484</v>
      </c>
      <c r="BL115" s="12"/>
    </row>
    <row r="116" spans="1:64" ht="13.8" x14ac:dyDescent="0.3">
      <c r="A116" s="31">
        <v>108</v>
      </c>
      <c r="B116" s="31">
        <v>21</v>
      </c>
      <c r="C116" s="31">
        <v>26</v>
      </c>
      <c r="D116" s="31" t="s">
        <v>82</v>
      </c>
      <c r="E116" s="31" t="s">
        <v>103</v>
      </c>
      <c r="F116" s="31" t="s">
        <v>19</v>
      </c>
      <c r="G116" s="31" t="s">
        <v>31</v>
      </c>
      <c r="H116" s="31" t="s">
        <v>31</v>
      </c>
      <c r="I116" s="31" t="s">
        <v>552</v>
      </c>
      <c r="J116" s="37" t="s">
        <v>929</v>
      </c>
      <c r="K116" s="31"/>
      <c r="L116" s="18" t="s">
        <v>1017</v>
      </c>
      <c r="M116" s="18" t="s">
        <v>19</v>
      </c>
      <c r="N116" s="18" t="s">
        <v>31</v>
      </c>
      <c r="O116" s="18" t="s">
        <v>1018</v>
      </c>
      <c r="P116" s="18" t="s">
        <v>929</v>
      </c>
      <c r="Q116" s="31"/>
      <c r="R116" s="18" t="s">
        <v>1066</v>
      </c>
      <c r="S116" s="18" t="s">
        <v>19</v>
      </c>
      <c r="T116" s="18" t="s">
        <v>31</v>
      </c>
      <c r="U116" s="18" t="s">
        <v>31</v>
      </c>
      <c r="V116" s="18" t="s">
        <v>552</v>
      </c>
      <c r="W116" s="18" t="s">
        <v>929</v>
      </c>
      <c r="X116" s="18"/>
      <c r="Y116" s="40" t="s">
        <v>1173</v>
      </c>
      <c r="Z116" s="18" t="str">
        <f t="shared" si="209"/>
        <v>C12a</v>
      </c>
      <c r="AA116" s="18" t="s">
        <v>864</v>
      </c>
      <c r="AB116" s="18">
        <v>1371</v>
      </c>
      <c r="AC116" s="18">
        <v>2057</v>
      </c>
      <c r="AD116" s="18"/>
      <c r="AE116" s="31"/>
      <c r="AF116" s="8">
        <f t="shared" si="151"/>
        <v>3428</v>
      </c>
      <c r="AG116" s="8">
        <f t="shared" si="152"/>
        <v>3.4279999999999999</v>
      </c>
      <c r="AH116" s="18">
        <v>12</v>
      </c>
      <c r="AI116" s="18">
        <f t="shared" si="158"/>
        <v>0</v>
      </c>
      <c r="AJ116" s="9">
        <f t="shared" si="153"/>
        <v>0</v>
      </c>
      <c r="AK116" s="18">
        <f t="shared" si="210"/>
        <v>5.8</v>
      </c>
      <c r="AL116" s="9">
        <f t="shared" si="143"/>
        <v>69.599999999999994</v>
      </c>
      <c r="AM116" s="18">
        <f t="shared" si="211"/>
        <v>0.08</v>
      </c>
      <c r="AN116" s="9">
        <f t="shared" si="159"/>
        <v>2.88</v>
      </c>
      <c r="AO116" s="18">
        <f t="shared" si="212"/>
        <v>7.48</v>
      </c>
      <c r="AP116" s="9">
        <f t="shared" si="160"/>
        <v>269.28000000000003</v>
      </c>
      <c r="AQ116" s="21">
        <v>0</v>
      </c>
      <c r="AR116" s="9">
        <f t="shared" si="154"/>
        <v>0</v>
      </c>
      <c r="AS116" s="18">
        <f t="shared" si="213"/>
        <v>2.4199999999999999E-2</v>
      </c>
      <c r="AT116" s="9">
        <f t="shared" si="144"/>
        <v>82.957599999999999</v>
      </c>
      <c r="AU116" s="21">
        <f t="shared" si="172"/>
        <v>4.96E-3</v>
      </c>
      <c r="AV116" s="10">
        <f t="shared" si="161"/>
        <v>17.002880000000001</v>
      </c>
      <c r="AW116" s="18">
        <v>13.35</v>
      </c>
      <c r="AX116" s="25">
        <v>12</v>
      </c>
      <c r="AY116" s="27">
        <f t="shared" si="183"/>
        <v>160.19999999999999</v>
      </c>
      <c r="AZ116" s="18">
        <f t="shared" si="214"/>
        <v>0.4854</v>
      </c>
      <c r="BA116" s="9">
        <f t="shared" si="146"/>
        <v>665.48339999999996</v>
      </c>
      <c r="BB116" s="18">
        <f t="shared" si="215"/>
        <v>0.1416</v>
      </c>
      <c r="BC116" s="9">
        <f t="shared" si="147"/>
        <v>291.27120000000002</v>
      </c>
      <c r="BD116" s="18">
        <f t="shared" si="216"/>
        <v>0</v>
      </c>
      <c r="BE116" s="9">
        <f t="shared" si="148"/>
        <v>0</v>
      </c>
      <c r="BF116" s="11">
        <f t="shared" si="149"/>
        <v>1558.67508</v>
      </c>
      <c r="BG116" s="11">
        <f t="shared" si="150"/>
        <v>0</v>
      </c>
      <c r="BH116" s="11">
        <f t="shared" si="155"/>
        <v>1558.67508</v>
      </c>
      <c r="BI116" s="11">
        <f t="shared" si="156"/>
        <v>358.49526839999999</v>
      </c>
      <c r="BJ116" s="11">
        <f t="shared" si="157"/>
        <v>1917.1703484</v>
      </c>
      <c r="BL116" s="12"/>
    </row>
    <row r="117" spans="1:64" ht="13.8" x14ac:dyDescent="0.3">
      <c r="A117" s="31">
        <v>109</v>
      </c>
      <c r="B117" s="31">
        <v>21</v>
      </c>
      <c r="C117" s="31">
        <v>27</v>
      </c>
      <c r="D117" s="31" t="s">
        <v>82</v>
      </c>
      <c r="E117" s="31" t="s">
        <v>103</v>
      </c>
      <c r="F117" s="31" t="s">
        <v>19</v>
      </c>
      <c r="G117" s="31" t="s">
        <v>31</v>
      </c>
      <c r="H117" s="31" t="s">
        <v>31</v>
      </c>
      <c r="I117" s="31" t="s">
        <v>552</v>
      </c>
      <c r="J117" s="37" t="s">
        <v>929</v>
      </c>
      <c r="K117" s="31"/>
      <c r="L117" s="18" t="s">
        <v>1017</v>
      </c>
      <c r="M117" s="18" t="s">
        <v>19</v>
      </c>
      <c r="N117" s="18" t="s">
        <v>31</v>
      </c>
      <c r="O117" s="18" t="s">
        <v>1018</v>
      </c>
      <c r="P117" s="18" t="s">
        <v>929</v>
      </c>
      <c r="Q117" s="31"/>
      <c r="R117" s="18" t="s">
        <v>1067</v>
      </c>
      <c r="S117" s="18" t="s">
        <v>19</v>
      </c>
      <c r="T117" s="18" t="s">
        <v>31</v>
      </c>
      <c r="U117" s="18" t="s">
        <v>31</v>
      </c>
      <c r="V117" s="18" t="s">
        <v>552</v>
      </c>
      <c r="W117" s="18" t="s">
        <v>929</v>
      </c>
      <c r="X117" s="18"/>
      <c r="Y117" s="40" t="s">
        <v>1174</v>
      </c>
      <c r="Z117" s="18" t="str">
        <f t="shared" ref="Z117:Z118" si="217">Z$39</f>
        <v>G11</v>
      </c>
      <c r="AA117" s="18" t="s">
        <v>866</v>
      </c>
      <c r="AB117" s="18">
        <v>5714</v>
      </c>
      <c r="AC117" s="18"/>
      <c r="AD117" s="18"/>
      <c r="AE117" s="31"/>
      <c r="AF117" s="8">
        <f t="shared" si="151"/>
        <v>5714</v>
      </c>
      <c r="AG117" s="8">
        <f t="shared" si="152"/>
        <v>5.7140000000000004</v>
      </c>
      <c r="AH117" s="18">
        <v>12</v>
      </c>
      <c r="AI117" s="18">
        <f t="shared" si="158"/>
        <v>0</v>
      </c>
      <c r="AJ117" s="9">
        <f t="shared" si="153"/>
        <v>0</v>
      </c>
      <c r="AK117" s="18">
        <f t="shared" ref="AK117:AK118" si="218">AK$39</f>
        <v>4.5599999999999996</v>
      </c>
      <c r="AL117" s="9">
        <f t="shared" si="143"/>
        <v>54.72</v>
      </c>
      <c r="AM117" s="39">
        <v>0.33</v>
      </c>
      <c r="AN117" s="9">
        <f t="shared" ref="AN117:AN118" si="219">AM117*AH117</f>
        <v>3.96</v>
      </c>
      <c r="AO117" s="18">
        <f t="shared" ref="AO117:AO118" si="220">AO$39</f>
        <v>11.54</v>
      </c>
      <c r="AP117" s="9">
        <f t="shared" ref="AP117:AP118" si="221">AO117*AH117</f>
        <v>138.47999999999999</v>
      </c>
      <c r="AQ117" s="21">
        <v>0</v>
      </c>
      <c r="AR117" s="9">
        <f t="shared" si="154"/>
        <v>0</v>
      </c>
      <c r="AS117" s="18">
        <f t="shared" ref="AS117:AS118" si="222">AS$39</f>
        <v>2.4199999999999999E-2</v>
      </c>
      <c r="AT117" s="9">
        <f t="shared" si="144"/>
        <v>138.27879999999999</v>
      </c>
      <c r="AU117" s="21">
        <f t="shared" si="172"/>
        <v>4.96E-3</v>
      </c>
      <c r="AV117" s="10">
        <f t="shared" si="161"/>
        <v>28.341439999999999</v>
      </c>
      <c r="AW117" s="18">
        <v>13.35</v>
      </c>
      <c r="AX117" s="25">
        <v>12</v>
      </c>
      <c r="AY117" s="27">
        <f t="shared" si="183"/>
        <v>160.19999999999999</v>
      </c>
      <c r="AZ117" s="18">
        <f t="shared" ref="AZ117:AZ118" si="223">AZ$39</f>
        <v>0.35299999999999998</v>
      </c>
      <c r="BA117" s="9">
        <f t="shared" si="146"/>
        <v>2017.0419999999999</v>
      </c>
      <c r="BB117" s="18">
        <f t="shared" ref="BB117:BB118" si="224">BB$39</f>
        <v>0</v>
      </c>
      <c r="BC117" s="9">
        <f t="shared" si="147"/>
        <v>0</v>
      </c>
      <c r="BD117" s="18">
        <f t="shared" ref="BD117:BD118" si="225">BD$39</f>
        <v>0</v>
      </c>
      <c r="BE117" s="9">
        <f t="shared" si="148"/>
        <v>0</v>
      </c>
      <c r="BF117" s="11">
        <f t="shared" si="149"/>
        <v>2541.0222399999998</v>
      </c>
      <c r="BG117" s="11">
        <f t="shared" si="150"/>
        <v>0</v>
      </c>
      <c r="BH117" s="11">
        <f t="shared" si="155"/>
        <v>2541.0222399999998</v>
      </c>
      <c r="BI117" s="11">
        <f t="shared" si="156"/>
        <v>584.43511519999993</v>
      </c>
      <c r="BJ117" s="11">
        <f t="shared" si="157"/>
        <v>3125.4573551999997</v>
      </c>
      <c r="BL117" s="12"/>
    </row>
    <row r="118" spans="1:64" ht="13.8" x14ac:dyDescent="0.3">
      <c r="A118" s="31">
        <v>110</v>
      </c>
      <c r="B118" s="31">
        <v>21</v>
      </c>
      <c r="C118" s="31">
        <v>28</v>
      </c>
      <c r="D118" s="31" t="s">
        <v>82</v>
      </c>
      <c r="E118" s="31" t="s">
        <v>103</v>
      </c>
      <c r="F118" s="31" t="s">
        <v>19</v>
      </c>
      <c r="G118" s="31" t="s">
        <v>31</v>
      </c>
      <c r="H118" s="31" t="s">
        <v>31</v>
      </c>
      <c r="I118" s="31" t="s">
        <v>552</v>
      </c>
      <c r="J118" s="37" t="s">
        <v>929</v>
      </c>
      <c r="K118" s="31"/>
      <c r="L118" s="18" t="s">
        <v>1017</v>
      </c>
      <c r="M118" s="18" t="s">
        <v>19</v>
      </c>
      <c r="N118" s="18" t="s">
        <v>31</v>
      </c>
      <c r="O118" s="18" t="s">
        <v>1018</v>
      </c>
      <c r="P118" s="18" t="s">
        <v>929</v>
      </c>
      <c r="Q118" s="31"/>
      <c r="R118" s="18" t="s">
        <v>1068</v>
      </c>
      <c r="S118" s="18" t="s">
        <v>19</v>
      </c>
      <c r="T118" s="18" t="s">
        <v>31</v>
      </c>
      <c r="U118" s="18" t="s">
        <v>31</v>
      </c>
      <c r="V118" s="18" t="s">
        <v>552</v>
      </c>
      <c r="W118" s="18" t="s">
        <v>929</v>
      </c>
      <c r="X118" s="18"/>
      <c r="Y118" s="40" t="s">
        <v>1175</v>
      </c>
      <c r="Z118" s="18" t="str">
        <f t="shared" si="217"/>
        <v>G11</v>
      </c>
      <c r="AA118" s="18" t="s">
        <v>866</v>
      </c>
      <c r="AB118" s="18">
        <v>5714</v>
      </c>
      <c r="AC118" s="18"/>
      <c r="AD118" s="18"/>
      <c r="AE118" s="31"/>
      <c r="AF118" s="8">
        <f t="shared" si="151"/>
        <v>5714</v>
      </c>
      <c r="AG118" s="8">
        <f t="shared" si="152"/>
        <v>5.7140000000000004</v>
      </c>
      <c r="AH118" s="18">
        <v>12</v>
      </c>
      <c r="AI118" s="18">
        <f t="shared" si="158"/>
        <v>0</v>
      </c>
      <c r="AJ118" s="9">
        <f t="shared" si="153"/>
        <v>0</v>
      </c>
      <c r="AK118" s="18">
        <f t="shared" si="218"/>
        <v>4.5599999999999996</v>
      </c>
      <c r="AL118" s="9">
        <f t="shared" si="143"/>
        <v>54.72</v>
      </c>
      <c r="AM118" s="39">
        <v>0.33</v>
      </c>
      <c r="AN118" s="9">
        <f t="shared" si="219"/>
        <v>3.96</v>
      </c>
      <c r="AO118" s="18">
        <f t="shared" si="220"/>
        <v>11.54</v>
      </c>
      <c r="AP118" s="9">
        <f t="shared" si="221"/>
        <v>138.47999999999999</v>
      </c>
      <c r="AQ118" s="21">
        <v>0</v>
      </c>
      <c r="AR118" s="9">
        <f t="shared" si="154"/>
        <v>0</v>
      </c>
      <c r="AS118" s="18">
        <f t="shared" si="222"/>
        <v>2.4199999999999999E-2</v>
      </c>
      <c r="AT118" s="9">
        <f t="shared" si="144"/>
        <v>138.27879999999999</v>
      </c>
      <c r="AU118" s="21">
        <f t="shared" si="172"/>
        <v>4.96E-3</v>
      </c>
      <c r="AV118" s="10">
        <f t="shared" si="161"/>
        <v>28.341439999999999</v>
      </c>
      <c r="AW118" s="18">
        <v>13.35</v>
      </c>
      <c r="AX118" s="25">
        <v>12</v>
      </c>
      <c r="AY118" s="27">
        <f t="shared" si="183"/>
        <v>160.19999999999999</v>
      </c>
      <c r="AZ118" s="18">
        <f t="shared" si="223"/>
        <v>0.35299999999999998</v>
      </c>
      <c r="BA118" s="9">
        <f t="shared" si="146"/>
        <v>2017.0419999999999</v>
      </c>
      <c r="BB118" s="18">
        <f t="shared" si="224"/>
        <v>0</v>
      </c>
      <c r="BC118" s="9">
        <f t="shared" si="147"/>
        <v>0</v>
      </c>
      <c r="BD118" s="18">
        <f t="shared" si="225"/>
        <v>0</v>
      </c>
      <c r="BE118" s="9">
        <f t="shared" si="148"/>
        <v>0</v>
      </c>
      <c r="BF118" s="11">
        <f t="shared" si="149"/>
        <v>2541.0222399999998</v>
      </c>
      <c r="BG118" s="11">
        <f t="shared" si="150"/>
        <v>0</v>
      </c>
      <c r="BH118" s="11">
        <f t="shared" si="155"/>
        <v>2541.0222399999998</v>
      </c>
      <c r="BI118" s="11">
        <f t="shared" si="156"/>
        <v>584.43511519999993</v>
      </c>
      <c r="BJ118" s="11">
        <f t="shared" si="157"/>
        <v>3125.4573551999997</v>
      </c>
      <c r="BL118" s="12"/>
    </row>
    <row r="119" spans="1:64" ht="13.8" x14ac:dyDescent="0.3">
      <c r="A119" s="31">
        <v>111</v>
      </c>
      <c r="B119" s="31">
        <v>21</v>
      </c>
      <c r="C119" s="31">
        <v>29</v>
      </c>
      <c r="D119" s="31" t="s">
        <v>82</v>
      </c>
      <c r="E119" s="31" t="s">
        <v>103</v>
      </c>
      <c r="F119" s="31" t="s">
        <v>19</v>
      </c>
      <c r="G119" s="31" t="s">
        <v>31</v>
      </c>
      <c r="H119" s="31" t="s">
        <v>31</v>
      </c>
      <c r="I119" s="31" t="s">
        <v>552</v>
      </c>
      <c r="J119" s="37" t="s">
        <v>929</v>
      </c>
      <c r="K119" s="31"/>
      <c r="L119" s="18" t="s">
        <v>1017</v>
      </c>
      <c r="M119" s="18" t="s">
        <v>19</v>
      </c>
      <c r="N119" s="18" t="s">
        <v>31</v>
      </c>
      <c r="O119" s="18" t="s">
        <v>1018</v>
      </c>
      <c r="P119" s="18" t="s">
        <v>929</v>
      </c>
      <c r="Q119" s="31"/>
      <c r="R119" s="18" t="s">
        <v>1069</v>
      </c>
      <c r="S119" s="18" t="s">
        <v>19</v>
      </c>
      <c r="T119" s="18" t="s">
        <v>31</v>
      </c>
      <c r="U119" s="18" t="s">
        <v>31</v>
      </c>
      <c r="V119" s="18" t="s">
        <v>552</v>
      </c>
      <c r="W119" s="18" t="s">
        <v>929</v>
      </c>
      <c r="X119" s="18"/>
      <c r="Y119" s="40" t="s">
        <v>1176</v>
      </c>
      <c r="Z119" s="18" t="str">
        <f t="shared" ref="Z119:Z125" si="226">Z$9</f>
        <v>C12a</v>
      </c>
      <c r="AA119" s="18" t="s">
        <v>864</v>
      </c>
      <c r="AB119" s="18">
        <v>1371</v>
      </c>
      <c r="AC119" s="18">
        <v>2057</v>
      </c>
      <c r="AD119" s="18"/>
      <c r="AE119" s="31"/>
      <c r="AF119" s="8">
        <f t="shared" si="151"/>
        <v>3428</v>
      </c>
      <c r="AG119" s="8">
        <f t="shared" si="152"/>
        <v>3.4279999999999999</v>
      </c>
      <c r="AH119" s="18">
        <v>12</v>
      </c>
      <c r="AI119" s="18">
        <f t="shared" si="158"/>
        <v>0</v>
      </c>
      <c r="AJ119" s="9">
        <f t="shared" si="153"/>
        <v>0</v>
      </c>
      <c r="AK119" s="18">
        <f t="shared" ref="AK119:AK125" si="227">AK$9</f>
        <v>5.8</v>
      </c>
      <c r="AL119" s="9">
        <f t="shared" si="143"/>
        <v>69.599999999999994</v>
      </c>
      <c r="AM119" s="18">
        <f t="shared" ref="AM119:AM125" si="228">AM$9</f>
        <v>0.08</v>
      </c>
      <c r="AN119" s="9">
        <f t="shared" si="159"/>
        <v>2.88</v>
      </c>
      <c r="AO119" s="18">
        <f t="shared" ref="AO119:AO125" si="229">AO$9</f>
        <v>7.48</v>
      </c>
      <c r="AP119" s="9">
        <f t="shared" si="160"/>
        <v>269.28000000000003</v>
      </c>
      <c r="AQ119" s="21">
        <v>0</v>
      </c>
      <c r="AR119" s="9">
        <f t="shared" si="154"/>
        <v>0</v>
      </c>
      <c r="AS119" s="18">
        <f t="shared" ref="AS119:AS125" si="230">AS$9</f>
        <v>2.4199999999999999E-2</v>
      </c>
      <c r="AT119" s="9">
        <f t="shared" si="144"/>
        <v>82.957599999999999</v>
      </c>
      <c r="AU119" s="21">
        <f t="shared" si="172"/>
        <v>4.96E-3</v>
      </c>
      <c r="AV119" s="10">
        <f t="shared" si="161"/>
        <v>17.002880000000001</v>
      </c>
      <c r="AW119" s="18">
        <v>13.35</v>
      </c>
      <c r="AX119" s="25">
        <v>12</v>
      </c>
      <c r="AY119" s="27">
        <f t="shared" si="183"/>
        <v>160.19999999999999</v>
      </c>
      <c r="AZ119" s="18">
        <f t="shared" ref="AZ119:AZ125" si="231">AZ$9</f>
        <v>0.4854</v>
      </c>
      <c r="BA119" s="9">
        <f t="shared" si="146"/>
        <v>665.48339999999996</v>
      </c>
      <c r="BB119" s="18">
        <f t="shared" ref="BB119:BB125" si="232">BB$9</f>
        <v>0.1416</v>
      </c>
      <c r="BC119" s="9">
        <f t="shared" si="147"/>
        <v>291.27120000000002</v>
      </c>
      <c r="BD119" s="18">
        <f t="shared" ref="BD119:BD125" si="233">BD$9</f>
        <v>0</v>
      </c>
      <c r="BE119" s="9">
        <f t="shared" si="148"/>
        <v>0</v>
      </c>
      <c r="BF119" s="11">
        <f t="shared" si="149"/>
        <v>1558.67508</v>
      </c>
      <c r="BG119" s="11">
        <f t="shared" si="150"/>
        <v>0</v>
      </c>
      <c r="BH119" s="11">
        <f t="shared" si="155"/>
        <v>1558.67508</v>
      </c>
      <c r="BI119" s="11">
        <f t="shared" si="156"/>
        <v>358.49526839999999</v>
      </c>
      <c r="BJ119" s="11">
        <f t="shared" si="157"/>
        <v>1917.1703484</v>
      </c>
      <c r="BL119" s="12"/>
    </row>
    <row r="120" spans="1:64" ht="13.8" x14ac:dyDescent="0.3">
      <c r="A120" s="31">
        <v>112</v>
      </c>
      <c r="B120" s="31">
        <v>21</v>
      </c>
      <c r="C120" s="31">
        <v>30</v>
      </c>
      <c r="D120" s="31" t="s">
        <v>82</v>
      </c>
      <c r="E120" s="31" t="s">
        <v>103</v>
      </c>
      <c r="F120" s="31" t="s">
        <v>19</v>
      </c>
      <c r="G120" s="31" t="s">
        <v>31</v>
      </c>
      <c r="H120" s="31" t="s">
        <v>31</v>
      </c>
      <c r="I120" s="31" t="s">
        <v>552</v>
      </c>
      <c r="J120" s="37" t="s">
        <v>929</v>
      </c>
      <c r="K120" s="31"/>
      <c r="L120" s="18" t="s">
        <v>1017</v>
      </c>
      <c r="M120" s="18" t="s">
        <v>19</v>
      </c>
      <c r="N120" s="18" t="s">
        <v>31</v>
      </c>
      <c r="O120" s="18" t="s">
        <v>1018</v>
      </c>
      <c r="P120" s="18" t="s">
        <v>929</v>
      </c>
      <c r="Q120" s="31"/>
      <c r="R120" s="18" t="s">
        <v>1070</v>
      </c>
      <c r="S120" s="18" t="s">
        <v>19</v>
      </c>
      <c r="T120" s="18" t="s">
        <v>31</v>
      </c>
      <c r="U120" s="18" t="s">
        <v>31</v>
      </c>
      <c r="V120" s="18" t="s">
        <v>552</v>
      </c>
      <c r="W120" s="18" t="s">
        <v>929</v>
      </c>
      <c r="X120" s="18"/>
      <c r="Y120" s="40" t="s">
        <v>1177</v>
      </c>
      <c r="Z120" s="18" t="str">
        <f t="shared" si="226"/>
        <v>C12a</v>
      </c>
      <c r="AA120" s="18" t="s">
        <v>864</v>
      </c>
      <c r="AB120" s="18">
        <v>1371</v>
      </c>
      <c r="AC120" s="18">
        <v>2057</v>
      </c>
      <c r="AD120" s="18"/>
      <c r="AE120" s="31"/>
      <c r="AF120" s="8">
        <f t="shared" si="151"/>
        <v>3428</v>
      </c>
      <c r="AG120" s="8">
        <f t="shared" si="152"/>
        <v>3.4279999999999999</v>
      </c>
      <c r="AH120" s="18">
        <v>12</v>
      </c>
      <c r="AI120" s="18">
        <f t="shared" si="158"/>
        <v>0</v>
      </c>
      <c r="AJ120" s="9">
        <f t="shared" si="153"/>
        <v>0</v>
      </c>
      <c r="AK120" s="18">
        <f t="shared" si="227"/>
        <v>5.8</v>
      </c>
      <c r="AL120" s="9">
        <f t="shared" si="143"/>
        <v>69.599999999999994</v>
      </c>
      <c r="AM120" s="18">
        <f t="shared" si="228"/>
        <v>0.08</v>
      </c>
      <c r="AN120" s="9">
        <f t="shared" si="159"/>
        <v>2.88</v>
      </c>
      <c r="AO120" s="18">
        <f t="shared" si="229"/>
        <v>7.48</v>
      </c>
      <c r="AP120" s="9">
        <f t="shared" si="160"/>
        <v>269.28000000000003</v>
      </c>
      <c r="AQ120" s="21">
        <v>0</v>
      </c>
      <c r="AR120" s="9">
        <f t="shared" si="154"/>
        <v>0</v>
      </c>
      <c r="AS120" s="18">
        <f t="shared" si="230"/>
        <v>2.4199999999999999E-2</v>
      </c>
      <c r="AT120" s="9">
        <f t="shared" si="144"/>
        <v>82.957599999999999</v>
      </c>
      <c r="AU120" s="21">
        <f t="shared" si="172"/>
        <v>4.96E-3</v>
      </c>
      <c r="AV120" s="10">
        <f t="shared" si="161"/>
        <v>17.002880000000001</v>
      </c>
      <c r="AW120" s="18">
        <v>13.35</v>
      </c>
      <c r="AX120" s="25">
        <v>12</v>
      </c>
      <c r="AY120" s="27">
        <f t="shared" si="183"/>
        <v>160.19999999999999</v>
      </c>
      <c r="AZ120" s="18">
        <f t="shared" si="231"/>
        <v>0.4854</v>
      </c>
      <c r="BA120" s="9">
        <f t="shared" si="146"/>
        <v>665.48339999999996</v>
      </c>
      <c r="BB120" s="18">
        <f t="shared" si="232"/>
        <v>0.1416</v>
      </c>
      <c r="BC120" s="9">
        <f t="shared" si="147"/>
        <v>291.27120000000002</v>
      </c>
      <c r="BD120" s="18">
        <f t="shared" si="233"/>
        <v>0</v>
      </c>
      <c r="BE120" s="9">
        <f t="shared" si="148"/>
        <v>0</v>
      </c>
      <c r="BF120" s="11">
        <f t="shared" si="149"/>
        <v>1558.67508</v>
      </c>
      <c r="BG120" s="11">
        <f t="shared" si="150"/>
        <v>0</v>
      </c>
      <c r="BH120" s="11">
        <f t="shared" si="155"/>
        <v>1558.67508</v>
      </c>
      <c r="BI120" s="11">
        <f t="shared" si="156"/>
        <v>358.49526839999999</v>
      </c>
      <c r="BJ120" s="11">
        <f t="shared" si="157"/>
        <v>1917.1703484</v>
      </c>
      <c r="BL120" s="12"/>
    </row>
    <row r="121" spans="1:64" ht="13.8" x14ac:dyDescent="0.3">
      <c r="A121" s="31">
        <v>113</v>
      </c>
      <c r="B121" s="31">
        <v>21</v>
      </c>
      <c r="C121" s="31">
        <v>31</v>
      </c>
      <c r="D121" s="31" t="s">
        <v>82</v>
      </c>
      <c r="E121" s="31" t="s">
        <v>103</v>
      </c>
      <c r="F121" s="31" t="s">
        <v>19</v>
      </c>
      <c r="G121" s="31" t="s">
        <v>31</v>
      </c>
      <c r="H121" s="31" t="s">
        <v>31</v>
      </c>
      <c r="I121" s="31" t="s">
        <v>552</v>
      </c>
      <c r="J121" s="37" t="s">
        <v>929</v>
      </c>
      <c r="K121" s="31"/>
      <c r="L121" s="18" t="s">
        <v>1017</v>
      </c>
      <c r="M121" s="18" t="s">
        <v>19</v>
      </c>
      <c r="N121" s="18" t="s">
        <v>31</v>
      </c>
      <c r="O121" s="18" t="s">
        <v>1018</v>
      </c>
      <c r="P121" s="18" t="s">
        <v>929</v>
      </c>
      <c r="Q121" s="31"/>
      <c r="R121" s="18" t="s">
        <v>1071</v>
      </c>
      <c r="S121" s="18" t="s">
        <v>19</v>
      </c>
      <c r="T121" s="18" t="s">
        <v>31</v>
      </c>
      <c r="U121" s="18" t="s">
        <v>31</v>
      </c>
      <c r="V121" s="18" t="s">
        <v>552</v>
      </c>
      <c r="W121" s="18" t="s">
        <v>929</v>
      </c>
      <c r="X121" s="18"/>
      <c r="Y121" s="40" t="s">
        <v>1178</v>
      </c>
      <c r="Z121" s="18" t="str">
        <f t="shared" si="226"/>
        <v>C12a</v>
      </c>
      <c r="AA121" s="18" t="s">
        <v>864</v>
      </c>
      <c r="AB121" s="18">
        <v>1371</v>
      </c>
      <c r="AC121" s="18">
        <v>2057</v>
      </c>
      <c r="AD121" s="18"/>
      <c r="AE121" s="31"/>
      <c r="AF121" s="8">
        <f t="shared" si="151"/>
        <v>3428</v>
      </c>
      <c r="AG121" s="8">
        <f t="shared" si="152"/>
        <v>3.4279999999999999</v>
      </c>
      <c r="AH121" s="18">
        <v>12</v>
      </c>
      <c r="AI121" s="18">
        <f t="shared" si="158"/>
        <v>0</v>
      </c>
      <c r="AJ121" s="9">
        <f t="shared" si="153"/>
        <v>0</v>
      </c>
      <c r="AK121" s="18">
        <f t="shared" si="227"/>
        <v>5.8</v>
      </c>
      <c r="AL121" s="9">
        <f t="shared" si="143"/>
        <v>69.599999999999994</v>
      </c>
      <c r="AM121" s="18">
        <f t="shared" si="228"/>
        <v>0.08</v>
      </c>
      <c r="AN121" s="9">
        <f t="shared" si="159"/>
        <v>2.88</v>
      </c>
      <c r="AO121" s="18">
        <f t="shared" si="229"/>
        <v>7.48</v>
      </c>
      <c r="AP121" s="9">
        <f t="shared" si="160"/>
        <v>269.28000000000003</v>
      </c>
      <c r="AQ121" s="21">
        <v>0</v>
      </c>
      <c r="AR121" s="9">
        <f t="shared" si="154"/>
        <v>0</v>
      </c>
      <c r="AS121" s="18">
        <f t="shared" si="230"/>
        <v>2.4199999999999999E-2</v>
      </c>
      <c r="AT121" s="9">
        <f t="shared" si="144"/>
        <v>82.957599999999999</v>
      </c>
      <c r="AU121" s="21">
        <f t="shared" si="172"/>
        <v>4.96E-3</v>
      </c>
      <c r="AV121" s="10">
        <f t="shared" si="161"/>
        <v>17.002880000000001</v>
      </c>
      <c r="AW121" s="18">
        <v>13.35</v>
      </c>
      <c r="AX121" s="25">
        <v>12</v>
      </c>
      <c r="AY121" s="27">
        <f t="shared" si="183"/>
        <v>160.19999999999999</v>
      </c>
      <c r="AZ121" s="18">
        <f t="shared" si="231"/>
        <v>0.4854</v>
      </c>
      <c r="BA121" s="9">
        <f t="shared" si="146"/>
        <v>665.48339999999996</v>
      </c>
      <c r="BB121" s="18">
        <f t="shared" si="232"/>
        <v>0.1416</v>
      </c>
      <c r="BC121" s="9">
        <f t="shared" si="147"/>
        <v>291.27120000000002</v>
      </c>
      <c r="BD121" s="18">
        <f t="shared" si="233"/>
        <v>0</v>
      </c>
      <c r="BE121" s="9">
        <f t="shared" si="148"/>
        <v>0</v>
      </c>
      <c r="BF121" s="11">
        <f t="shared" si="149"/>
        <v>1558.67508</v>
      </c>
      <c r="BG121" s="11">
        <f t="shared" si="150"/>
        <v>0</v>
      </c>
      <c r="BH121" s="11">
        <f t="shared" si="155"/>
        <v>1558.67508</v>
      </c>
      <c r="BI121" s="11">
        <f t="shared" si="156"/>
        <v>358.49526839999999</v>
      </c>
      <c r="BJ121" s="11">
        <f t="shared" si="157"/>
        <v>1917.1703484</v>
      </c>
      <c r="BL121" s="12"/>
    </row>
    <row r="122" spans="1:64" ht="13.8" x14ac:dyDescent="0.3">
      <c r="A122" s="31">
        <v>114</v>
      </c>
      <c r="B122" s="31">
        <v>21</v>
      </c>
      <c r="C122" s="31">
        <v>32</v>
      </c>
      <c r="D122" s="31" t="s">
        <v>82</v>
      </c>
      <c r="E122" s="31" t="s">
        <v>103</v>
      </c>
      <c r="F122" s="31" t="s">
        <v>19</v>
      </c>
      <c r="G122" s="31" t="s">
        <v>31</v>
      </c>
      <c r="H122" s="31" t="s">
        <v>31</v>
      </c>
      <c r="I122" s="31" t="s">
        <v>552</v>
      </c>
      <c r="J122" s="37" t="s">
        <v>929</v>
      </c>
      <c r="K122" s="31"/>
      <c r="L122" s="18" t="s">
        <v>1017</v>
      </c>
      <c r="M122" s="18" t="s">
        <v>19</v>
      </c>
      <c r="N122" s="18" t="s">
        <v>31</v>
      </c>
      <c r="O122" s="18" t="s">
        <v>1018</v>
      </c>
      <c r="P122" s="18" t="s">
        <v>929</v>
      </c>
      <c r="Q122" s="31"/>
      <c r="R122" s="18" t="s">
        <v>1072</v>
      </c>
      <c r="S122" s="18" t="s">
        <v>19</v>
      </c>
      <c r="T122" s="18" t="s">
        <v>31</v>
      </c>
      <c r="U122" s="18" t="s">
        <v>31</v>
      </c>
      <c r="V122" s="18" t="s">
        <v>552</v>
      </c>
      <c r="W122" s="18" t="s">
        <v>929</v>
      </c>
      <c r="X122" s="18"/>
      <c r="Y122" s="40" t="s">
        <v>1179</v>
      </c>
      <c r="Z122" s="18" t="str">
        <f t="shared" si="226"/>
        <v>C12a</v>
      </c>
      <c r="AA122" s="18" t="s">
        <v>864</v>
      </c>
      <c r="AB122" s="18">
        <v>1371</v>
      </c>
      <c r="AC122" s="18">
        <v>2057</v>
      </c>
      <c r="AD122" s="18"/>
      <c r="AE122" s="31"/>
      <c r="AF122" s="8">
        <f t="shared" si="151"/>
        <v>3428</v>
      </c>
      <c r="AG122" s="8">
        <f t="shared" si="152"/>
        <v>3.4279999999999999</v>
      </c>
      <c r="AH122" s="18">
        <v>12</v>
      </c>
      <c r="AI122" s="18">
        <f t="shared" si="158"/>
        <v>0</v>
      </c>
      <c r="AJ122" s="9">
        <f t="shared" si="153"/>
        <v>0</v>
      </c>
      <c r="AK122" s="18">
        <f t="shared" si="227"/>
        <v>5.8</v>
      </c>
      <c r="AL122" s="9">
        <f t="shared" si="143"/>
        <v>69.599999999999994</v>
      </c>
      <c r="AM122" s="18">
        <f t="shared" si="228"/>
        <v>0.08</v>
      </c>
      <c r="AN122" s="9">
        <f t="shared" si="159"/>
        <v>2.88</v>
      </c>
      <c r="AO122" s="18">
        <f t="shared" si="229"/>
        <v>7.48</v>
      </c>
      <c r="AP122" s="9">
        <f t="shared" si="160"/>
        <v>269.28000000000003</v>
      </c>
      <c r="AQ122" s="21">
        <v>0</v>
      </c>
      <c r="AR122" s="9">
        <f t="shared" si="154"/>
        <v>0</v>
      </c>
      <c r="AS122" s="18">
        <f t="shared" si="230"/>
        <v>2.4199999999999999E-2</v>
      </c>
      <c r="AT122" s="9">
        <f t="shared" si="144"/>
        <v>82.957599999999999</v>
      </c>
      <c r="AU122" s="21">
        <f t="shared" si="172"/>
        <v>4.96E-3</v>
      </c>
      <c r="AV122" s="10">
        <f t="shared" si="161"/>
        <v>17.002880000000001</v>
      </c>
      <c r="AW122" s="18">
        <v>13.35</v>
      </c>
      <c r="AX122" s="25">
        <v>12</v>
      </c>
      <c r="AY122" s="27">
        <f t="shared" si="183"/>
        <v>160.19999999999999</v>
      </c>
      <c r="AZ122" s="18">
        <f t="shared" si="231"/>
        <v>0.4854</v>
      </c>
      <c r="BA122" s="9">
        <f t="shared" si="146"/>
        <v>665.48339999999996</v>
      </c>
      <c r="BB122" s="18">
        <f t="shared" si="232"/>
        <v>0.1416</v>
      </c>
      <c r="BC122" s="9">
        <f t="shared" si="147"/>
        <v>291.27120000000002</v>
      </c>
      <c r="BD122" s="18">
        <f t="shared" si="233"/>
        <v>0</v>
      </c>
      <c r="BE122" s="9">
        <f t="shared" si="148"/>
        <v>0</v>
      </c>
      <c r="BF122" s="11">
        <f t="shared" si="149"/>
        <v>1558.67508</v>
      </c>
      <c r="BG122" s="11">
        <f t="shared" si="150"/>
        <v>0</v>
      </c>
      <c r="BH122" s="11">
        <f t="shared" si="155"/>
        <v>1558.67508</v>
      </c>
      <c r="BI122" s="11">
        <f t="shared" si="156"/>
        <v>358.49526839999999</v>
      </c>
      <c r="BJ122" s="11">
        <f t="shared" si="157"/>
        <v>1917.1703484</v>
      </c>
      <c r="BL122" s="12"/>
    </row>
    <row r="123" spans="1:64" ht="13.8" x14ac:dyDescent="0.3">
      <c r="A123" s="31">
        <v>115</v>
      </c>
      <c r="B123" s="31">
        <v>21</v>
      </c>
      <c r="C123" s="31">
        <v>33</v>
      </c>
      <c r="D123" s="31" t="s">
        <v>82</v>
      </c>
      <c r="E123" s="31" t="s">
        <v>103</v>
      </c>
      <c r="F123" s="31" t="s">
        <v>19</v>
      </c>
      <c r="G123" s="31" t="s">
        <v>31</v>
      </c>
      <c r="H123" s="31" t="s">
        <v>31</v>
      </c>
      <c r="I123" s="31" t="s">
        <v>552</v>
      </c>
      <c r="J123" s="37" t="s">
        <v>929</v>
      </c>
      <c r="K123" s="31"/>
      <c r="L123" s="18" t="s">
        <v>1017</v>
      </c>
      <c r="M123" s="18" t="s">
        <v>19</v>
      </c>
      <c r="N123" s="18" t="s">
        <v>31</v>
      </c>
      <c r="O123" s="18" t="s">
        <v>1018</v>
      </c>
      <c r="P123" s="18" t="s">
        <v>929</v>
      </c>
      <c r="Q123" s="31"/>
      <c r="R123" s="18" t="s">
        <v>1073</v>
      </c>
      <c r="S123" s="18" t="s">
        <v>19</v>
      </c>
      <c r="T123" s="18" t="s">
        <v>31</v>
      </c>
      <c r="U123" s="18" t="s">
        <v>31</v>
      </c>
      <c r="V123" s="18" t="s">
        <v>552</v>
      </c>
      <c r="W123" s="18" t="s">
        <v>929</v>
      </c>
      <c r="X123" s="18"/>
      <c r="Y123" s="40" t="s">
        <v>1180</v>
      </c>
      <c r="Z123" s="18" t="str">
        <f t="shared" si="226"/>
        <v>C12a</v>
      </c>
      <c r="AA123" s="18" t="s">
        <v>864</v>
      </c>
      <c r="AB123" s="18">
        <v>1371</v>
      </c>
      <c r="AC123" s="18">
        <v>2057</v>
      </c>
      <c r="AD123" s="18"/>
      <c r="AE123" s="31"/>
      <c r="AF123" s="8">
        <f t="shared" si="151"/>
        <v>3428</v>
      </c>
      <c r="AG123" s="8">
        <f t="shared" si="152"/>
        <v>3.4279999999999999</v>
      </c>
      <c r="AH123" s="18">
        <v>12</v>
      </c>
      <c r="AI123" s="18">
        <f t="shared" si="158"/>
        <v>0</v>
      </c>
      <c r="AJ123" s="9">
        <f t="shared" si="153"/>
        <v>0</v>
      </c>
      <c r="AK123" s="18">
        <f t="shared" si="227"/>
        <v>5.8</v>
      </c>
      <c r="AL123" s="9">
        <f t="shared" si="143"/>
        <v>69.599999999999994</v>
      </c>
      <c r="AM123" s="18">
        <f t="shared" si="228"/>
        <v>0.08</v>
      </c>
      <c r="AN123" s="9">
        <f t="shared" si="159"/>
        <v>2.88</v>
      </c>
      <c r="AO123" s="18">
        <f t="shared" si="229"/>
        <v>7.48</v>
      </c>
      <c r="AP123" s="9">
        <f t="shared" si="160"/>
        <v>269.28000000000003</v>
      </c>
      <c r="AQ123" s="21">
        <v>0</v>
      </c>
      <c r="AR123" s="9">
        <f t="shared" si="154"/>
        <v>0</v>
      </c>
      <c r="AS123" s="18">
        <f t="shared" si="230"/>
        <v>2.4199999999999999E-2</v>
      </c>
      <c r="AT123" s="9">
        <f t="shared" si="144"/>
        <v>82.957599999999999</v>
      </c>
      <c r="AU123" s="21">
        <f t="shared" si="172"/>
        <v>4.96E-3</v>
      </c>
      <c r="AV123" s="10">
        <f t="shared" si="161"/>
        <v>17.002880000000001</v>
      </c>
      <c r="AW123" s="18">
        <v>13.35</v>
      </c>
      <c r="AX123" s="25">
        <v>12</v>
      </c>
      <c r="AY123" s="27">
        <f t="shared" si="183"/>
        <v>160.19999999999999</v>
      </c>
      <c r="AZ123" s="18">
        <f t="shared" si="231"/>
        <v>0.4854</v>
      </c>
      <c r="BA123" s="9">
        <f t="shared" si="146"/>
        <v>665.48339999999996</v>
      </c>
      <c r="BB123" s="18">
        <f t="shared" si="232"/>
        <v>0.1416</v>
      </c>
      <c r="BC123" s="9">
        <f t="shared" si="147"/>
        <v>291.27120000000002</v>
      </c>
      <c r="BD123" s="18">
        <f t="shared" si="233"/>
        <v>0</v>
      </c>
      <c r="BE123" s="9">
        <f t="shared" si="148"/>
        <v>0</v>
      </c>
      <c r="BF123" s="11">
        <f t="shared" si="149"/>
        <v>1558.67508</v>
      </c>
      <c r="BG123" s="11">
        <f t="shared" si="150"/>
        <v>0</v>
      </c>
      <c r="BH123" s="11">
        <f t="shared" si="155"/>
        <v>1558.67508</v>
      </c>
      <c r="BI123" s="11">
        <f t="shared" si="156"/>
        <v>358.49526839999999</v>
      </c>
      <c r="BJ123" s="11">
        <f t="shared" si="157"/>
        <v>1917.1703484</v>
      </c>
      <c r="BL123" s="12"/>
    </row>
    <row r="124" spans="1:64" ht="13.8" x14ac:dyDescent="0.3">
      <c r="A124" s="31">
        <v>116</v>
      </c>
      <c r="B124" s="31">
        <v>21</v>
      </c>
      <c r="C124" s="31">
        <v>34</v>
      </c>
      <c r="D124" s="31" t="s">
        <v>82</v>
      </c>
      <c r="E124" s="31" t="s">
        <v>103</v>
      </c>
      <c r="F124" s="31" t="s">
        <v>19</v>
      </c>
      <c r="G124" s="31" t="s">
        <v>31</v>
      </c>
      <c r="H124" s="31" t="s">
        <v>31</v>
      </c>
      <c r="I124" s="31" t="s">
        <v>552</v>
      </c>
      <c r="J124" s="37" t="s">
        <v>929</v>
      </c>
      <c r="K124" s="31"/>
      <c r="L124" s="18" t="s">
        <v>1017</v>
      </c>
      <c r="M124" s="18" t="s">
        <v>19</v>
      </c>
      <c r="N124" s="18" t="s">
        <v>31</v>
      </c>
      <c r="O124" s="18" t="s">
        <v>1018</v>
      </c>
      <c r="P124" s="18" t="s">
        <v>929</v>
      </c>
      <c r="Q124" s="31"/>
      <c r="R124" s="18" t="s">
        <v>1074</v>
      </c>
      <c r="S124" s="18" t="s">
        <v>19</v>
      </c>
      <c r="T124" s="18" t="s">
        <v>31</v>
      </c>
      <c r="U124" s="18" t="s">
        <v>31</v>
      </c>
      <c r="V124" s="18" t="s">
        <v>552</v>
      </c>
      <c r="W124" s="18" t="s">
        <v>929</v>
      </c>
      <c r="X124" s="18"/>
      <c r="Y124" s="40" t="s">
        <v>1181</v>
      </c>
      <c r="Z124" s="18" t="str">
        <f t="shared" si="226"/>
        <v>C12a</v>
      </c>
      <c r="AA124" s="18" t="s">
        <v>864</v>
      </c>
      <c r="AB124" s="18">
        <v>1371</v>
      </c>
      <c r="AC124" s="18">
        <v>2057</v>
      </c>
      <c r="AD124" s="18"/>
      <c r="AE124" s="31"/>
      <c r="AF124" s="8">
        <f t="shared" si="151"/>
        <v>3428</v>
      </c>
      <c r="AG124" s="8">
        <f t="shared" si="152"/>
        <v>3.4279999999999999</v>
      </c>
      <c r="AH124" s="18">
        <v>12</v>
      </c>
      <c r="AI124" s="18">
        <f t="shared" si="158"/>
        <v>0</v>
      </c>
      <c r="AJ124" s="9">
        <f t="shared" si="153"/>
        <v>0</v>
      </c>
      <c r="AK124" s="18">
        <f t="shared" si="227"/>
        <v>5.8</v>
      </c>
      <c r="AL124" s="9">
        <f t="shared" si="143"/>
        <v>69.599999999999994</v>
      </c>
      <c r="AM124" s="18">
        <f t="shared" si="228"/>
        <v>0.08</v>
      </c>
      <c r="AN124" s="9">
        <f t="shared" si="159"/>
        <v>2.88</v>
      </c>
      <c r="AO124" s="18">
        <f t="shared" si="229"/>
        <v>7.48</v>
      </c>
      <c r="AP124" s="9">
        <f t="shared" si="160"/>
        <v>269.28000000000003</v>
      </c>
      <c r="AQ124" s="21">
        <v>0</v>
      </c>
      <c r="AR124" s="9">
        <f t="shared" si="154"/>
        <v>0</v>
      </c>
      <c r="AS124" s="18">
        <f t="shared" si="230"/>
        <v>2.4199999999999999E-2</v>
      </c>
      <c r="AT124" s="9">
        <f t="shared" si="144"/>
        <v>82.957599999999999</v>
      </c>
      <c r="AU124" s="21">
        <f t="shared" si="172"/>
        <v>4.96E-3</v>
      </c>
      <c r="AV124" s="10">
        <f t="shared" si="161"/>
        <v>17.002880000000001</v>
      </c>
      <c r="AW124" s="18">
        <v>13.35</v>
      </c>
      <c r="AX124" s="25">
        <v>12</v>
      </c>
      <c r="AY124" s="27">
        <f t="shared" si="183"/>
        <v>160.19999999999999</v>
      </c>
      <c r="AZ124" s="18">
        <f t="shared" si="231"/>
        <v>0.4854</v>
      </c>
      <c r="BA124" s="9">
        <f t="shared" si="146"/>
        <v>665.48339999999996</v>
      </c>
      <c r="BB124" s="18">
        <f t="shared" si="232"/>
        <v>0.1416</v>
      </c>
      <c r="BC124" s="9">
        <f t="shared" si="147"/>
        <v>291.27120000000002</v>
      </c>
      <c r="BD124" s="18">
        <f t="shared" si="233"/>
        <v>0</v>
      </c>
      <c r="BE124" s="9">
        <f t="shared" si="148"/>
        <v>0</v>
      </c>
      <c r="BF124" s="11">
        <f t="shared" si="149"/>
        <v>1558.67508</v>
      </c>
      <c r="BG124" s="11">
        <f t="shared" si="150"/>
        <v>0</v>
      </c>
      <c r="BH124" s="11">
        <f t="shared" si="155"/>
        <v>1558.67508</v>
      </c>
      <c r="BI124" s="11">
        <f t="shared" si="156"/>
        <v>358.49526839999999</v>
      </c>
      <c r="BJ124" s="11">
        <f t="shared" si="157"/>
        <v>1917.1703484</v>
      </c>
      <c r="BL124" s="12"/>
    </row>
    <row r="125" spans="1:64" ht="13.8" x14ac:dyDescent="0.3">
      <c r="A125" s="31">
        <v>117</v>
      </c>
      <c r="B125" s="31">
        <v>21</v>
      </c>
      <c r="C125" s="31">
        <v>35</v>
      </c>
      <c r="D125" s="31" t="s">
        <v>82</v>
      </c>
      <c r="E125" s="31" t="s">
        <v>103</v>
      </c>
      <c r="F125" s="31" t="s">
        <v>19</v>
      </c>
      <c r="G125" s="31" t="s">
        <v>31</v>
      </c>
      <c r="H125" s="31" t="s">
        <v>31</v>
      </c>
      <c r="I125" s="31" t="s">
        <v>552</v>
      </c>
      <c r="J125" s="37" t="s">
        <v>929</v>
      </c>
      <c r="K125" s="31"/>
      <c r="L125" s="18" t="s">
        <v>1017</v>
      </c>
      <c r="M125" s="18" t="s">
        <v>19</v>
      </c>
      <c r="N125" s="18" t="s">
        <v>31</v>
      </c>
      <c r="O125" s="18" t="s">
        <v>1018</v>
      </c>
      <c r="P125" s="18" t="s">
        <v>929</v>
      </c>
      <c r="Q125" s="31"/>
      <c r="R125" s="18" t="s">
        <v>1075</v>
      </c>
      <c r="S125" s="18" t="s">
        <v>19</v>
      </c>
      <c r="T125" s="18" t="s">
        <v>31</v>
      </c>
      <c r="U125" s="18" t="s">
        <v>31</v>
      </c>
      <c r="V125" s="18" t="s">
        <v>552</v>
      </c>
      <c r="W125" s="18" t="s">
        <v>929</v>
      </c>
      <c r="X125" s="18"/>
      <c r="Y125" s="40" t="s">
        <v>1182</v>
      </c>
      <c r="Z125" s="18" t="str">
        <f t="shared" si="226"/>
        <v>C12a</v>
      </c>
      <c r="AA125" s="18" t="s">
        <v>864</v>
      </c>
      <c r="AB125" s="18">
        <v>1371</v>
      </c>
      <c r="AC125" s="18">
        <v>2057</v>
      </c>
      <c r="AD125" s="18"/>
      <c r="AE125" s="31"/>
      <c r="AF125" s="8">
        <f t="shared" si="151"/>
        <v>3428</v>
      </c>
      <c r="AG125" s="8">
        <f t="shared" si="152"/>
        <v>3.4279999999999999</v>
      </c>
      <c r="AH125" s="18">
        <v>12</v>
      </c>
      <c r="AI125" s="18">
        <f t="shared" si="158"/>
        <v>0</v>
      </c>
      <c r="AJ125" s="9">
        <f t="shared" si="153"/>
        <v>0</v>
      </c>
      <c r="AK125" s="18">
        <f t="shared" si="227"/>
        <v>5.8</v>
      </c>
      <c r="AL125" s="9">
        <f t="shared" si="143"/>
        <v>69.599999999999994</v>
      </c>
      <c r="AM125" s="18">
        <f t="shared" si="228"/>
        <v>0.08</v>
      </c>
      <c r="AN125" s="9">
        <f t="shared" si="159"/>
        <v>2.88</v>
      </c>
      <c r="AO125" s="18">
        <f t="shared" si="229"/>
        <v>7.48</v>
      </c>
      <c r="AP125" s="9">
        <f t="shared" si="160"/>
        <v>269.28000000000003</v>
      </c>
      <c r="AQ125" s="21">
        <v>0</v>
      </c>
      <c r="AR125" s="9">
        <f t="shared" si="154"/>
        <v>0</v>
      </c>
      <c r="AS125" s="18">
        <f t="shared" si="230"/>
        <v>2.4199999999999999E-2</v>
      </c>
      <c r="AT125" s="9">
        <f t="shared" si="144"/>
        <v>82.957599999999999</v>
      </c>
      <c r="AU125" s="21">
        <f t="shared" si="172"/>
        <v>4.96E-3</v>
      </c>
      <c r="AV125" s="10">
        <f t="shared" si="161"/>
        <v>17.002880000000001</v>
      </c>
      <c r="AW125" s="18">
        <v>13.35</v>
      </c>
      <c r="AX125" s="25">
        <v>12</v>
      </c>
      <c r="AY125" s="27">
        <f t="shared" si="183"/>
        <v>160.19999999999999</v>
      </c>
      <c r="AZ125" s="18">
        <f t="shared" si="231"/>
        <v>0.4854</v>
      </c>
      <c r="BA125" s="9">
        <f t="shared" si="146"/>
        <v>665.48339999999996</v>
      </c>
      <c r="BB125" s="18">
        <f t="shared" si="232"/>
        <v>0.1416</v>
      </c>
      <c r="BC125" s="9">
        <f t="shared" si="147"/>
        <v>291.27120000000002</v>
      </c>
      <c r="BD125" s="18">
        <f t="shared" si="233"/>
        <v>0</v>
      </c>
      <c r="BE125" s="9">
        <f t="shared" si="148"/>
        <v>0</v>
      </c>
      <c r="BF125" s="11">
        <f t="shared" si="149"/>
        <v>1558.67508</v>
      </c>
      <c r="BG125" s="11">
        <f t="shared" si="150"/>
        <v>0</v>
      </c>
      <c r="BH125" s="11">
        <f t="shared" si="155"/>
        <v>1558.67508</v>
      </c>
      <c r="BI125" s="11">
        <f t="shared" si="156"/>
        <v>358.49526839999999</v>
      </c>
      <c r="BJ125" s="11">
        <f t="shared" si="157"/>
        <v>1917.1703484</v>
      </c>
      <c r="BL125" s="12"/>
    </row>
    <row r="126" spans="1:64" ht="13.8" x14ac:dyDescent="0.3">
      <c r="A126" s="31">
        <v>118</v>
      </c>
      <c r="B126" s="31">
        <v>21</v>
      </c>
      <c r="C126" s="31">
        <v>36</v>
      </c>
      <c r="D126" s="31" t="s">
        <v>82</v>
      </c>
      <c r="E126" s="31" t="s">
        <v>103</v>
      </c>
      <c r="F126" s="31" t="s">
        <v>19</v>
      </c>
      <c r="G126" s="31" t="s">
        <v>31</v>
      </c>
      <c r="H126" s="31" t="s">
        <v>31</v>
      </c>
      <c r="I126" s="31" t="s">
        <v>552</v>
      </c>
      <c r="J126" s="37" t="s">
        <v>929</v>
      </c>
      <c r="K126" s="31"/>
      <c r="L126" s="18" t="s">
        <v>1017</v>
      </c>
      <c r="M126" s="18" t="s">
        <v>19</v>
      </c>
      <c r="N126" s="18" t="s">
        <v>31</v>
      </c>
      <c r="O126" s="18" t="s">
        <v>1018</v>
      </c>
      <c r="P126" s="18" t="s">
        <v>929</v>
      </c>
      <c r="Q126" s="31"/>
      <c r="R126" s="18" t="s">
        <v>1076</v>
      </c>
      <c r="S126" s="18" t="s">
        <v>19</v>
      </c>
      <c r="T126" s="18" t="s">
        <v>31</v>
      </c>
      <c r="U126" s="18" t="s">
        <v>31</v>
      </c>
      <c r="V126" s="18" t="s">
        <v>552</v>
      </c>
      <c r="W126" s="18" t="s">
        <v>929</v>
      </c>
      <c r="X126" s="18"/>
      <c r="Y126" s="40" t="s">
        <v>1183</v>
      </c>
      <c r="Z126" s="18" t="str">
        <f>Z$9</f>
        <v>C12a</v>
      </c>
      <c r="AA126" s="18" t="s">
        <v>864</v>
      </c>
      <c r="AB126" s="18">
        <v>1371</v>
      </c>
      <c r="AC126" s="18">
        <v>2057</v>
      </c>
      <c r="AD126" s="18"/>
      <c r="AE126" s="31"/>
      <c r="AF126" s="8">
        <f t="shared" si="151"/>
        <v>3428</v>
      </c>
      <c r="AG126" s="8">
        <f t="shared" si="152"/>
        <v>3.4279999999999999</v>
      </c>
      <c r="AH126" s="18">
        <v>12</v>
      </c>
      <c r="AI126" s="18">
        <f t="shared" si="158"/>
        <v>0</v>
      </c>
      <c r="AJ126" s="9">
        <f t="shared" si="153"/>
        <v>0</v>
      </c>
      <c r="AK126" s="18">
        <f>AK$9</f>
        <v>5.8</v>
      </c>
      <c r="AL126" s="9">
        <f t="shared" si="143"/>
        <v>69.599999999999994</v>
      </c>
      <c r="AM126" s="18">
        <f>AM$9</f>
        <v>0.08</v>
      </c>
      <c r="AN126" s="9">
        <f t="shared" si="159"/>
        <v>2.88</v>
      </c>
      <c r="AO126" s="18">
        <f>AO$9</f>
        <v>7.48</v>
      </c>
      <c r="AP126" s="9">
        <f t="shared" si="160"/>
        <v>269.28000000000003</v>
      </c>
      <c r="AQ126" s="21">
        <v>0</v>
      </c>
      <c r="AR126" s="9">
        <f t="shared" si="154"/>
        <v>0</v>
      </c>
      <c r="AS126" s="18">
        <f>AS$9</f>
        <v>2.4199999999999999E-2</v>
      </c>
      <c r="AT126" s="9">
        <f t="shared" si="144"/>
        <v>82.957599999999999</v>
      </c>
      <c r="AU126" s="21">
        <f t="shared" si="172"/>
        <v>4.96E-3</v>
      </c>
      <c r="AV126" s="10">
        <f t="shared" si="161"/>
        <v>17.002880000000001</v>
      </c>
      <c r="AW126" s="18">
        <v>13.35</v>
      </c>
      <c r="AX126" s="25">
        <v>12</v>
      </c>
      <c r="AY126" s="27">
        <f t="shared" si="183"/>
        <v>160.19999999999999</v>
      </c>
      <c r="AZ126" s="18">
        <f>AZ$9</f>
        <v>0.4854</v>
      </c>
      <c r="BA126" s="9">
        <f t="shared" si="146"/>
        <v>665.48339999999996</v>
      </c>
      <c r="BB126" s="18">
        <f>BB$9</f>
        <v>0.1416</v>
      </c>
      <c r="BC126" s="9">
        <f t="shared" si="147"/>
        <v>291.27120000000002</v>
      </c>
      <c r="BD126" s="18">
        <f>BD$9</f>
        <v>0</v>
      </c>
      <c r="BE126" s="9">
        <f t="shared" si="148"/>
        <v>0</v>
      </c>
      <c r="BF126" s="11">
        <f t="shared" si="149"/>
        <v>1558.67508</v>
      </c>
      <c r="BG126" s="11">
        <f t="shared" si="150"/>
        <v>0</v>
      </c>
      <c r="BH126" s="11">
        <f t="shared" si="155"/>
        <v>1558.67508</v>
      </c>
      <c r="BI126" s="11">
        <f t="shared" si="156"/>
        <v>358.49526839999999</v>
      </c>
      <c r="BJ126" s="11">
        <f t="shared" si="157"/>
        <v>1917.1703484</v>
      </c>
      <c r="BL126" s="12"/>
    </row>
    <row r="127" spans="1:64" ht="13.8" x14ac:dyDescent="0.3">
      <c r="A127" s="31">
        <v>119</v>
      </c>
      <c r="B127" s="31">
        <v>21</v>
      </c>
      <c r="C127" s="31">
        <v>37</v>
      </c>
      <c r="D127" s="31" t="s">
        <v>82</v>
      </c>
      <c r="E127" s="31" t="s">
        <v>103</v>
      </c>
      <c r="F127" s="31" t="s">
        <v>19</v>
      </c>
      <c r="G127" s="31" t="s">
        <v>31</v>
      </c>
      <c r="H127" s="31" t="s">
        <v>31</v>
      </c>
      <c r="I127" s="31" t="s">
        <v>552</v>
      </c>
      <c r="J127" s="37" t="s">
        <v>929</v>
      </c>
      <c r="K127" s="31"/>
      <c r="L127" s="18" t="s">
        <v>1017</v>
      </c>
      <c r="M127" s="18" t="s">
        <v>19</v>
      </c>
      <c r="N127" s="18" t="s">
        <v>31</v>
      </c>
      <c r="O127" s="18" t="s">
        <v>1018</v>
      </c>
      <c r="P127" s="18" t="s">
        <v>929</v>
      </c>
      <c r="Q127" s="31"/>
      <c r="R127" s="18" t="s">
        <v>1077</v>
      </c>
      <c r="S127" s="18" t="s">
        <v>19</v>
      </c>
      <c r="T127" s="18" t="s">
        <v>31</v>
      </c>
      <c r="U127" s="18" t="s">
        <v>31</v>
      </c>
      <c r="V127" s="18" t="s">
        <v>552</v>
      </c>
      <c r="W127" s="18" t="s">
        <v>929</v>
      </c>
      <c r="X127" s="18"/>
      <c r="Y127" s="40" t="s">
        <v>1184</v>
      </c>
      <c r="Z127" s="18" t="str">
        <f t="shared" ref="Z127:Z130" si="234">Z$9</f>
        <v>C12a</v>
      </c>
      <c r="AA127" s="18" t="s">
        <v>864</v>
      </c>
      <c r="AB127" s="18">
        <v>1371</v>
      </c>
      <c r="AC127" s="18">
        <v>2057</v>
      </c>
      <c r="AD127" s="18"/>
      <c r="AE127" s="31"/>
      <c r="AF127" s="8">
        <f t="shared" si="151"/>
        <v>3428</v>
      </c>
      <c r="AG127" s="8">
        <f t="shared" si="152"/>
        <v>3.4279999999999999</v>
      </c>
      <c r="AH127" s="18">
        <v>12</v>
      </c>
      <c r="AI127" s="18">
        <f t="shared" si="158"/>
        <v>0</v>
      </c>
      <c r="AJ127" s="9">
        <f t="shared" si="153"/>
        <v>0</v>
      </c>
      <c r="AK127" s="18">
        <f t="shared" ref="AK127:AK130" si="235">AK$9</f>
        <v>5.8</v>
      </c>
      <c r="AL127" s="9">
        <f t="shared" si="143"/>
        <v>69.599999999999994</v>
      </c>
      <c r="AM127" s="18">
        <f t="shared" ref="AM127:AM130" si="236">AM$9</f>
        <v>0.08</v>
      </c>
      <c r="AN127" s="9">
        <f t="shared" si="159"/>
        <v>2.88</v>
      </c>
      <c r="AO127" s="18">
        <f t="shared" ref="AO127:AO130" si="237">AO$9</f>
        <v>7.48</v>
      </c>
      <c r="AP127" s="9">
        <f t="shared" si="160"/>
        <v>269.28000000000003</v>
      </c>
      <c r="AQ127" s="21">
        <v>0</v>
      </c>
      <c r="AR127" s="9">
        <f t="shared" si="154"/>
        <v>0</v>
      </c>
      <c r="AS127" s="18">
        <f t="shared" ref="AS127:AS130" si="238">AS$9</f>
        <v>2.4199999999999999E-2</v>
      </c>
      <c r="AT127" s="9">
        <f t="shared" si="144"/>
        <v>82.957599999999999</v>
      </c>
      <c r="AU127" s="21">
        <f t="shared" si="172"/>
        <v>4.96E-3</v>
      </c>
      <c r="AV127" s="10">
        <f t="shared" si="161"/>
        <v>17.002880000000001</v>
      </c>
      <c r="AW127" s="18">
        <v>13.35</v>
      </c>
      <c r="AX127" s="25">
        <v>12</v>
      </c>
      <c r="AY127" s="27">
        <f t="shared" si="183"/>
        <v>160.19999999999999</v>
      </c>
      <c r="AZ127" s="18">
        <f t="shared" ref="AZ127:AZ130" si="239">AZ$9</f>
        <v>0.4854</v>
      </c>
      <c r="BA127" s="9">
        <f t="shared" si="146"/>
        <v>665.48339999999996</v>
      </c>
      <c r="BB127" s="18">
        <f t="shared" ref="BB127:BB130" si="240">BB$9</f>
        <v>0.1416</v>
      </c>
      <c r="BC127" s="9">
        <f t="shared" si="147"/>
        <v>291.27120000000002</v>
      </c>
      <c r="BD127" s="18">
        <f t="shared" ref="BD127:BD130" si="241">BD$9</f>
        <v>0</v>
      </c>
      <c r="BE127" s="9">
        <f t="shared" si="148"/>
        <v>0</v>
      </c>
      <c r="BF127" s="11">
        <f t="shared" si="149"/>
        <v>1558.67508</v>
      </c>
      <c r="BG127" s="11">
        <f t="shared" si="150"/>
        <v>0</v>
      </c>
      <c r="BH127" s="11">
        <f t="shared" si="155"/>
        <v>1558.67508</v>
      </c>
      <c r="BI127" s="11">
        <f t="shared" si="156"/>
        <v>358.49526839999999</v>
      </c>
      <c r="BJ127" s="11">
        <f t="shared" si="157"/>
        <v>1917.1703484</v>
      </c>
      <c r="BL127" s="12"/>
    </row>
    <row r="128" spans="1:64" ht="13.8" x14ac:dyDescent="0.3">
      <c r="A128" s="31">
        <v>120</v>
      </c>
      <c r="B128" s="31">
        <v>21</v>
      </c>
      <c r="C128" s="31">
        <v>38</v>
      </c>
      <c r="D128" s="31" t="s">
        <v>82</v>
      </c>
      <c r="E128" s="31" t="s">
        <v>103</v>
      </c>
      <c r="F128" s="31" t="s">
        <v>19</v>
      </c>
      <c r="G128" s="31" t="s">
        <v>31</v>
      </c>
      <c r="H128" s="31" t="s">
        <v>31</v>
      </c>
      <c r="I128" s="31" t="s">
        <v>552</v>
      </c>
      <c r="J128" s="37" t="s">
        <v>929</v>
      </c>
      <c r="K128" s="31"/>
      <c r="L128" s="18" t="s">
        <v>1017</v>
      </c>
      <c r="M128" s="18" t="s">
        <v>19</v>
      </c>
      <c r="N128" s="18" t="s">
        <v>31</v>
      </c>
      <c r="O128" s="18" t="s">
        <v>1018</v>
      </c>
      <c r="P128" s="18" t="s">
        <v>929</v>
      </c>
      <c r="Q128" s="31"/>
      <c r="R128" s="18" t="s">
        <v>1078</v>
      </c>
      <c r="S128" s="18" t="s">
        <v>19</v>
      </c>
      <c r="T128" s="18" t="s">
        <v>31</v>
      </c>
      <c r="U128" s="18" t="s">
        <v>31</v>
      </c>
      <c r="V128" s="18" t="s">
        <v>552</v>
      </c>
      <c r="W128" s="18" t="s">
        <v>929</v>
      </c>
      <c r="X128" s="18"/>
      <c r="Y128" s="40" t="s">
        <v>1185</v>
      </c>
      <c r="Z128" s="18" t="str">
        <f t="shared" si="234"/>
        <v>C12a</v>
      </c>
      <c r="AA128" s="18" t="s">
        <v>864</v>
      </c>
      <c r="AB128" s="18">
        <v>1371</v>
      </c>
      <c r="AC128" s="18">
        <v>2057</v>
      </c>
      <c r="AD128" s="18"/>
      <c r="AE128" s="31"/>
      <c r="AF128" s="8">
        <f t="shared" si="151"/>
        <v>3428</v>
      </c>
      <c r="AG128" s="8">
        <f t="shared" si="152"/>
        <v>3.4279999999999999</v>
      </c>
      <c r="AH128" s="18">
        <v>12</v>
      </c>
      <c r="AI128" s="18">
        <f t="shared" si="158"/>
        <v>0</v>
      </c>
      <c r="AJ128" s="9">
        <f t="shared" si="153"/>
        <v>0</v>
      </c>
      <c r="AK128" s="18">
        <f t="shared" si="235"/>
        <v>5.8</v>
      </c>
      <c r="AL128" s="9">
        <f t="shared" si="143"/>
        <v>69.599999999999994</v>
      </c>
      <c r="AM128" s="18">
        <f t="shared" si="236"/>
        <v>0.08</v>
      </c>
      <c r="AN128" s="9">
        <f t="shared" si="159"/>
        <v>2.88</v>
      </c>
      <c r="AO128" s="18">
        <f t="shared" si="237"/>
        <v>7.48</v>
      </c>
      <c r="AP128" s="9">
        <f t="shared" si="160"/>
        <v>269.28000000000003</v>
      </c>
      <c r="AQ128" s="21">
        <v>0</v>
      </c>
      <c r="AR128" s="9">
        <f t="shared" si="154"/>
        <v>0</v>
      </c>
      <c r="AS128" s="18">
        <f t="shared" si="238"/>
        <v>2.4199999999999999E-2</v>
      </c>
      <c r="AT128" s="9">
        <f t="shared" si="144"/>
        <v>82.957599999999999</v>
      </c>
      <c r="AU128" s="21">
        <f t="shared" si="172"/>
        <v>4.96E-3</v>
      </c>
      <c r="AV128" s="10">
        <f t="shared" si="161"/>
        <v>17.002880000000001</v>
      </c>
      <c r="AW128" s="18">
        <v>13.35</v>
      </c>
      <c r="AX128" s="25">
        <v>12</v>
      </c>
      <c r="AY128" s="27">
        <f t="shared" si="183"/>
        <v>160.19999999999999</v>
      </c>
      <c r="AZ128" s="18">
        <f t="shared" si="239"/>
        <v>0.4854</v>
      </c>
      <c r="BA128" s="9">
        <f t="shared" si="146"/>
        <v>665.48339999999996</v>
      </c>
      <c r="BB128" s="18">
        <f t="shared" si="240"/>
        <v>0.1416</v>
      </c>
      <c r="BC128" s="9">
        <f t="shared" si="147"/>
        <v>291.27120000000002</v>
      </c>
      <c r="BD128" s="18">
        <f t="shared" si="241"/>
        <v>0</v>
      </c>
      <c r="BE128" s="9">
        <f t="shared" si="148"/>
        <v>0</v>
      </c>
      <c r="BF128" s="11">
        <f t="shared" si="149"/>
        <v>1558.67508</v>
      </c>
      <c r="BG128" s="11">
        <f t="shared" si="150"/>
        <v>0</v>
      </c>
      <c r="BH128" s="11">
        <f t="shared" si="155"/>
        <v>1558.67508</v>
      </c>
      <c r="BI128" s="11">
        <f t="shared" si="156"/>
        <v>358.49526839999999</v>
      </c>
      <c r="BJ128" s="11">
        <f t="shared" si="157"/>
        <v>1917.1703484</v>
      </c>
      <c r="BL128" s="12"/>
    </row>
    <row r="129" spans="1:64" ht="13.8" x14ac:dyDescent="0.3">
      <c r="A129" s="31">
        <v>121</v>
      </c>
      <c r="B129" s="31">
        <v>21</v>
      </c>
      <c r="C129" s="31">
        <v>39</v>
      </c>
      <c r="D129" s="31" t="s">
        <v>82</v>
      </c>
      <c r="E129" s="31" t="s">
        <v>103</v>
      </c>
      <c r="F129" s="31" t="s">
        <v>19</v>
      </c>
      <c r="G129" s="31" t="s">
        <v>31</v>
      </c>
      <c r="H129" s="31" t="s">
        <v>31</v>
      </c>
      <c r="I129" s="31" t="s">
        <v>552</v>
      </c>
      <c r="J129" s="37" t="s">
        <v>929</v>
      </c>
      <c r="K129" s="31"/>
      <c r="L129" s="18" t="s">
        <v>1017</v>
      </c>
      <c r="M129" s="18" t="s">
        <v>19</v>
      </c>
      <c r="N129" s="18" t="s">
        <v>31</v>
      </c>
      <c r="O129" s="18" t="s">
        <v>1018</v>
      </c>
      <c r="P129" s="18" t="s">
        <v>929</v>
      </c>
      <c r="Q129" s="31"/>
      <c r="R129" s="18" t="s">
        <v>1079</v>
      </c>
      <c r="S129" s="18" t="s">
        <v>19</v>
      </c>
      <c r="T129" s="18" t="s">
        <v>31</v>
      </c>
      <c r="U129" s="18" t="s">
        <v>31</v>
      </c>
      <c r="V129" s="18" t="s">
        <v>552</v>
      </c>
      <c r="W129" s="18" t="s">
        <v>929</v>
      </c>
      <c r="X129" s="18"/>
      <c r="Y129" s="40" t="s">
        <v>1186</v>
      </c>
      <c r="Z129" s="18" t="str">
        <f t="shared" si="234"/>
        <v>C12a</v>
      </c>
      <c r="AA129" s="18" t="s">
        <v>864</v>
      </c>
      <c r="AB129" s="18">
        <v>1371</v>
      </c>
      <c r="AC129" s="18">
        <v>2057</v>
      </c>
      <c r="AD129" s="18"/>
      <c r="AE129" s="31"/>
      <c r="AF129" s="8">
        <f t="shared" si="151"/>
        <v>3428</v>
      </c>
      <c r="AG129" s="8">
        <f t="shared" si="152"/>
        <v>3.4279999999999999</v>
      </c>
      <c r="AH129" s="18">
        <v>12</v>
      </c>
      <c r="AI129" s="18">
        <f t="shared" si="158"/>
        <v>0</v>
      </c>
      <c r="AJ129" s="9">
        <f t="shared" si="153"/>
        <v>0</v>
      </c>
      <c r="AK129" s="18">
        <f t="shared" si="235"/>
        <v>5.8</v>
      </c>
      <c r="AL129" s="9">
        <f t="shared" si="143"/>
        <v>69.599999999999994</v>
      </c>
      <c r="AM129" s="18">
        <f t="shared" si="236"/>
        <v>0.08</v>
      </c>
      <c r="AN129" s="9">
        <f t="shared" si="159"/>
        <v>2.88</v>
      </c>
      <c r="AO129" s="18">
        <f t="shared" si="237"/>
        <v>7.48</v>
      </c>
      <c r="AP129" s="9">
        <f t="shared" si="160"/>
        <v>269.28000000000003</v>
      </c>
      <c r="AQ129" s="21">
        <v>0</v>
      </c>
      <c r="AR129" s="9">
        <f t="shared" si="154"/>
        <v>0</v>
      </c>
      <c r="AS129" s="18">
        <f t="shared" si="238"/>
        <v>2.4199999999999999E-2</v>
      </c>
      <c r="AT129" s="9">
        <f t="shared" si="144"/>
        <v>82.957599999999999</v>
      </c>
      <c r="AU129" s="21">
        <f t="shared" si="172"/>
        <v>4.96E-3</v>
      </c>
      <c r="AV129" s="10">
        <f t="shared" si="161"/>
        <v>17.002880000000001</v>
      </c>
      <c r="AW129" s="18">
        <v>13.35</v>
      </c>
      <c r="AX129" s="25">
        <v>12</v>
      </c>
      <c r="AY129" s="27">
        <f t="shared" si="183"/>
        <v>160.19999999999999</v>
      </c>
      <c r="AZ129" s="18">
        <f t="shared" si="239"/>
        <v>0.4854</v>
      </c>
      <c r="BA129" s="9">
        <f t="shared" si="146"/>
        <v>665.48339999999996</v>
      </c>
      <c r="BB129" s="18">
        <f t="shared" si="240"/>
        <v>0.1416</v>
      </c>
      <c r="BC129" s="9">
        <f t="shared" si="147"/>
        <v>291.27120000000002</v>
      </c>
      <c r="BD129" s="18">
        <f t="shared" si="241"/>
        <v>0</v>
      </c>
      <c r="BE129" s="9">
        <f t="shared" si="148"/>
        <v>0</v>
      </c>
      <c r="BF129" s="11">
        <f t="shared" si="149"/>
        <v>1558.67508</v>
      </c>
      <c r="BG129" s="11">
        <f t="shared" si="150"/>
        <v>0</v>
      </c>
      <c r="BH129" s="11">
        <f t="shared" si="155"/>
        <v>1558.67508</v>
      </c>
      <c r="BI129" s="11">
        <f t="shared" si="156"/>
        <v>358.49526839999999</v>
      </c>
      <c r="BJ129" s="11">
        <f t="shared" si="157"/>
        <v>1917.1703484</v>
      </c>
      <c r="BL129" s="12"/>
    </row>
    <row r="130" spans="1:64" ht="13.8" x14ac:dyDescent="0.3">
      <c r="A130" s="31">
        <v>122</v>
      </c>
      <c r="B130" s="31">
        <v>21</v>
      </c>
      <c r="C130" s="31">
        <v>40</v>
      </c>
      <c r="D130" s="31" t="s">
        <v>82</v>
      </c>
      <c r="E130" s="31" t="s">
        <v>103</v>
      </c>
      <c r="F130" s="31" t="s">
        <v>19</v>
      </c>
      <c r="G130" s="31" t="s">
        <v>31</v>
      </c>
      <c r="H130" s="31" t="s">
        <v>31</v>
      </c>
      <c r="I130" s="31" t="s">
        <v>552</v>
      </c>
      <c r="J130" s="37" t="s">
        <v>929</v>
      </c>
      <c r="K130" s="31"/>
      <c r="L130" s="18" t="s">
        <v>1017</v>
      </c>
      <c r="M130" s="18" t="s">
        <v>19</v>
      </c>
      <c r="N130" s="18" t="s">
        <v>31</v>
      </c>
      <c r="O130" s="18" t="s">
        <v>1018</v>
      </c>
      <c r="P130" s="18" t="s">
        <v>929</v>
      </c>
      <c r="Q130" s="31"/>
      <c r="R130" s="18" t="s">
        <v>1080</v>
      </c>
      <c r="S130" s="18" t="s">
        <v>19</v>
      </c>
      <c r="T130" s="18" t="s">
        <v>31</v>
      </c>
      <c r="U130" s="18" t="s">
        <v>31</v>
      </c>
      <c r="V130" s="18" t="s">
        <v>552</v>
      </c>
      <c r="W130" s="18" t="s">
        <v>929</v>
      </c>
      <c r="X130" s="18"/>
      <c r="Y130" s="40" t="s">
        <v>1187</v>
      </c>
      <c r="Z130" s="18" t="str">
        <f t="shared" si="234"/>
        <v>C12a</v>
      </c>
      <c r="AA130" s="18" t="s">
        <v>864</v>
      </c>
      <c r="AB130" s="18">
        <v>1371</v>
      </c>
      <c r="AC130" s="18">
        <v>2057</v>
      </c>
      <c r="AD130" s="18"/>
      <c r="AE130" s="31"/>
      <c r="AF130" s="8">
        <f t="shared" si="151"/>
        <v>3428</v>
      </c>
      <c r="AG130" s="8">
        <f t="shared" si="152"/>
        <v>3.4279999999999999</v>
      </c>
      <c r="AH130" s="18">
        <v>12</v>
      </c>
      <c r="AI130" s="18">
        <f t="shared" si="158"/>
        <v>0</v>
      </c>
      <c r="AJ130" s="9">
        <f t="shared" si="153"/>
        <v>0</v>
      </c>
      <c r="AK130" s="18">
        <f t="shared" si="235"/>
        <v>5.8</v>
      </c>
      <c r="AL130" s="9">
        <f t="shared" si="143"/>
        <v>69.599999999999994</v>
      </c>
      <c r="AM130" s="18">
        <f t="shared" si="236"/>
        <v>0.08</v>
      </c>
      <c r="AN130" s="9">
        <f t="shared" si="159"/>
        <v>2.88</v>
      </c>
      <c r="AO130" s="18">
        <f t="shared" si="237"/>
        <v>7.48</v>
      </c>
      <c r="AP130" s="9">
        <f t="shared" si="160"/>
        <v>269.28000000000003</v>
      </c>
      <c r="AQ130" s="21">
        <v>0</v>
      </c>
      <c r="AR130" s="9">
        <f t="shared" si="154"/>
        <v>0</v>
      </c>
      <c r="AS130" s="18">
        <f t="shared" si="238"/>
        <v>2.4199999999999999E-2</v>
      </c>
      <c r="AT130" s="9">
        <f t="shared" si="144"/>
        <v>82.957599999999999</v>
      </c>
      <c r="AU130" s="21">
        <f t="shared" si="172"/>
        <v>4.96E-3</v>
      </c>
      <c r="AV130" s="10">
        <f t="shared" si="161"/>
        <v>17.002880000000001</v>
      </c>
      <c r="AW130" s="18">
        <v>13.35</v>
      </c>
      <c r="AX130" s="25">
        <v>12</v>
      </c>
      <c r="AY130" s="27">
        <f t="shared" si="183"/>
        <v>160.19999999999999</v>
      </c>
      <c r="AZ130" s="18">
        <f t="shared" si="239"/>
        <v>0.4854</v>
      </c>
      <c r="BA130" s="9">
        <f t="shared" si="146"/>
        <v>665.48339999999996</v>
      </c>
      <c r="BB130" s="18">
        <f t="shared" si="240"/>
        <v>0.1416</v>
      </c>
      <c r="BC130" s="9">
        <f t="shared" si="147"/>
        <v>291.27120000000002</v>
      </c>
      <c r="BD130" s="18">
        <f t="shared" si="241"/>
        <v>0</v>
      </c>
      <c r="BE130" s="9">
        <f t="shared" si="148"/>
        <v>0</v>
      </c>
      <c r="BF130" s="11">
        <f t="shared" si="149"/>
        <v>1558.67508</v>
      </c>
      <c r="BG130" s="11">
        <f t="shared" si="150"/>
        <v>0</v>
      </c>
      <c r="BH130" s="11">
        <f t="shared" si="155"/>
        <v>1558.67508</v>
      </c>
      <c r="BI130" s="11">
        <f t="shared" si="156"/>
        <v>358.49526839999999</v>
      </c>
      <c r="BJ130" s="11">
        <f t="shared" si="157"/>
        <v>1917.1703484</v>
      </c>
      <c r="BL130" s="12"/>
    </row>
    <row r="131" spans="1:64" ht="13.8" x14ac:dyDescent="0.3">
      <c r="A131" s="31">
        <v>123</v>
      </c>
      <c r="B131" s="31">
        <v>21</v>
      </c>
      <c r="C131" s="31">
        <v>41</v>
      </c>
      <c r="D131" s="31" t="s">
        <v>82</v>
      </c>
      <c r="E131" s="31" t="s">
        <v>103</v>
      </c>
      <c r="F131" s="31" t="s">
        <v>19</v>
      </c>
      <c r="G131" s="31" t="s">
        <v>31</v>
      </c>
      <c r="H131" s="31" t="s">
        <v>31</v>
      </c>
      <c r="I131" s="31" t="s">
        <v>552</v>
      </c>
      <c r="J131" s="37" t="s">
        <v>929</v>
      </c>
      <c r="K131" s="31"/>
      <c r="L131" s="18" t="s">
        <v>1017</v>
      </c>
      <c r="M131" s="18" t="s">
        <v>19</v>
      </c>
      <c r="N131" s="18" t="s">
        <v>31</v>
      </c>
      <c r="O131" s="18" t="s">
        <v>1018</v>
      </c>
      <c r="P131" s="18" t="s">
        <v>929</v>
      </c>
      <c r="Q131" s="31"/>
      <c r="R131" s="18" t="s">
        <v>1081</v>
      </c>
      <c r="S131" s="18" t="s">
        <v>19</v>
      </c>
      <c r="T131" s="18" t="s">
        <v>31</v>
      </c>
      <c r="U131" s="18" t="s">
        <v>31</v>
      </c>
      <c r="V131" s="18" t="s">
        <v>552</v>
      </c>
      <c r="W131" s="18" t="s">
        <v>929</v>
      </c>
      <c r="X131" s="18"/>
      <c r="Y131" s="40" t="s">
        <v>1188</v>
      </c>
      <c r="Z131" s="18" t="str">
        <f t="shared" ref="Z131:Z134" si="242">Z$39</f>
        <v>G11</v>
      </c>
      <c r="AA131" s="18" t="s">
        <v>866</v>
      </c>
      <c r="AB131" s="18">
        <v>5714</v>
      </c>
      <c r="AC131" s="18"/>
      <c r="AD131" s="18"/>
      <c r="AE131" s="31"/>
      <c r="AF131" s="8">
        <f t="shared" si="151"/>
        <v>5714</v>
      </c>
      <c r="AG131" s="8">
        <f t="shared" si="152"/>
        <v>5.7140000000000004</v>
      </c>
      <c r="AH131" s="18">
        <v>12</v>
      </c>
      <c r="AI131" s="18">
        <f t="shared" si="158"/>
        <v>0</v>
      </c>
      <c r="AJ131" s="9">
        <f t="shared" si="153"/>
        <v>0</v>
      </c>
      <c r="AK131" s="18">
        <f t="shared" ref="AK131:AK134" si="243">AK$39</f>
        <v>4.5599999999999996</v>
      </c>
      <c r="AL131" s="9">
        <f t="shared" si="143"/>
        <v>54.72</v>
      </c>
      <c r="AM131" s="39">
        <v>0.33</v>
      </c>
      <c r="AN131" s="9">
        <f t="shared" ref="AN131:AN134" si="244">AM131*AH131</f>
        <v>3.96</v>
      </c>
      <c r="AO131" s="18">
        <f t="shared" ref="AO131:AO134" si="245">AO$39</f>
        <v>11.54</v>
      </c>
      <c r="AP131" s="9">
        <f t="shared" ref="AP131:AP136" si="246">AO131*AH131</f>
        <v>138.47999999999999</v>
      </c>
      <c r="AQ131" s="21">
        <v>0</v>
      </c>
      <c r="AR131" s="9">
        <f t="shared" si="154"/>
        <v>0</v>
      </c>
      <c r="AS131" s="18">
        <f t="shared" ref="AS131:AS134" si="247">AS$39</f>
        <v>2.4199999999999999E-2</v>
      </c>
      <c r="AT131" s="9">
        <f t="shared" si="144"/>
        <v>138.27879999999999</v>
      </c>
      <c r="AU131" s="21">
        <f t="shared" si="172"/>
        <v>4.96E-3</v>
      </c>
      <c r="AV131" s="10">
        <f t="shared" si="161"/>
        <v>28.341439999999999</v>
      </c>
      <c r="AW131" s="18">
        <v>13.35</v>
      </c>
      <c r="AX131" s="25">
        <v>12</v>
      </c>
      <c r="AY131" s="27">
        <f t="shared" si="183"/>
        <v>160.19999999999999</v>
      </c>
      <c r="AZ131" s="18">
        <f t="shared" ref="AZ131:AZ134" si="248">AZ$39</f>
        <v>0.35299999999999998</v>
      </c>
      <c r="BA131" s="9">
        <f t="shared" si="146"/>
        <v>2017.0419999999999</v>
      </c>
      <c r="BB131" s="18">
        <f t="shared" ref="BB131:BB134" si="249">BB$39</f>
        <v>0</v>
      </c>
      <c r="BC131" s="9">
        <f t="shared" si="147"/>
        <v>0</v>
      </c>
      <c r="BD131" s="18">
        <f t="shared" ref="BD131:BD134" si="250">BD$39</f>
        <v>0</v>
      </c>
      <c r="BE131" s="9">
        <f t="shared" si="148"/>
        <v>0</v>
      </c>
      <c r="BF131" s="11">
        <f t="shared" si="149"/>
        <v>2541.0222399999998</v>
      </c>
      <c r="BG131" s="11">
        <f t="shared" si="150"/>
        <v>0</v>
      </c>
      <c r="BH131" s="11">
        <f t="shared" si="155"/>
        <v>2541.0222399999998</v>
      </c>
      <c r="BI131" s="11">
        <f t="shared" si="156"/>
        <v>584.43511519999993</v>
      </c>
      <c r="BJ131" s="11">
        <f t="shared" si="157"/>
        <v>3125.4573551999997</v>
      </c>
      <c r="BL131" s="12"/>
    </row>
    <row r="132" spans="1:64" ht="13.8" x14ac:dyDescent="0.3">
      <c r="A132" s="31">
        <v>124</v>
      </c>
      <c r="B132" s="31">
        <v>21</v>
      </c>
      <c r="C132" s="31">
        <v>42</v>
      </c>
      <c r="D132" s="31" t="s">
        <v>82</v>
      </c>
      <c r="E132" s="31" t="s">
        <v>103</v>
      </c>
      <c r="F132" s="31" t="s">
        <v>19</v>
      </c>
      <c r="G132" s="31" t="s">
        <v>31</v>
      </c>
      <c r="H132" s="31" t="s">
        <v>31</v>
      </c>
      <c r="I132" s="31" t="s">
        <v>552</v>
      </c>
      <c r="J132" s="37" t="s">
        <v>929</v>
      </c>
      <c r="K132" s="31"/>
      <c r="L132" s="18" t="s">
        <v>1017</v>
      </c>
      <c r="M132" s="18" t="s">
        <v>19</v>
      </c>
      <c r="N132" s="18" t="s">
        <v>31</v>
      </c>
      <c r="O132" s="18" t="s">
        <v>1018</v>
      </c>
      <c r="P132" s="18" t="s">
        <v>929</v>
      </c>
      <c r="Q132" s="31"/>
      <c r="R132" s="18" t="s">
        <v>1082</v>
      </c>
      <c r="S132" s="18" t="s">
        <v>19</v>
      </c>
      <c r="T132" s="18" t="s">
        <v>31</v>
      </c>
      <c r="U132" s="18" t="s">
        <v>31</v>
      </c>
      <c r="V132" s="18" t="s">
        <v>552</v>
      </c>
      <c r="W132" s="18" t="s">
        <v>929</v>
      </c>
      <c r="X132" s="18"/>
      <c r="Y132" s="40" t="s">
        <v>1189</v>
      </c>
      <c r="Z132" s="18" t="str">
        <f t="shared" si="242"/>
        <v>G11</v>
      </c>
      <c r="AA132" s="18" t="s">
        <v>866</v>
      </c>
      <c r="AB132" s="18">
        <v>5714</v>
      </c>
      <c r="AC132" s="18"/>
      <c r="AD132" s="18"/>
      <c r="AE132" s="31"/>
      <c r="AF132" s="8">
        <f t="shared" si="151"/>
        <v>5714</v>
      </c>
      <c r="AG132" s="8">
        <f t="shared" si="152"/>
        <v>5.7140000000000004</v>
      </c>
      <c r="AH132" s="18">
        <v>12</v>
      </c>
      <c r="AI132" s="18">
        <f t="shared" si="158"/>
        <v>0</v>
      </c>
      <c r="AJ132" s="9">
        <f t="shared" si="153"/>
        <v>0</v>
      </c>
      <c r="AK132" s="18">
        <f t="shared" si="243"/>
        <v>4.5599999999999996</v>
      </c>
      <c r="AL132" s="9">
        <f t="shared" si="143"/>
        <v>54.72</v>
      </c>
      <c r="AM132" s="39">
        <v>0.33</v>
      </c>
      <c r="AN132" s="9">
        <f t="shared" si="244"/>
        <v>3.96</v>
      </c>
      <c r="AO132" s="18">
        <f t="shared" si="245"/>
        <v>11.54</v>
      </c>
      <c r="AP132" s="9">
        <f t="shared" si="246"/>
        <v>138.47999999999999</v>
      </c>
      <c r="AQ132" s="21">
        <v>0</v>
      </c>
      <c r="AR132" s="9">
        <f t="shared" si="154"/>
        <v>0</v>
      </c>
      <c r="AS132" s="18">
        <f t="shared" si="247"/>
        <v>2.4199999999999999E-2</v>
      </c>
      <c r="AT132" s="9">
        <f t="shared" si="144"/>
        <v>138.27879999999999</v>
      </c>
      <c r="AU132" s="21">
        <f t="shared" si="172"/>
        <v>4.96E-3</v>
      </c>
      <c r="AV132" s="10">
        <f t="shared" si="161"/>
        <v>28.341439999999999</v>
      </c>
      <c r="AW132" s="18">
        <v>13.35</v>
      </c>
      <c r="AX132" s="25">
        <v>12</v>
      </c>
      <c r="AY132" s="27">
        <f t="shared" si="183"/>
        <v>160.19999999999999</v>
      </c>
      <c r="AZ132" s="18">
        <f t="shared" si="248"/>
        <v>0.35299999999999998</v>
      </c>
      <c r="BA132" s="9">
        <f t="shared" si="146"/>
        <v>2017.0419999999999</v>
      </c>
      <c r="BB132" s="18">
        <f t="shared" si="249"/>
        <v>0</v>
      </c>
      <c r="BC132" s="9">
        <f t="shared" si="147"/>
        <v>0</v>
      </c>
      <c r="BD132" s="18">
        <f t="shared" si="250"/>
        <v>0</v>
      </c>
      <c r="BE132" s="9">
        <f t="shared" si="148"/>
        <v>0</v>
      </c>
      <c r="BF132" s="11">
        <f t="shared" si="149"/>
        <v>2541.0222399999998</v>
      </c>
      <c r="BG132" s="11">
        <f t="shared" si="150"/>
        <v>0</v>
      </c>
      <c r="BH132" s="11">
        <f t="shared" si="155"/>
        <v>2541.0222399999998</v>
      </c>
      <c r="BI132" s="11">
        <f t="shared" si="156"/>
        <v>584.43511519999993</v>
      </c>
      <c r="BJ132" s="11">
        <f t="shared" si="157"/>
        <v>3125.4573551999997</v>
      </c>
      <c r="BL132" s="12"/>
    </row>
    <row r="133" spans="1:64" ht="13.8" x14ac:dyDescent="0.3">
      <c r="A133" s="31">
        <v>125</v>
      </c>
      <c r="B133" s="31">
        <v>21</v>
      </c>
      <c r="C133" s="31">
        <v>43</v>
      </c>
      <c r="D133" s="31" t="s">
        <v>82</v>
      </c>
      <c r="E133" s="31" t="s">
        <v>103</v>
      </c>
      <c r="F133" s="31" t="s">
        <v>19</v>
      </c>
      <c r="G133" s="31" t="s">
        <v>31</v>
      </c>
      <c r="H133" s="31" t="s">
        <v>31</v>
      </c>
      <c r="I133" s="31" t="s">
        <v>552</v>
      </c>
      <c r="J133" s="37" t="s">
        <v>929</v>
      </c>
      <c r="K133" s="31"/>
      <c r="L133" s="18" t="s">
        <v>1017</v>
      </c>
      <c r="M133" s="18" t="s">
        <v>19</v>
      </c>
      <c r="N133" s="18" t="s">
        <v>31</v>
      </c>
      <c r="O133" s="18" t="s">
        <v>1018</v>
      </c>
      <c r="P133" s="18" t="s">
        <v>929</v>
      </c>
      <c r="Q133" s="31"/>
      <c r="R133" s="18" t="s">
        <v>1083</v>
      </c>
      <c r="S133" s="18" t="s">
        <v>19</v>
      </c>
      <c r="T133" s="18" t="s">
        <v>31</v>
      </c>
      <c r="U133" s="18" t="s">
        <v>31</v>
      </c>
      <c r="V133" s="18" t="s">
        <v>552</v>
      </c>
      <c r="W133" s="18" t="s">
        <v>929</v>
      </c>
      <c r="X133" s="18"/>
      <c r="Y133" s="40" t="s">
        <v>1190</v>
      </c>
      <c r="Z133" s="18" t="str">
        <f t="shared" si="242"/>
        <v>G11</v>
      </c>
      <c r="AA133" s="18" t="s">
        <v>866</v>
      </c>
      <c r="AB133" s="18">
        <v>5714</v>
      </c>
      <c r="AC133" s="18"/>
      <c r="AD133" s="18"/>
      <c r="AE133" s="31"/>
      <c r="AF133" s="8">
        <f t="shared" si="151"/>
        <v>5714</v>
      </c>
      <c r="AG133" s="8">
        <f t="shared" si="152"/>
        <v>5.7140000000000004</v>
      </c>
      <c r="AH133" s="18">
        <v>12</v>
      </c>
      <c r="AI133" s="18">
        <f t="shared" si="158"/>
        <v>0</v>
      </c>
      <c r="AJ133" s="9">
        <f t="shared" si="153"/>
        <v>0</v>
      </c>
      <c r="AK133" s="18">
        <f t="shared" si="243"/>
        <v>4.5599999999999996</v>
      </c>
      <c r="AL133" s="9">
        <f t="shared" si="143"/>
        <v>54.72</v>
      </c>
      <c r="AM133" s="39">
        <v>0.33</v>
      </c>
      <c r="AN133" s="9">
        <f t="shared" si="244"/>
        <v>3.96</v>
      </c>
      <c r="AO133" s="18">
        <f t="shared" si="245"/>
        <v>11.54</v>
      </c>
      <c r="AP133" s="9">
        <f t="shared" si="246"/>
        <v>138.47999999999999</v>
      </c>
      <c r="AQ133" s="21">
        <v>0</v>
      </c>
      <c r="AR133" s="9">
        <f t="shared" si="154"/>
        <v>0</v>
      </c>
      <c r="AS133" s="18">
        <f t="shared" si="247"/>
        <v>2.4199999999999999E-2</v>
      </c>
      <c r="AT133" s="9">
        <f t="shared" si="144"/>
        <v>138.27879999999999</v>
      </c>
      <c r="AU133" s="21">
        <f t="shared" si="172"/>
        <v>4.96E-3</v>
      </c>
      <c r="AV133" s="10">
        <f t="shared" si="161"/>
        <v>28.341439999999999</v>
      </c>
      <c r="AW133" s="18">
        <v>13.35</v>
      </c>
      <c r="AX133" s="25">
        <v>12</v>
      </c>
      <c r="AY133" s="27">
        <f t="shared" si="183"/>
        <v>160.19999999999999</v>
      </c>
      <c r="AZ133" s="18">
        <f t="shared" si="248"/>
        <v>0.35299999999999998</v>
      </c>
      <c r="BA133" s="9">
        <f t="shared" si="146"/>
        <v>2017.0419999999999</v>
      </c>
      <c r="BB133" s="18">
        <f t="shared" si="249"/>
        <v>0</v>
      </c>
      <c r="BC133" s="9">
        <f t="shared" si="147"/>
        <v>0</v>
      </c>
      <c r="BD133" s="18">
        <f t="shared" si="250"/>
        <v>0</v>
      </c>
      <c r="BE133" s="9">
        <f t="shared" si="148"/>
        <v>0</v>
      </c>
      <c r="BF133" s="11">
        <f t="shared" si="149"/>
        <v>2541.0222399999998</v>
      </c>
      <c r="BG133" s="11">
        <f t="shared" si="150"/>
        <v>0</v>
      </c>
      <c r="BH133" s="11">
        <f t="shared" si="155"/>
        <v>2541.0222399999998</v>
      </c>
      <c r="BI133" s="11">
        <f t="shared" si="156"/>
        <v>584.43511519999993</v>
      </c>
      <c r="BJ133" s="11">
        <f t="shared" si="157"/>
        <v>3125.4573551999997</v>
      </c>
      <c r="BL133" s="12"/>
    </row>
    <row r="134" spans="1:64" ht="13.8" x14ac:dyDescent="0.3">
      <c r="A134" s="31">
        <v>126</v>
      </c>
      <c r="B134" s="31">
        <v>21</v>
      </c>
      <c r="C134" s="31">
        <v>44</v>
      </c>
      <c r="D134" s="31" t="s">
        <v>82</v>
      </c>
      <c r="E134" s="31" t="s">
        <v>103</v>
      </c>
      <c r="F134" s="31" t="s">
        <v>19</v>
      </c>
      <c r="G134" s="31" t="s">
        <v>31</v>
      </c>
      <c r="H134" s="31" t="s">
        <v>31</v>
      </c>
      <c r="I134" s="31" t="s">
        <v>552</v>
      </c>
      <c r="J134" s="37" t="s">
        <v>929</v>
      </c>
      <c r="K134" s="31"/>
      <c r="L134" s="18" t="s">
        <v>1017</v>
      </c>
      <c r="M134" s="18" t="s">
        <v>19</v>
      </c>
      <c r="N134" s="18" t="s">
        <v>31</v>
      </c>
      <c r="O134" s="18" t="s">
        <v>1018</v>
      </c>
      <c r="P134" s="18" t="s">
        <v>929</v>
      </c>
      <c r="Q134" s="31"/>
      <c r="R134" s="18" t="s">
        <v>1084</v>
      </c>
      <c r="S134" s="18" t="s">
        <v>19</v>
      </c>
      <c r="T134" s="18" t="s">
        <v>31</v>
      </c>
      <c r="U134" s="18" t="s">
        <v>31</v>
      </c>
      <c r="V134" s="18" t="s">
        <v>552</v>
      </c>
      <c r="W134" s="18" t="s">
        <v>929</v>
      </c>
      <c r="X134" s="18"/>
      <c r="Y134" s="40" t="s">
        <v>1191</v>
      </c>
      <c r="Z134" s="18" t="str">
        <f t="shared" si="242"/>
        <v>G11</v>
      </c>
      <c r="AA134" s="18" t="s">
        <v>866</v>
      </c>
      <c r="AB134" s="18">
        <v>5714</v>
      </c>
      <c r="AC134" s="18"/>
      <c r="AD134" s="18"/>
      <c r="AE134" s="31"/>
      <c r="AF134" s="8">
        <f t="shared" si="151"/>
        <v>5714</v>
      </c>
      <c r="AG134" s="8">
        <f t="shared" si="152"/>
        <v>5.7140000000000004</v>
      </c>
      <c r="AH134" s="18">
        <v>12</v>
      </c>
      <c r="AI134" s="18">
        <f t="shared" si="158"/>
        <v>0</v>
      </c>
      <c r="AJ134" s="9">
        <f t="shared" si="153"/>
        <v>0</v>
      </c>
      <c r="AK134" s="18">
        <f t="shared" si="243"/>
        <v>4.5599999999999996</v>
      </c>
      <c r="AL134" s="9">
        <f t="shared" si="143"/>
        <v>54.72</v>
      </c>
      <c r="AM134" s="39">
        <v>0.33</v>
      </c>
      <c r="AN134" s="9">
        <f t="shared" si="244"/>
        <v>3.96</v>
      </c>
      <c r="AO134" s="18">
        <f t="shared" si="245"/>
        <v>11.54</v>
      </c>
      <c r="AP134" s="9">
        <f t="shared" si="246"/>
        <v>138.47999999999999</v>
      </c>
      <c r="AQ134" s="21">
        <v>0</v>
      </c>
      <c r="AR134" s="9">
        <f t="shared" si="154"/>
        <v>0</v>
      </c>
      <c r="AS134" s="18">
        <f t="shared" si="247"/>
        <v>2.4199999999999999E-2</v>
      </c>
      <c r="AT134" s="9">
        <f t="shared" si="144"/>
        <v>138.27879999999999</v>
      </c>
      <c r="AU134" s="21">
        <f t="shared" si="172"/>
        <v>4.96E-3</v>
      </c>
      <c r="AV134" s="10">
        <f t="shared" si="161"/>
        <v>28.341439999999999</v>
      </c>
      <c r="AW134" s="18">
        <v>13.35</v>
      </c>
      <c r="AX134" s="25">
        <v>12</v>
      </c>
      <c r="AY134" s="27">
        <f t="shared" si="183"/>
        <v>160.19999999999999</v>
      </c>
      <c r="AZ134" s="18">
        <f t="shared" si="248"/>
        <v>0.35299999999999998</v>
      </c>
      <c r="BA134" s="9">
        <f t="shared" si="146"/>
        <v>2017.0419999999999</v>
      </c>
      <c r="BB134" s="18">
        <f t="shared" si="249"/>
        <v>0</v>
      </c>
      <c r="BC134" s="9">
        <f t="shared" si="147"/>
        <v>0</v>
      </c>
      <c r="BD134" s="18">
        <f t="shared" si="250"/>
        <v>0</v>
      </c>
      <c r="BE134" s="9">
        <f t="shared" si="148"/>
        <v>0</v>
      </c>
      <c r="BF134" s="11">
        <f t="shared" si="149"/>
        <v>2541.0222399999998</v>
      </c>
      <c r="BG134" s="11">
        <f t="shared" si="150"/>
        <v>0</v>
      </c>
      <c r="BH134" s="11">
        <f t="shared" si="155"/>
        <v>2541.0222399999998</v>
      </c>
      <c r="BI134" s="11">
        <f t="shared" si="156"/>
        <v>584.43511519999993</v>
      </c>
      <c r="BJ134" s="11">
        <f t="shared" si="157"/>
        <v>3125.4573551999997</v>
      </c>
      <c r="BL134" s="12"/>
    </row>
    <row r="135" spans="1:64" ht="13.8" x14ac:dyDescent="0.3">
      <c r="A135" s="31">
        <v>127</v>
      </c>
      <c r="B135" s="31">
        <v>21</v>
      </c>
      <c r="C135" s="31">
        <v>45</v>
      </c>
      <c r="D135" s="31" t="s">
        <v>82</v>
      </c>
      <c r="E135" s="31" t="s">
        <v>103</v>
      </c>
      <c r="F135" s="31" t="s">
        <v>19</v>
      </c>
      <c r="G135" s="31" t="s">
        <v>31</v>
      </c>
      <c r="H135" s="31" t="s">
        <v>31</v>
      </c>
      <c r="I135" s="31" t="s">
        <v>552</v>
      </c>
      <c r="J135" s="37" t="s">
        <v>929</v>
      </c>
      <c r="K135" s="31"/>
      <c r="L135" s="18" t="s">
        <v>1017</v>
      </c>
      <c r="M135" s="18" t="s">
        <v>19</v>
      </c>
      <c r="N135" s="18" t="s">
        <v>31</v>
      </c>
      <c r="O135" s="18" t="s">
        <v>1018</v>
      </c>
      <c r="P135" s="18" t="s">
        <v>929</v>
      </c>
      <c r="Q135" s="31"/>
      <c r="R135" s="18" t="s">
        <v>1085</v>
      </c>
      <c r="S135" s="18" t="s">
        <v>19</v>
      </c>
      <c r="T135" s="18" t="s">
        <v>31</v>
      </c>
      <c r="U135" s="18" t="s">
        <v>31</v>
      </c>
      <c r="V135" s="18" t="s">
        <v>552</v>
      </c>
      <c r="W135" s="18" t="s">
        <v>929</v>
      </c>
      <c r="X135" s="18"/>
      <c r="Y135" s="40" t="s">
        <v>1192</v>
      </c>
      <c r="Z135" s="18" t="str">
        <f>Z$9</f>
        <v>C12a</v>
      </c>
      <c r="AA135" s="18" t="s">
        <v>864</v>
      </c>
      <c r="AB135" s="18">
        <v>1371</v>
      </c>
      <c r="AC135" s="18">
        <v>2057</v>
      </c>
      <c r="AD135" s="18"/>
      <c r="AE135" s="31"/>
      <c r="AF135" s="8">
        <f t="shared" si="151"/>
        <v>3428</v>
      </c>
      <c r="AG135" s="8">
        <f t="shared" si="152"/>
        <v>3.4279999999999999</v>
      </c>
      <c r="AH135" s="18">
        <v>12</v>
      </c>
      <c r="AI135" s="18">
        <f t="shared" si="158"/>
        <v>0</v>
      </c>
      <c r="AJ135" s="9">
        <f t="shared" si="153"/>
        <v>0</v>
      </c>
      <c r="AK135" s="18">
        <f>AK$9</f>
        <v>5.8</v>
      </c>
      <c r="AL135" s="9">
        <f t="shared" si="143"/>
        <v>69.599999999999994</v>
      </c>
      <c r="AM135" s="18">
        <f>AM$9</f>
        <v>0.08</v>
      </c>
      <c r="AN135" s="9">
        <f t="shared" si="159"/>
        <v>2.88</v>
      </c>
      <c r="AO135" s="18">
        <f>AO$9</f>
        <v>7.48</v>
      </c>
      <c r="AP135" s="9">
        <f t="shared" si="160"/>
        <v>269.28000000000003</v>
      </c>
      <c r="AQ135" s="21">
        <v>0</v>
      </c>
      <c r="AR135" s="9">
        <f t="shared" si="154"/>
        <v>0</v>
      </c>
      <c r="AS135" s="18">
        <f>AS$9</f>
        <v>2.4199999999999999E-2</v>
      </c>
      <c r="AT135" s="9">
        <f t="shared" si="144"/>
        <v>82.957599999999999</v>
      </c>
      <c r="AU135" s="21">
        <f t="shared" si="172"/>
        <v>4.96E-3</v>
      </c>
      <c r="AV135" s="10">
        <f t="shared" si="161"/>
        <v>17.002880000000001</v>
      </c>
      <c r="AW135" s="18">
        <v>13.35</v>
      </c>
      <c r="AX135" s="25">
        <v>12</v>
      </c>
      <c r="AY135" s="27">
        <f t="shared" si="183"/>
        <v>160.19999999999999</v>
      </c>
      <c r="AZ135" s="18">
        <f>AZ$9</f>
        <v>0.4854</v>
      </c>
      <c r="BA135" s="9">
        <f t="shared" si="146"/>
        <v>665.48339999999996</v>
      </c>
      <c r="BB135" s="18">
        <f>BB$9</f>
        <v>0.1416</v>
      </c>
      <c r="BC135" s="9">
        <f t="shared" si="147"/>
        <v>291.27120000000002</v>
      </c>
      <c r="BD135" s="18">
        <f>BD$9</f>
        <v>0</v>
      </c>
      <c r="BE135" s="9">
        <f t="shared" si="148"/>
        <v>0</v>
      </c>
      <c r="BF135" s="11">
        <f t="shared" si="149"/>
        <v>1558.67508</v>
      </c>
      <c r="BG135" s="11">
        <f t="shared" si="150"/>
        <v>0</v>
      </c>
      <c r="BH135" s="11">
        <f t="shared" si="155"/>
        <v>1558.67508</v>
      </c>
      <c r="BI135" s="11">
        <f t="shared" si="156"/>
        <v>358.49526839999999</v>
      </c>
      <c r="BJ135" s="11">
        <f t="shared" si="157"/>
        <v>1917.1703484</v>
      </c>
      <c r="BL135" s="12"/>
    </row>
    <row r="136" spans="1:64" ht="13.8" x14ac:dyDescent="0.3">
      <c r="A136" s="31">
        <v>128</v>
      </c>
      <c r="B136" s="31">
        <v>21</v>
      </c>
      <c r="C136" s="31">
        <v>46</v>
      </c>
      <c r="D136" s="31" t="s">
        <v>82</v>
      </c>
      <c r="E136" s="31" t="s">
        <v>103</v>
      </c>
      <c r="F136" s="31" t="s">
        <v>19</v>
      </c>
      <c r="G136" s="31" t="s">
        <v>31</v>
      </c>
      <c r="H136" s="31" t="s">
        <v>31</v>
      </c>
      <c r="I136" s="31" t="s">
        <v>552</v>
      </c>
      <c r="J136" s="37" t="s">
        <v>929</v>
      </c>
      <c r="K136" s="31"/>
      <c r="L136" s="18" t="s">
        <v>1017</v>
      </c>
      <c r="M136" s="18" t="s">
        <v>19</v>
      </c>
      <c r="N136" s="18" t="s">
        <v>31</v>
      </c>
      <c r="O136" s="18" t="s">
        <v>1018</v>
      </c>
      <c r="P136" s="18" t="s">
        <v>929</v>
      </c>
      <c r="Q136" s="31"/>
      <c r="R136" s="18" t="s">
        <v>1086</v>
      </c>
      <c r="S136" s="18" t="s">
        <v>19</v>
      </c>
      <c r="T136" s="18" t="s">
        <v>31</v>
      </c>
      <c r="U136" s="18" t="s">
        <v>31</v>
      </c>
      <c r="V136" s="18" t="s">
        <v>552</v>
      </c>
      <c r="W136" s="18" t="s">
        <v>929</v>
      </c>
      <c r="X136" s="18"/>
      <c r="Y136" s="40" t="s">
        <v>1193</v>
      </c>
      <c r="Z136" s="18" t="str">
        <f>Z$39</f>
        <v>G11</v>
      </c>
      <c r="AA136" s="18" t="s">
        <v>866</v>
      </c>
      <c r="AB136" s="18">
        <v>5714</v>
      </c>
      <c r="AC136" s="18"/>
      <c r="AD136" s="18"/>
      <c r="AE136" s="31"/>
      <c r="AF136" s="8">
        <f t="shared" si="151"/>
        <v>5714</v>
      </c>
      <c r="AG136" s="8">
        <f t="shared" si="152"/>
        <v>5.7140000000000004</v>
      </c>
      <c r="AH136" s="18">
        <v>12</v>
      </c>
      <c r="AI136" s="18">
        <f t="shared" si="158"/>
        <v>0</v>
      </c>
      <c r="AJ136" s="9">
        <f t="shared" si="153"/>
        <v>0</v>
      </c>
      <c r="AK136" s="18">
        <f>AK$39</f>
        <v>4.5599999999999996</v>
      </c>
      <c r="AL136" s="9">
        <f t="shared" si="143"/>
        <v>54.72</v>
      </c>
      <c r="AM136" s="39">
        <v>0.33</v>
      </c>
      <c r="AN136" s="9">
        <f>AM136*AH136</f>
        <v>3.96</v>
      </c>
      <c r="AO136" s="18">
        <f>AO$39</f>
        <v>11.54</v>
      </c>
      <c r="AP136" s="9">
        <f t="shared" si="246"/>
        <v>138.47999999999999</v>
      </c>
      <c r="AQ136" s="21">
        <v>0</v>
      </c>
      <c r="AR136" s="9">
        <f t="shared" si="154"/>
        <v>0</v>
      </c>
      <c r="AS136" s="18">
        <f>AS$39</f>
        <v>2.4199999999999999E-2</v>
      </c>
      <c r="AT136" s="9">
        <f t="shared" si="144"/>
        <v>138.27879999999999</v>
      </c>
      <c r="AU136" s="21">
        <f t="shared" si="172"/>
        <v>4.96E-3</v>
      </c>
      <c r="AV136" s="10">
        <f t="shared" si="161"/>
        <v>28.341439999999999</v>
      </c>
      <c r="AW136" s="18">
        <v>13.35</v>
      </c>
      <c r="AX136" s="25">
        <v>12</v>
      </c>
      <c r="AY136" s="27">
        <f t="shared" si="183"/>
        <v>160.19999999999999</v>
      </c>
      <c r="AZ136" s="18">
        <f>AZ$39</f>
        <v>0.35299999999999998</v>
      </c>
      <c r="BA136" s="9">
        <f t="shared" si="146"/>
        <v>2017.0419999999999</v>
      </c>
      <c r="BB136" s="18">
        <f>BB$39</f>
        <v>0</v>
      </c>
      <c r="BC136" s="9">
        <f t="shared" si="147"/>
        <v>0</v>
      </c>
      <c r="BD136" s="18">
        <f>BD$39</f>
        <v>0</v>
      </c>
      <c r="BE136" s="9">
        <f t="shared" si="148"/>
        <v>0</v>
      </c>
      <c r="BF136" s="11">
        <f t="shared" si="149"/>
        <v>2541.0222399999998</v>
      </c>
      <c r="BG136" s="11">
        <f t="shared" si="150"/>
        <v>0</v>
      </c>
      <c r="BH136" s="11">
        <f t="shared" si="155"/>
        <v>2541.0222399999998</v>
      </c>
      <c r="BI136" s="11">
        <f t="shared" si="156"/>
        <v>584.43511519999993</v>
      </c>
      <c r="BJ136" s="11">
        <f t="shared" si="157"/>
        <v>3125.4573551999997</v>
      </c>
      <c r="BL136" s="12"/>
    </row>
    <row r="137" spans="1:64" ht="13.8" x14ac:dyDescent="0.3">
      <c r="A137" s="31">
        <v>129</v>
      </c>
      <c r="B137" s="31">
        <v>21</v>
      </c>
      <c r="C137" s="31">
        <v>47</v>
      </c>
      <c r="D137" s="31" t="s">
        <v>82</v>
      </c>
      <c r="E137" s="31" t="s">
        <v>103</v>
      </c>
      <c r="F137" s="31" t="s">
        <v>19</v>
      </c>
      <c r="G137" s="31" t="s">
        <v>31</v>
      </c>
      <c r="H137" s="31" t="s">
        <v>31</v>
      </c>
      <c r="I137" s="31" t="s">
        <v>552</v>
      </c>
      <c r="J137" s="37" t="s">
        <v>929</v>
      </c>
      <c r="K137" s="31"/>
      <c r="L137" s="18" t="s">
        <v>1017</v>
      </c>
      <c r="M137" s="18" t="s">
        <v>19</v>
      </c>
      <c r="N137" s="18" t="s">
        <v>31</v>
      </c>
      <c r="O137" s="18" t="s">
        <v>1018</v>
      </c>
      <c r="P137" s="18" t="s">
        <v>929</v>
      </c>
      <c r="Q137" s="31"/>
      <c r="R137" s="18" t="s">
        <v>1087</v>
      </c>
      <c r="S137" s="18" t="s">
        <v>19</v>
      </c>
      <c r="T137" s="18" t="s">
        <v>31</v>
      </c>
      <c r="U137" s="18" t="s">
        <v>31</v>
      </c>
      <c r="V137" s="18" t="s">
        <v>552</v>
      </c>
      <c r="W137" s="18" t="s">
        <v>929</v>
      </c>
      <c r="X137" s="18"/>
      <c r="Y137" s="40" t="s">
        <v>1194</v>
      </c>
      <c r="Z137" s="18" t="str">
        <f>Z$9</f>
        <v>C12a</v>
      </c>
      <c r="AA137" s="18" t="s">
        <v>864</v>
      </c>
      <c r="AB137" s="18">
        <v>1371</v>
      </c>
      <c r="AC137" s="18">
        <v>2057</v>
      </c>
      <c r="AD137" s="18"/>
      <c r="AE137" s="31"/>
      <c r="AF137" s="8">
        <f t="shared" si="151"/>
        <v>3428</v>
      </c>
      <c r="AG137" s="8">
        <f t="shared" si="152"/>
        <v>3.4279999999999999</v>
      </c>
      <c r="AH137" s="18">
        <v>12</v>
      </c>
      <c r="AI137" s="18">
        <f t="shared" si="158"/>
        <v>0</v>
      </c>
      <c r="AJ137" s="9">
        <f t="shared" si="153"/>
        <v>0</v>
      </c>
      <c r="AK137" s="18">
        <f>AK$9</f>
        <v>5.8</v>
      </c>
      <c r="AL137" s="9">
        <f t="shared" ref="AL137:AL200" si="251">AH137*AK137</f>
        <v>69.599999999999994</v>
      </c>
      <c r="AM137" s="18">
        <f>AM$9</f>
        <v>0.08</v>
      </c>
      <c r="AN137" s="9">
        <f t="shared" si="159"/>
        <v>2.88</v>
      </c>
      <c r="AO137" s="18">
        <f>AO$9</f>
        <v>7.48</v>
      </c>
      <c r="AP137" s="9">
        <f t="shared" si="160"/>
        <v>269.28000000000003</v>
      </c>
      <c r="AQ137" s="21">
        <v>0</v>
      </c>
      <c r="AR137" s="9">
        <f t="shared" si="154"/>
        <v>0</v>
      </c>
      <c r="AS137" s="18">
        <f>AS$9</f>
        <v>2.4199999999999999E-2</v>
      </c>
      <c r="AT137" s="9">
        <f t="shared" ref="AT137:AT200" si="252">AS137*AF137</f>
        <v>82.957599999999999</v>
      </c>
      <c r="AU137" s="21">
        <f t="shared" si="172"/>
        <v>4.96E-3</v>
      </c>
      <c r="AV137" s="10">
        <f t="shared" si="161"/>
        <v>17.002880000000001</v>
      </c>
      <c r="AW137" s="18">
        <v>13.35</v>
      </c>
      <c r="AX137" s="25">
        <v>12</v>
      </c>
      <c r="AY137" s="27">
        <f t="shared" si="183"/>
        <v>160.19999999999999</v>
      </c>
      <c r="AZ137" s="18">
        <f>AZ$9</f>
        <v>0.4854</v>
      </c>
      <c r="BA137" s="9">
        <f t="shared" ref="BA137:BA200" si="253">AZ137*AB137</f>
        <v>665.48339999999996</v>
      </c>
      <c r="BB137" s="18">
        <f>BB$9</f>
        <v>0.1416</v>
      </c>
      <c r="BC137" s="9">
        <f t="shared" ref="BC137:BC200" si="254">BB137*AC137</f>
        <v>291.27120000000002</v>
      </c>
      <c r="BD137" s="18">
        <f>BD$9</f>
        <v>0</v>
      </c>
      <c r="BE137" s="9">
        <f t="shared" ref="BE137:BE200" si="255">BD137*AD137</f>
        <v>0</v>
      </c>
      <c r="BF137" s="11">
        <f t="shared" ref="BF137:BF200" si="256">BE137+BC137+BA137+AY137+AV137+AT137+AR137+AP137+AN137+AL137</f>
        <v>1558.67508</v>
      </c>
      <c r="BG137" s="11">
        <f t="shared" ref="BG137:BG200" si="257">AJ137</f>
        <v>0</v>
      </c>
      <c r="BH137" s="11">
        <f t="shared" si="155"/>
        <v>1558.67508</v>
      </c>
      <c r="BI137" s="11">
        <f t="shared" si="156"/>
        <v>358.49526839999999</v>
      </c>
      <c r="BJ137" s="11">
        <f t="shared" si="157"/>
        <v>1917.1703484</v>
      </c>
      <c r="BL137" s="12"/>
    </row>
    <row r="138" spans="1:64" ht="13.8" x14ac:dyDescent="0.3">
      <c r="A138" s="31">
        <v>130</v>
      </c>
      <c r="B138" s="31">
        <v>21</v>
      </c>
      <c r="C138" s="31">
        <v>48</v>
      </c>
      <c r="D138" s="31" t="s">
        <v>82</v>
      </c>
      <c r="E138" s="31" t="s">
        <v>103</v>
      </c>
      <c r="F138" s="31" t="s">
        <v>19</v>
      </c>
      <c r="G138" s="31" t="s">
        <v>31</v>
      </c>
      <c r="H138" s="31" t="s">
        <v>31</v>
      </c>
      <c r="I138" s="31" t="s">
        <v>552</v>
      </c>
      <c r="J138" s="37" t="s">
        <v>929</v>
      </c>
      <c r="K138" s="31"/>
      <c r="L138" s="18" t="s">
        <v>1017</v>
      </c>
      <c r="M138" s="18" t="s">
        <v>19</v>
      </c>
      <c r="N138" s="18" t="s">
        <v>31</v>
      </c>
      <c r="O138" s="18" t="s">
        <v>1018</v>
      </c>
      <c r="P138" s="18" t="s">
        <v>929</v>
      </c>
      <c r="Q138" s="31"/>
      <c r="R138" s="18" t="s">
        <v>1088</v>
      </c>
      <c r="S138" s="18" t="s">
        <v>19</v>
      </c>
      <c r="T138" s="18" t="s">
        <v>31</v>
      </c>
      <c r="U138" s="18" t="s">
        <v>31</v>
      </c>
      <c r="V138" s="18" t="s">
        <v>552</v>
      </c>
      <c r="W138" s="18" t="s">
        <v>929</v>
      </c>
      <c r="X138" s="18"/>
      <c r="Y138" s="40" t="s">
        <v>1195</v>
      </c>
      <c r="Z138" s="18" t="str">
        <f>Z$9</f>
        <v>C12a</v>
      </c>
      <c r="AA138" s="18" t="s">
        <v>867</v>
      </c>
      <c r="AB138" s="18">
        <v>2743</v>
      </c>
      <c r="AC138" s="18">
        <v>4114</v>
      </c>
      <c r="AD138" s="18"/>
      <c r="AE138" s="31"/>
      <c r="AF138" s="8">
        <f t="shared" ref="AF138:AF201" si="258">SUM(AB138:AE138)</f>
        <v>6857</v>
      </c>
      <c r="AG138" s="8">
        <f t="shared" ref="AG138:AG201" si="259">AF138/1000</f>
        <v>6.8570000000000002</v>
      </c>
      <c r="AH138" s="18">
        <v>12</v>
      </c>
      <c r="AI138" s="18">
        <f t="shared" si="158"/>
        <v>0</v>
      </c>
      <c r="AJ138" s="9">
        <f t="shared" ref="AJ138:AJ201" si="260">AG138*AI138</f>
        <v>0</v>
      </c>
      <c r="AK138" s="18">
        <f>AK$9</f>
        <v>5.8</v>
      </c>
      <c r="AL138" s="9">
        <f t="shared" si="251"/>
        <v>69.599999999999994</v>
      </c>
      <c r="AM138" s="18">
        <f>AM$9</f>
        <v>0.08</v>
      </c>
      <c r="AN138" s="9">
        <f t="shared" ref="AN138:AN201" si="261">AM138*AH138*AA138</f>
        <v>5.76</v>
      </c>
      <c r="AO138" s="18">
        <f>AO$9</f>
        <v>7.48</v>
      </c>
      <c r="AP138" s="9">
        <f t="shared" si="160"/>
        <v>538.56000000000006</v>
      </c>
      <c r="AQ138" s="21">
        <v>0</v>
      </c>
      <c r="AR138" s="9">
        <f t="shared" ref="AR138:AR201" si="262">AQ138*AF138</f>
        <v>0</v>
      </c>
      <c r="AS138" s="18">
        <f>AS$9</f>
        <v>2.4199999999999999E-2</v>
      </c>
      <c r="AT138" s="9">
        <f t="shared" si="252"/>
        <v>165.93940000000001</v>
      </c>
      <c r="AU138" s="21">
        <f t="shared" si="172"/>
        <v>4.96E-3</v>
      </c>
      <c r="AV138" s="10">
        <f t="shared" si="161"/>
        <v>34.010719999999999</v>
      </c>
      <c r="AW138" s="18">
        <v>13.35</v>
      </c>
      <c r="AX138" s="25">
        <v>12</v>
      </c>
      <c r="AY138" s="27">
        <f t="shared" si="183"/>
        <v>160.19999999999999</v>
      </c>
      <c r="AZ138" s="18">
        <f>AZ$9</f>
        <v>0.4854</v>
      </c>
      <c r="BA138" s="9">
        <f t="shared" si="253"/>
        <v>1331.4521999999999</v>
      </c>
      <c r="BB138" s="18">
        <f>BB$9</f>
        <v>0.1416</v>
      </c>
      <c r="BC138" s="9">
        <f t="shared" si="254"/>
        <v>582.54240000000004</v>
      </c>
      <c r="BD138" s="18">
        <f>BD$9</f>
        <v>0</v>
      </c>
      <c r="BE138" s="9">
        <f t="shared" si="255"/>
        <v>0</v>
      </c>
      <c r="BF138" s="11">
        <f t="shared" si="256"/>
        <v>2888.0647200000003</v>
      </c>
      <c r="BG138" s="11">
        <f t="shared" si="257"/>
        <v>0</v>
      </c>
      <c r="BH138" s="11">
        <f t="shared" ref="BH138:BH201" si="263">BF138+BG138</f>
        <v>2888.0647200000003</v>
      </c>
      <c r="BI138" s="11">
        <f t="shared" ref="BI138:BI201" si="264">BH138*0.23</f>
        <v>664.25488560000008</v>
      </c>
      <c r="BJ138" s="11">
        <f t="shared" ref="BJ138:BJ201" si="265">BH138+BI138</f>
        <v>3552.3196056000006</v>
      </c>
      <c r="BL138" s="12"/>
    </row>
    <row r="139" spans="1:64" ht="13.8" x14ac:dyDescent="0.3">
      <c r="A139" s="31">
        <v>131</v>
      </c>
      <c r="B139" s="31">
        <v>22</v>
      </c>
      <c r="C139" s="31">
        <v>1</v>
      </c>
      <c r="D139" s="31" t="s">
        <v>52</v>
      </c>
      <c r="E139" s="31" t="s">
        <v>73</v>
      </c>
      <c r="F139" s="31" t="s">
        <v>32</v>
      </c>
      <c r="G139" s="31" t="s">
        <v>29</v>
      </c>
      <c r="H139" s="31" t="s">
        <v>29</v>
      </c>
      <c r="I139" s="31" t="s">
        <v>553</v>
      </c>
      <c r="J139" s="37" t="s">
        <v>860</v>
      </c>
      <c r="K139" s="31"/>
      <c r="L139" s="18" t="s">
        <v>52</v>
      </c>
      <c r="M139" s="18" t="s">
        <v>32</v>
      </c>
      <c r="N139" s="18" t="s">
        <v>29</v>
      </c>
      <c r="O139" s="18" t="s">
        <v>954</v>
      </c>
      <c r="P139" s="18" t="s">
        <v>860</v>
      </c>
      <c r="Q139" s="31"/>
      <c r="R139" s="18" t="s">
        <v>277</v>
      </c>
      <c r="S139" s="18" t="s">
        <v>32</v>
      </c>
      <c r="T139" s="18" t="s">
        <v>29</v>
      </c>
      <c r="U139" s="18" t="s">
        <v>29</v>
      </c>
      <c r="V139" s="18" t="s">
        <v>553</v>
      </c>
      <c r="W139" s="18" t="s">
        <v>860</v>
      </c>
      <c r="X139" s="18"/>
      <c r="Y139" s="38" t="s">
        <v>789</v>
      </c>
      <c r="Z139" s="18" t="str">
        <f>Z$27</f>
        <v>B21</v>
      </c>
      <c r="AA139" s="18" t="s">
        <v>1256</v>
      </c>
      <c r="AB139" s="18">
        <v>1398887</v>
      </c>
      <c r="AC139" s="18"/>
      <c r="AD139" s="18"/>
      <c r="AE139" s="31"/>
      <c r="AF139" s="8">
        <f t="shared" si="258"/>
        <v>1398887</v>
      </c>
      <c r="AG139" s="8">
        <f t="shared" si="259"/>
        <v>1398.8869999999999</v>
      </c>
      <c r="AH139" s="18">
        <v>12</v>
      </c>
      <c r="AI139" s="18">
        <f t="shared" ref="AI139:AI202" si="266">AI138</f>
        <v>0</v>
      </c>
      <c r="AJ139" s="9">
        <f t="shared" si="260"/>
        <v>0</v>
      </c>
      <c r="AK139" s="18">
        <f>AK$27</f>
        <v>14.5</v>
      </c>
      <c r="AL139" s="9">
        <f t="shared" si="251"/>
        <v>174</v>
      </c>
      <c r="AM139" s="18">
        <f>AM$27</f>
        <v>0.19</v>
      </c>
      <c r="AN139" s="9">
        <f t="shared" si="261"/>
        <v>1482.0000000000002</v>
      </c>
      <c r="AO139" s="18">
        <f>AO$27</f>
        <v>21.68</v>
      </c>
      <c r="AP139" s="9">
        <f t="shared" ref="AP139:AP202" si="267">AO139*AH139*AA139</f>
        <v>169103.99999999997</v>
      </c>
      <c r="AQ139" s="21">
        <v>0</v>
      </c>
      <c r="AR139" s="9">
        <f t="shared" si="262"/>
        <v>0</v>
      </c>
      <c r="AS139" s="18">
        <f>AS$27</f>
        <v>2.4210000000000002E-2</v>
      </c>
      <c r="AT139" s="9">
        <f t="shared" si="252"/>
        <v>33867.054270000001</v>
      </c>
      <c r="AU139" s="21">
        <f t="shared" si="172"/>
        <v>4.96E-3</v>
      </c>
      <c r="AV139" s="10">
        <f t="shared" ref="AV139:AV202" si="268">AU139*AF139</f>
        <v>6938.4795199999999</v>
      </c>
      <c r="AW139" s="18">
        <f>AW$27</f>
        <v>0.1024</v>
      </c>
      <c r="AX139" s="18">
        <v>0.8</v>
      </c>
      <c r="AY139" s="9">
        <f>AX139*AW139*AF139</f>
        <v>114596.82304</v>
      </c>
      <c r="AZ139" s="18">
        <f>AZ$27</f>
        <v>9.8729999999999998E-2</v>
      </c>
      <c r="BA139" s="9">
        <f t="shared" si="253"/>
        <v>138112.11351</v>
      </c>
      <c r="BB139" s="18">
        <f>BB$27</f>
        <v>0</v>
      </c>
      <c r="BC139" s="9">
        <f t="shared" si="254"/>
        <v>0</v>
      </c>
      <c r="BD139" s="18">
        <f>BD$27</f>
        <v>0</v>
      </c>
      <c r="BE139" s="9">
        <f t="shared" si="255"/>
        <v>0</v>
      </c>
      <c r="BF139" s="11">
        <f t="shared" si="256"/>
        <v>464274.47034</v>
      </c>
      <c r="BG139" s="11">
        <f t="shared" si="257"/>
        <v>0</v>
      </c>
      <c r="BH139" s="11">
        <f t="shared" si="263"/>
        <v>464274.47034</v>
      </c>
      <c r="BI139" s="11">
        <f t="shared" si="264"/>
        <v>106783.1281782</v>
      </c>
      <c r="BJ139" s="11">
        <f t="shared" si="265"/>
        <v>571057.59851819999</v>
      </c>
      <c r="BL139" s="12"/>
    </row>
    <row r="140" spans="1:64" ht="13.8" x14ac:dyDescent="0.3">
      <c r="A140" s="31">
        <v>132</v>
      </c>
      <c r="B140" s="31">
        <v>24</v>
      </c>
      <c r="C140" s="31">
        <v>1</v>
      </c>
      <c r="D140" s="31" t="s">
        <v>74</v>
      </c>
      <c r="E140" s="31" t="s">
        <v>75</v>
      </c>
      <c r="F140" s="31" t="s">
        <v>79</v>
      </c>
      <c r="G140" s="31" t="s">
        <v>6</v>
      </c>
      <c r="H140" s="31" t="s">
        <v>6</v>
      </c>
      <c r="I140" s="31" t="s">
        <v>556</v>
      </c>
      <c r="J140" s="37" t="s">
        <v>860</v>
      </c>
      <c r="K140" s="31"/>
      <c r="L140" s="18"/>
      <c r="M140" s="18"/>
      <c r="N140" s="18"/>
      <c r="O140" s="18"/>
      <c r="P140" s="18"/>
      <c r="Q140" s="31"/>
      <c r="R140" s="18" t="s">
        <v>278</v>
      </c>
      <c r="S140" s="18" t="s">
        <v>79</v>
      </c>
      <c r="T140" s="18" t="s">
        <v>6</v>
      </c>
      <c r="U140" s="18" t="s">
        <v>6</v>
      </c>
      <c r="V140" s="18" t="s">
        <v>556</v>
      </c>
      <c r="W140" s="18" t="s">
        <v>860</v>
      </c>
      <c r="X140" s="18"/>
      <c r="Y140" s="38" t="s">
        <v>790</v>
      </c>
      <c r="Z140" s="18" t="str">
        <f>Z$9</f>
        <v>C12a</v>
      </c>
      <c r="AA140" s="18" t="s">
        <v>871</v>
      </c>
      <c r="AB140" s="18">
        <v>15123</v>
      </c>
      <c r="AC140" s="18">
        <v>45470</v>
      </c>
      <c r="AD140" s="18"/>
      <c r="AE140" s="31"/>
      <c r="AF140" s="8">
        <f t="shared" si="258"/>
        <v>60593</v>
      </c>
      <c r="AG140" s="8">
        <f t="shared" si="259"/>
        <v>60.593000000000004</v>
      </c>
      <c r="AH140" s="18">
        <v>12</v>
      </c>
      <c r="AI140" s="18">
        <f t="shared" si="266"/>
        <v>0</v>
      </c>
      <c r="AJ140" s="9">
        <f t="shared" si="260"/>
        <v>0</v>
      </c>
      <c r="AK140" s="18">
        <f>AK$9</f>
        <v>5.8</v>
      </c>
      <c r="AL140" s="9">
        <f t="shared" si="251"/>
        <v>69.599999999999994</v>
      </c>
      <c r="AM140" s="18">
        <f>AM$9</f>
        <v>0.08</v>
      </c>
      <c r="AN140" s="9">
        <f t="shared" si="261"/>
        <v>14.399999999999999</v>
      </c>
      <c r="AO140" s="18">
        <f>AO$9</f>
        <v>7.48</v>
      </c>
      <c r="AP140" s="9">
        <f t="shared" si="267"/>
        <v>1346.4</v>
      </c>
      <c r="AQ140" s="21">
        <v>0</v>
      </c>
      <c r="AR140" s="9">
        <f t="shared" si="262"/>
        <v>0</v>
      </c>
      <c r="AS140" s="18">
        <f>AS$9</f>
        <v>2.4199999999999999E-2</v>
      </c>
      <c r="AT140" s="9">
        <f t="shared" si="252"/>
        <v>1466.3506</v>
      </c>
      <c r="AU140" s="21">
        <f t="shared" si="172"/>
        <v>4.96E-3</v>
      </c>
      <c r="AV140" s="10">
        <f t="shared" si="268"/>
        <v>300.54127999999997</v>
      </c>
      <c r="AW140" s="18">
        <v>13.35</v>
      </c>
      <c r="AX140" s="25">
        <v>12</v>
      </c>
      <c r="AY140" s="27">
        <f>AX140*AW140</f>
        <v>160.19999999999999</v>
      </c>
      <c r="AZ140" s="18">
        <f>AZ$9</f>
        <v>0.4854</v>
      </c>
      <c r="BA140" s="9">
        <f t="shared" si="253"/>
        <v>7340.7042000000001</v>
      </c>
      <c r="BB140" s="18">
        <f>BB$9</f>
        <v>0.1416</v>
      </c>
      <c r="BC140" s="9">
        <f t="shared" si="254"/>
        <v>6438.5520000000006</v>
      </c>
      <c r="BD140" s="18">
        <f>BD$9</f>
        <v>0</v>
      </c>
      <c r="BE140" s="9">
        <f t="shared" si="255"/>
        <v>0</v>
      </c>
      <c r="BF140" s="11">
        <f t="shared" si="256"/>
        <v>17136.748080000001</v>
      </c>
      <c r="BG140" s="11">
        <f t="shared" si="257"/>
        <v>0</v>
      </c>
      <c r="BH140" s="11">
        <f t="shared" si="263"/>
        <v>17136.748080000001</v>
      </c>
      <c r="BI140" s="11">
        <f t="shared" si="264"/>
        <v>3941.4520584000006</v>
      </c>
      <c r="BJ140" s="11">
        <f t="shared" si="265"/>
        <v>21078.200138400003</v>
      </c>
      <c r="BL140" s="12"/>
    </row>
    <row r="141" spans="1:64" ht="13.8" x14ac:dyDescent="0.3">
      <c r="A141" s="31">
        <v>133</v>
      </c>
      <c r="B141" s="31">
        <v>24</v>
      </c>
      <c r="C141" s="31">
        <v>2</v>
      </c>
      <c r="D141" s="31" t="s">
        <v>74</v>
      </c>
      <c r="E141" s="31" t="s">
        <v>75</v>
      </c>
      <c r="F141" s="31" t="s">
        <v>79</v>
      </c>
      <c r="G141" s="31" t="s">
        <v>6</v>
      </c>
      <c r="H141" s="31" t="s">
        <v>6</v>
      </c>
      <c r="I141" s="31" t="s">
        <v>556</v>
      </c>
      <c r="J141" s="37" t="s">
        <v>860</v>
      </c>
      <c r="K141" s="31"/>
      <c r="L141" s="18"/>
      <c r="M141" s="18"/>
      <c r="N141" s="18"/>
      <c r="O141" s="18"/>
      <c r="P141" s="18"/>
      <c r="Q141" s="31"/>
      <c r="R141" s="18" t="s">
        <v>279</v>
      </c>
      <c r="S141" s="18" t="s">
        <v>557</v>
      </c>
      <c r="T141" s="18" t="s">
        <v>558</v>
      </c>
      <c r="U141" s="18" t="s">
        <v>558</v>
      </c>
      <c r="V141" s="18" t="s">
        <v>559</v>
      </c>
      <c r="W141" s="18" t="s">
        <v>874</v>
      </c>
      <c r="X141" s="18"/>
      <c r="Y141" s="38" t="s">
        <v>791</v>
      </c>
      <c r="Z141" s="18" t="str">
        <f>Z$9</f>
        <v>C12a</v>
      </c>
      <c r="AA141" s="18" t="s">
        <v>879</v>
      </c>
      <c r="AB141" s="18">
        <v>4615</v>
      </c>
      <c r="AC141" s="18">
        <v>13367</v>
      </c>
      <c r="AD141" s="18"/>
      <c r="AE141" s="31"/>
      <c r="AF141" s="8">
        <f t="shared" si="258"/>
        <v>17982</v>
      </c>
      <c r="AG141" s="8">
        <f t="shared" si="259"/>
        <v>17.981999999999999</v>
      </c>
      <c r="AH141" s="18">
        <v>12</v>
      </c>
      <c r="AI141" s="18">
        <f t="shared" si="266"/>
        <v>0</v>
      </c>
      <c r="AJ141" s="9">
        <f t="shared" si="260"/>
        <v>0</v>
      </c>
      <c r="AK141" s="18">
        <f>AK$9</f>
        <v>5.8</v>
      </c>
      <c r="AL141" s="9">
        <f t="shared" si="251"/>
        <v>69.599999999999994</v>
      </c>
      <c r="AM141" s="18">
        <f>AM$9</f>
        <v>0.08</v>
      </c>
      <c r="AN141" s="9">
        <f t="shared" si="261"/>
        <v>9.6</v>
      </c>
      <c r="AO141" s="18">
        <f>AO$9</f>
        <v>7.48</v>
      </c>
      <c r="AP141" s="9">
        <f t="shared" si="267"/>
        <v>897.6</v>
      </c>
      <c r="AQ141" s="21">
        <v>0</v>
      </c>
      <c r="AR141" s="9">
        <f t="shared" si="262"/>
        <v>0</v>
      </c>
      <c r="AS141" s="18">
        <f>AS$9</f>
        <v>2.4199999999999999E-2</v>
      </c>
      <c r="AT141" s="9">
        <f t="shared" si="252"/>
        <v>435.1644</v>
      </c>
      <c r="AU141" s="21">
        <f t="shared" si="172"/>
        <v>4.96E-3</v>
      </c>
      <c r="AV141" s="10">
        <f t="shared" si="268"/>
        <v>89.190719999999999</v>
      </c>
      <c r="AW141" s="18">
        <v>13.35</v>
      </c>
      <c r="AX141" s="25">
        <v>12</v>
      </c>
      <c r="AY141" s="27">
        <f>AX141*AW141</f>
        <v>160.19999999999999</v>
      </c>
      <c r="AZ141" s="18">
        <f>AZ$9</f>
        <v>0.4854</v>
      </c>
      <c r="BA141" s="9">
        <f t="shared" si="253"/>
        <v>2240.1210000000001</v>
      </c>
      <c r="BB141" s="18">
        <f>BB$9</f>
        <v>0.1416</v>
      </c>
      <c r="BC141" s="9">
        <f t="shared" si="254"/>
        <v>1892.7672</v>
      </c>
      <c r="BD141" s="18">
        <f>BD$9</f>
        <v>0</v>
      </c>
      <c r="BE141" s="9">
        <f t="shared" si="255"/>
        <v>0</v>
      </c>
      <c r="BF141" s="11">
        <f t="shared" si="256"/>
        <v>5794.2433200000005</v>
      </c>
      <c r="BG141" s="11">
        <f t="shared" si="257"/>
        <v>0</v>
      </c>
      <c r="BH141" s="11">
        <f t="shared" si="263"/>
        <v>5794.2433200000005</v>
      </c>
      <c r="BI141" s="11">
        <f t="shared" si="264"/>
        <v>1332.6759636000002</v>
      </c>
      <c r="BJ141" s="11">
        <f t="shared" si="265"/>
        <v>7126.9192836000002</v>
      </c>
      <c r="BL141" s="12"/>
    </row>
    <row r="142" spans="1:64" ht="13.8" x14ac:dyDescent="0.3">
      <c r="A142" s="31">
        <v>134</v>
      </c>
      <c r="B142" s="31">
        <v>24</v>
      </c>
      <c r="C142" s="31">
        <v>2</v>
      </c>
      <c r="D142" s="31" t="s">
        <v>74</v>
      </c>
      <c r="E142" s="31" t="s">
        <v>75</v>
      </c>
      <c r="F142" s="31" t="s">
        <v>79</v>
      </c>
      <c r="G142" s="31" t="s">
        <v>6</v>
      </c>
      <c r="H142" s="31" t="s">
        <v>6</v>
      </c>
      <c r="I142" s="31" t="s">
        <v>556</v>
      </c>
      <c r="J142" s="37" t="s">
        <v>860</v>
      </c>
      <c r="K142" s="31"/>
      <c r="L142" s="18"/>
      <c r="M142" s="18"/>
      <c r="N142" s="18"/>
      <c r="O142" s="18"/>
      <c r="P142" s="18"/>
      <c r="Q142" s="31"/>
      <c r="R142" s="18" t="s">
        <v>1089</v>
      </c>
      <c r="S142" s="18"/>
      <c r="T142" s="18"/>
      <c r="U142" s="18" t="s">
        <v>6</v>
      </c>
      <c r="V142" s="18" t="s">
        <v>1090</v>
      </c>
      <c r="W142" s="18" t="s">
        <v>1091</v>
      </c>
      <c r="X142" s="18"/>
      <c r="Y142" s="38" t="s">
        <v>1196</v>
      </c>
      <c r="Z142" s="18" t="str">
        <f t="shared" ref="Z142:Z145" si="269">Z$9</f>
        <v>C12a</v>
      </c>
      <c r="AA142" s="18" t="s">
        <v>864</v>
      </c>
      <c r="AB142" s="18">
        <v>2285</v>
      </c>
      <c r="AC142" s="18">
        <v>1143</v>
      </c>
      <c r="AD142" s="18"/>
      <c r="AE142" s="31"/>
      <c r="AF142" s="8">
        <f t="shared" si="258"/>
        <v>3428</v>
      </c>
      <c r="AG142" s="8">
        <f t="shared" si="259"/>
        <v>3.4279999999999999</v>
      </c>
      <c r="AH142" s="18">
        <v>12</v>
      </c>
      <c r="AI142" s="18">
        <f t="shared" si="266"/>
        <v>0</v>
      </c>
      <c r="AJ142" s="9">
        <f t="shared" si="260"/>
        <v>0</v>
      </c>
      <c r="AK142" s="18">
        <f t="shared" ref="AK142:AK145" si="270">AK$9</f>
        <v>5.8</v>
      </c>
      <c r="AL142" s="9">
        <f t="shared" si="251"/>
        <v>69.599999999999994</v>
      </c>
      <c r="AM142" s="18">
        <f t="shared" ref="AM142:AM145" si="271">AM$9</f>
        <v>0.08</v>
      </c>
      <c r="AN142" s="9">
        <f t="shared" si="261"/>
        <v>2.88</v>
      </c>
      <c r="AO142" s="18">
        <f t="shared" ref="AO142:AO145" si="272">AO$9</f>
        <v>7.48</v>
      </c>
      <c r="AP142" s="9">
        <f t="shared" si="267"/>
        <v>269.28000000000003</v>
      </c>
      <c r="AQ142" s="21">
        <v>0</v>
      </c>
      <c r="AR142" s="9">
        <f t="shared" si="262"/>
        <v>0</v>
      </c>
      <c r="AS142" s="18">
        <f t="shared" ref="AS142:AS145" si="273">AS$9</f>
        <v>2.4199999999999999E-2</v>
      </c>
      <c r="AT142" s="9">
        <f t="shared" si="252"/>
        <v>82.957599999999999</v>
      </c>
      <c r="AU142" s="21">
        <f t="shared" si="172"/>
        <v>4.96E-3</v>
      </c>
      <c r="AV142" s="10">
        <f t="shared" si="268"/>
        <v>17.002880000000001</v>
      </c>
      <c r="AW142" s="18">
        <v>13.35</v>
      </c>
      <c r="AX142" s="25">
        <v>12</v>
      </c>
      <c r="AY142" s="27">
        <f>AX142*AW142</f>
        <v>160.19999999999999</v>
      </c>
      <c r="AZ142" s="18">
        <f t="shared" ref="AZ142:AZ145" si="274">AZ$9</f>
        <v>0.4854</v>
      </c>
      <c r="BA142" s="9">
        <f t="shared" si="253"/>
        <v>1109.1389999999999</v>
      </c>
      <c r="BB142" s="18">
        <f t="shared" ref="BB142:BB145" si="275">BB$9</f>
        <v>0.1416</v>
      </c>
      <c r="BC142" s="9">
        <f t="shared" si="254"/>
        <v>161.84880000000001</v>
      </c>
      <c r="BD142" s="18">
        <f t="shared" ref="BD142:BD145" si="276">BD$9</f>
        <v>0</v>
      </c>
      <c r="BE142" s="9">
        <f t="shared" si="255"/>
        <v>0</v>
      </c>
      <c r="BF142" s="11">
        <f t="shared" si="256"/>
        <v>1872.9082799999999</v>
      </c>
      <c r="BG142" s="11">
        <f t="shared" si="257"/>
        <v>0</v>
      </c>
      <c r="BH142" s="11">
        <f t="shared" si="263"/>
        <v>1872.9082799999999</v>
      </c>
      <c r="BI142" s="11">
        <f t="shared" si="264"/>
        <v>430.7689044</v>
      </c>
      <c r="BJ142" s="11">
        <f t="shared" si="265"/>
        <v>2303.6771844</v>
      </c>
      <c r="BL142" s="12"/>
    </row>
    <row r="143" spans="1:64" ht="13.8" x14ac:dyDescent="0.3">
      <c r="A143" s="31">
        <v>135</v>
      </c>
      <c r="B143" s="31">
        <v>25</v>
      </c>
      <c r="C143" s="31">
        <v>1</v>
      </c>
      <c r="D143" s="31" t="s">
        <v>76</v>
      </c>
      <c r="E143" s="31" t="s">
        <v>77</v>
      </c>
      <c r="F143" s="31" t="s">
        <v>33</v>
      </c>
      <c r="G143" s="31" t="s">
        <v>6</v>
      </c>
      <c r="H143" s="31" t="s">
        <v>6</v>
      </c>
      <c r="I143" s="31" t="s">
        <v>1019</v>
      </c>
      <c r="J143" s="37" t="s">
        <v>955</v>
      </c>
      <c r="K143" s="31"/>
      <c r="L143" s="18"/>
      <c r="M143" s="18"/>
      <c r="N143" s="18"/>
      <c r="O143" s="18"/>
      <c r="P143" s="18"/>
      <c r="Q143" s="31"/>
      <c r="R143" s="18" t="s">
        <v>76</v>
      </c>
      <c r="S143" s="18" t="s">
        <v>33</v>
      </c>
      <c r="T143" s="18" t="s">
        <v>1092</v>
      </c>
      <c r="U143" s="18" t="s">
        <v>6</v>
      </c>
      <c r="V143" s="18" t="s">
        <v>560</v>
      </c>
      <c r="W143" s="18" t="s">
        <v>955</v>
      </c>
      <c r="X143" s="18"/>
      <c r="Y143" s="38" t="s">
        <v>792</v>
      </c>
      <c r="Z143" s="18" t="str">
        <f t="shared" si="269"/>
        <v>C12a</v>
      </c>
      <c r="AA143" s="18" t="s">
        <v>916</v>
      </c>
      <c r="AB143" s="18">
        <v>6241</v>
      </c>
      <c r="AC143" s="18">
        <v>17738</v>
      </c>
      <c r="AD143" s="18"/>
      <c r="AE143" s="31"/>
      <c r="AF143" s="8">
        <f t="shared" si="258"/>
        <v>23979</v>
      </c>
      <c r="AG143" s="8">
        <f t="shared" si="259"/>
        <v>23.978999999999999</v>
      </c>
      <c r="AH143" s="18">
        <v>12</v>
      </c>
      <c r="AI143" s="18">
        <f t="shared" si="266"/>
        <v>0</v>
      </c>
      <c r="AJ143" s="9">
        <f t="shared" si="260"/>
        <v>0</v>
      </c>
      <c r="AK143" s="18">
        <f t="shared" si="270"/>
        <v>5.8</v>
      </c>
      <c r="AL143" s="9">
        <f t="shared" si="251"/>
        <v>69.599999999999994</v>
      </c>
      <c r="AM143" s="18">
        <f t="shared" si="271"/>
        <v>0.08</v>
      </c>
      <c r="AN143" s="9">
        <f t="shared" si="261"/>
        <v>26.88</v>
      </c>
      <c r="AO143" s="18">
        <f t="shared" si="272"/>
        <v>7.48</v>
      </c>
      <c r="AP143" s="9">
        <f t="shared" si="267"/>
        <v>2513.2800000000002</v>
      </c>
      <c r="AQ143" s="21">
        <v>0</v>
      </c>
      <c r="AR143" s="9">
        <f t="shared" si="262"/>
        <v>0</v>
      </c>
      <c r="AS143" s="18">
        <f t="shared" si="273"/>
        <v>2.4199999999999999E-2</v>
      </c>
      <c r="AT143" s="9">
        <f t="shared" si="252"/>
        <v>580.29179999999997</v>
      </c>
      <c r="AU143" s="21">
        <f t="shared" si="172"/>
        <v>4.96E-3</v>
      </c>
      <c r="AV143" s="10">
        <f t="shared" si="268"/>
        <v>118.93584</v>
      </c>
      <c r="AW143" s="18">
        <f t="shared" ref="AW143:AW145" si="277">AW$9</f>
        <v>0.1024</v>
      </c>
      <c r="AX143" s="18">
        <v>0.8</v>
      </c>
      <c r="AY143" s="9">
        <f t="shared" ref="AY143:AY168" si="278">AX143*AW143*AF143</f>
        <v>1964.3596800000003</v>
      </c>
      <c r="AZ143" s="18">
        <f t="shared" si="274"/>
        <v>0.4854</v>
      </c>
      <c r="BA143" s="9">
        <f t="shared" si="253"/>
        <v>3029.3814000000002</v>
      </c>
      <c r="BB143" s="18">
        <f t="shared" si="275"/>
        <v>0.1416</v>
      </c>
      <c r="BC143" s="9">
        <f t="shared" si="254"/>
        <v>2511.7008000000001</v>
      </c>
      <c r="BD143" s="18">
        <f t="shared" si="276"/>
        <v>0</v>
      </c>
      <c r="BE143" s="9">
        <f t="shared" si="255"/>
        <v>0</v>
      </c>
      <c r="BF143" s="11">
        <f t="shared" si="256"/>
        <v>10814.429520000002</v>
      </c>
      <c r="BG143" s="11">
        <f t="shared" si="257"/>
        <v>0</v>
      </c>
      <c r="BH143" s="11">
        <f t="shared" si="263"/>
        <v>10814.429520000002</v>
      </c>
      <c r="BI143" s="11">
        <f t="shared" si="264"/>
        <v>2487.3187896000004</v>
      </c>
      <c r="BJ143" s="11">
        <f t="shared" si="265"/>
        <v>13301.748309600001</v>
      </c>
      <c r="BL143" s="12"/>
    </row>
    <row r="144" spans="1:64" ht="13.8" x14ac:dyDescent="0.3">
      <c r="A144" s="31">
        <v>136</v>
      </c>
      <c r="B144" s="31">
        <v>25</v>
      </c>
      <c r="C144" s="31">
        <v>2</v>
      </c>
      <c r="D144" s="31" t="s">
        <v>76</v>
      </c>
      <c r="E144" s="31" t="s">
        <v>77</v>
      </c>
      <c r="F144" s="31" t="s">
        <v>33</v>
      </c>
      <c r="G144" s="31" t="s">
        <v>6</v>
      </c>
      <c r="H144" s="31" t="s">
        <v>6</v>
      </c>
      <c r="I144" s="31" t="s">
        <v>1019</v>
      </c>
      <c r="J144" s="37" t="s">
        <v>955</v>
      </c>
      <c r="K144" s="31"/>
      <c r="L144" s="18"/>
      <c r="M144" s="18"/>
      <c r="N144" s="18"/>
      <c r="O144" s="18"/>
      <c r="P144" s="18"/>
      <c r="Q144" s="31"/>
      <c r="R144" s="18" t="s">
        <v>280</v>
      </c>
      <c r="S144" s="18" t="s">
        <v>33</v>
      </c>
      <c r="T144" s="18" t="s">
        <v>6</v>
      </c>
      <c r="U144" s="18" t="s">
        <v>6</v>
      </c>
      <c r="V144" s="18" t="s">
        <v>374</v>
      </c>
      <c r="W144" s="18" t="s">
        <v>872</v>
      </c>
      <c r="X144" s="18"/>
      <c r="Y144" s="38" t="s">
        <v>793</v>
      </c>
      <c r="Z144" s="18" t="str">
        <f t="shared" si="269"/>
        <v>C12a</v>
      </c>
      <c r="AA144" s="18" t="s">
        <v>902</v>
      </c>
      <c r="AB144" s="18">
        <v>542</v>
      </c>
      <c r="AC144" s="18">
        <v>1167</v>
      </c>
      <c r="AD144" s="18"/>
      <c r="AE144" s="31"/>
      <c r="AF144" s="8">
        <f t="shared" si="258"/>
        <v>1709</v>
      </c>
      <c r="AG144" s="8">
        <f t="shared" si="259"/>
        <v>1.7090000000000001</v>
      </c>
      <c r="AH144" s="18">
        <v>12</v>
      </c>
      <c r="AI144" s="18">
        <f t="shared" si="266"/>
        <v>0</v>
      </c>
      <c r="AJ144" s="9">
        <f t="shared" si="260"/>
        <v>0</v>
      </c>
      <c r="AK144" s="18">
        <f t="shared" si="270"/>
        <v>5.8</v>
      </c>
      <c r="AL144" s="9">
        <f t="shared" si="251"/>
        <v>69.599999999999994</v>
      </c>
      <c r="AM144" s="18">
        <f t="shared" si="271"/>
        <v>0.08</v>
      </c>
      <c r="AN144" s="9">
        <f t="shared" si="261"/>
        <v>19.2</v>
      </c>
      <c r="AO144" s="18">
        <f t="shared" si="272"/>
        <v>7.48</v>
      </c>
      <c r="AP144" s="9">
        <f t="shared" si="267"/>
        <v>1795.2</v>
      </c>
      <c r="AQ144" s="21">
        <v>0</v>
      </c>
      <c r="AR144" s="9">
        <f t="shared" si="262"/>
        <v>0</v>
      </c>
      <c r="AS144" s="18">
        <f t="shared" si="273"/>
        <v>2.4199999999999999E-2</v>
      </c>
      <c r="AT144" s="9">
        <f t="shared" si="252"/>
        <v>41.357799999999997</v>
      </c>
      <c r="AU144" s="21">
        <f t="shared" si="172"/>
        <v>4.96E-3</v>
      </c>
      <c r="AV144" s="10">
        <f t="shared" si="268"/>
        <v>8.4766399999999997</v>
      </c>
      <c r="AW144" s="18">
        <f t="shared" si="277"/>
        <v>0.1024</v>
      </c>
      <c r="AX144" s="18">
        <v>0.8</v>
      </c>
      <c r="AY144" s="9">
        <f t="shared" si="278"/>
        <v>140.00128000000001</v>
      </c>
      <c r="AZ144" s="18">
        <f t="shared" si="274"/>
        <v>0.4854</v>
      </c>
      <c r="BA144" s="9">
        <f t="shared" si="253"/>
        <v>263.08679999999998</v>
      </c>
      <c r="BB144" s="18">
        <f t="shared" si="275"/>
        <v>0.1416</v>
      </c>
      <c r="BC144" s="9">
        <f t="shared" si="254"/>
        <v>165.24719999999999</v>
      </c>
      <c r="BD144" s="18">
        <f t="shared" si="276"/>
        <v>0</v>
      </c>
      <c r="BE144" s="9">
        <f t="shared" si="255"/>
        <v>0</v>
      </c>
      <c r="BF144" s="11">
        <f t="shared" si="256"/>
        <v>2502.1697199999999</v>
      </c>
      <c r="BG144" s="11">
        <f t="shared" si="257"/>
        <v>0</v>
      </c>
      <c r="BH144" s="11">
        <f t="shared" si="263"/>
        <v>2502.1697199999999</v>
      </c>
      <c r="BI144" s="11">
        <f t="shared" si="264"/>
        <v>575.49903559999996</v>
      </c>
      <c r="BJ144" s="11">
        <f t="shared" si="265"/>
        <v>3077.6687555999997</v>
      </c>
      <c r="BL144" s="12"/>
    </row>
    <row r="145" spans="1:64" ht="13.8" x14ac:dyDescent="0.3">
      <c r="A145" s="31">
        <v>137</v>
      </c>
      <c r="B145" s="31">
        <v>25</v>
      </c>
      <c r="C145" s="31">
        <v>3</v>
      </c>
      <c r="D145" s="31" t="s">
        <v>76</v>
      </c>
      <c r="E145" s="31" t="s">
        <v>77</v>
      </c>
      <c r="F145" s="31" t="s">
        <v>33</v>
      </c>
      <c r="G145" s="31" t="s">
        <v>6</v>
      </c>
      <c r="H145" s="31" t="s">
        <v>6</v>
      </c>
      <c r="I145" s="31" t="s">
        <v>1019</v>
      </c>
      <c r="J145" s="37" t="s">
        <v>955</v>
      </c>
      <c r="K145" s="31"/>
      <c r="L145" s="18"/>
      <c r="M145" s="18"/>
      <c r="N145" s="18"/>
      <c r="O145" s="18"/>
      <c r="P145" s="18"/>
      <c r="Q145" s="31"/>
      <c r="R145" s="18" t="s">
        <v>281</v>
      </c>
      <c r="S145" s="18" t="s">
        <v>548</v>
      </c>
      <c r="T145" s="18" t="s">
        <v>561</v>
      </c>
      <c r="U145" s="18" t="s">
        <v>562</v>
      </c>
      <c r="V145" s="18"/>
      <c r="W145" s="18"/>
      <c r="X145" s="18"/>
      <c r="Y145" s="38" t="s">
        <v>794</v>
      </c>
      <c r="Z145" s="18" t="str">
        <f t="shared" si="269"/>
        <v>C12a</v>
      </c>
      <c r="AA145" s="18" t="s">
        <v>957</v>
      </c>
      <c r="AB145" s="18">
        <v>13408</v>
      </c>
      <c r="AC145" s="18">
        <v>24648</v>
      </c>
      <c r="AD145" s="18"/>
      <c r="AE145" s="31"/>
      <c r="AF145" s="8">
        <f t="shared" si="258"/>
        <v>38056</v>
      </c>
      <c r="AG145" s="8">
        <f t="shared" si="259"/>
        <v>38.055999999999997</v>
      </c>
      <c r="AH145" s="18">
        <v>12</v>
      </c>
      <c r="AI145" s="18">
        <f t="shared" si="266"/>
        <v>0</v>
      </c>
      <c r="AJ145" s="9">
        <f t="shared" si="260"/>
        <v>0</v>
      </c>
      <c r="AK145" s="18">
        <f t="shared" si="270"/>
        <v>5.8</v>
      </c>
      <c r="AL145" s="9">
        <f t="shared" si="251"/>
        <v>69.599999999999994</v>
      </c>
      <c r="AM145" s="18">
        <f t="shared" si="271"/>
        <v>0.08</v>
      </c>
      <c r="AN145" s="9">
        <f t="shared" si="261"/>
        <v>37.44</v>
      </c>
      <c r="AO145" s="18">
        <f t="shared" si="272"/>
        <v>7.48</v>
      </c>
      <c r="AP145" s="9">
        <f t="shared" si="267"/>
        <v>3500.6400000000003</v>
      </c>
      <c r="AQ145" s="21">
        <v>0</v>
      </c>
      <c r="AR145" s="9">
        <f t="shared" si="262"/>
        <v>0</v>
      </c>
      <c r="AS145" s="18">
        <f t="shared" si="273"/>
        <v>2.4199999999999999E-2</v>
      </c>
      <c r="AT145" s="9">
        <f t="shared" si="252"/>
        <v>920.95519999999999</v>
      </c>
      <c r="AU145" s="21">
        <f t="shared" si="172"/>
        <v>4.96E-3</v>
      </c>
      <c r="AV145" s="10">
        <f t="shared" si="268"/>
        <v>188.75775999999999</v>
      </c>
      <c r="AW145" s="18">
        <f t="shared" si="277"/>
        <v>0.1024</v>
      </c>
      <c r="AX145" s="18">
        <v>0.8</v>
      </c>
      <c r="AY145" s="9">
        <f t="shared" si="278"/>
        <v>3117.5475200000001</v>
      </c>
      <c r="AZ145" s="18">
        <f t="shared" si="274"/>
        <v>0.4854</v>
      </c>
      <c r="BA145" s="9">
        <f t="shared" si="253"/>
        <v>6508.2431999999999</v>
      </c>
      <c r="BB145" s="18">
        <f t="shared" si="275"/>
        <v>0.1416</v>
      </c>
      <c r="BC145" s="9">
        <f t="shared" si="254"/>
        <v>3490.1568000000002</v>
      </c>
      <c r="BD145" s="18">
        <f t="shared" si="276"/>
        <v>0</v>
      </c>
      <c r="BE145" s="9">
        <f t="shared" si="255"/>
        <v>0</v>
      </c>
      <c r="BF145" s="11">
        <f t="shared" si="256"/>
        <v>17833.340479999999</v>
      </c>
      <c r="BG145" s="11">
        <f t="shared" si="257"/>
        <v>0</v>
      </c>
      <c r="BH145" s="11">
        <f t="shared" si="263"/>
        <v>17833.340479999999</v>
      </c>
      <c r="BI145" s="11">
        <f t="shared" si="264"/>
        <v>4101.6683104000003</v>
      </c>
      <c r="BJ145" s="11">
        <f t="shared" si="265"/>
        <v>21935.008790399999</v>
      </c>
      <c r="BL145" s="12"/>
    </row>
    <row r="146" spans="1:64" ht="13.8" x14ac:dyDescent="0.3">
      <c r="A146" s="31">
        <v>138</v>
      </c>
      <c r="B146" s="31">
        <v>26</v>
      </c>
      <c r="C146" s="31">
        <v>1</v>
      </c>
      <c r="D146" s="31" t="s">
        <v>132</v>
      </c>
      <c r="E146" s="31" t="s">
        <v>78</v>
      </c>
      <c r="F146" s="31" t="s">
        <v>134</v>
      </c>
      <c r="G146" s="31" t="s">
        <v>6</v>
      </c>
      <c r="H146" s="31" t="s">
        <v>6</v>
      </c>
      <c r="I146" s="31" t="s">
        <v>566</v>
      </c>
      <c r="J146" s="37" t="s">
        <v>567</v>
      </c>
      <c r="K146" s="31"/>
      <c r="L146" s="18" t="s">
        <v>956</v>
      </c>
      <c r="M146" s="18" t="s">
        <v>134</v>
      </c>
      <c r="N146" s="18" t="s">
        <v>6</v>
      </c>
      <c r="O146" s="18" t="s">
        <v>566</v>
      </c>
      <c r="P146" s="18" t="s">
        <v>567</v>
      </c>
      <c r="Q146" s="31"/>
      <c r="R146" s="18" t="s">
        <v>282</v>
      </c>
      <c r="S146" s="18" t="s">
        <v>563</v>
      </c>
      <c r="T146" s="18" t="s">
        <v>29</v>
      </c>
      <c r="U146" s="18" t="s">
        <v>29</v>
      </c>
      <c r="V146" s="18" t="s">
        <v>564</v>
      </c>
      <c r="W146" s="18" t="s">
        <v>565</v>
      </c>
      <c r="X146" s="18" t="s">
        <v>565</v>
      </c>
      <c r="Y146" s="38" t="s">
        <v>795</v>
      </c>
      <c r="Z146" s="18" t="str">
        <f t="shared" ref="Z146:Z148" si="279">Z$11</f>
        <v>C22a</v>
      </c>
      <c r="AA146" s="18" t="s">
        <v>876</v>
      </c>
      <c r="AB146" s="18">
        <v>10170</v>
      </c>
      <c r="AC146" s="18">
        <v>26555</v>
      </c>
      <c r="AD146" s="18"/>
      <c r="AE146" s="31"/>
      <c r="AF146" s="8">
        <f t="shared" si="258"/>
        <v>36725</v>
      </c>
      <c r="AG146" s="8">
        <f t="shared" si="259"/>
        <v>36.725000000000001</v>
      </c>
      <c r="AH146" s="18">
        <v>12</v>
      </c>
      <c r="AI146" s="18">
        <f t="shared" si="266"/>
        <v>0</v>
      </c>
      <c r="AJ146" s="9">
        <f t="shared" si="260"/>
        <v>0</v>
      </c>
      <c r="AK146" s="18">
        <f t="shared" ref="AK146:AK148" si="280">AK$11</f>
        <v>7.25</v>
      </c>
      <c r="AL146" s="9">
        <f t="shared" si="251"/>
        <v>87</v>
      </c>
      <c r="AM146" s="18">
        <f t="shared" ref="AM146:AM148" si="281">AM$11</f>
        <v>0.08</v>
      </c>
      <c r="AN146" s="9">
        <f t="shared" si="261"/>
        <v>24</v>
      </c>
      <c r="AO146" s="18">
        <f t="shared" ref="AO146:AO148" si="282">AO$11</f>
        <v>32.479999999999997</v>
      </c>
      <c r="AP146" s="9">
        <f t="shared" si="267"/>
        <v>9744</v>
      </c>
      <c r="AQ146" s="21">
        <v>0</v>
      </c>
      <c r="AR146" s="9">
        <f t="shared" si="262"/>
        <v>0</v>
      </c>
      <c r="AS146" s="18">
        <f t="shared" ref="AS146:AS148" si="283">AS$11</f>
        <v>2.4199999999999999E-2</v>
      </c>
      <c r="AT146" s="9">
        <f t="shared" si="252"/>
        <v>888.745</v>
      </c>
      <c r="AU146" s="21">
        <f t="shared" si="172"/>
        <v>4.96E-3</v>
      </c>
      <c r="AV146" s="10">
        <f t="shared" si="268"/>
        <v>182.15600000000001</v>
      </c>
      <c r="AW146" s="18">
        <f t="shared" ref="AW146:AW148" si="284">AW$11</f>
        <v>0.1024</v>
      </c>
      <c r="AX146" s="18">
        <v>0.8</v>
      </c>
      <c r="AY146" s="9">
        <f t="shared" si="278"/>
        <v>3008.5120000000002</v>
      </c>
      <c r="AZ146" s="18">
        <f t="shared" ref="AZ146:AZ148" si="285">AZ$11</f>
        <v>0.3266</v>
      </c>
      <c r="BA146" s="9">
        <f t="shared" si="253"/>
        <v>3321.5219999999999</v>
      </c>
      <c r="BB146" s="18">
        <f t="shared" ref="BB146:BB148" si="286">BB$11</f>
        <v>0.22270000000000001</v>
      </c>
      <c r="BC146" s="9">
        <f t="shared" si="254"/>
        <v>5913.7984999999999</v>
      </c>
      <c r="BD146" s="18">
        <f t="shared" ref="BD146:BD148" si="287">BD$11</f>
        <v>0</v>
      </c>
      <c r="BE146" s="9">
        <f t="shared" si="255"/>
        <v>0</v>
      </c>
      <c r="BF146" s="11">
        <f t="shared" si="256"/>
        <v>23169.733500000002</v>
      </c>
      <c r="BG146" s="11">
        <f t="shared" si="257"/>
        <v>0</v>
      </c>
      <c r="BH146" s="11">
        <f t="shared" si="263"/>
        <v>23169.733500000002</v>
      </c>
      <c r="BI146" s="11">
        <f t="shared" si="264"/>
        <v>5329.0387050000008</v>
      </c>
      <c r="BJ146" s="11">
        <f t="shared" si="265"/>
        <v>28498.772205000001</v>
      </c>
      <c r="BL146" s="12"/>
    </row>
    <row r="147" spans="1:64" ht="13.8" x14ac:dyDescent="0.3">
      <c r="A147" s="31">
        <v>139</v>
      </c>
      <c r="B147" s="31">
        <v>26</v>
      </c>
      <c r="C147" s="31">
        <v>2</v>
      </c>
      <c r="D147" s="31" t="s">
        <v>132</v>
      </c>
      <c r="E147" s="31" t="s">
        <v>78</v>
      </c>
      <c r="F147" s="31" t="s">
        <v>134</v>
      </c>
      <c r="G147" s="31" t="s">
        <v>6</v>
      </c>
      <c r="H147" s="31" t="s">
        <v>6</v>
      </c>
      <c r="I147" s="31" t="s">
        <v>566</v>
      </c>
      <c r="J147" s="37" t="s">
        <v>567</v>
      </c>
      <c r="K147" s="31"/>
      <c r="L147" s="18" t="s">
        <v>956</v>
      </c>
      <c r="M147" s="18" t="s">
        <v>134</v>
      </c>
      <c r="N147" s="18" t="s">
        <v>6</v>
      </c>
      <c r="O147" s="18" t="s">
        <v>566</v>
      </c>
      <c r="P147" s="18" t="s">
        <v>567</v>
      </c>
      <c r="Q147" s="31"/>
      <c r="R147" s="18" t="s">
        <v>283</v>
      </c>
      <c r="S147" s="18" t="s">
        <v>134</v>
      </c>
      <c r="T147" s="18" t="s">
        <v>6</v>
      </c>
      <c r="U147" s="18" t="s">
        <v>6</v>
      </c>
      <c r="V147" s="18" t="s">
        <v>566</v>
      </c>
      <c r="W147" s="18" t="s">
        <v>567</v>
      </c>
      <c r="X147" s="18" t="s">
        <v>567</v>
      </c>
      <c r="Y147" s="38" t="s">
        <v>796</v>
      </c>
      <c r="Z147" s="18" t="str">
        <f t="shared" si="279"/>
        <v>C22a</v>
      </c>
      <c r="AA147" s="18" t="s">
        <v>1245</v>
      </c>
      <c r="AB147" s="18">
        <v>46277</v>
      </c>
      <c r="AC147" s="18">
        <v>111959</v>
      </c>
      <c r="AD147" s="18"/>
      <c r="AE147" s="31"/>
      <c r="AF147" s="8">
        <f t="shared" si="258"/>
        <v>158236</v>
      </c>
      <c r="AG147" s="8">
        <f t="shared" si="259"/>
        <v>158.23599999999999</v>
      </c>
      <c r="AH147" s="18">
        <v>12</v>
      </c>
      <c r="AI147" s="18">
        <f t="shared" si="266"/>
        <v>0</v>
      </c>
      <c r="AJ147" s="9">
        <f t="shared" si="260"/>
        <v>0</v>
      </c>
      <c r="AK147" s="18">
        <f t="shared" si="280"/>
        <v>7.25</v>
      </c>
      <c r="AL147" s="9">
        <f t="shared" si="251"/>
        <v>87</v>
      </c>
      <c r="AM147" s="18">
        <f t="shared" si="281"/>
        <v>0.08</v>
      </c>
      <c r="AN147" s="9">
        <f t="shared" si="261"/>
        <v>96</v>
      </c>
      <c r="AO147" s="18">
        <f t="shared" si="282"/>
        <v>32.479999999999997</v>
      </c>
      <c r="AP147" s="9">
        <f t="shared" si="267"/>
        <v>38976</v>
      </c>
      <c r="AQ147" s="21">
        <v>0</v>
      </c>
      <c r="AR147" s="9">
        <f t="shared" si="262"/>
        <v>0</v>
      </c>
      <c r="AS147" s="18">
        <f t="shared" si="283"/>
        <v>2.4199999999999999E-2</v>
      </c>
      <c r="AT147" s="9">
        <f t="shared" si="252"/>
        <v>3829.3112000000001</v>
      </c>
      <c r="AU147" s="21">
        <f t="shared" ref="AU147:AU210" si="288">AU$12</f>
        <v>4.96E-3</v>
      </c>
      <c r="AV147" s="10">
        <f t="shared" si="268"/>
        <v>784.85055999999997</v>
      </c>
      <c r="AW147" s="18">
        <f t="shared" si="284"/>
        <v>0.1024</v>
      </c>
      <c r="AX147" s="18">
        <v>0.8</v>
      </c>
      <c r="AY147" s="9">
        <f t="shared" si="278"/>
        <v>12962.693120000002</v>
      </c>
      <c r="AZ147" s="18">
        <f t="shared" si="285"/>
        <v>0.3266</v>
      </c>
      <c r="BA147" s="9">
        <f t="shared" si="253"/>
        <v>15114.0682</v>
      </c>
      <c r="BB147" s="18">
        <f t="shared" si="286"/>
        <v>0.22270000000000001</v>
      </c>
      <c r="BC147" s="9">
        <f t="shared" si="254"/>
        <v>24933.2693</v>
      </c>
      <c r="BD147" s="18">
        <f t="shared" si="287"/>
        <v>0</v>
      </c>
      <c r="BE147" s="9">
        <f t="shared" si="255"/>
        <v>0</v>
      </c>
      <c r="BF147" s="11">
        <f t="shared" si="256"/>
        <v>96783.192380000008</v>
      </c>
      <c r="BG147" s="11">
        <f t="shared" si="257"/>
        <v>0</v>
      </c>
      <c r="BH147" s="11">
        <f t="shared" si="263"/>
        <v>96783.192380000008</v>
      </c>
      <c r="BI147" s="11">
        <f t="shared" si="264"/>
        <v>22260.134247400001</v>
      </c>
      <c r="BJ147" s="11">
        <f t="shared" si="265"/>
        <v>119043.32662740001</v>
      </c>
      <c r="BL147" s="12"/>
    </row>
    <row r="148" spans="1:64" ht="13.8" x14ac:dyDescent="0.3">
      <c r="A148" s="31">
        <v>140</v>
      </c>
      <c r="B148" s="31">
        <v>26</v>
      </c>
      <c r="C148" s="31">
        <v>3</v>
      </c>
      <c r="D148" s="31" t="s">
        <v>132</v>
      </c>
      <c r="E148" s="31" t="s">
        <v>78</v>
      </c>
      <c r="F148" s="31" t="s">
        <v>134</v>
      </c>
      <c r="G148" s="31" t="s">
        <v>6</v>
      </c>
      <c r="H148" s="31" t="s">
        <v>6</v>
      </c>
      <c r="I148" s="31" t="s">
        <v>566</v>
      </c>
      <c r="J148" s="37" t="s">
        <v>567</v>
      </c>
      <c r="K148" s="31"/>
      <c r="L148" s="18" t="s">
        <v>956</v>
      </c>
      <c r="M148" s="18" t="s">
        <v>134</v>
      </c>
      <c r="N148" s="18" t="s">
        <v>6</v>
      </c>
      <c r="O148" s="18" t="s">
        <v>566</v>
      </c>
      <c r="P148" s="18" t="s">
        <v>567</v>
      </c>
      <c r="Q148" s="31"/>
      <c r="R148" s="18" t="s">
        <v>284</v>
      </c>
      <c r="S148" s="18" t="s">
        <v>568</v>
      </c>
      <c r="T148" s="18" t="s">
        <v>569</v>
      </c>
      <c r="U148" s="18" t="s">
        <v>569</v>
      </c>
      <c r="V148" s="18" t="s">
        <v>570</v>
      </c>
      <c r="W148" s="18" t="s">
        <v>866</v>
      </c>
      <c r="X148" s="18" t="s">
        <v>866</v>
      </c>
      <c r="Y148" s="38" t="s">
        <v>797</v>
      </c>
      <c r="Z148" s="18" t="str">
        <f t="shared" si="279"/>
        <v>C22a</v>
      </c>
      <c r="AA148" s="18" t="s">
        <v>1245</v>
      </c>
      <c r="AB148" s="18">
        <v>41314</v>
      </c>
      <c r="AC148" s="18">
        <v>56923</v>
      </c>
      <c r="AD148" s="18"/>
      <c r="AE148" s="31"/>
      <c r="AF148" s="8">
        <f t="shared" si="258"/>
        <v>98237</v>
      </c>
      <c r="AG148" s="8">
        <f t="shared" si="259"/>
        <v>98.236999999999995</v>
      </c>
      <c r="AH148" s="18">
        <v>12</v>
      </c>
      <c r="AI148" s="18">
        <f t="shared" si="266"/>
        <v>0</v>
      </c>
      <c r="AJ148" s="9">
        <f t="shared" si="260"/>
        <v>0</v>
      </c>
      <c r="AK148" s="18">
        <f t="shared" si="280"/>
        <v>7.25</v>
      </c>
      <c r="AL148" s="9">
        <f t="shared" si="251"/>
        <v>87</v>
      </c>
      <c r="AM148" s="18">
        <f t="shared" si="281"/>
        <v>0.08</v>
      </c>
      <c r="AN148" s="9">
        <f t="shared" si="261"/>
        <v>96</v>
      </c>
      <c r="AO148" s="18">
        <f t="shared" si="282"/>
        <v>32.479999999999997</v>
      </c>
      <c r="AP148" s="9">
        <f t="shared" si="267"/>
        <v>38976</v>
      </c>
      <c r="AQ148" s="21">
        <v>0</v>
      </c>
      <c r="AR148" s="9">
        <f t="shared" si="262"/>
        <v>0</v>
      </c>
      <c r="AS148" s="18">
        <f t="shared" si="283"/>
        <v>2.4199999999999999E-2</v>
      </c>
      <c r="AT148" s="9">
        <f t="shared" si="252"/>
        <v>2377.3353999999999</v>
      </c>
      <c r="AU148" s="21">
        <f t="shared" si="288"/>
        <v>4.96E-3</v>
      </c>
      <c r="AV148" s="10">
        <f t="shared" si="268"/>
        <v>487.25551999999999</v>
      </c>
      <c r="AW148" s="18">
        <f t="shared" si="284"/>
        <v>0.1024</v>
      </c>
      <c r="AX148" s="18">
        <v>0.8</v>
      </c>
      <c r="AY148" s="9">
        <f t="shared" si="278"/>
        <v>8047.5750400000006</v>
      </c>
      <c r="AZ148" s="18">
        <f t="shared" si="285"/>
        <v>0.3266</v>
      </c>
      <c r="BA148" s="9">
        <f t="shared" si="253"/>
        <v>13493.152400000001</v>
      </c>
      <c r="BB148" s="18">
        <f t="shared" si="286"/>
        <v>0.22270000000000001</v>
      </c>
      <c r="BC148" s="9">
        <f t="shared" si="254"/>
        <v>12676.7521</v>
      </c>
      <c r="BD148" s="18">
        <f t="shared" si="287"/>
        <v>0</v>
      </c>
      <c r="BE148" s="9">
        <f t="shared" si="255"/>
        <v>0</v>
      </c>
      <c r="BF148" s="11">
        <f t="shared" si="256"/>
        <v>76241.070460000003</v>
      </c>
      <c r="BG148" s="11">
        <f t="shared" si="257"/>
        <v>0</v>
      </c>
      <c r="BH148" s="11">
        <f t="shared" si="263"/>
        <v>76241.070460000003</v>
      </c>
      <c r="BI148" s="11">
        <f t="shared" si="264"/>
        <v>17535.446205800003</v>
      </c>
      <c r="BJ148" s="11">
        <f t="shared" si="265"/>
        <v>93776.516665800009</v>
      </c>
      <c r="BL148" s="12"/>
    </row>
    <row r="149" spans="1:64" ht="13.8" x14ac:dyDescent="0.3">
      <c r="A149" s="31">
        <v>141</v>
      </c>
      <c r="B149" s="31">
        <v>27</v>
      </c>
      <c r="C149" s="31">
        <v>1</v>
      </c>
      <c r="D149" s="31" t="s">
        <v>0</v>
      </c>
      <c r="E149" s="31" t="s">
        <v>3</v>
      </c>
      <c r="F149" s="31" t="s">
        <v>35</v>
      </c>
      <c r="G149" s="31" t="s">
        <v>6</v>
      </c>
      <c r="H149" s="31" t="s">
        <v>6</v>
      </c>
      <c r="I149" s="31" t="s">
        <v>572</v>
      </c>
      <c r="J149" s="37" t="s">
        <v>1020</v>
      </c>
      <c r="K149" s="31"/>
      <c r="L149" s="18"/>
      <c r="M149" s="18"/>
      <c r="N149" s="18"/>
      <c r="O149" s="18"/>
      <c r="P149" s="18"/>
      <c r="Q149" s="31"/>
      <c r="R149" s="18" t="s">
        <v>286</v>
      </c>
      <c r="S149" s="18" t="s">
        <v>35</v>
      </c>
      <c r="T149" s="18" t="s">
        <v>6</v>
      </c>
      <c r="U149" s="18" t="s">
        <v>6</v>
      </c>
      <c r="V149" s="18" t="s">
        <v>572</v>
      </c>
      <c r="W149" s="18" t="s">
        <v>1093</v>
      </c>
      <c r="X149" s="18"/>
      <c r="Y149" s="38" t="s">
        <v>799</v>
      </c>
      <c r="Z149" s="18" t="str">
        <f t="shared" ref="Z149:Z151" si="289">Z$29</f>
        <v>B23</v>
      </c>
      <c r="AA149" s="18" t="s">
        <v>1257</v>
      </c>
      <c r="AB149" s="18">
        <v>1066580</v>
      </c>
      <c r="AC149" s="18">
        <v>595034</v>
      </c>
      <c r="AD149" s="18">
        <v>3532207</v>
      </c>
      <c r="AE149" s="31"/>
      <c r="AF149" s="8">
        <f t="shared" si="258"/>
        <v>5193821</v>
      </c>
      <c r="AG149" s="8">
        <f t="shared" si="259"/>
        <v>5193.8209999999999</v>
      </c>
      <c r="AH149" s="18">
        <v>12</v>
      </c>
      <c r="AI149" s="18">
        <f t="shared" si="266"/>
        <v>0</v>
      </c>
      <c r="AJ149" s="9">
        <f t="shared" si="260"/>
        <v>0</v>
      </c>
      <c r="AK149" s="18">
        <f t="shared" ref="AK149:AK151" si="290">AK$29</f>
        <v>14.5</v>
      </c>
      <c r="AL149" s="9">
        <f t="shared" si="251"/>
        <v>174</v>
      </c>
      <c r="AM149" s="18">
        <f t="shared" ref="AM149:AM151" si="291">AM$29</f>
        <v>0.19</v>
      </c>
      <c r="AN149" s="9">
        <f t="shared" si="261"/>
        <v>2143.2000000000003</v>
      </c>
      <c r="AO149" s="18">
        <f t="shared" ref="AO149:AO151" si="292">AO$29</f>
        <v>23.3</v>
      </c>
      <c r="AP149" s="9">
        <f t="shared" si="267"/>
        <v>262824</v>
      </c>
      <c r="AQ149" s="21">
        <v>0</v>
      </c>
      <c r="AR149" s="9">
        <f t="shared" si="262"/>
        <v>0</v>
      </c>
      <c r="AS149" s="18">
        <f t="shared" ref="AS149:AS151" si="293">AS$29</f>
        <v>2.4210000000000002E-2</v>
      </c>
      <c r="AT149" s="9">
        <f t="shared" si="252"/>
        <v>125742.40641000001</v>
      </c>
      <c r="AU149" s="21">
        <f t="shared" si="288"/>
        <v>4.96E-3</v>
      </c>
      <c r="AV149" s="10">
        <f t="shared" si="268"/>
        <v>25761.352159999999</v>
      </c>
      <c r="AW149" s="18">
        <f t="shared" ref="AW149:AW151" si="294">AW$29</f>
        <v>0.1024</v>
      </c>
      <c r="AX149" s="18">
        <v>0.8</v>
      </c>
      <c r="AY149" s="9">
        <f t="shared" si="278"/>
        <v>425477.81632000004</v>
      </c>
      <c r="AZ149" s="18">
        <f t="shared" ref="AZ149:AZ151" si="295">AZ$29</f>
        <v>8.0739999999999992E-2</v>
      </c>
      <c r="BA149" s="9">
        <f t="shared" si="253"/>
        <v>86115.669199999989</v>
      </c>
      <c r="BB149" s="18">
        <f t="shared" ref="BB149:BB151" si="296">BB$29</f>
        <v>9.9420000000000008E-2</v>
      </c>
      <c r="BC149" s="9">
        <f t="shared" si="254"/>
        <v>59158.280280000006</v>
      </c>
      <c r="BD149" s="18">
        <f t="shared" ref="BD149:BD151" si="297">BD$29</f>
        <v>3.5729999999999998E-2</v>
      </c>
      <c r="BE149" s="9">
        <f t="shared" si="255"/>
        <v>126205.75610999999</v>
      </c>
      <c r="BF149" s="11">
        <f t="shared" si="256"/>
        <v>1113602.4804800001</v>
      </c>
      <c r="BG149" s="11">
        <f t="shared" si="257"/>
        <v>0</v>
      </c>
      <c r="BH149" s="11">
        <f t="shared" si="263"/>
        <v>1113602.4804800001</v>
      </c>
      <c r="BI149" s="11">
        <f t="shared" si="264"/>
        <v>256128.57051040005</v>
      </c>
      <c r="BJ149" s="11">
        <f t="shared" si="265"/>
        <v>1369731.0509904001</v>
      </c>
      <c r="BL149" s="12"/>
    </row>
    <row r="150" spans="1:64" ht="13.8" x14ac:dyDescent="0.3">
      <c r="A150" s="31">
        <v>142</v>
      </c>
      <c r="B150" s="31">
        <v>27</v>
      </c>
      <c r="C150" s="31">
        <v>2</v>
      </c>
      <c r="D150" s="31" t="s">
        <v>0</v>
      </c>
      <c r="E150" s="31" t="s">
        <v>3</v>
      </c>
      <c r="F150" s="31" t="s">
        <v>35</v>
      </c>
      <c r="G150" s="31" t="s">
        <v>6</v>
      </c>
      <c r="H150" s="31" t="s">
        <v>6</v>
      </c>
      <c r="I150" s="31" t="s">
        <v>572</v>
      </c>
      <c r="J150" s="37" t="s">
        <v>1020</v>
      </c>
      <c r="K150" s="31"/>
      <c r="L150" s="18"/>
      <c r="M150" s="18"/>
      <c r="N150" s="18"/>
      <c r="O150" s="18"/>
      <c r="P150" s="18"/>
      <c r="Q150" s="31"/>
      <c r="R150" s="18" t="s">
        <v>287</v>
      </c>
      <c r="S150" s="18" t="s">
        <v>573</v>
      </c>
      <c r="T150" s="18" t="s">
        <v>6</v>
      </c>
      <c r="U150" s="18" t="s">
        <v>6</v>
      </c>
      <c r="V150" s="18" t="s">
        <v>574</v>
      </c>
      <c r="W150" s="18" t="s">
        <v>944</v>
      </c>
      <c r="X150" s="18"/>
      <c r="Y150" s="38" t="s">
        <v>800</v>
      </c>
      <c r="Z150" s="18" t="str">
        <f t="shared" si="289"/>
        <v>B23</v>
      </c>
      <c r="AA150" s="18" t="s">
        <v>1258</v>
      </c>
      <c r="AB150" s="18">
        <v>326890</v>
      </c>
      <c r="AC150" s="18">
        <v>167420</v>
      </c>
      <c r="AD150" s="18">
        <v>1001358</v>
      </c>
      <c r="AE150" s="31"/>
      <c r="AF150" s="8">
        <f t="shared" si="258"/>
        <v>1495668</v>
      </c>
      <c r="AG150" s="8">
        <f t="shared" si="259"/>
        <v>1495.6679999999999</v>
      </c>
      <c r="AH150" s="18">
        <v>12</v>
      </c>
      <c r="AI150" s="18">
        <f t="shared" si="266"/>
        <v>0</v>
      </c>
      <c r="AJ150" s="9">
        <f t="shared" si="260"/>
        <v>0</v>
      </c>
      <c r="AK150" s="18">
        <f t="shared" si="290"/>
        <v>14.5</v>
      </c>
      <c r="AL150" s="9">
        <f t="shared" si="251"/>
        <v>174</v>
      </c>
      <c r="AM150" s="18">
        <f t="shared" si="291"/>
        <v>0.19</v>
      </c>
      <c r="AN150" s="9">
        <f t="shared" si="261"/>
        <v>1801.2000000000003</v>
      </c>
      <c r="AO150" s="18">
        <f t="shared" si="292"/>
        <v>23.3</v>
      </c>
      <c r="AP150" s="9">
        <f t="shared" si="267"/>
        <v>220884.00000000003</v>
      </c>
      <c r="AQ150" s="21">
        <v>0</v>
      </c>
      <c r="AR150" s="9">
        <f t="shared" si="262"/>
        <v>0</v>
      </c>
      <c r="AS150" s="18">
        <f t="shared" si="293"/>
        <v>2.4210000000000002E-2</v>
      </c>
      <c r="AT150" s="9">
        <f t="shared" si="252"/>
        <v>36210.122280000003</v>
      </c>
      <c r="AU150" s="21">
        <f t="shared" si="288"/>
        <v>4.96E-3</v>
      </c>
      <c r="AV150" s="10">
        <f t="shared" si="268"/>
        <v>7418.5132800000001</v>
      </c>
      <c r="AW150" s="18">
        <f t="shared" si="294"/>
        <v>0.1024</v>
      </c>
      <c r="AX150" s="18">
        <v>0.8</v>
      </c>
      <c r="AY150" s="9">
        <f t="shared" si="278"/>
        <v>122525.12256</v>
      </c>
      <c r="AZ150" s="18">
        <f t="shared" si="295"/>
        <v>8.0739999999999992E-2</v>
      </c>
      <c r="BA150" s="9">
        <f t="shared" si="253"/>
        <v>26393.098599999998</v>
      </c>
      <c r="BB150" s="18">
        <f t="shared" si="296"/>
        <v>9.9420000000000008E-2</v>
      </c>
      <c r="BC150" s="9">
        <f t="shared" si="254"/>
        <v>16644.896400000001</v>
      </c>
      <c r="BD150" s="18">
        <f t="shared" si="297"/>
        <v>3.5729999999999998E-2</v>
      </c>
      <c r="BE150" s="9">
        <f t="shared" si="255"/>
        <v>35778.521339999999</v>
      </c>
      <c r="BF150" s="11">
        <f t="shared" si="256"/>
        <v>467829.47446000011</v>
      </c>
      <c r="BG150" s="11">
        <f t="shared" si="257"/>
        <v>0</v>
      </c>
      <c r="BH150" s="11">
        <f t="shared" si="263"/>
        <v>467829.47446000011</v>
      </c>
      <c r="BI150" s="11">
        <f t="shared" si="264"/>
        <v>107600.77912580004</v>
      </c>
      <c r="BJ150" s="11">
        <f t="shared" si="265"/>
        <v>575430.25358580018</v>
      </c>
      <c r="BL150" s="12"/>
    </row>
    <row r="151" spans="1:64" ht="13.8" x14ac:dyDescent="0.3">
      <c r="A151" s="31">
        <v>143</v>
      </c>
      <c r="B151" s="31">
        <v>27</v>
      </c>
      <c r="C151" s="31">
        <v>3</v>
      </c>
      <c r="D151" s="31" t="s">
        <v>0</v>
      </c>
      <c r="E151" s="31" t="s">
        <v>3</v>
      </c>
      <c r="F151" s="31" t="s">
        <v>35</v>
      </c>
      <c r="G151" s="31" t="s">
        <v>6</v>
      </c>
      <c r="H151" s="31" t="s">
        <v>6</v>
      </c>
      <c r="I151" s="31" t="s">
        <v>572</v>
      </c>
      <c r="J151" s="37" t="s">
        <v>1020</v>
      </c>
      <c r="K151" s="31"/>
      <c r="L151" s="18"/>
      <c r="M151" s="18"/>
      <c r="N151" s="18"/>
      <c r="O151" s="18"/>
      <c r="P151" s="18"/>
      <c r="Q151" s="31"/>
      <c r="R151" s="18" t="s">
        <v>288</v>
      </c>
      <c r="S151" s="18" t="s">
        <v>573</v>
      </c>
      <c r="T151" s="18" t="s">
        <v>6</v>
      </c>
      <c r="U151" s="18" t="s">
        <v>6</v>
      </c>
      <c r="V151" s="18" t="s">
        <v>574</v>
      </c>
      <c r="W151" s="18" t="s">
        <v>944</v>
      </c>
      <c r="X151" s="18"/>
      <c r="Y151" s="38" t="s">
        <v>801</v>
      </c>
      <c r="Z151" s="18" t="str">
        <f t="shared" si="289"/>
        <v>B23</v>
      </c>
      <c r="AA151" s="18" t="s">
        <v>1244</v>
      </c>
      <c r="AB151" s="18">
        <v>539521</v>
      </c>
      <c r="AC151" s="18">
        <v>311638</v>
      </c>
      <c r="AD151" s="18">
        <v>1741697</v>
      </c>
      <c r="AE151" s="31"/>
      <c r="AF151" s="8">
        <f t="shared" si="258"/>
        <v>2592856</v>
      </c>
      <c r="AG151" s="8">
        <f t="shared" si="259"/>
        <v>2592.8560000000002</v>
      </c>
      <c r="AH151" s="18">
        <v>12</v>
      </c>
      <c r="AI151" s="18">
        <f t="shared" si="266"/>
        <v>0</v>
      </c>
      <c r="AJ151" s="9">
        <f t="shared" si="260"/>
        <v>0</v>
      </c>
      <c r="AK151" s="18">
        <f t="shared" si="290"/>
        <v>14.5</v>
      </c>
      <c r="AL151" s="9">
        <f t="shared" si="251"/>
        <v>174</v>
      </c>
      <c r="AM151" s="18">
        <f t="shared" si="291"/>
        <v>0.19</v>
      </c>
      <c r="AN151" s="9">
        <f t="shared" si="261"/>
        <v>0</v>
      </c>
      <c r="AO151" s="18">
        <f t="shared" si="292"/>
        <v>23.3</v>
      </c>
      <c r="AP151" s="9">
        <f t="shared" si="267"/>
        <v>0</v>
      </c>
      <c r="AQ151" s="21">
        <v>0</v>
      </c>
      <c r="AR151" s="9">
        <f t="shared" si="262"/>
        <v>0</v>
      </c>
      <c r="AS151" s="18">
        <f t="shared" si="293"/>
        <v>2.4210000000000002E-2</v>
      </c>
      <c r="AT151" s="9">
        <f t="shared" si="252"/>
        <v>62773.043760000008</v>
      </c>
      <c r="AU151" s="21">
        <f t="shared" si="288"/>
        <v>4.96E-3</v>
      </c>
      <c r="AV151" s="10">
        <f t="shared" si="268"/>
        <v>12860.565759999999</v>
      </c>
      <c r="AW151" s="18">
        <f t="shared" si="294"/>
        <v>0.1024</v>
      </c>
      <c r="AX151" s="18">
        <v>0.8</v>
      </c>
      <c r="AY151" s="9">
        <f t="shared" si="278"/>
        <v>212406.76352000001</v>
      </c>
      <c r="AZ151" s="18">
        <f t="shared" si="295"/>
        <v>8.0739999999999992E-2</v>
      </c>
      <c r="BA151" s="9">
        <f t="shared" si="253"/>
        <v>43560.925539999997</v>
      </c>
      <c r="BB151" s="18">
        <f t="shared" si="296"/>
        <v>9.9420000000000008E-2</v>
      </c>
      <c r="BC151" s="9">
        <f t="shared" si="254"/>
        <v>30983.049960000004</v>
      </c>
      <c r="BD151" s="18">
        <f t="shared" si="297"/>
        <v>3.5729999999999998E-2</v>
      </c>
      <c r="BE151" s="9">
        <f t="shared" si="255"/>
        <v>62230.833809999996</v>
      </c>
      <c r="BF151" s="11">
        <f t="shared" si="256"/>
        <v>424989.18235000002</v>
      </c>
      <c r="BG151" s="11">
        <f t="shared" si="257"/>
        <v>0</v>
      </c>
      <c r="BH151" s="11">
        <f t="shared" si="263"/>
        <v>424989.18235000002</v>
      </c>
      <c r="BI151" s="11">
        <f t="shared" si="264"/>
        <v>97747.511940500015</v>
      </c>
      <c r="BJ151" s="11">
        <f t="shared" si="265"/>
        <v>522736.69429050002</v>
      </c>
      <c r="BL151" s="12"/>
    </row>
    <row r="152" spans="1:64" ht="13.8" x14ac:dyDescent="0.3">
      <c r="A152" s="31">
        <v>144</v>
      </c>
      <c r="B152" s="31">
        <v>27</v>
      </c>
      <c r="C152" s="31">
        <v>4</v>
      </c>
      <c r="D152" s="31" t="s">
        <v>0</v>
      </c>
      <c r="E152" s="31" t="s">
        <v>3</v>
      </c>
      <c r="F152" s="31" t="s">
        <v>35</v>
      </c>
      <c r="G152" s="31" t="s">
        <v>6</v>
      </c>
      <c r="H152" s="31" t="s">
        <v>6</v>
      </c>
      <c r="I152" s="31" t="s">
        <v>572</v>
      </c>
      <c r="J152" s="37" t="s">
        <v>1020</v>
      </c>
      <c r="K152" s="31"/>
      <c r="L152" s="18"/>
      <c r="M152" s="18"/>
      <c r="N152" s="18"/>
      <c r="O152" s="18"/>
      <c r="P152" s="18"/>
      <c r="Q152" s="31"/>
      <c r="R152" s="18" t="s">
        <v>289</v>
      </c>
      <c r="S152" s="18" t="s">
        <v>575</v>
      </c>
      <c r="T152" s="18" t="s">
        <v>6</v>
      </c>
      <c r="U152" s="18" t="s">
        <v>6</v>
      </c>
      <c r="V152" s="18" t="s">
        <v>576</v>
      </c>
      <c r="W152" s="18" t="s">
        <v>886</v>
      </c>
      <c r="X152" s="18"/>
      <c r="Y152" s="38" t="s">
        <v>802</v>
      </c>
      <c r="Z152" s="18" t="str">
        <f>Z$9</f>
        <v>C12a</v>
      </c>
      <c r="AA152" s="18" t="s">
        <v>997</v>
      </c>
      <c r="AB152" s="18">
        <v>9423</v>
      </c>
      <c r="AC152" s="18">
        <v>20813</v>
      </c>
      <c r="AD152" s="18"/>
      <c r="AE152" s="31"/>
      <c r="AF152" s="8">
        <f t="shared" si="258"/>
        <v>30236</v>
      </c>
      <c r="AG152" s="8">
        <f t="shared" si="259"/>
        <v>30.236000000000001</v>
      </c>
      <c r="AH152" s="18">
        <v>12</v>
      </c>
      <c r="AI152" s="18">
        <f t="shared" si="266"/>
        <v>0</v>
      </c>
      <c r="AJ152" s="9">
        <f t="shared" si="260"/>
        <v>0</v>
      </c>
      <c r="AK152" s="18">
        <f>AK$9</f>
        <v>5.8</v>
      </c>
      <c r="AL152" s="9">
        <f t="shared" si="251"/>
        <v>69.599999999999994</v>
      </c>
      <c r="AM152" s="18">
        <f>AM$9</f>
        <v>0.08</v>
      </c>
      <c r="AN152" s="9">
        <f t="shared" si="261"/>
        <v>36.479999999999997</v>
      </c>
      <c r="AO152" s="18">
        <f>AO$9</f>
        <v>7.48</v>
      </c>
      <c r="AP152" s="9">
        <f t="shared" si="267"/>
        <v>3410.88</v>
      </c>
      <c r="AQ152" s="21">
        <v>0</v>
      </c>
      <c r="AR152" s="9">
        <f t="shared" si="262"/>
        <v>0</v>
      </c>
      <c r="AS152" s="18">
        <f>AS$9</f>
        <v>2.4199999999999999E-2</v>
      </c>
      <c r="AT152" s="9">
        <f t="shared" si="252"/>
        <v>731.71119999999996</v>
      </c>
      <c r="AU152" s="21">
        <f t="shared" si="288"/>
        <v>4.96E-3</v>
      </c>
      <c r="AV152" s="10">
        <f t="shared" si="268"/>
        <v>149.97056000000001</v>
      </c>
      <c r="AW152" s="18">
        <f>AW$9</f>
        <v>0.1024</v>
      </c>
      <c r="AX152" s="18">
        <v>0.8</v>
      </c>
      <c r="AY152" s="9">
        <f t="shared" si="278"/>
        <v>2476.9331200000001</v>
      </c>
      <c r="AZ152" s="18">
        <f>AZ$9</f>
        <v>0.4854</v>
      </c>
      <c r="BA152" s="9">
        <f t="shared" si="253"/>
        <v>4573.9242000000004</v>
      </c>
      <c r="BB152" s="18">
        <f>BB$9</f>
        <v>0.1416</v>
      </c>
      <c r="BC152" s="9">
        <f t="shared" si="254"/>
        <v>2947.1208000000001</v>
      </c>
      <c r="BD152" s="18">
        <f>BD$9</f>
        <v>0</v>
      </c>
      <c r="BE152" s="9">
        <f t="shared" si="255"/>
        <v>0</v>
      </c>
      <c r="BF152" s="11">
        <f t="shared" si="256"/>
        <v>14396.61988</v>
      </c>
      <c r="BG152" s="11">
        <f t="shared" si="257"/>
        <v>0</v>
      </c>
      <c r="BH152" s="11">
        <f t="shared" si="263"/>
        <v>14396.61988</v>
      </c>
      <c r="BI152" s="11">
        <f t="shared" si="264"/>
        <v>3311.2225724</v>
      </c>
      <c r="BJ152" s="11">
        <f t="shared" si="265"/>
        <v>17707.8424524</v>
      </c>
      <c r="BL152" s="12"/>
    </row>
    <row r="153" spans="1:64" ht="13.8" x14ac:dyDescent="0.3">
      <c r="A153" s="31">
        <v>145</v>
      </c>
      <c r="B153" s="31">
        <v>27</v>
      </c>
      <c r="C153" s="31">
        <v>5</v>
      </c>
      <c r="D153" s="31" t="s">
        <v>0</v>
      </c>
      <c r="E153" s="31" t="s">
        <v>3</v>
      </c>
      <c r="F153" s="31" t="s">
        <v>35</v>
      </c>
      <c r="G153" s="31" t="s">
        <v>6</v>
      </c>
      <c r="H153" s="31" t="s">
        <v>6</v>
      </c>
      <c r="I153" s="31" t="s">
        <v>572</v>
      </c>
      <c r="J153" s="37" t="s">
        <v>1020</v>
      </c>
      <c r="K153" s="31"/>
      <c r="L153" s="18"/>
      <c r="M153" s="18"/>
      <c r="N153" s="18"/>
      <c r="O153" s="18"/>
      <c r="P153" s="18"/>
      <c r="Q153" s="31"/>
      <c r="R153" s="18" t="s">
        <v>290</v>
      </c>
      <c r="S153" s="18" t="s">
        <v>577</v>
      </c>
      <c r="T153" s="18" t="s">
        <v>6</v>
      </c>
      <c r="U153" s="18" t="s">
        <v>6</v>
      </c>
      <c r="V153" s="18" t="s">
        <v>578</v>
      </c>
      <c r="W153" s="18" t="s">
        <v>862</v>
      </c>
      <c r="X153" s="18"/>
      <c r="Y153" s="38" t="s">
        <v>803</v>
      </c>
      <c r="Z153" s="18" t="str">
        <f>Z$9</f>
        <v>C12a</v>
      </c>
      <c r="AA153" s="18" t="s">
        <v>876</v>
      </c>
      <c r="AB153" s="18">
        <v>17613</v>
      </c>
      <c r="AC153" s="18">
        <v>47345</v>
      </c>
      <c r="AD153" s="18"/>
      <c r="AE153" s="31"/>
      <c r="AF153" s="8">
        <f t="shared" si="258"/>
        <v>64958</v>
      </c>
      <c r="AG153" s="8">
        <f t="shared" si="259"/>
        <v>64.957999999999998</v>
      </c>
      <c r="AH153" s="18">
        <v>12</v>
      </c>
      <c r="AI153" s="18">
        <f t="shared" si="266"/>
        <v>0</v>
      </c>
      <c r="AJ153" s="9">
        <f t="shared" si="260"/>
        <v>0</v>
      </c>
      <c r="AK153" s="18">
        <f>AK$9</f>
        <v>5.8</v>
      </c>
      <c r="AL153" s="9">
        <f t="shared" si="251"/>
        <v>69.599999999999994</v>
      </c>
      <c r="AM153" s="18">
        <f>AM$9</f>
        <v>0.08</v>
      </c>
      <c r="AN153" s="9">
        <f t="shared" si="261"/>
        <v>24</v>
      </c>
      <c r="AO153" s="18">
        <f>AO$9</f>
        <v>7.48</v>
      </c>
      <c r="AP153" s="9">
        <f t="shared" si="267"/>
        <v>2244</v>
      </c>
      <c r="AQ153" s="21">
        <v>0</v>
      </c>
      <c r="AR153" s="9">
        <f t="shared" si="262"/>
        <v>0</v>
      </c>
      <c r="AS153" s="18">
        <f>AS$9</f>
        <v>2.4199999999999999E-2</v>
      </c>
      <c r="AT153" s="9">
        <f t="shared" si="252"/>
        <v>1571.9836</v>
      </c>
      <c r="AU153" s="21">
        <f t="shared" si="288"/>
        <v>4.96E-3</v>
      </c>
      <c r="AV153" s="10">
        <f t="shared" si="268"/>
        <v>322.19168000000002</v>
      </c>
      <c r="AW153" s="18">
        <f>AW$9</f>
        <v>0.1024</v>
      </c>
      <c r="AX153" s="18">
        <v>0.8</v>
      </c>
      <c r="AY153" s="9">
        <f t="shared" si="278"/>
        <v>5321.3593600000004</v>
      </c>
      <c r="AZ153" s="18">
        <f>AZ$9</f>
        <v>0.4854</v>
      </c>
      <c r="BA153" s="9">
        <f t="shared" si="253"/>
        <v>8549.3502000000008</v>
      </c>
      <c r="BB153" s="18">
        <f>BB$9</f>
        <v>0.1416</v>
      </c>
      <c r="BC153" s="9">
        <f t="shared" si="254"/>
        <v>6704.0520000000006</v>
      </c>
      <c r="BD153" s="18">
        <f>BD$9</f>
        <v>0</v>
      </c>
      <c r="BE153" s="9">
        <f t="shared" si="255"/>
        <v>0</v>
      </c>
      <c r="BF153" s="11">
        <f t="shared" si="256"/>
        <v>24806.536839999997</v>
      </c>
      <c r="BG153" s="11">
        <f t="shared" si="257"/>
        <v>0</v>
      </c>
      <c r="BH153" s="11">
        <f t="shared" si="263"/>
        <v>24806.536839999997</v>
      </c>
      <c r="BI153" s="11">
        <f t="shared" si="264"/>
        <v>5705.5034731999995</v>
      </c>
      <c r="BJ153" s="11">
        <f t="shared" si="265"/>
        <v>30512.040313199996</v>
      </c>
      <c r="BL153" s="12"/>
    </row>
    <row r="154" spans="1:64" ht="13.8" x14ac:dyDescent="0.3">
      <c r="A154" s="31">
        <v>146</v>
      </c>
      <c r="B154" s="31">
        <v>27</v>
      </c>
      <c r="C154" s="31">
        <v>6</v>
      </c>
      <c r="D154" s="31" t="s">
        <v>0</v>
      </c>
      <c r="E154" s="31" t="s">
        <v>3</v>
      </c>
      <c r="F154" s="31" t="s">
        <v>35</v>
      </c>
      <c r="G154" s="31" t="s">
        <v>6</v>
      </c>
      <c r="H154" s="31" t="s">
        <v>6</v>
      </c>
      <c r="I154" s="31" t="s">
        <v>572</v>
      </c>
      <c r="J154" s="37" t="s">
        <v>1020</v>
      </c>
      <c r="K154" s="31"/>
      <c r="L154" s="18"/>
      <c r="M154" s="18"/>
      <c r="N154" s="18"/>
      <c r="O154" s="18"/>
      <c r="P154" s="18"/>
      <c r="Q154" s="31"/>
      <c r="R154" s="18" t="s">
        <v>291</v>
      </c>
      <c r="S154" s="18" t="s">
        <v>1094</v>
      </c>
      <c r="T154" s="18" t="s">
        <v>6</v>
      </c>
      <c r="U154" s="18" t="s">
        <v>6</v>
      </c>
      <c r="V154" s="18" t="s">
        <v>579</v>
      </c>
      <c r="W154" s="18" t="s">
        <v>1095</v>
      </c>
      <c r="X154" s="18"/>
      <c r="Y154" s="38" t="s">
        <v>804</v>
      </c>
      <c r="Z154" s="18" t="str">
        <f t="shared" ref="Z154:Z159" si="298">Z$11</f>
        <v>C22a</v>
      </c>
      <c r="AA154" s="18" t="s">
        <v>1259</v>
      </c>
      <c r="AB154" s="18">
        <v>153498</v>
      </c>
      <c r="AC154" s="18">
        <v>402215</v>
      </c>
      <c r="AD154" s="18"/>
      <c r="AE154" s="31"/>
      <c r="AF154" s="8">
        <f t="shared" si="258"/>
        <v>555713</v>
      </c>
      <c r="AG154" s="8">
        <f t="shared" si="259"/>
        <v>555.71299999999997</v>
      </c>
      <c r="AH154" s="18">
        <v>12</v>
      </c>
      <c r="AI154" s="18">
        <f t="shared" si="266"/>
        <v>0</v>
      </c>
      <c r="AJ154" s="9">
        <f t="shared" si="260"/>
        <v>0</v>
      </c>
      <c r="AK154" s="18">
        <f t="shared" ref="AK154:AK159" si="299">AK$11</f>
        <v>7.25</v>
      </c>
      <c r="AL154" s="9">
        <f t="shared" si="251"/>
        <v>87</v>
      </c>
      <c r="AM154" s="18">
        <f t="shared" ref="AM154:AM159" si="300">AM$11</f>
        <v>0.08</v>
      </c>
      <c r="AN154" s="9">
        <f t="shared" si="261"/>
        <v>172.79999999999998</v>
      </c>
      <c r="AO154" s="18">
        <f t="shared" ref="AO154:AO159" si="301">AO$11</f>
        <v>32.479999999999997</v>
      </c>
      <c r="AP154" s="9">
        <f t="shared" si="267"/>
        <v>70156.800000000003</v>
      </c>
      <c r="AQ154" s="21">
        <v>0</v>
      </c>
      <c r="AR154" s="9">
        <f t="shared" si="262"/>
        <v>0</v>
      </c>
      <c r="AS154" s="18">
        <f t="shared" ref="AS154:AS159" si="302">AS$11</f>
        <v>2.4199999999999999E-2</v>
      </c>
      <c r="AT154" s="9">
        <f t="shared" si="252"/>
        <v>13448.2546</v>
      </c>
      <c r="AU154" s="21">
        <f t="shared" si="288"/>
        <v>4.96E-3</v>
      </c>
      <c r="AV154" s="10">
        <f t="shared" si="268"/>
        <v>2756.3364799999999</v>
      </c>
      <c r="AW154" s="18">
        <f t="shared" ref="AW154:AW160" si="303">AW$11</f>
        <v>0.1024</v>
      </c>
      <c r="AX154" s="18">
        <v>0.8</v>
      </c>
      <c r="AY154" s="9">
        <f t="shared" si="278"/>
        <v>45524.008960000006</v>
      </c>
      <c r="AZ154" s="18">
        <f t="shared" ref="AZ154:AZ159" si="304">AZ$11</f>
        <v>0.3266</v>
      </c>
      <c r="BA154" s="9">
        <f t="shared" si="253"/>
        <v>50132.446799999998</v>
      </c>
      <c r="BB154" s="18">
        <f t="shared" ref="BB154:BB159" si="305">BB$11</f>
        <v>0.22270000000000001</v>
      </c>
      <c r="BC154" s="9">
        <f t="shared" si="254"/>
        <v>89573.280500000008</v>
      </c>
      <c r="BD154" s="18">
        <f t="shared" ref="BD154:BD159" si="306">BD$11</f>
        <v>0</v>
      </c>
      <c r="BE154" s="9">
        <f t="shared" si="255"/>
        <v>0</v>
      </c>
      <c r="BF154" s="11">
        <f t="shared" si="256"/>
        <v>271850.92733999999</v>
      </c>
      <c r="BG154" s="11">
        <f t="shared" si="257"/>
        <v>0</v>
      </c>
      <c r="BH154" s="11">
        <f t="shared" si="263"/>
        <v>271850.92733999999</v>
      </c>
      <c r="BI154" s="11">
        <f t="shared" si="264"/>
        <v>62525.713288200001</v>
      </c>
      <c r="BJ154" s="11">
        <f t="shared" si="265"/>
        <v>334376.64062820002</v>
      </c>
      <c r="BL154" s="12"/>
    </row>
    <row r="155" spans="1:64" ht="13.8" x14ac:dyDescent="0.3">
      <c r="A155" s="31">
        <v>147</v>
      </c>
      <c r="B155" s="31">
        <v>27</v>
      </c>
      <c r="C155" s="31">
        <v>7</v>
      </c>
      <c r="D155" s="31" t="s">
        <v>0</v>
      </c>
      <c r="E155" s="31" t="s">
        <v>3</v>
      </c>
      <c r="F155" s="31" t="s">
        <v>35</v>
      </c>
      <c r="G155" s="31" t="s">
        <v>6</v>
      </c>
      <c r="H155" s="31" t="s">
        <v>6</v>
      </c>
      <c r="I155" s="31" t="s">
        <v>572</v>
      </c>
      <c r="J155" s="37" t="s">
        <v>1020</v>
      </c>
      <c r="K155" s="31"/>
      <c r="L155" s="18"/>
      <c r="M155" s="18"/>
      <c r="N155" s="18"/>
      <c r="O155" s="18"/>
      <c r="P155" s="18"/>
      <c r="Q155" s="31"/>
      <c r="R155" s="18" t="s">
        <v>292</v>
      </c>
      <c r="S155" s="18" t="s">
        <v>1094</v>
      </c>
      <c r="T155" s="18" t="s">
        <v>6</v>
      </c>
      <c r="U155" s="18" t="s">
        <v>6</v>
      </c>
      <c r="V155" s="18" t="s">
        <v>580</v>
      </c>
      <c r="W155" s="18" t="s">
        <v>1095</v>
      </c>
      <c r="X155" s="18"/>
      <c r="Y155" s="38" t="s">
        <v>805</v>
      </c>
      <c r="Z155" s="18" t="str">
        <f t="shared" si="298"/>
        <v>C22a</v>
      </c>
      <c r="AA155" s="18" t="s">
        <v>917</v>
      </c>
      <c r="AB155" s="18"/>
      <c r="AC155" s="18">
        <v>1</v>
      </c>
      <c r="AD155" s="18"/>
      <c r="AE155" s="31"/>
      <c r="AF155" s="8">
        <f t="shared" si="258"/>
        <v>1</v>
      </c>
      <c r="AG155" s="8">
        <f t="shared" si="259"/>
        <v>1E-3</v>
      </c>
      <c r="AH155" s="18">
        <v>12</v>
      </c>
      <c r="AI155" s="18">
        <f t="shared" si="266"/>
        <v>0</v>
      </c>
      <c r="AJ155" s="9">
        <f t="shared" si="260"/>
        <v>0</v>
      </c>
      <c r="AK155" s="18">
        <f t="shared" si="299"/>
        <v>7.25</v>
      </c>
      <c r="AL155" s="9">
        <f t="shared" si="251"/>
        <v>87</v>
      </c>
      <c r="AM155" s="18">
        <f t="shared" si="300"/>
        <v>0.08</v>
      </c>
      <c r="AN155" s="9">
        <f t="shared" si="261"/>
        <v>47.04</v>
      </c>
      <c r="AO155" s="18">
        <f t="shared" si="301"/>
        <v>32.479999999999997</v>
      </c>
      <c r="AP155" s="9">
        <f t="shared" si="267"/>
        <v>19098.239999999998</v>
      </c>
      <c r="AQ155" s="21">
        <v>0</v>
      </c>
      <c r="AR155" s="9">
        <f t="shared" si="262"/>
        <v>0</v>
      </c>
      <c r="AS155" s="18">
        <f t="shared" si="302"/>
        <v>2.4199999999999999E-2</v>
      </c>
      <c r="AT155" s="9">
        <f t="shared" si="252"/>
        <v>2.4199999999999999E-2</v>
      </c>
      <c r="AU155" s="21">
        <f t="shared" si="288"/>
        <v>4.96E-3</v>
      </c>
      <c r="AV155" s="10">
        <f t="shared" si="268"/>
        <v>4.96E-3</v>
      </c>
      <c r="AW155" s="18">
        <f t="shared" si="303"/>
        <v>0.1024</v>
      </c>
      <c r="AX155" s="18">
        <v>0.8</v>
      </c>
      <c r="AY155" s="9">
        <f t="shared" si="278"/>
        <v>8.1920000000000007E-2</v>
      </c>
      <c r="AZ155" s="18">
        <f t="shared" si="304"/>
        <v>0.3266</v>
      </c>
      <c r="BA155" s="9">
        <f t="shared" si="253"/>
        <v>0</v>
      </c>
      <c r="BB155" s="18">
        <f t="shared" si="305"/>
        <v>0.22270000000000001</v>
      </c>
      <c r="BC155" s="9">
        <f t="shared" si="254"/>
        <v>0.22270000000000001</v>
      </c>
      <c r="BD155" s="18">
        <f t="shared" si="306"/>
        <v>0</v>
      </c>
      <c r="BE155" s="9">
        <f t="shared" si="255"/>
        <v>0</v>
      </c>
      <c r="BF155" s="11">
        <f t="shared" si="256"/>
        <v>19232.61378</v>
      </c>
      <c r="BG155" s="11">
        <f t="shared" si="257"/>
        <v>0</v>
      </c>
      <c r="BH155" s="11">
        <f t="shared" si="263"/>
        <v>19232.61378</v>
      </c>
      <c r="BI155" s="11">
        <f t="shared" si="264"/>
        <v>4423.5011694000004</v>
      </c>
      <c r="BJ155" s="11">
        <f t="shared" si="265"/>
        <v>23656.114949399998</v>
      </c>
      <c r="BL155" s="12"/>
    </row>
    <row r="156" spans="1:64" ht="13.8" x14ac:dyDescent="0.3">
      <c r="A156" s="31">
        <v>148</v>
      </c>
      <c r="B156" s="31">
        <v>27</v>
      </c>
      <c r="C156" s="31">
        <v>8</v>
      </c>
      <c r="D156" s="31" t="s">
        <v>0</v>
      </c>
      <c r="E156" s="31" t="s">
        <v>3</v>
      </c>
      <c r="F156" s="31" t="s">
        <v>35</v>
      </c>
      <c r="G156" s="31" t="s">
        <v>6</v>
      </c>
      <c r="H156" s="31" t="s">
        <v>6</v>
      </c>
      <c r="I156" s="31" t="s">
        <v>572</v>
      </c>
      <c r="J156" s="37" t="s">
        <v>1020</v>
      </c>
      <c r="K156" s="31"/>
      <c r="L156" s="18"/>
      <c r="M156" s="18"/>
      <c r="N156" s="18"/>
      <c r="O156" s="18"/>
      <c r="P156" s="18"/>
      <c r="Q156" s="31"/>
      <c r="R156" s="18" t="s">
        <v>290</v>
      </c>
      <c r="S156" s="18" t="s">
        <v>15</v>
      </c>
      <c r="T156" s="18" t="s">
        <v>6</v>
      </c>
      <c r="U156" s="18" t="s">
        <v>6</v>
      </c>
      <c r="V156" s="18" t="s">
        <v>581</v>
      </c>
      <c r="W156" s="18" t="s">
        <v>582</v>
      </c>
      <c r="X156" s="18"/>
      <c r="Y156" s="38" t="s">
        <v>806</v>
      </c>
      <c r="Z156" s="18" t="str">
        <f t="shared" si="298"/>
        <v>C22a</v>
      </c>
      <c r="AA156" s="18" t="s">
        <v>883</v>
      </c>
      <c r="AB156" s="18">
        <v>25392</v>
      </c>
      <c r="AC156" s="18">
        <v>62657</v>
      </c>
      <c r="AD156" s="18"/>
      <c r="AE156" s="31"/>
      <c r="AF156" s="8">
        <f t="shared" si="258"/>
        <v>88049</v>
      </c>
      <c r="AG156" s="8">
        <f t="shared" si="259"/>
        <v>88.049000000000007</v>
      </c>
      <c r="AH156" s="18">
        <v>12</v>
      </c>
      <c r="AI156" s="18">
        <f t="shared" si="266"/>
        <v>0</v>
      </c>
      <c r="AJ156" s="9">
        <f t="shared" si="260"/>
        <v>0</v>
      </c>
      <c r="AK156" s="18">
        <f t="shared" si="299"/>
        <v>7.25</v>
      </c>
      <c r="AL156" s="9">
        <f t="shared" si="251"/>
        <v>87</v>
      </c>
      <c r="AM156" s="18">
        <f t="shared" si="300"/>
        <v>0.08</v>
      </c>
      <c r="AN156" s="9">
        <f t="shared" si="261"/>
        <v>38.4</v>
      </c>
      <c r="AO156" s="18">
        <f t="shared" si="301"/>
        <v>32.479999999999997</v>
      </c>
      <c r="AP156" s="9">
        <f t="shared" si="267"/>
        <v>15590.4</v>
      </c>
      <c r="AQ156" s="21">
        <v>0</v>
      </c>
      <c r="AR156" s="9">
        <f t="shared" si="262"/>
        <v>0</v>
      </c>
      <c r="AS156" s="18">
        <f t="shared" si="302"/>
        <v>2.4199999999999999E-2</v>
      </c>
      <c r="AT156" s="9">
        <f t="shared" si="252"/>
        <v>2130.7858000000001</v>
      </c>
      <c r="AU156" s="21">
        <f t="shared" si="288"/>
        <v>4.96E-3</v>
      </c>
      <c r="AV156" s="10">
        <f t="shared" si="268"/>
        <v>436.72304000000003</v>
      </c>
      <c r="AW156" s="18">
        <f t="shared" si="303"/>
        <v>0.1024</v>
      </c>
      <c r="AX156" s="18">
        <v>0.8</v>
      </c>
      <c r="AY156" s="9">
        <f t="shared" si="278"/>
        <v>7212.9740800000009</v>
      </c>
      <c r="AZ156" s="18">
        <f t="shared" si="304"/>
        <v>0.3266</v>
      </c>
      <c r="BA156" s="9">
        <f t="shared" si="253"/>
        <v>8293.0272000000004</v>
      </c>
      <c r="BB156" s="18">
        <f t="shared" si="305"/>
        <v>0.22270000000000001</v>
      </c>
      <c r="BC156" s="9">
        <f t="shared" si="254"/>
        <v>13953.713900000001</v>
      </c>
      <c r="BD156" s="18">
        <f t="shared" si="306"/>
        <v>0</v>
      </c>
      <c r="BE156" s="9">
        <f t="shared" si="255"/>
        <v>0</v>
      </c>
      <c r="BF156" s="11">
        <f t="shared" si="256"/>
        <v>47743.024020000004</v>
      </c>
      <c r="BG156" s="11">
        <f t="shared" si="257"/>
        <v>0</v>
      </c>
      <c r="BH156" s="11">
        <f t="shared" si="263"/>
        <v>47743.024020000004</v>
      </c>
      <c r="BI156" s="11">
        <f t="shared" si="264"/>
        <v>10980.895524600002</v>
      </c>
      <c r="BJ156" s="11">
        <f t="shared" si="265"/>
        <v>58723.919544600009</v>
      </c>
      <c r="BL156" s="12"/>
    </row>
    <row r="157" spans="1:64" ht="13.8" x14ac:dyDescent="0.3">
      <c r="A157" s="31">
        <v>149</v>
      </c>
      <c r="B157" s="31">
        <v>27</v>
      </c>
      <c r="C157" s="31">
        <v>9</v>
      </c>
      <c r="D157" s="31" t="s">
        <v>0</v>
      </c>
      <c r="E157" s="31" t="s">
        <v>3</v>
      </c>
      <c r="F157" s="31" t="s">
        <v>35</v>
      </c>
      <c r="G157" s="31" t="s">
        <v>6</v>
      </c>
      <c r="H157" s="31" t="s">
        <v>6</v>
      </c>
      <c r="I157" s="31" t="s">
        <v>572</v>
      </c>
      <c r="J157" s="37" t="s">
        <v>1020</v>
      </c>
      <c r="K157" s="31"/>
      <c r="L157" s="18"/>
      <c r="M157" s="18"/>
      <c r="N157" s="18"/>
      <c r="O157" s="18"/>
      <c r="P157" s="18"/>
      <c r="Q157" s="31"/>
      <c r="R157" s="18" t="s">
        <v>290</v>
      </c>
      <c r="S157" s="18" t="s">
        <v>15</v>
      </c>
      <c r="T157" s="18" t="s">
        <v>6</v>
      </c>
      <c r="U157" s="18" t="s">
        <v>6</v>
      </c>
      <c r="V157" s="18" t="s">
        <v>581</v>
      </c>
      <c r="W157" s="18" t="s">
        <v>582</v>
      </c>
      <c r="X157" s="18" t="s">
        <v>1096</v>
      </c>
      <c r="Y157" s="38" t="s">
        <v>807</v>
      </c>
      <c r="Z157" s="18" t="str">
        <f t="shared" si="298"/>
        <v>C22a</v>
      </c>
      <c r="AA157" s="18" t="s">
        <v>1260</v>
      </c>
      <c r="AB157" s="18">
        <v>88852</v>
      </c>
      <c r="AC157" s="18">
        <v>243268</v>
      </c>
      <c r="AD157" s="18"/>
      <c r="AE157" s="31"/>
      <c r="AF157" s="8">
        <f t="shared" si="258"/>
        <v>332120</v>
      </c>
      <c r="AG157" s="8">
        <f t="shared" si="259"/>
        <v>332.12</v>
      </c>
      <c r="AH157" s="18">
        <v>12</v>
      </c>
      <c r="AI157" s="18">
        <f t="shared" si="266"/>
        <v>0</v>
      </c>
      <c r="AJ157" s="9">
        <f t="shared" si="260"/>
        <v>0</v>
      </c>
      <c r="AK157" s="18">
        <f t="shared" si="299"/>
        <v>7.25</v>
      </c>
      <c r="AL157" s="9">
        <f t="shared" si="251"/>
        <v>87</v>
      </c>
      <c r="AM157" s="18">
        <f t="shared" si="300"/>
        <v>0.08</v>
      </c>
      <c r="AN157" s="9">
        <f t="shared" si="261"/>
        <v>81.599999999999994</v>
      </c>
      <c r="AO157" s="18">
        <f t="shared" si="301"/>
        <v>32.479999999999997</v>
      </c>
      <c r="AP157" s="9">
        <f t="shared" si="267"/>
        <v>33129.599999999999</v>
      </c>
      <c r="AQ157" s="21">
        <v>0</v>
      </c>
      <c r="AR157" s="9">
        <f t="shared" si="262"/>
        <v>0</v>
      </c>
      <c r="AS157" s="18">
        <f t="shared" si="302"/>
        <v>2.4199999999999999E-2</v>
      </c>
      <c r="AT157" s="9">
        <f t="shared" si="252"/>
        <v>8037.3040000000001</v>
      </c>
      <c r="AU157" s="21">
        <f t="shared" si="288"/>
        <v>4.96E-3</v>
      </c>
      <c r="AV157" s="10">
        <f t="shared" si="268"/>
        <v>1647.3152</v>
      </c>
      <c r="AW157" s="18">
        <f t="shared" si="303"/>
        <v>0.1024</v>
      </c>
      <c r="AX157" s="18">
        <v>0.8</v>
      </c>
      <c r="AY157" s="9">
        <f t="shared" si="278"/>
        <v>27207.270400000001</v>
      </c>
      <c r="AZ157" s="18">
        <f t="shared" si="304"/>
        <v>0.3266</v>
      </c>
      <c r="BA157" s="9">
        <f t="shared" si="253"/>
        <v>29019.063200000001</v>
      </c>
      <c r="BB157" s="18">
        <f t="shared" si="305"/>
        <v>0.22270000000000001</v>
      </c>
      <c r="BC157" s="9">
        <f t="shared" si="254"/>
        <v>54175.783600000002</v>
      </c>
      <c r="BD157" s="18">
        <f t="shared" si="306"/>
        <v>0</v>
      </c>
      <c r="BE157" s="9">
        <f t="shared" si="255"/>
        <v>0</v>
      </c>
      <c r="BF157" s="11">
        <f t="shared" si="256"/>
        <v>153384.93640000001</v>
      </c>
      <c r="BG157" s="11">
        <f t="shared" si="257"/>
        <v>0</v>
      </c>
      <c r="BH157" s="11">
        <f t="shared" si="263"/>
        <v>153384.93640000001</v>
      </c>
      <c r="BI157" s="11">
        <f t="shared" si="264"/>
        <v>35278.535372000006</v>
      </c>
      <c r="BJ157" s="11">
        <f t="shared" si="265"/>
        <v>188663.47177200002</v>
      </c>
      <c r="BL157" s="12"/>
    </row>
    <row r="158" spans="1:64" ht="13.8" x14ac:dyDescent="0.3">
      <c r="A158" s="31">
        <v>150</v>
      </c>
      <c r="B158" s="31">
        <v>27</v>
      </c>
      <c r="C158" s="31">
        <v>10</v>
      </c>
      <c r="D158" s="31" t="s">
        <v>0</v>
      </c>
      <c r="E158" s="31" t="s">
        <v>3</v>
      </c>
      <c r="F158" s="31" t="s">
        <v>35</v>
      </c>
      <c r="G158" s="31" t="s">
        <v>6</v>
      </c>
      <c r="H158" s="31" t="s">
        <v>6</v>
      </c>
      <c r="I158" s="31" t="s">
        <v>572</v>
      </c>
      <c r="J158" s="37" t="s">
        <v>1020</v>
      </c>
      <c r="K158" s="31"/>
      <c r="L158" s="18"/>
      <c r="M158" s="18"/>
      <c r="N158" s="18"/>
      <c r="O158" s="18"/>
      <c r="P158" s="18"/>
      <c r="Q158" s="31"/>
      <c r="R158" s="18" t="s">
        <v>290</v>
      </c>
      <c r="S158" s="18" t="s">
        <v>15</v>
      </c>
      <c r="T158" s="18" t="s">
        <v>6</v>
      </c>
      <c r="U158" s="18" t="s">
        <v>6</v>
      </c>
      <c r="V158" s="18" t="s">
        <v>581</v>
      </c>
      <c r="W158" s="18" t="s">
        <v>582</v>
      </c>
      <c r="X158" s="18"/>
      <c r="Y158" s="38" t="s">
        <v>808</v>
      </c>
      <c r="Z158" s="18" t="str">
        <f t="shared" si="298"/>
        <v>C22a</v>
      </c>
      <c r="AA158" s="18" t="s">
        <v>999</v>
      </c>
      <c r="AB158" s="18">
        <v>42824</v>
      </c>
      <c r="AC158" s="18">
        <v>118378</v>
      </c>
      <c r="AD158" s="18"/>
      <c r="AE158" s="31"/>
      <c r="AF158" s="8">
        <f t="shared" si="258"/>
        <v>161202</v>
      </c>
      <c r="AG158" s="8">
        <f t="shared" si="259"/>
        <v>161.202</v>
      </c>
      <c r="AH158" s="18">
        <v>12</v>
      </c>
      <c r="AI158" s="18">
        <f t="shared" si="266"/>
        <v>0</v>
      </c>
      <c r="AJ158" s="9">
        <f t="shared" si="260"/>
        <v>0</v>
      </c>
      <c r="AK158" s="18">
        <f t="shared" si="299"/>
        <v>7.25</v>
      </c>
      <c r="AL158" s="9">
        <f t="shared" si="251"/>
        <v>87</v>
      </c>
      <c r="AM158" s="18">
        <f t="shared" si="300"/>
        <v>0.08</v>
      </c>
      <c r="AN158" s="9">
        <f t="shared" si="261"/>
        <v>52.8</v>
      </c>
      <c r="AO158" s="18">
        <f t="shared" si="301"/>
        <v>32.479999999999997</v>
      </c>
      <c r="AP158" s="9">
        <f t="shared" si="267"/>
        <v>21436.799999999999</v>
      </c>
      <c r="AQ158" s="21">
        <v>0</v>
      </c>
      <c r="AR158" s="9">
        <f t="shared" si="262"/>
        <v>0</v>
      </c>
      <c r="AS158" s="18">
        <f t="shared" si="302"/>
        <v>2.4199999999999999E-2</v>
      </c>
      <c r="AT158" s="9">
        <f t="shared" si="252"/>
        <v>3901.0884000000001</v>
      </c>
      <c r="AU158" s="21">
        <f t="shared" si="288"/>
        <v>4.96E-3</v>
      </c>
      <c r="AV158" s="10">
        <f t="shared" si="268"/>
        <v>799.56191999999999</v>
      </c>
      <c r="AW158" s="18">
        <f t="shared" si="303"/>
        <v>0.1024</v>
      </c>
      <c r="AX158" s="18">
        <v>0.8</v>
      </c>
      <c r="AY158" s="9">
        <f t="shared" si="278"/>
        <v>13205.667840000002</v>
      </c>
      <c r="AZ158" s="18">
        <f t="shared" si="304"/>
        <v>0.3266</v>
      </c>
      <c r="BA158" s="9">
        <f t="shared" si="253"/>
        <v>13986.3184</v>
      </c>
      <c r="BB158" s="18">
        <f t="shared" si="305"/>
        <v>0.22270000000000001</v>
      </c>
      <c r="BC158" s="9">
        <f t="shared" si="254"/>
        <v>26362.780600000002</v>
      </c>
      <c r="BD158" s="18">
        <f t="shared" si="306"/>
        <v>0</v>
      </c>
      <c r="BE158" s="9">
        <f t="shared" si="255"/>
        <v>0</v>
      </c>
      <c r="BF158" s="11">
        <f t="shared" si="256"/>
        <v>79832.017160000003</v>
      </c>
      <c r="BG158" s="11">
        <f t="shared" si="257"/>
        <v>0</v>
      </c>
      <c r="BH158" s="11">
        <f t="shared" si="263"/>
        <v>79832.017160000003</v>
      </c>
      <c r="BI158" s="11">
        <f t="shared" si="264"/>
        <v>18361.3639468</v>
      </c>
      <c r="BJ158" s="11">
        <f t="shared" si="265"/>
        <v>98193.381106800007</v>
      </c>
      <c r="BL158" s="12"/>
    </row>
    <row r="159" spans="1:64" ht="13.8" x14ac:dyDescent="0.3">
      <c r="A159" s="31">
        <v>151</v>
      </c>
      <c r="B159" s="31">
        <v>27</v>
      </c>
      <c r="C159" s="31">
        <v>11</v>
      </c>
      <c r="D159" s="31" t="s">
        <v>0</v>
      </c>
      <c r="E159" s="31" t="s">
        <v>3</v>
      </c>
      <c r="F159" s="31" t="s">
        <v>35</v>
      </c>
      <c r="G159" s="31" t="s">
        <v>6</v>
      </c>
      <c r="H159" s="31" t="s">
        <v>6</v>
      </c>
      <c r="I159" s="31" t="s">
        <v>572</v>
      </c>
      <c r="J159" s="37" t="s">
        <v>1020</v>
      </c>
      <c r="K159" s="31"/>
      <c r="L159" s="18"/>
      <c r="M159" s="18"/>
      <c r="N159" s="18"/>
      <c r="O159" s="18"/>
      <c r="P159" s="18"/>
      <c r="Q159" s="31"/>
      <c r="R159" s="18" t="s">
        <v>293</v>
      </c>
      <c r="S159" s="18" t="s">
        <v>15</v>
      </c>
      <c r="T159" s="18" t="s">
        <v>6</v>
      </c>
      <c r="U159" s="18" t="s">
        <v>6</v>
      </c>
      <c r="V159" s="18" t="s">
        <v>141</v>
      </c>
      <c r="W159" s="18" t="s">
        <v>957</v>
      </c>
      <c r="X159" s="18"/>
      <c r="Y159" s="38" t="s">
        <v>809</v>
      </c>
      <c r="Z159" s="18" t="str">
        <f t="shared" si="298"/>
        <v>C22a</v>
      </c>
      <c r="AA159" s="18" t="s">
        <v>890</v>
      </c>
      <c r="AB159" s="18">
        <v>13947</v>
      </c>
      <c r="AC159" s="18">
        <v>25366</v>
      </c>
      <c r="AD159" s="18"/>
      <c r="AE159" s="31"/>
      <c r="AF159" s="8">
        <f t="shared" si="258"/>
        <v>39313</v>
      </c>
      <c r="AG159" s="8">
        <f t="shared" si="259"/>
        <v>39.313000000000002</v>
      </c>
      <c r="AH159" s="18">
        <v>12</v>
      </c>
      <c r="AI159" s="18">
        <f t="shared" si="266"/>
        <v>0</v>
      </c>
      <c r="AJ159" s="9">
        <f t="shared" si="260"/>
        <v>0</v>
      </c>
      <c r="AK159" s="18">
        <f t="shared" si="299"/>
        <v>7.25</v>
      </c>
      <c r="AL159" s="9">
        <f t="shared" si="251"/>
        <v>87</v>
      </c>
      <c r="AM159" s="18">
        <f t="shared" si="300"/>
        <v>0.08</v>
      </c>
      <c r="AN159" s="9">
        <f t="shared" si="261"/>
        <v>18.239999999999998</v>
      </c>
      <c r="AO159" s="18">
        <f t="shared" si="301"/>
        <v>32.479999999999997</v>
      </c>
      <c r="AP159" s="9">
        <f t="shared" si="267"/>
        <v>7405.44</v>
      </c>
      <c r="AQ159" s="21">
        <v>0</v>
      </c>
      <c r="AR159" s="9">
        <f t="shared" si="262"/>
        <v>0</v>
      </c>
      <c r="AS159" s="18">
        <f t="shared" si="302"/>
        <v>2.4199999999999999E-2</v>
      </c>
      <c r="AT159" s="9">
        <f t="shared" si="252"/>
        <v>951.37459999999999</v>
      </c>
      <c r="AU159" s="21">
        <f t="shared" si="288"/>
        <v>4.96E-3</v>
      </c>
      <c r="AV159" s="10">
        <f t="shared" si="268"/>
        <v>194.99248</v>
      </c>
      <c r="AW159" s="18">
        <f t="shared" si="303"/>
        <v>0.1024</v>
      </c>
      <c r="AX159" s="18">
        <v>0.8</v>
      </c>
      <c r="AY159" s="9">
        <f t="shared" si="278"/>
        <v>3220.5209600000003</v>
      </c>
      <c r="AZ159" s="18">
        <f t="shared" si="304"/>
        <v>0.3266</v>
      </c>
      <c r="BA159" s="9">
        <f t="shared" si="253"/>
        <v>4555.0901999999996</v>
      </c>
      <c r="BB159" s="18">
        <f t="shared" si="305"/>
        <v>0.22270000000000001</v>
      </c>
      <c r="BC159" s="9">
        <f t="shared" si="254"/>
        <v>5649.0082000000002</v>
      </c>
      <c r="BD159" s="18">
        <f t="shared" si="306"/>
        <v>0</v>
      </c>
      <c r="BE159" s="9">
        <f t="shared" si="255"/>
        <v>0</v>
      </c>
      <c r="BF159" s="11">
        <f t="shared" si="256"/>
        <v>22081.666440000001</v>
      </c>
      <c r="BG159" s="11">
        <f t="shared" si="257"/>
        <v>0</v>
      </c>
      <c r="BH159" s="11">
        <f t="shared" si="263"/>
        <v>22081.666440000001</v>
      </c>
      <c r="BI159" s="11">
        <f t="shared" si="264"/>
        <v>5078.7832812000006</v>
      </c>
      <c r="BJ159" s="11">
        <f t="shared" si="265"/>
        <v>27160.449721200002</v>
      </c>
      <c r="BL159" s="12"/>
    </row>
    <row r="160" spans="1:64" ht="13.8" x14ac:dyDescent="0.3">
      <c r="A160" s="31">
        <v>152</v>
      </c>
      <c r="B160" s="31">
        <v>27</v>
      </c>
      <c r="C160" s="31">
        <v>12</v>
      </c>
      <c r="D160" s="31" t="s">
        <v>0</v>
      </c>
      <c r="E160" s="31" t="s">
        <v>3</v>
      </c>
      <c r="F160" s="31" t="s">
        <v>35</v>
      </c>
      <c r="G160" s="31" t="s">
        <v>6</v>
      </c>
      <c r="H160" s="31" t="s">
        <v>6</v>
      </c>
      <c r="I160" s="31" t="s">
        <v>572</v>
      </c>
      <c r="J160" s="37" t="s">
        <v>1020</v>
      </c>
      <c r="K160" s="31"/>
      <c r="L160" s="18"/>
      <c r="M160" s="18"/>
      <c r="N160" s="18"/>
      <c r="O160" s="18"/>
      <c r="P160" s="18"/>
      <c r="Q160" s="31"/>
      <c r="R160" s="18" t="s">
        <v>294</v>
      </c>
      <c r="S160" s="18" t="s">
        <v>583</v>
      </c>
      <c r="T160" s="18" t="s">
        <v>6</v>
      </c>
      <c r="U160" s="18" t="s">
        <v>6</v>
      </c>
      <c r="V160" s="18" t="s">
        <v>584</v>
      </c>
      <c r="W160" s="18" t="s">
        <v>904</v>
      </c>
      <c r="X160" s="18"/>
      <c r="Y160" s="38" t="s">
        <v>810</v>
      </c>
      <c r="Z160" s="18" t="str">
        <f t="shared" ref="Z160" si="307">Z$39</f>
        <v>G11</v>
      </c>
      <c r="AA160" s="18" t="s">
        <v>1259</v>
      </c>
      <c r="AB160" s="18">
        <v>142167</v>
      </c>
      <c r="AC160" s="18"/>
      <c r="AD160" s="18"/>
      <c r="AE160" s="31"/>
      <c r="AF160" s="8">
        <f t="shared" si="258"/>
        <v>142167</v>
      </c>
      <c r="AG160" s="8">
        <f t="shared" si="259"/>
        <v>142.167</v>
      </c>
      <c r="AH160" s="18">
        <v>12</v>
      </c>
      <c r="AI160" s="18">
        <f t="shared" si="266"/>
        <v>0</v>
      </c>
      <c r="AJ160" s="9">
        <f t="shared" si="260"/>
        <v>0</v>
      </c>
      <c r="AK160" s="18">
        <f t="shared" ref="AK160" si="308">AK$39</f>
        <v>4.5599999999999996</v>
      </c>
      <c r="AL160" s="9">
        <f t="shared" si="251"/>
        <v>54.72</v>
      </c>
      <c r="AM160" s="39">
        <v>0.33</v>
      </c>
      <c r="AN160" s="9">
        <f>AM160*AH160</f>
        <v>3.96</v>
      </c>
      <c r="AO160" s="18">
        <f t="shared" ref="AO160" si="309">AO$39</f>
        <v>11.54</v>
      </c>
      <c r="AP160" s="9">
        <f t="shared" ref="AP160" si="310">AO160*AH160</f>
        <v>138.47999999999999</v>
      </c>
      <c r="AQ160" s="21">
        <v>0</v>
      </c>
      <c r="AR160" s="9">
        <f t="shared" si="262"/>
        <v>0</v>
      </c>
      <c r="AS160" s="18">
        <f t="shared" ref="AS160" si="311">AS$39</f>
        <v>2.4199999999999999E-2</v>
      </c>
      <c r="AT160" s="9">
        <f t="shared" si="252"/>
        <v>3440.4413999999997</v>
      </c>
      <c r="AU160" s="21">
        <f t="shared" si="288"/>
        <v>4.96E-3</v>
      </c>
      <c r="AV160" s="10">
        <f t="shared" si="268"/>
        <v>705.14832000000001</v>
      </c>
      <c r="AW160" s="18">
        <f t="shared" si="303"/>
        <v>0.1024</v>
      </c>
      <c r="AX160" s="18">
        <v>0.8</v>
      </c>
      <c r="AY160" s="9">
        <f t="shared" si="278"/>
        <v>11646.320640000002</v>
      </c>
      <c r="AZ160" s="18">
        <f t="shared" ref="AZ160" si="312">AZ$39</f>
        <v>0.35299999999999998</v>
      </c>
      <c r="BA160" s="9">
        <f t="shared" si="253"/>
        <v>50184.950999999994</v>
      </c>
      <c r="BB160" s="18">
        <f t="shared" ref="BB160" si="313">BB$39</f>
        <v>0</v>
      </c>
      <c r="BC160" s="9">
        <f t="shared" si="254"/>
        <v>0</v>
      </c>
      <c r="BD160" s="18">
        <f t="shared" ref="BD160" si="314">BD$39</f>
        <v>0</v>
      </c>
      <c r="BE160" s="9">
        <f t="shared" si="255"/>
        <v>0</v>
      </c>
      <c r="BF160" s="11">
        <f t="shared" si="256"/>
        <v>66174.021359999999</v>
      </c>
      <c r="BG160" s="11">
        <f t="shared" si="257"/>
        <v>0</v>
      </c>
      <c r="BH160" s="11">
        <f t="shared" si="263"/>
        <v>66174.021359999999</v>
      </c>
      <c r="BI160" s="11">
        <f t="shared" si="264"/>
        <v>15220.0249128</v>
      </c>
      <c r="BJ160" s="11">
        <f t="shared" si="265"/>
        <v>81394.046272799998</v>
      </c>
      <c r="BL160" s="12"/>
    </row>
    <row r="161" spans="1:64" ht="13.8" x14ac:dyDescent="0.3">
      <c r="A161" s="31">
        <v>153</v>
      </c>
      <c r="B161" s="31">
        <v>27</v>
      </c>
      <c r="C161" s="31">
        <v>13</v>
      </c>
      <c r="D161" s="31" t="s">
        <v>0</v>
      </c>
      <c r="E161" s="31" t="s">
        <v>3</v>
      </c>
      <c r="F161" s="31" t="s">
        <v>35</v>
      </c>
      <c r="G161" s="31" t="s">
        <v>6</v>
      </c>
      <c r="H161" s="31" t="s">
        <v>6</v>
      </c>
      <c r="I161" s="31" t="s">
        <v>572</v>
      </c>
      <c r="J161" s="37" t="s">
        <v>1020</v>
      </c>
      <c r="K161" s="31"/>
      <c r="L161" s="18"/>
      <c r="M161" s="18"/>
      <c r="N161" s="18"/>
      <c r="O161" s="18"/>
      <c r="P161" s="18"/>
      <c r="Q161" s="31"/>
      <c r="R161" s="18" t="s">
        <v>295</v>
      </c>
      <c r="S161" s="18" t="s">
        <v>585</v>
      </c>
      <c r="T161" s="18" t="s">
        <v>6</v>
      </c>
      <c r="U161" s="18" t="s">
        <v>6</v>
      </c>
      <c r="V161" s="18" t="s">
        <v>958</v>
      </c>
      <c r="W161" s="18" t="s">
        <v>870</v>
      </c>
      <c r="X161" s="18"/>
      <c r="Y161" s="38" t="s">
        <v>825</v>
      </c>
      <c r="Z161" s="18" t="str">
        <f>Z$9</f>
        <v>C12a</v>
      </c>
      <c r="AA161" s="18">
        <v>32.4</v>
      </c>
      <c r="AB161" s="18">
        <v>2858</v>
      </c>
      <c r="AC161" s="18">
        <v>5624</v>
      </c>
      <c r="AD161" s="18"/>
      <c r="AE161" s="31"/>
      <c r="AF161" s="8">
        <f t="shared" si="258"/>
        <v>8482</v>
      </c>
      <c r="AG161" s="8">
        <f t="shared" si="259"/>
        <v>8.4819999999999993</v>
      </c>
      <c r="AH161" s="18">
        <v>12</v>
      </c>
      <c r="AI161" s="18">
        <f t="shared" si="266"/>
        <v>0</v>
      </c>
      <c r="AJ161" s="9">
        <f t="shared" si="260"/>
        <v>0</v>
      </c>
      <c r="AK161" s="18">
        <f>AK$9</f>
        <v>5.8</v>
      </c>
      <c r="AL161" s="9">
        <f t="shared" si="251"/>
        <v>69.599999999999994</v>
      </c>
      <c r="AM161" s="18">
        <f>AM$9</f>
        <v>0.08</v>
      </c>
      <c r="AN161" s="9">
        <f t="shared" si="261"/>
        <v>31.103999999999999</v>
      </c>
      <c r="AO161" s="18">
        <f>AO$9</f>
        <v>7.48</v>
      </c>
      <c r="AP161" s="9">
        <f t="shared" si="267"/>
        <v>2908.2240000000002</v>
      </c>
      <c r="AQ161" s="21">
        <v>0</v>
      </c>
      <c r="AR161" s="9">
        <f t="shared" si="262"/>
        <v>0</v>
      </c>
      <c r="AS161" s="18">
        <f>AS$9</f>
        <v>2.4199999999999999E-2</v>
      </c>
      <c r="AT161" s="9">
        <f t="shared" si="252"/>
        <v>205.26439999999999</v>
      </c>
      <c r="AU161" s="21">
        <f t="shared" si="288"/>
        <v>4.96E-3</v>
      </c>
      <c r="AV161" s="10">
        <f t="shared" si="268"/>
        <v>42.070720000000001</v>
      </c>
      <c r="AW161" s="18">
        <f>AW$9</f>
        <v>0.1024</v>
      </c>
      <c r="AX161" s="18">
        <v>0.8</v>
      </c>
      <c r="AY161" s="9">
        <f t="shared" si="278"/>
        <v>694.84544000000005</v>
      </c>
      <c r="AZ161" s="18">
        <f>AZ$9</f>
        <v>0.4854</v>
      </c>
      <c r="BA161" s="9">
        <f t="shared" si="253"/>
        <v>1387.2732000000001</v>
      </c>
      <c r="BB161" s="18">
        <f>BB$9</f>
        <v>0.1416</v>
      </c>
      <c r="BC161" s="9">
        <f t="shared" si="254"/>
        <v>796.35840000000007</v>
      </c>
      <c r="BD161" s="18">
        <f>BD$9</f>
        <v>0</v>
      </c>
      <c r="BE161" s="9">
        <f t="shared" si="255"/>
        <v>0</v>
      </c>
      <c r="BF161" s="11">
        <f t="shared" si="256"/>
        <v>6134.7401600000012</v>
      </c>
      <c r="BG161" s="11">
        <f t="shared" si="257"/>
        <v>0</v>
      </c>
      <c r="BH161" s="11">
        <f t="shared" si="263"/>
        <v>6134.7401600000012</v>
      </c>
      <c r="BI161" s="11">
        <f t="shared" si="264"/>
        <v>1410.9902368000003</v>
      </c>
      <c r="BJ161" s="11">
        <f t="shared" si="265"/>
        <v>7545.7303968000015</v>
      </c>
      <c r="BL161" s="12"/>
    </row>
    <row r="162" spans="1:64" ht="13.8" x14ac:dyDescent="0.3">
      <c r="A162" s="31">
        <v>154</v>
      </c>
      <c r="B162" s="31">
        <v>27</v>
      </c>
      <c r="C162" s="31">
        <v>14</v>
      </c>
      <c r="D162" s="31" t="s">
        <v>0</v>
      </c>
      <c r="E162" s="31" t="s">
        <v>3</v>
      </c>
      <c r="F162" s="31" t="s">
        <v>35</v>
      </c>
      <c r="G162" s="31" t="s">
        <v>6</v>
      </c>
      <c r="H162" s="31" t="s">
        <v>6</v>
      </c>
      <c r="I162" s="31" t="s">
        <v>572</v>
      </c>
      <c r="J162" s="37" t="s">
        <v>1020</v>
      </c>
      <c r="K162" s="31"/>
      <c r="L162" s="18"/>
      <c r="M162" s="18"/>
      <c r="N162" s="18"/>
      <c r="O162" s="18"/>
      <c r="P162" s="18"/>
      <c r="Q162" s="31"/>
      <c r="R162" s="18" t="s">
        <v>296</v>
      </c>
      <c r="S162" s="18" t="s">
        <v>585</v>
      </c>
      <c r="T162" s="18" t="s">
        <v>6</v>
      </c>
      <c r="U162" s="18" t="s">
        <v>6</v>
      </c>
      <c r="V162" s="18" t="s">
        <v>958</v>
      </c>
      <c r="W162" s="18" t="s">
        <v>870</v>
      </c>
      <c r="X162" s="18"/>
      <c r="Y162" s="38" t="s">
        <v>826</v>
      </c>
      <c r="Z162" s="18" t="str">
        <f>Z$9</f>
        <v>C12a</v>
      </c>
      <c r="AA162" s="18">
        <v>16.5</v>
      </c>
      <c r="AB162" s="18">
        <v>7520</v>
      </c>
      <c r="AC162" s="18">
        <v>16315</v>
      </c>
      <c r="AD162" s="18"/>
      <c r="AE162" s="31"/>
      <c r="AF162" s="8">
        <f t="shared" si="258"/>
        <v>23835</v>
      </c>
      <c r="AG162" s="8">
        <f t="shared" si="259"/>
        <v>23.835000000000001</v>
      </c>
      <c r="AH162" s="18">
        <v>12</v>
      </c>
      <c r="AI162" s="18">
        <f t="shared" si="266"/>
        <v>0</v>
      </c>
      <c r="AJ162" s="9">
        <f t="shared" si="260"/>
        <v>0</v>
      </c>
      <c r="AK162" s="18">
        <f>AK$9</f>
        <v>5.8</v>
      </c>
      <c r="AL162" s="9">
        <f t="shared" si="251"/>
        <v>69.599999999999994</v>
      </c>
      <c r="AM162" s="18">
        <f>AM$9</f>
        <v>0.08</v>
      </c>
      <c r="AN162" s="9">
        <f t="shared" si="261"/>
        <v>15.84</v>
      </c>
      <c r="AO162" s="18">
        <f>AO$9</f>
        <v>7.48</v>
      </c>
      <c r="AP162" s="9">
        <f t="shared" si="267"/>
        <v>1481.0400000000002</v>
      </c>
      <c r="AQ162" s="21">
        <v>0</v>
      </c>
      <c r="AR162" s="9">
        <f t="shared" si="262"/>
        <v>0</v>
      </c>
      <c r="AS162" s="18">
        <f>AS$9</f>
        <v>2.4199999999999999E-2</v>
      </c>
      <c r="AT162" s="9">
        <f t="shared" si="252"/>
        <v>576.80700000000002</v>
      </c>
      <c r="AU162" s="21">
        <f t="shared" si="288"/>
        <v>4.96E-3</v>
      </c>
      <c r="AV162" s="10">
        <f t="shared" si="268"/>
        <v>118.2216</v>
      </c>
      <c r="AW162" s="18">
        <f>AW$9</f>
        <v>0.1024</v>
      </c>
      <c r="AX162" s="18">
        <v>0.8</v>
      </c>
      <c r="AY162" s="9">
        <f t="shared" si="278"/>
        <v>1952.5632000000001</v>
      </c>
      <c r="AZ162" s="18">
        <f>AZ$9</f>
        <v>0.4854</v>
      </c>
      <c r="BA162" s="9">
        <f t="shared" si="253"/>
        <v>3650.2080000000001</v>
      </c>
      <c r="BB162" s="18">
        <f>BB$9</f>
        <v>0.1416</v>
      </c>
      <c r="BC162" s="9">
        <f t="shared" si="254"/>
        <v>2310.2040000000002</v>
      </c>
      <c r="BD162" s="18">
        <f>BD$9</f>
        <v>0</v>
      </c>
      <c r="BE162" s="9">
        <f t="shared" si="255"/>
        <v>0</v>
      </c>
      <c r="BF162" s="11">
        <f t="shared" si="256"/>
        <v>10174.483800000002</v>
      </c>
      <c r="BG162" s="11">
        <f t="shared" si="257"/>
        <v>0</v>
      </c>
      <c r="BH162" s="11">
        <f t="shared" si="263"/>
        <v>10174.483800000002</v>
      </c>
      <c r="BI162" s="11">
        <f t="shared" si="264"/>
        <v>2340.1312740000003</v>
      </c>
      <c r="BJ162" s="11">
        <f t="shared" si="265"/>
        <v>12514.615074000001</v>
      </c>
      <c r="BL162" s="12"/>
    </row>
    <row r="163" spans="1:64" ht="13.8" x14ac:dyDescent="0.3">
      <c r="A163" s="31">
        <v>155</v>
      </c>
      <c r="B163" s="31">
        <v>28</v>
      </c>
      <c r="C163" s="31">
        <v>1</v>
      </c>
      <c r="D163" s="31" t="s">
        <v>91</v>
      </c>
      <c r="E163" s="31" t="s">
        <v>92</v>
      </c>
      <c r="F163" s="31" t="s">
        <v>135</v>
      </c>
      <c r="G163" s="31" t="s">
        <v>6</v>
      </c>
      <c r="H163" s="31" t="s">
        <v>6</v>
      </c>
      <c r="I163" s="31" t="s">
        <v>598</v>
      </c>
      <c r="J163" s="37" t="s">
        <v>964</v>
      </c>
      <c r="K163" s="31"/>
      <c r="L163" s="18"/>
      <c r="M163" s="18"/>
      <c r="N163" s="18"/>
      <c r="O163" s="18"/>
      <c r="P163" s="18"/>
      <c r="Q163" s="31"/>
      <c r="R163" s="18" t="s">
        <v>305</v>
      </c>
      <c r="S163" s="18" t="s">
        <v>597</v>
      </c>
      <c r="T163" s="18" t="s">
        <v>6</v>
      </c>
      <c r="U163" s="18" t="s">
        <v>6</v>
      </c>
      <c r="V163" s="18" t="s">
        <v>598</v>
      </c>
      <c r="W163" s="18" t="s">
        <v>964</v>
      </c>
      <c r="X163" s="18"/>
      <c r="Y163" s="38" t="s">
        <v>822</v>
      </c>
      <c r="Z163" s="18" t="str">
        <f t="shared" ref="Z163:Z164" si="315">Z$29</f>
        <v>B23</v>
      </c>
      <c r="AA163" s="18" t="s">
        <v>1261</v>
      </c>
      <c r="AB163" s="18">
        <v>153000</v>
      </c>
      <c r="AC163" s="18">
        <v>109300</v>
      </c>
      <c r="AD163" s="18">
        <v>620300</v>
      </c>
      <c r="AE163" s="31"/>
      <c r="AF163" s="8">
        <f t="shared" si="258"/>
        <v>882600</v>
      </c>
      <c r="AG163" s="8">
        <f t="shared" si="259"/>
        <v>882.6</v>
      </c>
      <c r="AH163" s="18">
        <v>12</v>
      </c>
      <c r="AI163" s="18">
        <f t="shared" si="266"/>
        <v>0</v>
      </c>
      <c r="AJ163" s="9">
        <f t="shared" si="260"/>
        <v>0</v>
      </c>
      <c r="AK163" s="18">
        <f t="shared" ref="AK163:AK164" si="316">AK$29</f>
        <v>14.5</v>
      </c>
      <c r="AL163" s="9">
        <f t="shared" si="251"/>
        <v>174</v>
      </c>
      <c r="AM163" s="18">
        <f t="shared" ref="AM163:AM164" si="317">AM$29</f>
        <v>0.19</v>
      </c>
      <c r="AN163" s="9">
        <f t="shared" si="261"/>
        <v>1368.0000000000002</v>
      </c>
      <c r="AO163" s="18">
        <f t="shared" ref="AO163:AO164" si="318">AO$29</f>
        <v>23.3</v>
      </c>
      <c r="AP163" s="9">
        <f t="shared" si="267"/>
        <v>167760</v>
      </c>
      <c r="AQ163" s="21">
        <v>0</v>
      </c>
      <c r="AR163" s="9">
        <f t="shared" si="262"/>
        <v>0</v>
      </c>
      <c r="AS163" s="18">
        <f t="shared" ref="AS163:AS164" si="319">AS$29</f>
        <v>2.4210000000000002E-2</v>
      </c>
      <c r="AT163" s="9">
        <f t="shared" si="252"/>
        <v>21367.746000000003</v>
      </c>
      <c r="AU163" s="21">
        <f t="shared" si="288"/>
        <v>4.96E-3</v>
      </c>
      <c r="AV163" s="10">
        <f t="shared" si="268"/>
        <v>4377.6959999999999</v>
      </c>
      <c r="AW163" s="18">
        <f t="shared" ref="AW163:AW164" si="320">AW$29</f>
        <v>0.1024</v>
      </c>
      <c r="AX163" s="18">
        <v>0.8</v>
      </c>
      <c r="AY163" s="9">
        <f t="shared" si="278"/>
        <v>72302.592000000004</v>
      </c>
      <c r="AZ163" s="18">
        <f t="shared" ref="AZ163:AZ164" si="321">AZ$29</f>
        <v>8.0739999999999992E-2</v>
      </c>
      <c r="BA163" s="9">
        <f t="shared" si="253"/>
        <v>12353.22</v>
      </c>
      <c r="BB163" s="18">
        <f t="shared" ref="BB163:BB164" si="322">BB$29</f>
        <v>9.9420000000000008E-2</v>
      </c>
      <c r="BC163" s="9">
        <f t="shared" si="254"/>
        <v>10866.606000000002</v>
      </c>
      <c r="BD163" s="18">
        <f t="shared" ref="BD163:BD164" si="323">BD$29</f>
        <v>3.5729999999999998E-2</v>
      </c>
      <c r="BE163" s="9">
        <f t="shared" si="255"/>
        <v>22163.319</v>
      </c>
      <c r="BF163" s="11">
        <f t="shared" si="256"/>
        <v>312733.179</v>
      </c>
      <c r="BG163" s="11">
        <f t="shared" si="257"/>
        <v>0</v>
      </c>
      <c r="BH163" s="11">
        <f t="shared" si="263"/>
        <v>312733.179</v>
      </c>
      <c r="BI163" s="11">
        <f t="shared" si="264"/>
        <v>71928.631170000008</v>
      </c>
      <c r="BJ163" s="11">
        <f t="shared" si="265"/>
        <v>384661.81017000001</v>
      </c>
      <c r="BL163" s="12"/>
    </row>
    <row r="164" spans="1:64" ht="13.8" x14ac:dyDescent="0.3">
      <c r="A164" s="31">
        <v>156</v>
      </c>
      <c r="B164" s="31">
        <v>28</v>
      </c>
      <c r="C164" s="31">
        <v>2</v>
      </c>
      <c r="D164" s="31" t="s">
        <v>91</v>
      </c>
      <c r="E164" s="31" t="s">
        <v>92</v>
      </c>
      <c r="F164" s="31" t="s">
        <v>135</v>
      </c>
      <c r="G164" s="31" t="s">
        <v>6</v>
      </c>
      <c r="H164" s="31" t="s">
        <v>6</v>
      </c>
      <c r="I164" s="31" t="s">
        <v>598</v>
      </c>
      <c r="J164" s="37" t="s">
        <v>964</v>
      </c>
      <c r="K164" s="31"/>
      <c r="L164" s="18"/>
      <c r="M164" s="18"/>
      <c r="N164" s="18"/>
      <c r="O164" s="18"/>
      <c r="P164" s="18"/>
      <c r="Q164" s="31"/>
      <c r="R164" s="18" t="s">
        <v>306</v>
      </c>
      <c r="S164" s="18" t="s">
        <v>597</v>
      </c>
      <c r="T164" s="18" t="s">
        <v>6</v>
      </c>
      <c r="U164" s="18" t="s">
        <v>6</v>
      </c>
      <c r="V164" s="18" t="s">
        <v>598</v>
      </c>
      <c r="W164" s="18" t="s">
        <v>964</v>
      </c>
      <c r="X164" s="18"/>
      <c r="Y164" s="38" t="s">
        <v>823</v>
      </c>
      <c r="Z164" s="18" t="str">
        <f t="shared" si="315"/>
        <v>B23</v>
      </c>
      <c r="AA164" s="18" t="s">
        <v>1261</v>
      </c>
      <c r="AB164" s="18">
        <v>175000</v>
      </c>
      <c r="AC164" s="18">
        <v>165800</v>
      </c>
      <c r="AD164" s="18">
        <v>893050</v>
      </c>
      <c r="AE164" s="31"/>
      <c r="AF164" s="8">
        <f t="shared" si="258"/>
        <v>1233850</v>
      </c>
      <c r="AG164" s="8">
        <f t="shared" si="259"/>
        <v>1233.8499999999999</v>
      </c>
      <c r="AH164" s="18">
        <v>12</v>
      </c>
      <c r="AI164" s="18">
        <f t="shared" si="266"/>
        <v>0</v>
      </c>
      <c r="AJ164" s="9">
        <f t="shared" si="260"/>
        <v>0</v>
      </c>
      <c r="AK164" s="18">
        <f t="shared" si="316"/>
        <v>14.5</v>
      </c>
      <c r="AL164" s="9">
        <f t="shared" si="251"/>
        <v>174</v>
      </c>
      <c r="AM164" s="18">
        <f t="shared" si="317"/>
        <v>0.19</v>
      </c>
      <c r="AN164" s="9">
        <f t="shared" si="261"/>
        <v>1368.0000000000002</v>
      </c>
      <c r="AO164" s="18">
        <f t="shared" si="318"/>
        <v>23.3</v>
      </c>
      <c r="AP164" s="9">
        <f t="shared" si="267"/>
        <v>167760</v>
      </c>
      <c r="AQ164" s="21">
        <v>0</v>
      </c>
      <c r="AR164" s="9">
        <f t="shared" si="262"/>
        <v>0</v>
      </c>
      <c r="AS164" s="18">
        <f t="shared" si="319"/>
        <v>2.4210000000000002E-2</v>
      </c>
      <c r="AT164" s="9">
        <f t="shared" si="252"/>
        <v>29871.508500000004</v>
      </c>
      <c r="AU164" s="21">
        <f t="shared" si="288"/>
        <v>4.96E-3</v>
      </c>
      <c r="AV164" s="10">
        <f t="shared" si="268"/>
        <v>6119.8959999999997</v>
      </c>
      <c r="AW164" s="18">
        <f t="shared" si="320"/>
        <v>0.1024</v>
      </c>
      <c r="AX164" s="18">
        <v>0.8</v>
      </c>
      <c r="AY164" s="9">
        <f t="shared" si="278"/>
        <v>101076.99200000001</v>
      </c>
      <c r="AZ164" s="18">
        <f t="shared" si="321"/>
        <v>8.0739999999999992E-2</v>
      </c>
      <c r="BA164" s="9">
        <f t="shared" si="253"/>
        <v>14129.499999999998</v>
      </c>
      <c r="BB164" s="18">
        <f t="shared" si="322"/>
        <v>9.9420000000000008E-2</v>
      </c>
      <c r="BC164" s="9">
        <f t="shared" si="254"/>
        <v>16483.836000000003</v>
      </c>
      <c r="BD164" s="18">
        <f t="shared" si="323"/>
        <v>3.5729999999999998E-2</v>
      </c>
      <c r="BE164" s="9">
        <f t="shared" si="255"/>
        <v>31908.676499999998</v>
      </c>
      <c r="BF164" s="11">
        <f t="shared" si="256"/>
        <v>368892.40899999999</v>
      </c>
      <c r="BG164" s="11">
        <f t="shared" si="257"/>
        <v>0</v>
      </c>
      <c r="BH164" s="11">
        <f t="shared" si="263"/>
        <v>368892.40899999999</v>
      </c>
      <c r="BI164" s="11">
        <f t="shared" si="264"/>
        <v>84845.254069999995</v>
      </c>
      <c r="BJ164" s="11">
        <f t="shared" si="265"/>
        <v>453737.66307000001</v>
      </c>
      <c r="BL164" s="12"/>
    </row>
    <row r="165" spans="1:64" ht="13.8" x14ac:dyDescent="0.3">
      <c r="A165" s="31">
        <v>157</v>
      </c>
      <c r="B165" s="31">
        <v>29</v>
      </c>
      <c r="C165" s="31">
        <v>1</v>
      </c>
      <c r="D165" s="31" t="s">
        <v>1266</v>
      </c>
      <c r="E165" s="31" t="s">
        <v>83</v>
      </c>
      <c r="F165" s="31" t="s">
        <v>80</v>
      </c>
      <c r="G165" s="31" t="s">
        <v>6</v>
      </c>
      <c r="H165" s="31" t="s">
        <v>6</v>
      </c>
      <c r="I165" s="31" t="s">
        <v>149</v>
      </c>
      <c r="J165" s="37" t="s">
        <v>150</v>
      </c>
      <c r="K165" s="31"/>
      <c r="L165" s="18" t="s">
        <v>1021</v>
      </c>
      <c r="M165" s="18" t="s">
        <v>151</v>
      </c>
      <c r="N165" s="18" t="s">
        <v>29</v>
      </c>
      <c r="O165" s="18" t="s">
        <v>1022</v>
      </c>
      <c r="P165" s="18" t="s">
        <v>930</v>
      </c>
      <c r="Q165" s="31"/>
      <c r="R165" s="18" t="s">
        <v>1097</v>
      </c>
      <c r="S165" s="18" t="s">
        <v>151</v>
      </c>
      <c r="T165" s="18" t="s">
        <v>29</v>
      </c>
      <c r="U165" s="18" t="s">
        <v>29</v>
      </c>
      <c r="V165" s="18" t="s">
        <v>146</v>
      </c>
      <c r="W165" s="18" t="s">
        <v>930</v>
      </c>
      <c r="X165" s="18"/>
      <c r="Y165" s="38" t="s">
        <v>824</v>
      </c>
      <c r="Z165" s="18" t="str">
        <f>Z$9</f>
        <v>C12a</v>
      </c>
      <c r="AA165" s="18" t="s">
        <v>891</v>
      </c>
      <c r="AB165" s="18">
        <v>5157</v>
      </c>
      <c r="AC165" s="18">
        <v>13876</v>
      </c>
      <c r="AD165" s="18"/>
      <c r="AE165" s="31"/>
      <c r="AF165" s="8">
        <f t="shared" si="258"/>
        <v>19033</v>
      </c>
      <c r="AG165" s="8">
        <f t="shared" si="259"/>
        <v>19.033000000000001</v>
      </c>
      <c r="AH165" s="18">
        <v>12</v>
      </c>
      <c r="AI165" s="18">
        <f t="shared" si="266"/>
        <v>0</v>
      </c>
      <c r="AJ165" s="9">
        <f t="shared" si="260"/>
        <v>0</v>
      </c>
      <c r="AK165" s="18">
        <f>AK$9</f>
        <v>5.8</v>
      </c>
      <c r="AL165" s="9">
        <f t="shared" si="251"/>
        <v>69.599999999999994</v>
      </c>
      <c r="AM165" s="18">
        <f>AM$9</f>
        <v>0.08</v>
      </c>
      <c r="AN165" s="9">
        <f t="shared" si="261"/>
        <v>20.16</v>
      </c>
      <c r="AO165" s="18">
        <f>AO$9</f>
        <v>7.48</v>
      </c>
      <c r="AP165" s="9">
        <f t="shared" si="267"/>
        <v>1884.96</v>
      </c>
      <c r="AQ165" s="21">
        <v>0</v>
      </c>
      <c r="AR165" s="9">
        <f t="shared" si="262"/>
        <v>0</v>
      </c>
      <c r="AS165" s="18">
        <f>AS$9</f>
        <v>2.4199999999999999E-2</v>
      </c>
      <c r="AT165" s="9">
        <f t="shared" si="252"/>
        <v>460.59859999999998</v>
      </c>
      <c r="AU165" s="21">
        <f t="shared" si="288"/>
        <v>4.96E-3</v>
      </c>
      <c r="AV165" s="10">
        <f t="shared" si="268"/>
        <v>94.403679999999994</v>
      </c>
      <c r="AW165" s="18">
        <f>AW$9</f>
        <v>0.1024</v>
      </c>
      <c r="AX165" s="18">
        <v>0.8</v>
      </c>
      <c r="AY165" s="9">
        <f t="shared" si="278"/>
        <v>1559.1833600000002</v>
      </c>
      <c r="AZ165" s="18">
        <f>AZ$9</f>
        <v>0.4854</v>
      </c>
      <c r="BA165" s="9">
        <f t="shared" si="253"/>
        <v>2503.2078000000001</v>
      </c>
      <c r="BB165" s="18">
        <f>BB$9</f>
        <v>0.1416</v>
      </c>
      <c r="BC165" s="9">
        <f t="shared" si="254"/>
        <v>1964.8416</v>
      </c>
      <c r="BD165" s="18">
        <f>BD$9</f>
        <v>0</v>
      </c>
      <c r="BE165" s="9">
        <f t="shared" si="255"/>
        <v>0</v>
      </c>
      <c r="BF165" s="11">
        <f t="shared" si="256"/>
        <v>8556.9550400000007</v>
      </c>
      <c r="BG165" s="11">
        <f t="shared" si="257"/>
        <v>0</v>
      </c>
      <c r="BH165" s="11">
        <f t="shared" si="263"/>
        <v>8556.9550400000007</v>
      </c>
      <c r="BI165" s="11">
        <f t="shared" si="264"/>
        <v>1968.0996592000004</v>
      </c>
      <c r="BJ165" s="11">
        <f t="shared" si="265"/>
        <v>10525.054699200002</v>
      </c>
      <c r="BL165" s="12"/>
    </row>
    <row r="166" spans="1:64" ht="13.8" x14ac:dyDescent="0.3">
      <c r="A166" s="31">
        <v>158</v>
      </c>
      <c r="B166" s="31">
        <v>29</v>
      </c>
      <c r="C166" s="31">
        <v>2</v>
      </c>
      <c r="D166" s="31" t="s">
        <v>1266</v>
      </c>
      <c r="E166" s="31" t="s">
        <v>83</v>
      </c>
      <c r="F166" s="31" t="s">
        <v>80</v>
      </c>
      <c r="G166" s="31" t="s">
        <v>6</v>
      </c>
      <c r="H166" s="31" t="s">
        <v>6</v>
      </c>
      <c r="I166" s="31" t="s">
        <v>149</v>
      </c>
      <c r="J166" s="37" t="s">
        <v>150</v>
      </c>
      <c r="K166" s="31"/>
      <c r="L166" s="18" t="s">
        <v>1021</v>
      </c>
      <c r="M166" s="18" t="s">
        <v>151</v>
      </c>
      <c r="N166" s="18" t="s">
        <v>29</v>
      </c>
      <c r="O166" s="18" t="s">
        <v>1022</v>
      </c>
      <c r="P166" s="18" t="s">
        <v>930</v>
      </c>
      <c r="Q166" s="31"/>
      <c r="R166" s="18" t="s">
        <v>1097</v>
      </c>
      <c r="S166" s="18" t="s">
        <v>151</v>
      </c>
      <c r="T166" s="18" t="s">
        <v>29</v>
      </c>
      <c r="U166" s="18" t="s">
        <v>29</v>
      </c>
      <c r="V166" s="18" t="s">
        <v>146</v>
      </c>
      <c r="W166" s="18" t="s">
        <v>930</v>
      </c>
      <c r="X166" s="18"/>
      <c r="Y166" s="38" t="s">
        <v>1197</v>
      </c>
      <c r="Z166" s="18" t="str">
        <f>Z$9</f>
        <v>C12a</v>
      </c>
      <c r="AA166" s="18" t="s">
        <v>931</v>
      </c>
      <c r="AB166" s="18">
        <v>5589</v>
      </c>
      <c r="AC166" s="18">
        <v>5013</v>
      </c>
      <c r="AD166" s="18"/>
      <c r="AE166" s="31"/>
      <c r="AF166" s="8">
        <f t="shared" si="258"/>
        <v>10602</v>
      </c>
      <c r="AG166" s="8">
        <f t="shared" si="259"/>
        <v>10.602</v>
      </c>
      <c r="AH166" s="18">
        <v>12</v>
      </c>
      <c r="AI166" s="18">
        <f t="shared" si="266"/>
        <v>0</v>
      </c>
      <c r="AJ166" s="9">
        <f t="shared" si="260"/>
        <v>0</v>
      </c>
      <c r="AK166" s="18">
        <f>AK$9</f>
        <v>5.8</v>
      </c>
      <c r="AL166" s="9">
        <f t="shared" si="251"/>
        <v>69.599999999999994</v>
      </c>
      <c r="AM166" s="18">
        <f>AM$9</f>
        <v>0.08</v>
      </c>
      <c r="AN166" s="9">
        <f t="shared" si="261"/>
        <v>30.72</v>
      </c>
      <c r="AO166" s="18">
        <f>AO$9</f>
        <v>7.48</v>
      </c>
      <c r="AP166" s="9">
        <f t="shared" si="267"/>
        <v>2872.32</v>
      </c>
      <c r="AQ166" s="21">
        <v>0</v>
      </c>
      <c r="AR166" s="9">
        <f t="shared" si="262"/>
        <v>0</v>
      </c>
      <c r="AS166" s="18">
        <f>AS$9</f>
        <v>2.4199999999999999E-2</v>
      </c>
      <c r="AT166" s="9">
        <f t="shared" si="252"/>
        <v>256.5684</v>
      </c>
      <c r="AU166" s="21">
        <f t="shared" si="288"/>
        <v>4.96E-3</v>
      </c>
      <c r="AV166" s="10">
        <f t="shared" si="268"/>
        <v>52.585920000000002</v>
      </c>
      <c r="AW166" s="18">
        <f>AW$9</f>
        <v>0.1024</v>
      </c>
      <c r="AX166" s="18">
        <v>0.8</v>
      </c>
      <c r="AY166" s="9">
        <f t="shared" si="278"/>
        <v>868.51584000000003</v>
      </c>
      <c r="AZ166" s="18">
        <f>AZ$9</f>
        <v>0.4854</v>
      </c>
      <c r="BA166" s="9">
        <f t="shared" si="253"/>
        <v>2712.9005999999999</v>
      </c>
      <c r="BB166" s="18">
        <f>BB$9</f>
        <v>0.1416</v>
      </c>
      <c r="BC166" s="9">
        <f t="shared" si="254"/>
        <v>709.84080000000006</v>
      </c>
      <c r="BD166" s="18">
        <f>BD$9</f>
        <v>0</v>
      </c>
      <c r="BE166" s="9">
        <f t="shared" si="255"/>
        <v>0</v>
      </c>
      <c r="BF166" s="11">
        <f t="shared" si="256"/>
        <v>7573.0515600000008</v>
      </c>
      <c r="BG166" s="11">
        <f t="shared" si="257"/>
        <v>0</v>
      </c>
      <c r="BH166" s="11">
        <f t="shared" si="263"/>
        <v>7573.0515600000008</v>
      </c>
      <c r="BI166" s="11">
        <f t="shared" si="264"/>
        <v>1741.8018588000002</v>
      </c>
      <c r="BJ166" s="11">
        <f t="shared" si="265"/>
        <v>9314.8534188000012</v>
      </c>
      <c r="BL166" s="12"/>
    </row>
    <row r="167" spans="1:64" ht="13.8" x14ac:dyDescent="0.3">
      <c r="A167" s="31">
        <v>159</v>
      </c>
      <c r="B167" s="31">
        <v>30</v>
      </c>
      <c r="C167" s="31">
        <v>1</v>
      </c>
      <c r="D167" s="31" t="s">
        <v>96</v>
      </c>
      <c r="E167" s="31" t="s">
        <v>83</v>
      </c>
      <c r="F167" s="31" t="s">
        <v>80</v>
      </c>
      <c r="G167" s="31" t="s">
        <v>6</v>
      </c>
      <c r="H167" s="31" t="s">
        <v>6</v>
      </c>
      <c r="I167" s="31" t="s">
        <v>149</v>
      </c>
      <c r="J167" s="37" t="s">
        <v>150</v>
      </c>
      <c r="K167" s="31"/>
      <c r="L167" s="18" t="s">
        <v>140</v>
      </c>
      <c r="M167" s="18" t="s">
        <v>11</v>
      </c>
      <c r="N167" s="18" t="s">
        <v>10</v>
      </c>
      <c r="O167" s="18" t="s">
        <v>330</v>
      </c>
      <c r="P167" s="18" t="s">
        <v>331</v>
      </c>
      <c r="Q167" s="31"/>
      <c r="R167" s="18" t="s">
        <v>170</v>
      </c>
      <c r="S167" s="18" t="s">
        <v>11</v>
      </c>
      <c r="T167" s="18" t="s">
        <v>10</v>
      </c>
      <c r="U167" s="18" t="s">
        <v>10</v>
      </c>
      <c r="V167" s="18" t="s">
        <v>330</v>
      </c>
      <c r="W167" s="18" t="s">
        <v>331</v>
      </c>
      <c r="X167" s="18"/>
      <c r="Y167" s="38" t="s">
        <v>621</v>
      </c>
      <c r="Z167" s="18" t="str">
        <f>Z$9</f>
        <v>C12a</v>
      </c>
      <c r="AA167" s="18" t="s">
        <v>883</v>
      </c>
      <c r="AB167" s="18">
        <v>6183</v>
      </c>
      <c r="AC167" s="18">
        <v>11509</v>
      </c>
      <c r="AD167" s="18"/>
      <c r="AE167" s="31"/>
      <c r="AF167" s="8">
        <f t="shared" si="258"/>
        <v>17692</v>
      </c>
      <c r="AG167" s="8">
        <f t="shared" si="259"/>
        <v>17.692</v>
      </c>
      <c r="AH167" s="18">
        <v>12</v>
      </c>
      <c r="AI167" s="18">
        <f t="shared" si="266"/>
        <v>0</v>
      </c>
      <c r="AJ167" s="9">
        <f t="shared" si="260"/>
        <v>0</v>
      </c>
      <c r="AK167" s="18">
        <f>AK$9</f>
        <v>5.8</v>
      </c>
      <c r="AL167" s="9">
        <f t="shared" si="251"/>
        <v>69.599999999999994</v>
      </c>
      <c r="AM167" s="18">
        <f>AM$9</f>
        <v>0.08</v>
      </c>
      <c r="AN167" s="9">
        <f t="shared" si="261"/>
        <v>38.4</v>
      </c>
      <c r="AO167" s="18">
        <f>AO$9</f>
        <v>7.48</v>
      </c>
      <c r="AP167" s="9">
        <f t="shared" si="267"/>
        <v>3590.4</v>
      </c>
      <c r="AQ167" s="21">
        <v>0</v>
      </c>
      <c r="AR167" s="9">
        <f t="shared" si="262"/>
        <v>0</v>
      </c>
      <c r="AS167" s="18">
        <f>AS$9</f>
        <v>2.4199999999999999E-2</v>
      </c>
      <c r="AT167" s="9">
        <f t="shared" si="252"/>
        <v>428.14639999999997</v>
      </c>
      <c r="AU167" s="21">
        <f t="shared" si="288"/>
        <v>4.96E-3</v>
      </c>
      <c r="AV167" s="10">
        <f t="shared" si="268"/>
        <v>87.752319999999997</v>
      </c>
      <c r="AW167" s="18">
        <f>AW$9</f>
        <v>0.1024</v>
      </c>
      <c r="AX167" s="18">
        <v>0.8</v>
      </c>
      <c r="AY167" s="9">
        <f t="shared" si="278"/>
        <v>1449.3286400000002</v>
      </c>
      <c r="AZ167" s="18">
        <f>AZ$9</f>
        <v>0.4854</v>
      </c>
      <c r="BA167" s="9">
        <f t="shared" si="253"/>
        <v>3001.2282</v>
      </c>
      <c r="BB167" s="18">
        <f>BB$9</f>
        <v>0.1416</v>
      </c>
      <c r="BC167" s="9">
        <f t="shared" si="254"/>
        <v>1629.6744000000001</v>
      </c>
      <c r="BD167" s="18">
        <f>BD$9</f>
        <v>0</v>
      </c>
      <c r="BE167" s="9">
        <f t="shared" si="255"/>
        <v>0</v>
      </c>
      <c r="BF167" s="11">
        <f t="shared" si="256"/>
        <v>10294.52996</v>
      </c>
      <c r="BG167" s="11">
        <f t="shared" si="257"/>
        <v>0</v>
      </c>
      <c r="BH167" s="11">
        <f t="shared" si="263"/>
        <v>10294.52996</v>
      </c>
      <c r="BI167" s="11">
        <f t="shared" si="264"/>
        <v>2367.7418908</v>
      </c>
      <c r="BJ167" s="11">
        <f t="shared" si="265"/>
        <v>12662.2718508</v>
      </c>
      <c r="BL167" s="12"/>
    </row>
    <row r="168" spans="1:64" ht="13.8" x14ac:dyDescent="0.3">
      <c r="A168" s="31">
        <v>160</v>
      </c>
      <c r="B168" s="31">
        <v>30</v>
      </c>
      <c r="C168" s="31">
        <v>2</v>
      </c>
      <c r="D168" s="31" t="s">
        <v>96</v>
      </c>
      <c r="E168" s="31" t="s">
        <v>83</v>
      </c>
      <c r="F168" s="31" t="s">
        <v>80</v>
      </c>
      <c r="G168" s="31" t="s">
        <v>6</v>
      </c>
      <c r="H168" s="31" t="s">
        <v>6</v>
      </c>
      <c r="I168" s="31" t="s">
        <v>149</v>
      </c>
      <c r="J168" s="37" t="s">
        <v>150</v>
      </c>
      <c r="K168" s="31"/>
      <c r="L168" s="18" t="s">
        <v>140</v>
      </c>
      <c r="M168" s="18" t="s">
        <v>11</v>
      </c>
      <c r="N168" s="18" t="s">
        <v>10</v>
      </c>
      <c r="O168" s="18" t="s">
        <v>330</v>
      </c>
      <c r="P168" s="18" t="s">
        <v>331</v>
      </c>
      <c r="Q168" s="31"/>
      <c r="R168" s="18" t="s">
        <v>171</v>
      </c>
      <c r="S168" s="18" t="s">
        <v>11</v>
      </c>
      <c r="T168" s="18" t="s">
        <v>10</v>
      </c>
      <c r="U168" s="18" t="s">
        <v>10</v>
      </c>
      <c r="V168" s="18" t="s">
        <v>330</v>
      </c>
      <c r="W168" s="18" t="s">
        <v>331</v>
      </c>
      <c r="X168" s="18"/>
      <c r="Y168" s="38" t="s">
        <v>622</v>
      </c>
      <c r="Z168" s="18" t="str">
        <f>Z$9</f>
        <v>C12a</v>
      </c>
      <c r="AA168" s="18" t="s">
        <v>957</v>
      </c>
      <c r="AB168" s="18">
        <v>19334</v>
      </c>
      <c r="AC168" s="18">
        <v>49073</v>
      </c>
      <c r="AD168" s="18"/>
      <c r="AE168" s="31"/>
      <c r="AF168" s="8">
        <f t="shared" si="258"/>
        <v>68407</v>
      </c>
      <c r="AG168" s="8">
        <f t="shared" si="259"/>
        <v>68.406999999999996</v>
      </c>
      <c r="AH168" s="18">
        <v>12</v>
      </c>
      <c r="AI168" s="18">
        <f t="shared" si="266"/>
        <v>0</v>
      </c>
      <c r="AJ168" s="9">
        <f t="shared" si="260"/>
        <v>0</v>
      </c>
      <c r="AK168" s="18">
        <f>AK$9</f>
        <v>5.8</v>
      </c>
      <c r="AL168" s="9">
        <f t="shared" si="251"/>
        <v>69.599999999999994</v>
      </c>
      <c r="AM168" s="18">
        <f>AM$9</f>
        <v>0.08</v>
      </c>
      <c r="AN168" s="9">
        <f t="shared" si="261"/>
        <v>37.44</v>
      </c>
      <c r="AO168" s="18">
        <f>AO$9</f>
        <v>7.48</v>
      </c>
      <c r="AP168" s="9">
        <f t="shared" si="267"/>
        <v>3500.6400000000003</v>
      </c>
      <c r="AQ168" s="21">
        <v>0</v>
      </c>
      <c r="AR168" s="9">
        <f t="shared" si="262"/>
        <v>0</v>
      </c>
      <c r="AS168" s="18">
        <f>AS$9</f>
        <v>2.4199999999999999E-2</v>
      </c>
      <c r="AT168" s="9">
        <f t="shared" si="252"/>
        <v>1655.4494</v>
      </c>
      <c r="AU168" s="21">
        <f t="shared" si="288"/>
        <v>4.96E-3</v>
      </c>
      <c r="AV168" s="10">
        <f t="shared" si="268"/>
        <v>339.29872</v>
      </c>
      <c r="AW168" s="18">
        <f>AW$9</f>
        <v>0.1024</v>
      </c>
      <c r="AX168" s="18">
        <v>0.8</v>
      </c>
      <c r="AY168" s="9">
        <f t="shared" si="278"/>
        <v>5603.9014400000005</v>
      </c>
      <c r="AZ168" s="18">
        <f>AZ$9</f>
        <v>0.4854</v>
      </c>
      <c r="BA168" s="9">
        <f t="shared" si="253"/>
        <v>9384.7235999999994</v>
      </c>
      <c r="BB168" s="18">
        <f>BB$9</f>
        <v>0.1416</v>
      </c>
      <c r="BC168" s="9">
        <f t="shared" si="254"/>
        <v>6948.7368000000006</v>
      </c>
      <c r="BD168" s="18">
        <f>BD$9</f>
        <v>0</v>
      </c>
      <c r="BE168" s="9">
        <f t="shared" si="255"/>
        <v>0</v>
      </c>
      <c r="BF168" s="11">
        <f t="shared" si="256"/>
        <v>27539.789959999998</v>
      </c>
      <c r="BG168" s="11">
        <f t="shared" si="257"/>
        <v>0</v>
      </c>
      <c r="BH168" s="11">
        <f t="shared" si="263"/>
        <v>27539.789959999998</v>
      </c>
      <c r="BI168" s="11">
        <f t="shared" si="264"/>
        <v>6334.1516908000003</v>
      </c>
      <c r="BJ168" s="11">
        <f t="shared" si="265"/>
        <v>33873.941650799999</v>
      </c>
      <c r="BL168" s="12"/>
    </row>
    <row r="169" spans="1:64" ht="13.8" x14ac:dyDescent="0.3">
      <c r="A169" s="31">
        <v>161</v>
      </c>
      <c r="B169" s="31">
        <v>30</v>
      </c>
      <c r="C169" s="31">
        <v>3</v>
      </c>
      <c r="D169" s="31" t="s">
        <v>96</v>
      </c>
      <c r="E169" s="31" t="s">
        <v>83</v>
      </c>
      <c r="F169" s="31" t="s">
        <v>80</v>
      </c>
      <c r="G169" s="31" t="s">
        <v>6</v>
      </c>
      <c r="H169" s="31" t="s">
        <v>6</v>
      </c>
      <c r="I169" s="31" t="s">
        <v>149</v>
      </c>
      <c r="J169" s="37" t="s">
        <v>150</v>
      </c>
      <c r="K169" s="31"/>
      <c r="L169" s="18" t="s">
        <v>140</v>
      </c>
      <c r="M169" s="18" t="s">
        <v>11</v>
      </c>
      <c r="N169" s="18" t="s">
        <v>10</v>
      </c>
      <c r="O169" s="18" t="s">
        <v>330</v>
      </c>
      <c r="P169" s="18" t="s">
        <v>331</v>
      </c>
      <c r="Q169" s="31"/>
      <c r="R169" s="18" t="s">
        <v>172</v>
      </c>
      <c r="S169" s="18" t="s">
        <v>11</v>
      </c>
      <c r="T169" s="18" t="s">
        <v>10</v>
      </c>
      <c r="U169" s="18" t="s">
        <v>10</v>
      </c>
      <c r="V169" s="18" t="s">
        <v>330</v>
      </c>
      <c r="W169" s="18" t="s">
        <v>331</v>
      </c>
      <c r="X169" s="18"/>
      <c r="Y169" s="38" t="s">
        <v>623</v>
      </c>
      <c r="Z169" s="18" t="str">
        <f>Z$23</f>
        <v>G12w</v>
      </c>
      <c r="AA169" s="18" t="s">
        <v>867</v>
      </c>
      <c r="AB169" s="18">
        <v>7348</v>
      </c>
      <c r="AC169" s="18">
        <v>6009</v>
      </c>
      <c r="AD169" s="18"/>
      <c r="AE169" s="31"/>
      <c r="AF169" s="8">
        <f t="shared" si="258"/>
        <v>13357</v>
      </c>
      <c r="AG169" s="8">
        <f t="shared" si="259"/>
        <v>13.356999999999999</v>
      </c>
      <c r="AH169" s="18">
        <v>12</v>
      </c>
      <c r="AI169" s="18">
        <f t="shared" si="266"/>
        <v>0</v>
      </c>
      <c r="AJ169" s="9">
        <f t="shared" si="260"/>
        <v>0</v>
      </c>
      <c r="AK169" s="18">
        <f>AK$23</f>
        <v>4.5599999999999996</v>
      </c>
      <c r="AL169" s="9">
        <f t="shared" si="251"/>
        <v>54.72</v>
      </c>
      <c r="AM169" s="39">
        <v>0.33</v>
      </c>
      <c r="AN169" s="9">
        <f t="shared" ref="AN169:AN170" si="324">AM169*AH169</f>
        <v>3.96</v>
      </c>
      <c r="AO169" s="18">
        <f>AO$23</f>
        <v>19.77</v>
      </c>
      <c r="AP169" s="9">
        <f t="shared" si="267"/>
        <v>1423.44</v>
      </c>
      <c r="AQ169" s="21">
        <v>0</v>
      </c>
      <c r="AR169" s="9">
        <f t="shared" si="262"/>
        <v>0</v>
      </c>
      <c r="AS169" s="18">
        <f>AS$23</f>
        <v>2.4199999999999999E-2</v>
      </c>
      <c r="AT169" s="9">
        <f t="shared" si="252"/>
        <v>323.23939999999999</v>
      </c>
      <c r="AU169" s="21">
        <f t="shared" si="288"/>
        <v>4.96E-3</v>
      </c>
      <c r="AV169" s="10">
        <f t="shared" si="268"/>
        <v>66.250720000000001</v>
      </c>
      <c r="AW169" s="18">
        <v>13.35</v>
      </c>
      <c r="AX169" s="25">
        <v>12</v>
      </c>
      <c r="AY169" s="27">
        <f>AX169*AW169</f>
        <v>160.19999999999999</v>
      </c>
      <c r="AZ169" s="18">
        <f>AZ$23</f>
        <v>0.40820000000000001</v>
      </c>
      <c r="BA169" s="9">
        <f t="shared" si="253"/>
        <v>2999.4536000000003</v>
      </c>
      <c r="BB169" s="18">
        <f>BB$23</f>
        <v>8.5999999999999993E-2</v>
      </c>
      <c r="BC169" s="9">
        <f t="shared" si="254"/>
        <v>516.774</v>
      </c>
      <c r="BD169" s="18">
        <f>BD$23</f>
        <v>0</v>
      </c>
      <c r="BE169" s="9">
        <f t="shared" si="255"/>
        <v>0</v>
      </c>
      <c r="BF169" s="11">
        <f t="shared" si="256"/>
        <v>5548.0377200000003</v>
      </c>
      <c r="BG169" s="11">
        <f t="shared" si="257"/>
        <v>0</v>
      </c>
      <c r="BH169" s="11">
        <f t="shared" si="263"/>
        <v>5548.0377200000003</v>
      </c>
      <c r="BI169" s="11">
        <f t="shared" si="264"/>
        <v>1276.0486756</v>
      </c>
      <c r="BJ169" s="11">
        <f t="shared" si="265"/>
        <v>6824.0863956000003</v>
      </c>
      <c r="BL169" s="12"/>
    </row>
    <row r="170" spans="1:64" ht="13.8" x14ac:dyDescent="0.3">
      <c r="A170" s="31">
        <v>162</v>
      </c>
      <c r="B170" s="31">
        <v>30</v>
      </c>
      <c r="C170" s="31">
        <v>4</v>
      </c>
      <c r="D170" s="31" t="s">
        <v>96</v>
      </c>
      <c r="E170" s="31" t="s">
        <v>83</v>
      </c>
      <c r="F170" s="31" t="s">
        <v>80</v>
      </c>
      <c r="G170" s="31" t="s">
        <v>6</v>
      </c>
      <c r="H170" s="31" t="s">
        <v>6</v>
      </c>
      <c r="I170" s="31" t="s">
        <v>149</v>
      </c>
      <c r="J170" s="37" t="s">
        <v>150</v>
      </c>
      <c r="K170" s="31"/>
      <c r="L170" s="18" t="s">
        <v>140</v>
      </c>
      <c r="M170" s="18" t="s">
        <v>11</v>
      </c>
      <c r="N170" s="18" t="s">
        <v>10</v>
      </c>
      <c r="O170" s="18" t="s">
        <v>330</v>
      </c>
      <c r="P170" s="18" t="s">
        <v>331</v>
      </c>
      <c r="Q170" s="31"/>
      <c r="R170" s="18" t="s">
        <v>173</v>
      </c>
      <c r="S170" s="18" t="s">
        <v>11</v>
      </c>
      <c r="T170" s="18" t="s">
        <v>10</v>
      </c>
      <c r="U170" s="18" t="s">
        <v>10</v>
      </c>
      <c r="V170" s="18" t="s">
        <v>330</v>
      </c>
      <c r="W170" s="18" t="s">
        <v>331</v>
      </c>
      <c r="X170" s="18"/>
      <c r="Y170" s="38" t="s">
        <v>624</v>
      </c>
      <c r="Z170" s="18" t="str">
        <f>Z$23</f>
        <v>G12w</v>
      </c>
      <c r="AA170" s="18" t="s">
        <v>864</v>
      </c>
      <c r="AB170" s="18">
        <v>7708</v>
      </c>
      <c r="AC170" s="18">
        <v>6856</v>
      </c>
      <c r="AD170" s="18"/>
      <c r="AE170" s="31"/>
      <c r="AF170" s="8">
        <f t="shared" si="258"/>
        <v>14564</v>
      </c>
      <c r="AG170" s="8">
        <f t="shared" si="259"/>
        <v>14.564</v>
      </c>
      <c r="AH170" s="18">
        <v>12</v>
      </c>
      <c r="AI170" s="18">
        <f t="shared" si="266"/>
        <v>0</v>
      </c>
      <c r="AJ170" s="9">
        <f t="shared" si="260"/>
        <v>0</v>
      </c>
      <c r="AK170" s="18">
        <f>AK$23</f>
        <v>4.5599999999999996</v>
      </c>
      <c r="AL170" s="9">
        <f t="shared" si="251"/>
        <v>54.72</v>
      </c>
      <c r="AM170" s="39">
        <v>0.33</v>
      </c>
      <c r="AN170" s="9">
        <f t="shared" si="324"/>
        <v>3.96</v>
      </c>
      <c r="AO170" s="18">
        <f>AO$23</f>
        <v>19.77</v>
      </c>
      <c r="AP170" s="9">
        <f t="shared" si="267"/>
        <v>711.72</v>
      </c>
      <c r="AQ170" s="21">
        <v>0</v>
      </c>
      <c r="AR170" s="9">
        <f t="shared" si="262"/>
        <v>0</v>
      </c>
      <c r="AS170" s="18">
        <f>AS$23</f>
        <v>2.4199999999999999E-2</v>
      </c>
      <c r="AT170" s="9">
        <f t="shared" si="252"/>
        <v>352.44880000000001</v>
      </c>
      <c r="AU170" s="21">
        <f t="shared" si="288"/>
        <v>4.96E-3</v>
      </c>
      <c r="AV170" s="10">
        <f t="shared" si="268"/>
        <v>72.237440000000007</v>
      </c>
      <c r="AW170" s="18">
        <v>12.35</v>
      </c>
      <c r="AX170" s="25">
        <v>12</v>
      </c>
      <c r="AY170" s="27">
        <f>AX170*AW170</f>
        <v>148.19999999999999</v>
      </c>
      <c r="AZ170" s="18">
        <f>AZ$23</f>
        <v>0.40820000000000001</v>
      </c>
      <c r="BA170" s="9">
        <f t="shared" si="253"/>
        <v>3146.4056</v>
      </c>
      <c r="BB170" s="18">
        <f>BB$23</f>
        <v>8.5999999999999993E-2</v>
      </c>
      <c r="BC170" s="9">
        <f t="shared" si="254"/>
        <v>589.61599999999999</v>
      </c>
      <c r="BD170" s="18">
        <f>BD$23</f>
        <v>0</v>
      </c>
      <c r="BE170" s="9">
        <f t="shared" si="255"/>
        <v>0</v>
      </c>
      <c r="BF170" s="11">
        <f t="shared" si="256"/>
        <v>5079.3078400000004</v>
      </c>
      <c r="BG170" s="11">
        <f t="shared" si="257"/>
        <v>0</v>
      </c>
      <c r="BH170" s="11">
        <f t="shared" si="263"/>
        <v>5079.3078400000004</v>
      </c>
      <c r="BI170" s="11">
        <f t="shared" si="264"/>
        <v>1168.2408032000001</v>
      </c>
      <c r="BJ170" s="11">
        <f t="shared" si="265"/>
        <v>6247.5486432000007</v>
      </c>
      <c r="BL170" s="12"/>
    </row>
    <row r="171" spans="1:64" ht="13.8" x14ac:dyDescent="0.3">
      <c r="A171" s="31">
        <v>163</v>
      </c>
      <c r="B171" s="31">
        <v>30</v>
      </c>
      <c r="C171" s="31">
        <v>5</v>
      </c>
      <c r="D171" s="31" t="s">
        <v>96</v>
      </c>
      <c r="E171" s="31" t="s">
        <v>83</v>
      </c>
      <c r="F171" s="31" t="s">
        <v>80</v>
      </c>
      <c r="G171" s="31" t="s">
        <v>6</v>
      </c>
      <c r="H171" s="31" t="s">
        <v>6</v>
      </c>
      <c r="I171" s="31" t="s">
        <v>149</v>
      </c>
      <c r="J171" s="37" t="s">
        <v>150</v>
      </c>
      <c r="K171" s="31"/>
      <c r="L171" s="18" t="s">
        <v>140</v>
      </c>
      <c r="M171" s="18" t="s">
        <v>11</v>
      </c>
      <c r="N171" s="18" t="s">
        <v>10</v>
      </c>
      <c r="O171" s="18" t="s">
        <v>330</v>
      </c>
      <c r="P171" s="18" t="s">
        <v>331</v>
      </c>
      <c r="Q171" s="31"/>
      <c r="R171" s="18" t="s">
        <v>174</v>
      </c>
      <c r="S171" s="18" t="s">
        <v>11</v>
      </c>
      <c r="T171" s="18" t="s">
        <v>10</v>
      </c>
      <c r="U171" s="18" t="s">
        <v>10</v>
      </c>
      <c r="V171" s="18" t="s">
        <v>330</v>
      </c>
      <c r="W171" s="18" t="s">
        <v>884</v>
      </c>
      <c r="X171" s="18"/>
      <c r="Y171" s="38" t="s">
        <v>625</v>
      </c>
      <c r="Z171" s="18" t="str">
        <f>Z$56</f>
        <v>C23</v>
      </c>
      <c r="AA171" s="18" t="s">
        <v>900</v>
      </c>
      <c r="AB171" s="18">
        <v>10100</v>
      </c>
      <c r="AC171" s="18">
        <v>4663</v>
      </c>
      <c r="AD171" s="18">
        <v>24041</v>
      </c>
      <c r="AE171" s="31"/>
      <c r="AF171" s="8">
        <f t="shared" si="258"/>
        <v>38804</v>
      </c>
      <c r="AG171" s="8">
        <f t="shared" si="259"/>
        <v>38.804000000000002</v>
      </c>
      <c r="AH171" s="18">
        <v>12</v>
      </c>
      <c r="AI171" s="18">
        <f t="shared" si="266"/>
        <v>0</v>
      </c>
      <c r="AJ171" s="9">
        <f t="shared" si="260"/>
        <v>0</v>
      </c>
      <c r="AK171" s="18">
        <f>AK$56</f>
        <v>7.25</v>
      </c>
      <c r="AL171" s="9">
        <f t="shared" si="251"/>
        <v>87</v>
      </c>
      <c r="AM171" s="18">
        <f>AM$56</f>
        <v>0.08</v>
      </c>
      <c r="AN171" s="9">
        <f t="shared" si="261"/>
        <v>28.799999999999997</v>
      </c>
      <c r="AO171" s="18">
        <f>AO$56</f>
        <v>32.479999999999997</v>
      </c>
      <c r="AP171" s="9">
        <f t="shared" si="267"/>
        <v>11692.8</v>
      </c>
      <c r="AQ171" s="21">
        <v>0</v>
      </c>
      <c r="AR171" s="9">
        <f t="shared" si="262"/>
        <v>0</v>
      </c>
      <c r="AS171" s="18">
        <f>AS$56</f>
        <v>2.4199999999999999E-2</v>
      </c>
      <c r="AT171" s="9">
        <f t="shared" si="252"/>
        <v>939.05679999999995</v>
      </c>
      <c r="AU171" s="21">
        <f t="shared" si="288"/>
        <v>4.96E-3</v>
      </c>
      <c r="AV171" s="10">
        <f t="shared" si="268"/>
        <v>192.46784</v>
      </c>
      <c r="AW171" s="18">
        <f>AW$56</f>
        <v>0.1024</v>
      </c>
      <c r="AX171" s="18">
        <v>0.8</v>
      </c>
      <c r="AY171" s="9">
        <f>AX171*AW171*AF171</f>
        <v>3178.8236800000004</v>
      </c>
      <c r="AZ171" s="18">
        <f>AZ$56</f>
        <v>0.29620000000000002</v>
      </c>
      <c r="BA171" s="9">
        <f t="shared" si="253"/>
        <v>2991.6200000000003</v>
      </c>
      <c r="BB171" s="18">
        <f>BB$56</f>
        <v>0.4304</v>
      </c>
      <c r="BC171" s="9">
        <f t="shared" si="254"/>
        <v>2006.9552000000001</v>
      </c>
      <c r="BD171" s="18">
        <f>BD$56</f>
        <v>0.1045</v>
      </c>
      <c r="BE171" s="9">
        <f t="shared" si="255"/>
        <v>2512.2844999999998</v>
      </c>
      <c r="BF171" s="11">
        <f t="shared" si="256"/>
        <v>23629.80802</v>
      </c>
      <c r="BG171" s="11">
        <f t="shared" si="257"/>
        <v>0</v>
      </c>
      <c r="BH171" s="11">
        <f t="shared" si="263"/>
        <v>23629.80802</v>
      </c>
      <c r="BI171" s="11">
        <f t="shared" si="264"/>
        <v>5434.8558446000006</v>
      </c>
      <c r="BJ171" s="11">
        <f t="shared" si="265"/>
        <v>29064.663864599999</v>
      </c>
      <c r="BL171" s="12"/>
    </row>
    <row r="172" spans="1:64" ht="13.8" x14ac:dyDescent="0.3">
      <c r="A172" s="31">
        <v>164</v>
      </c>
      <c r="B172" s="31">
        <v>31</v>
      </c>
      <c r="C172" s="31">
        <v>1</v>
      </c>
      <c r="D172" s="31" t="s">
        <v>1267</v>
      </c>
      <c r="E172" s="31" t="s">
        <v>83</v>
      </c>
      <c r="F172" s="31" t="s">
        <v>80</v>
      </c>
      <c r="G172" s="31" t="s">
        <v>6</v>
      </c>
      <c r="H172" s="31" t="s">
        <v>6</v>
      </c>
      <c r="I172" s="31" t="s">
        <v>149</v>
      </c>
      <c r="J172" s="37" t="s">
        <v>150</v>
      </c>
      <c r="K172" s="31"/>
      <c r="L172" s="18" t="s">
        <v>1023</v>
      </c>
      <c r="M172" s="18" t="s">
        <v>5</v>
      </c>
      <c r="N172" s="18" t="s">
        <v>4</v>
      </c>
      <c r="O172" s="18" t="s">
        <v>336</v>
      </c>
      <c r="P172" s="18" t="s">
        <v>337</v>
      </c>
      <c r="Q172" s="31"/>
      <c r="R172" s="18" t="s">
        <v>1098</v>
      </c>
      <c r="S172" s="18" t="s">
        <v>14</v>
      </c>
      <c r="T172" s="18" t="s">
        <v>13</v>
      </c>
      <c r="U172" s="18" t="s">
        <v>13</v>
      </c>
      <c r="V172" s="18" t="s">
        <v>335</v>
      </c>
      <c r="W172" s="18" t="s">
        <v>886</v>
      </c>
      <c r="X172" s="18"/>
      <c r="Y172" s="38" t="s">
        <v>628</v>
      </c>
      <c r="Z172" s="18" t="str">
        <f>Z$9</f>
        <v>C12a</v>
      </c>
      <c r="AA172" s="18" t="s">
        <v>886</v>
      </c>
      <c r="AB172" s="18">
        <v>715</v>
      </c>
      <c r="AC172" s="18">
        <v>1965</v>
      </c>
      <c r="AD172" s="18"/>
      <c r="AE172" s="31"/>
      <c r="AF172" s="8">
        <f t="shared" si="258"/>
        <v>2680</v>
      </c>
      <c r="AG172" s="8">
        <f t="shared" si="259"/>
        <v>2.68</v>
      </c>
      <c r="AH172" s="18">
        <v>12</v>
      </c>
      <c r="AI172" s="18">
        <f t="shared" si="266"/>
        <v>0</v>
      </c>
      <c r="AJ172" s="9">
        <f t="shared" si="260"/>
        <v>0</v>
      </c>
      <c r="AK172" s="18">
        <f>AK$9</f>
        <v>5.8</v>
      </c>
      <c r="AL172" s="9">
        <f t="shared" si="251"/>
        <v>69.599999999999994</v>
      </c>
      <c r="AM172" s="18">
        <f>AM$9</f>
        <v>0.08</v>
      </c>
      <c r="AN172" s="9">
        <f t="shared" si="261"/>
        <v>11.52</v>
      </c>
      <c r="AO172" s="18">
        <f>AO$9</f>
        <v>7.48</v>
      </c>
      <c r="AP172" s="9">
        <f t="shared" si="267"/>
        <v>1077.1200000000001</v>
      </c>
      <c r="AQ172" s="21">
        <v>0</v>
      </c>
      <c r="AR172" s="9">
        <f t="shared" si="262"/>
        <v>0</v>
      </c>
      <c r="AS172" s="18">
        <f>AS$9</f>
        <v>2.4199999999999999E-2</v>
      </c>
      <c r="AT172" s="9">
        <f t="shared" si="252"/>
        <v>64.855999999999995</v>
      </c>
      <c r="AU172" s="21">
        <f t="shared" si="288"/>
        <v>4.96E-3</v>
      </c>
      <c r="AV172" s="10">
        <f t="shared" si="268"/>
        <v>13.2928</v>
      </c>
      <c r="AW172" s="18">
        <v>9.5399999999999991</v>
      </c>
      <c r="AX172" s="25">
        <v>12</v>
      </c>
      <c r="AY172" s="27">
        <f>AX172*AW172</f>
        <v>114.47999999999999</v>
      </c>
      <c r="AZ172" s="18">
        <f>AZ$9</f>
        <v>0.4854</v>
      </c>
      <c r="BA172" s="9">
        <f t="shared" si="253"/>
        <v>347.06099999999998</v>
      </c>
      <c r="BB172" s="18">
        <f>BB$9</f>
        <v>0.1416</v>
      </c>
      <c r="BC172" s="9">
        <f t="shared" si="254"/>
        <v>278.24400000000003</v>
      </c>
      <c r="BD172" s="18">
        <f>BD$9</f>
        <v>0</v>
      </c>
      <c r="BE172" s="9">
        <f t="shared" si="255"/>
        <v>0</v>
      </c>
      <c r="BF172" s="11">
        <f t="shared" si="256"/>
        <v>1976.1738</v>
      </c>
      <c r="BG172" s="11">
        <f t="shared" si="257"/>
        <v>0</v>
      </c>
      <c r="BH172" s="11">
        <f t="shared" si="263"/>
        <v>1976.1738</v>
      </c>
      <c r="BI172" s="11">
        <f t="shared" si="264"/>
        <v>454.51997400000005</v>
      </c>
      <c r="BJ172" s="11">
        <f t="shared" si="265"/>
        <v>2430.6937740000003</v>
      </c>
      <c r="BL172" s="12"/>
    </row>
    <row r="173" spans="1:64" ht="13.8" x14ac:dyDescent="0.3">
      <c r="A173" s="31">
        <v>165</v>
      </c>
      <c r="B173" s="31">
        <v>31</v>
      </c>
      <c r="C173" s="31">
        <v>2</v>
      </c>
      <c r="D173" s="31" t="s">
        <v>1267</v>
      </c>
      <c r="E173" s="31" t="s">
        <v>83</v>
      </c>
      <c r="F173" s="31" t="s">
        <v>80</v>
      </c>
      <c r="G173" s="31" t="s">
        <v>6</v>
      </c>
      <c r="H173" s="31" t="s">
        <v>6</v>
      </c>
      <c r="I173" s="31" t="s">
        <v>149</v>
      </c>
      <c r="J173" s="37" t="s">
        <v>150</v>
      </c>
      <c r="K173" s="31"/>
      <c r="L173" s="18" t="s">
        <v>1023</v>
      </c>
      <c r="M173" s="18" t="s">
        <v>5</v>
      </c>
      <c r="N173" s="18" t="s">
        <v>4</v>
      </c>
      <c r="O173" s="18" t="s">
        <v>336</v>
      </c>
      <c r="P173" s="18" t="s">
        <v>337</v>
      </c>
      <c r="Q173" s="31"/>
      <c r="R173" s="18" t="s">
        <v>1099</v>
      </c>
      <c r="S173" s="18" t="s">
        <v>5</v>
      </c>
      <c r="T173" s="18" t="s">
        <v>4</v>
      </c>
      <c r="U173" s="18" t="s">
        <v>4</v>
      </c>
      <c r="V173" s="18" t="s">
        <v>336</v>
      </c>
      <c r="W173" s="18" t="s">
        <v>337</v>
      </c>
      <c r="X173" s="18"/>
      <c r="Y173" s="38" t="s">
        <v>629</v>
      </c>
      <c r="Z173" s="18" t="str">
        <f>Z$11</f>
        <v>C22a</v>
      </c>
      <c r="AA173" s="18" t="s">
        <v>999</v>
      </c>
      <c r="AB173" s="18">
        <v>11549</v>
      </c>
      <c r="AC173" s="18">
        <v>27662</v>
      </c>
      <c r="AD173" s="18"/>
      <c r="AE173" s="31"/>
      <c r="AF173" s="8">
        <f t="shared" si="258"/>
        <v>39211</v>
      </c>
      <c r="AG173" s="8">
        <f t="shared" si="259"/>
        <v>39.210999999999999</v>
      </c>
      <c r="AH173" s="18">
        <v>12</v>
      </c>
      <c r="AI173" s="18">
        <f t="shared" si="266"/>
        <v>0</v>
      </c>
      <c r="AJ173" s="9">
        <f t="shared" si="260"/>
        <v>0</v>
      </c>
      <c r="AK173" s="18">
        <f>AK$11</f>
        <v>7.25</v>
      </c>
      <c r="AL173" s="9">
        <f t="shared" si="251"/>
        <v>87</v>
      </c>
      <c r="AM173" s="18">
        <f>AM$11</f>
        <v>0.08</v>
      </c>
      <c r="AN173" s="9">
        <f t="shared" si="261"/>
        <v>52.8</v>
      </c>
      <c r="AO173" s="18">
        <f>AO$11</f>
        <v>32.479999999999997</v>
      </c>
      <c r="AP173" s="9">
        <f t="shared" si="267"/>
        <v>21436.799999999999</v>
      </c>
      <c r="AQ173" s="21">
        <v>0</v>
      </c>
      <c r="AR173" s="9">
        <f t="shared" si="262"/>
        <v>0</v>
      </c>
      <c r="AS173" s="18">
        <f>AS$11</f>
        <v>2.4199999999999999E-2</v>
      </c>
      <c r="AT173" s="9">
        <f t="shared" si="252"/>
        <v>948.90620000000001</v>
      </c>
      <c r="AU173" s="21">
        <f t="shared" si="288"/>
        <v>4.96E-3</v>
      </c>
      <c r="AV173" s="10">
        <f t="shared" si="268"/>
        <v>194.48656</v>
      </c>
      <c r="AW173" s="18">
        <f>AW$11</f>
        <v>0.1024</v>
      </c>
      <c r="AX173" s="18">
        <v>0.8</v>
      </c>
      <c r="AY173" s="9">
        <f>AX173*AW173*AF173</f>
        <v>3212.1651200000001</v>
      </c>
      <c r="AZ173" s="18">
        <f>AZ$11</f>
        <v>0.3266</v>
      </c>
      <c r="BA173" s="9">
        <f t="shared" si="253"/>
        <v>3771.9034000000001</v>
      </c>
      <c r="BB173" s="18">
        <f>BB$11</f>
        <v>0.22270000000000001</v>
      </c>
      <c r="BC173" s="9">
        <f t="shared" si="254"/>
        <v>6160.3274000000001</v>
      </c>
      <c r="BD173" s="18">
        <f>BD$11</f>
        <v>0</v>
      </c>
      <c r="BE173" s="9">
        <f t="shared" si="255"/>
        <v>0</v>
      </c>
      <c r="BF173" s="11">
        <f t="shared" si="256"/>
        <v>35864.388680000004</v>
      </c>
      <c r="BG173" s="11">
        <f t="shared" si="257"/>
        <v>0</v>
      </c>
      <c r="BH173" s="11">
        <f t="shared" si="263"/>
        <v>35864.388680000004</v>
      </c>
      <c r="BI173" s="11">
        <f t="shared" si="264"/>
        <v>8248.8093964000018</v>
      </c>
      <c r="BJ173" s="11">
        <f t="shared" si="265"/>
        <v>44113.198076400004</v>
      </c>
      <c r="BL173" s="12"/>
    </row>
    <row r="174" spans="1:64" ht="13.8" x14ac:dyDescent="0.3">
      <c r="A174" s="31">
        <v>166</v>
      </c>
      <c r="B174" s="31">
        <v>31</v>
      </c>
      <c r="C174" s="31">
        <v>3</v>
      </c>
      <c r="D174" s="31" t="s">
        <v>1267</v>
      </c>
      <c r="E174" s="31" t="s">
        <v>83</v>
      </c>
      <c r="F174" s="31" t="s">
        <v>80</v>
      </c>
      <c r="G174" s="31" t="s">
        <v>6</v>
      </c>
      <c r="H174" s="31" t="s">
        <v>6</v>
      </c>
      <c r="I174" s="31" t="s">
        <v>149</v>
      </c>
      <c r="J174" s="37" t="s">
        <v>150</v>
      </c>
      <c r="K174" s="31"/>
      <c r="L174" s="18" t="s">
        <v>1023</v>
      </c>
      <c r="M174" s="18" t="s">
        <v>5</v>
      </c>
      <c r="N174" s="18" t="s">
        <v>4</v>
      </c>
      <c r="O174" s="18" t="s">
        <v>336</v>
      </c>
      <c r="P174" s="18" t="s">
        <v>337</v>
      </c>
      <c r="Q174" s="31"/>
      <c r="R174" s="18" t="s">
        <v>1099</v>
      </c>
      <c r="S174" s="18" t="s">
        <v>5</v>
      </c>
      <c r="T174" s="18" t="s">
        <v>4</v>
      </c>
      <c r="U174" s="18" t="s">
        <v>4</v>
      </c>
      <c r="V174" s="18" t="s">
        <v>336</v>
      </c>
      <c r="W174" s="18" t="s">
        <v>337</v>
      </c>
      <c r="X174" s="18"/>
      <c r="Y174" s="38" t="s">
        <v>630</v>
      </c>
      <c r="Z174" s="18" t="str">
        <f>Z$9</f>
        <v>C12a</v>
      </c>
      <c r="AA174" s="18" t="s">
        <v>902</v>
      </c>
      <c r="AB174" s="18">
        <v>3473</v>
      </c>
      <c r="AC174" s="18">
        <v>5939</v>
      </c>
      <c r="AD174" s="18"/>
      <c r="AE174" s="31"/>
      <c r="AF174" s="8">
        <f t="shared" si="258"/>
        <v>9412</v>
      </c>
      <c r="AG174" s="8">
        <f t="shared" si="259"/>
        <v>9.4120000000000008</v>
      </c>
      <c r="AH174" s="18">
        <v>12</v>
      </c>
      <c r="AI174" s="18">
        <f t="shared" si="266"/>
        <v>0</v>
      </c>
      <c r="AJ174" s="9">
        <f t="shared" si="260"/>
        <v>0</v>
      </c>
      <c r="AK174" s="18">
        <f>AK$9</f>
        <v>5.8</v>
      </c>
      <c r="AL174" s="9">
        <f t="shared" si="251"/>
        <v>69.599999999999994</v>
      </c>
      <c r="AM174" s="18">
        <f>AM$9</f>
        <v>0.08</v>
      </c>
      <c r="AN174" s="9">
        <f t="shared" si="261"/>
        <v>19.2</v>
      </c>
      <c r="AO174" s="18">
        <f>AO$9</f>
        <v>7.48</v>
      </c>
      <c r="AP174" s="9">
        <f t="shared" si="267"/>
        <v>1795.2</v>
      </c>
      <c r="AQ174" s="21">
        <v>0</v>
      </c>
      <c r="AR174" s="9">
        <f t="shared" si="262"/>
        <v>0</v>
      </c>
      <c r="AS174" s="18">
        <f>AS$9</f>
        <v>2.4199999999999999E-2</v>
      </c>
      <c r="AT174" s="9">
        <f t="shared" si="252"/>
        <v>227.7704</v>
      </c>
      <c r="AU174" s="21">
        <f t="shared" si="288"/>
        <v>4.96E-3</v>
      </c>
      <c r="AV174" s="10">
        <f t="shared" si="268"/>
        <v>46.683520000000001</v>
      </c>
      <c r="AW174" s="18">
        <f>AW$9</f>
        <v>0.1024</v>
      </c>
      <c r="AX174" s="18">
        <v>0.8</v>
      </c>
      <c r="AY174" s="9">
        <f>AX174*AW174*AF174</f>
        <v>771.03104000000008</v>
      </c>
      <c r="AZ174" s="18">
        <f>AZ$9</f>
        <v>0.4854</v>
      </c>
      <c r="BA174" s="9">
        <f t="shared" si="253"/>
        <v>1685.7942</v>
      </c>
      <c r="BB174" s="18">
        <f>BB$9</f>
        <v>0.1416</v>
      </c>
      <c r="BC174" s="9">
        <f t="shared" si="254"/>
        <v>840.9624</v>
      </c>
      <c r="BD174" s="18">
        <f>BD$9</f>
        <v>0</v>
      </c>
      <c r="BE174" s="9">
        <f t="shared" si="255"/>
        <v>0</v>
      </c>
      <c r="BF174" s="11">
        <f t="shared" si="256"/>
        <v>5456.2415600000004</v>
      </c>
      <c r="BG174" s="11">
        <f t="shared" si="257"/>
        <v>0</v>
      </c>
      <c r="BH174" s="11">
        <f t="shared" si="263"/>
        <v>5456.2415600000004</v>
      </c>
      <c r="BI174" s="11">
        <f t="shared" si="264"/>
        <v>1254.9355588000001</v>
      </c>
      <c r="BJ174" s="11">
        <f t="shared" si="265"/>
        <v>6711.1771188000002</v>
      </c>
      <c r="BL174" s="12"/>
    </row>
    <row r="175" spans="1:64" ht="13.8" x14ac:dyDescent="0.3">
      <c r="A175" s="31">
        <v>167</v>
      </c>
      <c r="B175" s="31">
        <v>32</v>
      </c>
      <c r="C175" s="31">
        <v>1</v>
      </c>
      <c r="D175" s="31" t="s">
        <v>1268</v>
      </c>
      <c r="E175" s="31" t="s">
        <v>83</v>
      </c>
      <c r="F175" s="31" t="s">
        <v>80</v>
      </c>
      <c r="G175" s="31" t="s">
        <v>6</v>
      </c>
      <c r="H175" s="31" t="s">
        <v>6</v>
      </c>
      <c r="I175" s="31" t="s">
        <v>149</v>
      </c>
      <c r="J175" s="37" t="s">
        <v>150</v>
      </c>
      <c r="K175" s="31"/>
      <c r="L175" s="18" t="s">
        <v>1024</v>
      </c>
      <c r="M175" s="18" t="s">
        <v>7</v>
      </c>
      <c r="N175" s="18" t="s">
        <v>6</v>
      </c>
      <c r="O175" s="18" t="s">
        <v>593</v>
      </c>
      <c r="P175" s="18" t="s">
        <v>865</v>
      </c>
      <c r="Q175" s="31"/>
      <c r="R175" s="18" t="s">
        <v>1100</v>
      </c>
      <c r="S175" s="18" t="s">
        <v>338</v>
      </c>
      <c r="T175" s="18" t="s">
        <v>339</v>
      </c>
      <c r="U175" s="18" t="s">
        <v>339</v>
      </c>
      <c r="V175" s="18" t="s">
        <v>340</v>
      </c>
      <c r="W175" s="18" t="s">
        <v>866</v>
      </c>
      <c r="X175" s="18"/>
      <c r="Y175" s="38" t="s">
        <v>631</v>
      </c>
      <c r="Z175" s="18" t="str">
        <f>Z$9</f>
        <v>C12a</v>
      </c>
      <c r="AA175" s="18">
        <v>16.5</v>
      </c>
      <c r="AB175" s="18">
        <v>562</v>
      </c>
      <c r="AC175" s="18">
        <v>1394</v>
      </c>
      <c r="AD175" s="18"/>
      <c r="AE175" s="31"/>
      <c r="AF175" s="8">
        <f t="shared" si="258"/>
        <v>1956</v>
      </c>
      <c r="AG175" s="8">
        <f t="shared" si="259"/>
        <v>1.956</v>
      </c>
      <c r="AH175" s="18">
        <v>12</v>
      </c>
      <c r="AI175" s="18">
        <f t="shared" si="266"/>
        <v>0</v>
      </c>
      <c r="AJ175" s="9">
        <f t="shared" si="260"/>
        <v>0</v>
      </c>
      <c r="AK175" s="18">
        <f>AK$9</f>
        <v>5.8</v>
      </c>
      <c r="AL175" s="9">
        <f t="shared" si="251"/>
        <v>69.599999999999994</v>
      </c>
      <c r="AM175" s="18">
        <f>AM$9</f>
        <v>0.08</v>
      </c>
      <c r="AN175" s="9">
        <f t="shared" si="261"/>
        <v>15.84</v>
      </c>
      <c r="AO175" s="18">
        <f>AO$9</f>
        <v>7.48</v>
      </c>
      <c r="AP175" s="9">
        <f t="shared" si="267"/>
        <v>1481.0400000000002</v>
      </c>
      <c r="AQ175" s="21">
        <v>0</v>
      </c>
      <c r="AR175" s="9">
        <f t="shared" si="262"/>
        <v>0</v>
      </c>
      <c r="AS175" s="18">
        <f>AS$9</f>
        <v>2.4199999999999999E-2</v>
      </c>
      <c r="AT175" s="9">
        <f t="shared" si="252"/>
        <v>47.3352</v>
      </c>
      <c r="AU175" s="21">
        <f t="shared" si="288"/>
        <v>4.96E-3</v>
      </c>
      <c r="AV175" s="10">
        <f t="shared" si="268"/>
        <v>9.7017600000000002</v>
      </c>
      <c r="AW175" s="18">
        <f>AW$9</f>
        <v>0.1024</v>
      </c>
      <c r="AX175" s="18">
        <v>0.8</v>
      </c>
      <c r="AY175" s="9">
        <f>AX175*AW175*AF175</f>
        <v>160.23552000000001</v>
      </c>
      <c r="AZ175" s="18">
        <f>AZ$9</f>
        <v>0.4854</v>
      </c>
      <c r="BA175" s="9">
        <f t="shared" si="253"/>
        <v>272.79480000000001</v>
      </c>
      <c r="BB175" s="18">
        <f>BB$9</f>
        <v>0.1416</v>
      </c>
      <c r="BC175" s="9">
        <f t="shared" si="254"/>
        <v>197.3904</v>
      </c>
      <c r="BD175" s="18">
        <f>BD$9</f>
        <v>0</v>
      </c>
      <c r="BE175" s="9">
        <f t="shared" si="255"/>
        <v>0</v>
      </c>
      <c r="BF175" s="11">
        <f t="shared" si="256"/>
        <v>2253.9376800000005</v>
      </c>
      <c r="BG175" s="11">
        <f t="shared" si="257"/>
        <v>0</v>
      </c>
      <c r="BH175" s="11">
        <f t="shared" si="263"/>
        <v>2253.9376800000005</v>
      </c>
      <c r="BI175" s="11">
        <f t="shared" si="264"/>
        <v>518.40566640000009</v>
      </c>
      <c r="BJ175" s="11">
        <f t="shared" si="265"/>
        <v>2772.3433464000004</v>
      </c>
      <c r="BL175" s="12"/>
    </row>
    <row r="176" spans="1:64" ht="13.8" x14ac:dyDescent="0.3">
      <c r="A176" s="31">
        <v>168</v>
      </c>
      <c r="B176" s="31">
        <v>32</v>
      </c>
      <c r="C176" s="31">
        <v>2</v>
      </c>
      <c r="D176" s="31" t="s">
        <v>1268</v>
      </c>
      <c r="E176" s="31" t="s">
        <v>83</v>
      </c>
      <c r="F176" s="31" t="s">
        <v>80</v>
      </c>
      <c r="G176" s="31" t="s">
        <v>6</v>
      </c>
      <c r="H176" s="31" t="s">
        <v>6</v>
      </c>
      <c r="I176" s="31" t="s">
        <v>149</v>
      </c>
      <c r="J176" s="37" t="s">
        <v>150</v>
      </c>
      <c r="K176" s="31"/>
      <c r="L176" s="18" t="s">
        <v>1024</v>
      </c>
      <c r="M176" s="18" t="s">
        <v>7</v>
      </c>
      <c r="N176" s="18" t="s">
        <v>6</v>
      </c>
      <c r="O176" s="18" t="s">
        <v>593</v>
      </c>
      <c r="P176" s="18" t="s">
        <v>865</v>
      </c>
      <c r="Q176" s="31"/>
      <c r="R176" s="18" t="s">
        <v>1100</v>
      </c>
      <c r="S176" s="18" t="s">
        <v>341</v>
      </c>
      <c r="T176" s="18" t="s">
        <v>342</v>
      </c>
      <c r="U176" s="18" t="s">
        <v>342</v>
      </c>
      <c r="V176" s="18" t="s">
        <v>343</v>
      </c>
      <c r="W176" s="18" t="s">
        <v>867</v>
      </c>
      <c r="X176" s="18"/>
      <c r="Y176" s="38" t="s">
        <v>632</v>
      </c>
      <c r="Z176" s="18" t="str">
        <f>Z$9</f>
        <v>C12a</v>
      </c>
      <c r="AA176" s="18" t="s">
        <v>872</v>
      </c>
      <c r="AB176" s="18">
        <v>1121</v>
      </c>
      <c r="AC176" s="18">
        <v>2515</v>
      </c>
      <c r="AD176" s="18"/>
      <c r="AE176" s="31"/>
      <c r="AF176" s="8">
        <f t="shared" si="258"/>
        <v>3636</v>
      </c>
      <c r="AG176" s="8">
        <f t="shared" si="259"/>
        <v>3.6360000000000001</v>
      </c>
      <c r="AH176" s="18">
        <v>12</v>
      </c>
      <c r="AI176" s="18">
        <f t="shared" si="266"/>
        <v>0</v>
      </c>
      <c r="AJ176" s="9">
        <f t="shared" si="260"/>
        <v>0</v>
      </c>
      <c r="AK176" s="18">
        <f>AK$9</f>
        <v>5.8</v>
      </c>
      <c r="AL176" s="9">
        <f t="shared" si="251"/>
        <v>69.599999999999994</v>
      </c>
      <c r="AM176" s="18">
        <f>AM$9</f>
        <v>0.08</v>
      </c>
      <c r="AN176" s="9">
        <f t="shared" si="261"/>
        <v>8.64</v>
      </c>
      <c r="AO176" s="18">
        <f>AO$9</f>
        <v>7.48</v>
      </c>
      <c r="AP176" s="9">
        <f t="shared" si="267"/>
        <v>807.84</v>
      </c>
      <c r="AQ176" s="21">
        <v>0</v>
      </c>
      <c r="AR176" s="9">
        <f t="shared" si="262"/>
        <v>0</v>
      </c>
      <c r="AS176" s="18">
        <f>AS$9</f>
        <v>2.4199999999999999E-2</v>
      </c>
      <c r="AT176" s="9">
        <f t="shared" si="252"/>
        <v>87.991199999999992</v>
      </c>
      <c r="AU176" s="21">
        <f t="shared" si="288"/>
        <v>4.96E-3</v>
      </c>
      <c r="AV176" s="10">
        <f t="shared" si="268"/>
        <v>18.034559999999999</v>
      </c>
      <c r="AW176" s="18">
        <v>13.35</v>
      </c>
      <c r="AX176" s="25">
        <v>12</v>
      </c>
      <c r="AY176" s="27">
        <f>AX176*AW176</f>
        <v>160.19999999999999</v>
      </c>
      <c r="AZ176" s="18">
        <f>AZ$9</f>
        <v>0.4854</v>
      </c>
      <c r="BA176" s="9">
        <f t="shared" si="253"/>
        <v>544.13340000000005</v>
      </c>
      <c r="BB176" s="18">
        <f>BB$9</f>
        <v>0.1416</v>
      </c>
      <c r="BC176" s="9">
        <f t="shared" si="254"/>
        <v>356.12400000000002</v>
      </c>
      <c r="BD176" s="18">
        <f>BD$9</f>
        <v>0</v>
      </c>
      <c r="BE176" s="9">
        <f t="shared" si="255"/>
        <v>0</v>
      </c>
      <c r="BF176" s="11">
        <f t="shared" si="256"/>
        <v>2052.5631600000002</v>
      </c>
      <c r="BG176" s="11">
        <f t="shared" si="257"/>
        <v>0</v>
      </c>
      <c r="BH176" s="11">
        <f t="shared" si="263"/>
        <v>2052.5631600000002</v>
      </c>
      <c r="BI176" s="11">
        <f t="shared" si="264"/>
        <v>472.08952680000004</v>
      </c>
      <c r="BJ176" s="11">
        <f t="shared" si="265"/>
        <v>2524.6526868000001</v>
      </c>
      <c r="BL176" s="12"/>
    </row>
    <row r="177" spans="1:64" ht="13.8" x14ac:dyDescent="0.3">
      <c r="A177" s="31">
        <v>169</v>
      </c>
      <c r="B177" s="31">
        <v>32</v>
      </c>
      <c r="C177" s="31">
        <v>3</v>
      </c>
      <c r="D177" s="31" t="s">
        <v>1268</v>
      </c>
      <c r="E177" s="31" t="s">
        <v>83</v>
      </c>
      <c r="F177" s="31" t="s">
        <v>80</v>
      </c>
      <c r="G177" s="31" t="s">
        <v>6</v>
      </c>
      <c r="H177" s="31" t="s">
        <v>6</v>
      </c>
      <c r="I177" s="31" t="s">
        <v>149</v>
      </c>
      <c r="J177" s="37" t="s">
        <v>150</v>
      </c>
      <c r="K177" s="31"/>
      <c r="L177" s="18" t="s">
        <v>1024</v>
      </c>
      <c r="M177" s="18" t="s">
        <v>7</v>
      </c>
      <c r="N177" s="18" t="s">
        <v>6</v>
      </c>
      <c r="O177" s="18" t="s">
        <v>593</v>
      </c>
      <c r="P177" s="18" t="s">
        <v>865</v>
      </c>
      <c r="Q177" s="31"/>
      <c r="R177" s="18" t="s">
        <v>1101</v>
      </c>
      <c r="S177" s="18" t="s">
        <v>17</v>
      </c>
      <c r="T177" s="18" t="s">
        <v>18</v>
      </c>
      <c r="U177" s="18" t="s">
        <v>18</v>
      </c>
      <c r="V177" s="18" t="s">
        <v>344</v>
      </c>
      <c r="W177" s="18" t="s">
        <v>888</v>
      </c>
      <c r="X177" s="18"/>
      <c r="Y177" s="38" t="s">
        <v>633</v>
      </c>
      <c r="Z177" s="18" t="str">
        <f>Z$9</f>
        <v>C12a</v>
      </c>
      <c r="AA177" s="18" t="s">
        <v>879</v>
      </c>
      <c r="AB177" s="18">
        <v>554</v>
      </c>
      <c r="AC177" s="18">
        <v>1886</v>
      </c>
      <c r="AD177" s="18"/>
      <c r="AE177" s="31"/>
      <c r="AF177" s="8">
        <f t="shared" si="258"/>
        <v>2440</v>
      </c>
      <c r="AG177" s="8">
        <f t="shared" si="259"/>
        <v>2.44</v>
      </c>
      <c r="AH177" s="18">
        <v>12</v>
      </c>
      <c r="AI177" s="18">
        <f t="shared" si="266"/>
        <v>0</v>
      </c>
      <c r="AJ177" s="9">
        <f t="shared" si="260"/>
        <v>0</v>
      </c>
      <c r="AK177" s="18">
        <f>AK$9</f>
        <v>5.8</v>
      </c>
      <c r="AL177" s="9">
        <f t="shared" si="251"/>
        <v>69.599999999999994</v>
      </c>
      <c r="AM177" s="18">
        <f>AM$9</f>
        <v>0.08</v>
      </c>
      <c r="AN177" s="9">
        <f t="shared" si="261"/>
        <v>9.6</v>
      </c>
      <c r="AO177" s="18">
        <f>AO$9</f>
        <v>7.48</v>
      </c>
      <c r="AP177" s="9">
        <f t="shared" si="267"/>
        <v>897.6</v>
      </c>
      <c r="AQ177" s="21">
        <v>0</v>
      </c>
      <c r="AR177" s="9">
        <f t="shared" si="262"/>
        <v>0</v>
      </c>
      <c r="AS177" s="18">
        <f>AS$9</f>
        <v>2.4199999999999999E-2</v>
      </c>
      <c r="AT177" s="9">
        <f t="shared" si="252"/>
        <v>59.048000000000002</v>
      </c>
      <c r="AU177" s="21">
        <f t="shared" si="288"/>
        <v>4.96E-3</v>
      </c>
      <c r="AV177" s="10">
        <f t="shared" si="268"/>
        <v>12.102399999999999</v>
      </c>
      <c r="AW177" s="18">
        <v>13.35</v>
      </c>
      <c r="AX177" s="25">
        <v>12</v>
      </c>
      <c r="AY177" s="27">
        <f>AX177*AW177</f>
        <v>160.19999999999999</v>
      </c>
      <c r="AZ177" s="18">
        <f>AZ$9</f>
        <v>0.4854</v>
      </c>
      <c r="BA177" s="9">
        <f t="shared" si="253"/>
        <v>268.91160000000002</v>
      </c>
      <c r="BB177" s="18">
        <f>BB$9</f>
        <v>0.1416</v>
      </c>
      <c r="BC177" s="9">
        <f t="shared" si="254"/>
        <v>267.05759999999998</v>
      </c>
      <c r="BD177" s="18">
        <f>BD$9</f>
        <v>0</v>
      </c>
      <c r="BE177" s="9">
        <f t="shared" si="255"/>
        <v>0</v>
      </c>
      <c r="BF177" s="11">
        <f t="shared" si="256"/>
        <v>1744.1196</v>
      </c>
      <c r="BG177" s="11">
        <f t="shared" si="257"/>
        <v>0</v>
      </c>
      <c r="BH177" s="11">
        <f t="shared" si="263"/>
        <v>1744.1196</v>
      </c>
      <c r="BI177" s="11">
        <f t="shared" si="264"/>
        <v>401.14750800000002</v>
      </c>
      <c r="BJ177" s="11">
        <f t="shared" si="265"/>
        <v>2145.267108</v>
      </c>
      <c r="BL177" s="12"/>
    </row>
    <row r="178" spans="1:64" ht="13.8" x14ac:dyDescent="0.3">
      <c r="A178" s="31">
        <v>170</v>
      </c>
      <c r="B178" s="31">
        <v>33</v>
      </c>
      <c r="C178" s="31">
        <v>1</v>
      </c>
      <c r="D178" s="31" t="s">
        <v>1269</v>
      </c>
      <c r="E178" s="31" t="s">
        <v>83</v>
      </c>
      <c r="F178" s="31" t="s">
        <v>80</v>
      </c>
      <c r="G178" s="31" t="s">
        <v>6</v>
      </c>
      <c r="H178" s="31" t="s">
        <v>6</v>
      </c>
      <c r="I178" s="31" t="s">
        <v>149</v>
      </c>
      <c r="J178" s="37" t="s">
        <v>150</v>
      </c>
      <c r="K178" s="31"/>
      <c r="L178" s="18" t="s">
        <v>967</v>
      </c>
      <c r="M178" s="18" t="s">
        <v>7</v>
      </c>
      <c r="N178" s="18" t="s">
        <v>6</v>
      </c>
      <c r="O178" s="18" t="s">
        <v>830</v>
      </c>
      <c r="P178" s="18" t="s">
        <v>865</v>
      </c>
      <c r="Q178" s="31"/>
      <c r="R178" s="18" t="s">
        <v>967</v>
      </c>
      <c r="S178" s="18" t="s">
        <v>7</v>
      </c>
      <c r="T178" s="18" t="s">
        <v>6</v>
      </c>
      <c r="U178" s="18" t="s">
        <v>6</v>
      </c>
      <c r="V178" s="18" t="s">
        <v>137</v>
      </c>
      <c r="W178" s="18" t="s">
        <v>865</v>
      </c>
      <c r="X178" s="18"/>
      <c r="Y178" s="38" t="s">
        <v>602</v>
      </c>
      <c r="Z178" s="18" t="str">
        <f t="shared" ref="Z178" si="325">Z$11</f>
        <v>C22a</v>
      </c>
      <c r="AA178" s="18" t="s">
        <v>999</v>
      </c>
      <c r="AB178" s="18">
        <v>49764</v>
      </c>
      <c r="AC178" s="18">
        <v>122041</v>
      </c>
      <c r="AD178" s="18"/>
      <c r="AE178" s="31"/>
      <c r="AF178" s="8">
        <f t="shared" si="258"/>
        <v>171805</v>
      </c>
      <c r="AG178" s="8">
        <f t="shared" si="259"/>
        <v>171.80500000000001</v>
      </c>
      <c r="AH178" s="18">
        <v>12</v>
      </c>
      <c r="AI178" s="18">
        <f t="shared" si="266"/>
        <v>0</v>
      </c>
      <c r="AJ178" s="9">
        <f t="shared" si="260"/>
        <v>0</v>
      </c>
      <c r="AK178" s="18">
        <f t="shared" ref="AK178" si="326">AK$11</f>
        <v>7.25</v>
      </c>
      <c r="AL178" s="9">
        <f t="shared" si="251"/>
        <v>87</v>
      </c>
      <c r="AM178" s="18">
        <f t="shared" ref="AM178" si="327">AM$11</f>
        <v>0.08</v>
      </c>
      <c r="AN178" s="9">
        <f t="shared" si="261"/>
        <v>52.8</v>
      </c>
      <c r="AO178" s="18">
        <f t="shared" ref="AO178" si="328">AO$11</f>
        <v>32.479999999999997</v>
      </c>
      <c r="AP178" s="9">
        <f t="shared" si="267"/>
        <v>21436.799999999999</v>
      </c>
      <c r="AQ178" s="21">
        <v>0</v>
      </c>
      <c r="AR178" s="9">
        <f t="shared" si="262"/>
        <v>0</v>
      </c>
      <c r="AS178" s="18">
        <f t="shared" ref="AS178" si="329">AS$11</f>
        <v>2.4199999999999999E-2</v>
      </c>
      <c r="AT178" s="9">
        <f t="shared" si="252"/>
        <v>4157.6809999999996</v>
      </c>
      <c r="AU178" s="21">
        <f t="shared" si="288"/>
        <v>4.96E-3</v>
      </c>
      <c r="AV178" s="10">
        <f t="shared" si="268"/>
        <v>852.15279999999996</v>
      </c>
      <c r="AW178" s="18">
        <f t="shared" ref="AW178" si="330">AW$11</f>
        <v>0.1024</v>
      </c>
      <c r="AX178" s="18">
        <v>0.8</v>
      </c>
      <c r="AY178" s="9">
        <f>AX178*AW178*AF178</f>
        <v>14074.265600000001</v>
      </c>
      <c r="AZ178" s="18">
        <f t="shared" ref="AZ178" si="331">AZ$11</f>
        <v>0.3266</v>
      </c>
      <c r="BA178" s="9">
        <f t="shared" si="253"/>
        <v>16252.922399999999</v>
      </c>
      <c r="BB178" s="18">
        <f t="shared" ref="BB178" si="332">BB$11</f>
        <v>0.22270000000000001</v>
      </c>
      <c r="BC178" s="9">
        <f t="shared" si="254"/>
        <v>27178.530699999999</v>
      </c>
      <c r="BD178" s="18">
        <f t="shared" ref="BD178" si="333">BD$11</f>
        <v>0</v>
      </c>
      <c r="BE178" s="9">
        <f t="shared" si="255"/>
        <v>0</v>
      </c>
      <c r="BF178" s="11">
        <f t="shared" si="256"/>
        <v>84092.152499999997</v>
      </c>
      <c r="BG178" s="11">
        <f t="shared" si="257"/>
        <v>0</v>
      </c>
      <c r="BH178" s="11">
        <f t="shared" si="263"/>
        <v>84092.152499999997</v>
      </c>
      <c r="BI178" s="11">
        <f t="shared" si="264"/>
        <v>19341.195075</v>
      </c>
      <c r="BJ178" s="11">
        <f t="shared" si="265"/>
        <v>103433.34757499999</v>
      </c>
      <c r="BL178" s="12"/>
    </row>
    <row r="179" spans="1:64" ht="13.8" x14ac:dyDescent="0.3">
      <c r="A179" s="31">
        <v>171</v>
      </c>
      <c r="B179" s="31">
        <v>34</v>
      </c>
      <c r="C179" s="31">
        <v>1</v>
      </c>
      <c r="D179" s="31" t="s">
        <v>95</v>
      </c>
      <c r="E179" s="31" t="s">
        <v>83</v>
      </c>
      <c r="F179" s="31" t="s">
        <v>80</v>
      </c>
      <c r="G179" s="31" t="s">
        <v>6</v>
      </c>
      <c r="H179" s="31" t="s">
        <v>6</v>
      </c>
      <c r="I179" s="31" t="s">
        <v>149</v>
      </c>
      <c r="J179" s="37" t="s">
        <v>150</v>
      </c>
      <c r="K179" s="31"/>
      <c r="L179" s="18" t="s">
        <v>106</v>
      </c>
      <c r="M179" s="18" t="s">
        <v>9</v>
      </c>
      <c r="N179" s="18" t="s">
        <v>8</v>
      </c>
      <c r="O179" s="18" t="s">
        <v>139</v>
      </c>
      <c r="P179" s="18" t="s">
        <v>866</v>
      </c>
      <c r="Q179" s="31"/>
      <c r="R179" s="18" t="s">
        <v>156</v>
      </c>
      <c r="S179" s="18" t="s">
        <v>9</v>
      </c>
      <c r="T179" s="18" t="s">
        <v>8</v>
      </c>
      <c r="U179" s="18" t="s">
        <v>8</v>
      </c>
      <c r="V179" s="18" t="s">
        <v>139</v>
      </c>
      <c r="W179" s="18" t="s">
        <v>866</v>
      </c>
      <c r="X179" s="18"/>
      <c r="Y179" s="38" t="s">
        <v>606</v>
      </c>
      <c r="Z179" s="18" t="str">
        <f t="shared" ref="Z179:Z180" si="334">Z$39</f>
        <v>G11</v>
      </c>
      <c r="AA179" s="18" t="s">
        <v>868</v>
      </c>
      <c r="AB179" s="18">
        <v>1488</v>
      </c>
      <c r="AC179" s="18"/>
      <c r="AD179" s="18"/>
      <c r="AE179" s="31"/>
      <c r="AF179" s="8">
        <f t="shared" si="258"/>
        <v>1488</v>
      </c>
      <c r="AG179" s="8">
        <f t="shared" si="259"/>
        <v>1.488</v>
      </c>
      <c r="AH179" s="18">
        <v>12</v>
      </c>
      <c r="AI179" s="18">
        <f t="shared" si="266"/>
        <v>0</v>
      </c>
      <c r="AJ179" s="9">
        <f t="shared" si="260"/>
        <v>0</v>
      </c>
      <c r="AK179" s="18">
        <f t="shared" ref="AK179:AK180" si="335">AK$39</f>
        <v>4.5599999999999996</v>
      </c>
      <c r="AL179" s="9">
        <f t="shared" si="251"/>
        <v>54.72</v>
      </c>
      <c r="AM179" s="39">
        <v>0.33</v>
      </c>
      <c r="AN179" s="9">
        <f t="shared" ref="AN179:AN181" si="336">AM179*AH179</f>
        <v>3.96</v>
      </c>
      <c r="AO179" s="18">
        <f t="shared" ref="AO179:AO180" si="337">AO$39</f>
        <v>11.54</v>
      </c>
      <c r="AP179" s="9">
        <f t="shared" ref="AP179:AP180" si="338">AO179*AH179</f>
        <v>138.47999999999999</v>
      </c>
      <c r="AQ179" s="21">
        <v>0</v>
      </c>
      <c r="AR179" s="9">
        <f t="shared" si="262"/>
        <v>0</v>
      </c>
      <c r="AS179" s="18">
        <f t="shared" ref="AS179:AS180" si="339">AS$39</f>
        <v>2.4199999999999999E-2</v>
      </c>
      <c r="AT179" s="9">
        <f t="shared" si="252"/>
        <v>36.009599999999999</v>
      </c>
      <c r="AU179" s="21">
        <f t="shared" si="288"/>
        <v>4.96E-3</v>
      </c>
      <c r="AV179" s="10">
        <f t="shared" si="268"/>
        <v>7.3804800000000004</v>
      </c>
      <c r="AW179" s="18">
        <v>9.5399999999999991</v>
      </c>
      <c r="AX179" s="25">
        <v>12</v>
      </c>
      <c r="AY179" s="27">
        <f>AX179*AW179</f>
        <v>114.47999999999999</v>
      </c>
      <c r="AZ179" s="18">
        <f t="shared" ref="AZ179:AZ180" si="340">AZ$39</f>
        <v>0.35299999999999998</v>
      </c>
      <c r="BA179" s="9">
        <f t="shared" si="253"/>
        <v>525.26400000000001</v>
      </c>
      <c r="BB179" s="18">
        <f t="shared" ref="BB179:BB180" si="341">BB$39</f>
        <v>0</v>
      </c>
      <c r="BC179" s="9">
        <f t="shared" si="254"/>
        <v>0</v>
      </c>
      <c r="BD179" s="18">
        <f t="shared" ref="BD179:BD180" si="342">BD$39</f>
        <v>0</v>
      </c>
      <c r="BE179" s="9">
        <f t="shared" si="255"/>
        <v>0</v>
      </c>
      <c r="BF179" s="11">
        <f t="shared" si="256"/>
        <v>880.29408000000012</v>
      </c>
      <c r="BG179" s="11">
        <f t="shared" si="257"/>
        <v>0</v>
      </c>
      <c r="BH179" s="11">
        <f t="shared" si="263"/>
        <v>880.29408000000012</v>
      </c>
      <c r="BI179" s="11">
        <f t="shared" si="264"/>
        <v>202.46763840000003</v>
      </c>
      <c r="BJ179" s="11">
        <f t="shared" si="265"/>
        <v>1082.7617184000001</v>
      </c>
      <c r="BL179" s="12"/>
    </row>
    <row r="180" spans="1:64" ht="13.8" x14ac:dyDescent="0.3">
      <c r="A180" s="31">
        <v>172</v>
      </c>
      <c r="B180" s="31">
        <v>34</v>
      </c>
      <c r="C180" s="31">
        <v>2</v>
      </c>
      <c r="D180" s="31" t="s">
        <v>95</v>
      </c>
      <c r="E180" s="31" t="s">
        <v>83</v>
      </c>
      <c r="F180" s="31" t="s">
        <v>80</v>
      </c>
      <c r="G180" s="31" t="s">
        <v>6</v>
      </c>
      <c r="H180" s="31" t="s">
        <v>6</v>
      </c>
      <c r="I180" s="31" t="s">
        <v>149</v>
      </c>
      <c r="J180" s="37" t="s">
        <v>150</v>
      </c>
      <c r="K180" s="31"/>
      <c r="L180" s="18" t="s">
        <v>106</v>
      </c>
      <c r="M180" s="18" t="s">
        <v>9</v>
      </c>
      <c r="N180" s="18" t="s">
        <v>8</v>
      </c>
      <c r="O180" s="18" t="s">
        <v>139</v>
      </c>
      <c r="P180" s="18" t="s">
        <v>866</v>
      </c>
      <c r="Q180" s="31"/>
      <c r="R180" s="18" t="s">
        <v>157</v>
      </c>
      <c r="S180" s="18" t="s">
        <v>9</v>
      </c>
      <c r="T180" s="18" t="s">
        <v>8</v>
      </c>
      <c r="U180" s="18" t="s">
        <v>8</v>
      </c>
      <c r="V180" s="18" t="s">
        <v>139</v>
      </c>
      <c r="W180" s="18" t="s">
        <v>866</v>
      </c>
      <c r="X180" s="18"/>
      <c r="Y180" s="38" t="s">
        <v>607</v>
      </c>
      <c r="Z180" s="18" t="str">
        <f t="shared" si="334"/>
        <v>G11</v>
      </c>
      <c r="AA180" s="18" t="s">
        <v>879</v>
      </c>
      <c r="AB180" s="18">
        <v>2153</v>
      </c>
      <c r="AC180" s="18"/>
      <c r="AD180" s="18"/>
      <c r="AE180" s="31"/>
      <c r="AF180" s="8">
        <f t="shared" si="258"/>
        <v>2153</v>
      </c>
      <c r="AG180" s="8">
        <f t="shared" si="259"/>
        <v>2.153</v>
      </c>
      <c r="AH180" s="18">
        <v>12</v>
      </c>
      <c r="AI180" s="18">
        <f t="shared" si="266"/>
        <v>0</v>
      </c>
      <c r="AJ180" s="9">
        <f t="shared" si="260"/>
        <v>0</v>
      </c>
      <c r="AK180" s="18">
        <f t="shared" si="335"/>
        <v>4.5599999999999996</v>
      </c>
      <c r="AL180" s="9">
        <f t="shared" si="251"/>
        <v>54.72</v>
      </c>
      <c r="AM180" s="39">
        <v>0.33</v>
      </c>
      <c r="AN180" s="9">
        <f t="shared" si="336"/>
        <v>3.96</v>
      </c>
      <c r="AO180" s="18">
        <f t="shared" si="337"/>
        <v>11.54</v>
      </c>
      <c r="AP180" s="9">
        <f t="shared" si="338"/>
        <v>138.47999999999999</v>
      </c>
      <c r="AQ180" s="21">
        <v>0</v>
      </c>
      <c r="AR180" s="9">
        <f t="shared" si="262"/>
        <v>0</v>
      </c>
      <c r="AS180" s="18">
        <f t="shared" si="339"/>
        <v>2.4199999999999999E-2</v>
      </c>
      <c r="AT180" s="9">
        <f t="shared" si="252"/>
        <v>52.102599999999995</v>
      </c>
      <c r="AU180" s="21">
        <f t="shared" si="288"/>
        <v>4.96E-3</v>
      </c>
      <c r="AV180" s="10">
        <f t="shared" si="268"/>
        <v>10.678879999999999</v>
      </c>
      <c r="AW180" s="18">
        <v>9.5399999999999991</v>
      </c>
      <c r="AX180" s="25">
        <v>12</v>
      </c>
      <c r="AY180" s="27">
        <f>AX180*AW180</f>
        <v>114.47999999999999</v>
      </c>
      <c r="AZ180" s="18">
        <f t="shared" si="340"/>
        <v>0.35299999999999998</v>
      </c>
      <c r="BA180" s="9">
        <f t="shared" si="253"/>
        <v>760.00900000000001</v>
      </c>
      <c r="BB180" s="18">
        <f t="shared" si="341"/>
        <v>0</v>
      </c>
      <c r="BC180" s="9">
        <f t="shared" si="254"/>
        <v>0</v>
      </c>
      <c r="BD180" s="18">
        <f t="shared" si="342"/>
        <v>0</v>
      </c>
      <c r="BE180" s="9">
        <f t="shared" si="255"/>
        <v>0</v>
      </c>
      <c r="BF180" s="11">
        <f t="shared" si="256"/>
        <v>1134.4304800000002</v>
      </c>
      <c r="BG180" s="11">
        <f t="shared" si="257"/>
        <v>0</v>
      </c>
      <c r="BH180" s="11">
        <f t="shared" si="263"/>
        <v>1134.4304800000002</v>
      </c>
      <c r="BI180" s="11">
        <f t="shared" si="264"/>
        <v>260.91901040000005</v>
      </c>
      <c r="BJ180" s="11">
        <f t="shared" si="265"/>
        <v>1395.3494904000004</v>
      </c>
      <c r="BL180" s="12"/>
    </row>
    <row r="181" spans="1:64" ht="13.8" x14ac:dyDescent="0.3">
      <c r="A181" s="31">
        <v>173</v>
      </c>
      <c r="B181" s="31">
        <v>34</v>
      </c>
      <c r="C181" s="31">
        <v>3</v>
      </c>
      <c r="D181" s="31" t="s">
        <v>95</v>
      </c>
      <c r="E181" s="31" t="s">
        <v>83</v>
      </c>
      <c r="F181" s="31" t="s">
        <v>80</v>
      </c>
      <c r="G181" s="31" t="s">
        <v>6</v>
      </c>
      <c r="H181" s="31" t="s">
        <v>6</v>
      </c>
      <c r="I181" s="31" t="s">
        <v>149</v>
      </c>
      <c r="J181" s="37" t="s">
        <v>150</v>
      </c>
      <c r="K181" s="31"/>
      <c r="L181" s="18" t="s">
        <v>106</v>
      </c>
      <c r="M181" s="18" t="s">
        <v>9</v>
      </c>
      <c r="N181" s="18" t="s">
        <v>8</v>
      </c>
      <c r="O181" s="18" t="s">
        <v>139</v>
      </c>
      <c r="P181" s="18" t="s">
        <v>866</v>
      </c>
      <c r="Q181" s="31"/>
      <c r="R181" s="18" t="s">
        <v>157</v>
      </c>
      <c r="S181" s="18" t="s">
        <v>9</v>
      </c>
      <c r="T181" s="18" t="s">
        <v>8</v>
      </c>
      <c r="U181" s="18" t="s">
        <v>8</v>
      </c>
      <c r="V181" s="18" t="s">
        <v>139</v>
      </c>
      <c r="W181" s="18" t="s">
        <v>866</v>
      </c>
      <c r="X181" s="18"/>
      <c r="Y181" s="38" t="s">
        <v>608</v>
      </c>
      <c r="Z181" s="18" t="str">
        <f>Z$23</f>
        <v>G12w</v>
      </c>
      <c r="AA181" s="18" t="s">
        <v>876</v>
      </c>
      <c r="AB181" s="18">
        <v>21534</v>
      </c>
      <c r="AC181" s="18">
        <v>9479</v>
      </c>
      <c r="AD181" s="18"/>
      <c r="AE181" s="31"/>
      <c r="AF181" s="8">
        <f t="shared" si="258"/>
        <v>31013</v>
      </c>
      <c r="AG181" s="8">
        <f t="shared" si="259"/>
        <v>31.013000000000002</v>
      </c>
      <c r="AH181" s="18">
        <v>12</v>
      </c>
      <c r="AI181" s="18">
        <f t="shared" si="266"/>
        <v>0</v>
      </c>
      <c r="AJ181" s="9">
        <f t="shared" si="260"/>
        <v>0</v>
      </c>
      <c r="AK181" s="18">
        <f>AK$23</f>
        <v>4.5599999999999996</v>
      </c>
      <c r="AL181" s="9">
        <f t="shared" si="251"/>
        <v>54.72</v>
      </c>
      <c r="AM181" s="39">
        <v>0.33</v>
      </c>
      <c r="AN181" s="9">
        <f t="shared" si="336"/>
        <v>3.96</v>
      </c>
      <c r="AO181" s="18">
        <f>AO$23</f>
        <v>19.77</v>
      </c>
      <c r="AP181" s="9">
        <f t="shared" si="267"/>
        <v>5931</v>
      </c>
      <c r="AQ181" s="21">
        <v>0</v>
      </c>
      <c r="AR181" s="9">
        <f t="shared" si="262"/>
        <v>0</v>
      </c>
      <c r="AS181" s="18">
        <f>AS$23</f>
        <v>2.4199999999999999E-2</v>
      </c>
      <c r="AT181" s="9">
        <f t="shared" si="252"/>
        <v>750.51459999999997</v>
      </c>
      <c r="AU181" s="21">
        <f t="shared" si="288"/>
        <v>4.96E-3</v>
      </c>
      <c r="AV181" s="10">
        <f t="shared" si="268"/>
        <v>153.82447999999999</v>
      </c>
      <c r="AW181" s="18">
        <f t="shared" ref="AW181" si="343">AW$11</f>
        <v>0.1024</v>
      </c>
      <c r="AX181" s="18">
        <v>0.8</v>
      </c>
      <c r="AY181" s="9">
        <f>AX181*AW181*AF181</f>
        <v>2540.5849600000001</v>
      </c>
      <c r="AZ181" s="18">
        <f>AZ$23</f>
        <v>0.40820000000000001</v>
      </c>
      <c r="BA181" s="9">
        <f t="shared" si="253"/>
        <v>8790.1787999999997</v>
      </c>
      <c r="BB181" s="18">
        <f>BB$23</f>
        <v>8.5999999999999993E-2</v>
      </c>
      <c r="BC181" s="9">
        <f t="shared" si="254"/>
        <v>815.19399999999996</v>
      </c>
      <c r="BD181" s="18">
        <f>BD$23</f>
        <v>0</v>
      </c>
      <c r="BE181" s="9">
        <f t="shared" si="255"/>
        <v>0</v>
      </c>
      <c r="BF181" s="11">
        <f t="shared" si="256"/>
        <v>19039.976839999999</v>
      </c>
      <c r="BG181" s="11">
        <f t="shared" si="257"/>
        <v>0</v>
      </c>
      <c r="BH181" s="11">
        <f t="shared" si="263"/>
        <v>19039.976839999999</v>
      </c>
      <c r="BI181" s="11">
        <f t="shared" si="264"/>
        <v>4379.1946731999997</v>
      </c>
      <c r="BJ181" s="11">
        <f t="shared" si="265"/>
        <v>23419.171513199999</v>
      </c>
      <c r="BL181" s="12"/>
    </row>
    <row r="182" spans="1:64" ht="13.8" x14ac:dyDescent="0.3">
      <c r="A182" s="31">
        <v>174</v>
      </c>
      <c r="B182" s="31">
        <v>35</v>
      </c>
      <c r="C182" s="31">
        <v>1</v>
      </c>
      <c r="D182" s="31" t="s">
        <v>97</v>
      </c>
      <c r="E182" s="31" t="s">
        <v>83</v>
      </c>
      <c r="F182" s="31" t="s">
        <v>80</v>
      </c>
      <c r="G182" s="31" t="s">
        <v>6</v>
      </c>
      <c r="H182" s="31" t="s">
        <v>6</v>
      </c>
      <c r="I182" s="31" t="s">
        <v>149</v>
      </c>
      <c r="J182" s="37" t="s">
        <v>150</v>
      </c>
      <c r="K182" s="31"/>
      <c r="L182" s="18" t="s">
        <v>107</v>
      </c>
      <c r="M182" s="18" t="s">
        <v>5</v>
      </c>
      <c r="N182" s="18" t="s">
        <v>4</v>
      </c>
      <c r="O182" s="18" t="s">
        <v>362</v>
      </c>
      <c r="P182" s="18" t="s">
        <v>363</v>
      </c>
      <c r="Q182" s="31"/>
      <c r="R182" s="18" t="s">
        <v>180</v>
      </c>
      <c r="S182" s="18" t="s">
        <v>116</v>
      </c>
      <c r="T182" s="18" t="s">
        <v>117</v>
      </c>
      <c r="U182" s="18" t="s">
        <v>117</v>
      </c>
      <c r="V182" s="18" t="s">
        <v>347</v>
      </c>
      <c r="W182" s="18" t="s">
        <v>860</v>
      </c>
      <c r="X182" s="18"/>
      <c r="Y182" s="38" t="s">
        <v>637</v>
      </c>
      <c r="Z182" s="18" t="str">
        <f t="shared" ref="Z182:Z191" si="344">Z$9</f>
        <v>C12a</v>
      </c>
      <c r="AA182" s="18" t="s">
        <v>887</v>
      </c>
      <c r="AB182" s="18">
        <v>376</v>
      </c>
      <c r="AC182" s="18">
        <v>834</v>
      </c>
      <c r="AD182" s="18"/>
      <c r="AE182" s="31"/>
      <c r="AF182" s="8">
        <f t="shared" si="258"/>
        <v>1210</v>
      </c>
      <c r="AG182" s="8">
        <f t="shared" si="259"/>
        <v>1.21</v>
      </c>
      <c r="AH182" s="18">
        <v>12</v>
      </c>
      <c r="AI182" s="18">
        <f t="shared" si="266"/>
        <v>0</v>
      </c>
      <c r="AJ182" s="9">
        <f t="shared" si="260"/>
        <v>0</v>
      </c>
      <c r="AK182" s="18">
        <f t="shared" ref="AK182:AK191" si="345">AK$9</f>
        <v>5.8</v>
      </c>
      <c r="AL182" s="9">
        <f t="shared" si="251"/>
        <v>69.599999999999994</v>
      </c>
      <c r="AM182" s="18">
        <f t="shared" ref="AM182:AM191" si="346">AM$9</f>
        <v>0.08</v>
      </c>
      <c r="AN182" s="9">
        <f t="shared" si="261"/>
        <v>10.559999999999999</v>
      </c>
      <c r="AO182" s="18">
        <f t="shared" ref="AO182:AO191" si="347">AO$9</f>
        <v>7.48</v>
      </c>
      <c r="AP182" s="9">
        <f t="shared" si="267"/>
        <v>987.36</v>
      </c>
      <c r="AQ182" s="21">
        <v>0</v>
      </c>
      <c r="AR182" s="9">
        <f t="shared" si="262"/>
        <v>0</v>
      </c>
      <c r="AS182" s="18">
        <f t="shared" ref="AS182:AS191" si="348">AS$9</f>
        <v>2.4199999999999999E-2</v>
      </c>
      <c r="AT182" s="9">
        <f t="shared" si="252"/>
        <v>29.282</v>
      </c>
      <c r="AU182" s="21">
        <f t="shared" si="288"/>
        <v>4.96E-3</v>
      </c>
      <c r="AV182" s="10">
        <f t="shared" si="268"/>
        <v>6.0015999999999998</v>
      </c>
      <c r="AW182" s="18">
        <v>9.5399999999999991</v>
      </c>
      <c r="AX182" s="25">
        <v>12</v>
      </c>
      <c r="AY182" s="27">
        <f>AX182*AW182</f>
        <v>114.47999999999999</v>
      </c>
      <c r="AZ182" s="18">
        <f t="shared" ref="AZ182:AZ191" si="349">AZ$9</f>
        <v>0.4854</v>
      </c>
      <c r="BA182" s="9">
        <f t="shared" si="253"/>
        <v>182.5104</v>
      </c>
      <c r="BB182" s="18">
        <f t="shared" ref="BB182:BB191" si="350">BB$9</f>
        <v>0.1416</v>
      </c>
      <c r="BC182" s="9">
        <f t="shared" si="254"/>
        <v>118.09440000000001</v>
      </c>
      <c r="BD182" s="18">
        <f t="shared" ref="BD182:BD191" si="351">BD$9</f>
        <v>0</v>
      </c>
      <c r="BE182" s="9">
        <f t="shared" si="255"/>
        <v>0</v>
      </c>
      <c r="BF182" s="11">
        <f t="shared" si="256"/>
        <v>1517.8883999999998</v>
      </c>
      <c r="BG182" s="11">
        <f t="shared" si="257"/>
        <v>0</v>
      </c>
      <c r="BH182" s="11">
        <f t="shared" si="263"/>
        <v>1517.8883999999998</v>
      </c>
      <c r="BI182" s="11">
        <f t="shared" si="264"/>
        <v>349.11433199999999</v>
      </c>
      <c r="BJ182" s="11">
        <f t="shared" si="265"/>
        <v>1867.0027319999999</v>
      </c>
      <c r="BL182" s="12"/>
    </row>
    <row r="183" spans="1:64" ht="13.8" x14ac:dyDescent="0.3">
      <c r="A183" s="31">
        <v>175</v>
      </c>
      <c r="B183" s="31">
        <v>35</v>
      </c>
      <c r="C183" s="31">
        <v>2</v>
      </c>
      <c r="D183" s="31" t="s">
        <v>97</v>
      </c>
      <c r="E183" s="31" t="s">
        <v>83</v>
      </c>
      <c r="F183" s="31" t="s">
        <v>80</v>
      </c>
      <c r="G183" s="31" t="s">
        <v>6</v>
      </c>
      <c r="H183" s="31" t="s">
        <v>6</v>
      </c>
      <c r="I183" s="31" t="s">
        <v>149</v>
      </c>
      <c r="J183" s="37" t="s">
        <v>150</v>
      </c>
      <c r="K183" s="31"/>
      <c r="L183" s="18" t="s">
        <v>107</v>
      </c>
      <c r="M183" s="18" t="s">
        <v>5</v>
      </c>
      <c r="N183" s="18" t="s">
        <v>4</v>
      </c>
      <c r="O183" s="18" t="s">
        <v>362</v>
      </c>
      <c r="P183" s="18" t="s">
        <v>363</v>
      </c>
      <c r="Q183" s="31"/>
      <c r="R183" s="18" t="s">
        <v>181</v>
      </c>
      <c r="S183" s="18" t="s">
        <v>19</v>
      </c>
      <c r="T183" s="18" t="s">
        <v>31</v>
      </c>
      <c r="U183" s="18" t="s">
        <v>31</v>
      </c>
      <c r="V183" s="18" t="s">
        <v>348</v>
      </c>
      <c r="W183" s="18" t="s">
        <v>349</v>
      </c>
      <c r="X183" s="18"/>
      <c r="Y183" s="38" t="s">
        <v>638</v>
      </c>
      <c r="Z183" s="18" t="str">
        <f t="shared" si="344"/>
        <v>C12a</v>
      </c>
      <c r="AA183" s="18" t="s">
        <v>886</v>
      </c>
      <c r="AB183" s="18">
        <v>1052</v>
      </c>
      <c r="AC183" s="18">
        <v>2970</v>
      </c>
      <c r="AD183" s="18"/>
      <c r="AE183" s="31"/>
      <c r="AF183" s="8">
        <f t="shared" si="258"/>
        <v>4022</v>
      </c>
      <c r="AG183" s="8">
        <f t="shared" si="259"/>
        <v>4.0220000000000002</v>
      </c>
      <c r="AH183" s="18">
        <v>12</v>
      </c>
      <c r="AI183" s="18">
        <f t="shared" si="266"/>
        <v>0</v>
      </c>
      <c r="AJ183" s="9">
        <f t="shared" si="260"/>
        <v>0</v>
      </c>
      <c r="AK183" s="18">
        <f t="shared" si="345"/>
        <v>5.8</v>
      </c>
      <c r="AL183" s="9">
        <f t="shared" si="251"/>
        <v>69.599999999999994</v>
      </c>
      <c r="AM183" s="18">
        <f t="shared" si="346"/>
        <v>0.08</v>
      </c>
      <c r="AN183" s="9">
        <f t="shared" si="261"/>
        <v>11.52</v>
      </c>
      <c r="AO183" s="18">
        <f t="shared" si="347"/>
        <v>7.48</v>
      </c>
      <c r="AP183" s="9">
        <f t="shared" si="267"/>
        <v>1077.1200000000001</v>
      </c>
      <c r="AQ183" s="21">
        <v>0</v>
      </c>
      <c r="AR183" s="9">
        <f t="shared" si="262"/>
        <v>0</v>
      </c>
      <c r="AS183" s="18">
        <f t="shared" si="348"/>
        <v>2.4199999999999999E-2</v>
      </c>
      <c r="AT183" s="9">
        <f t="shared" si="252"/>
        <v>97.332399999999993</v>
      </c>
      <c r="AU183" s="21">
        <f t="shared" si="288"/>
        <v>4.96E-3</v>
      </c>
      <c r="AV183" s="10">
        <f t="shared" si="268"/>
        <v>19.949120000000001</v>
      </c>
      <c r="AW183" s="18">
        <v>13.35</v>
      </c>
      <c r="AX183" s="25">
        <v>12</v>
      </c>
      <c r="AY183" s="27">
        <f>AX183*AW183</f>
        <v>160.19999999999999</v>
      </c>
      <c r="AZ183" s="18">
        <f t="shared" si="349"/>
        <v>0.4854</v>
      </c>
      <c r="BA183" s="9">
        <f t="shared" si="253"/>
        <v>510.64080000000001</v>
      </c>
      <c r="BB183" s="18">
        <f t="shared" si="350"/>
        <v>0.1416</v>
      </c>
      <c r="BC183" s="9">
        <f t="shared" si="254"/>
        <v>420.55200000000002</v>
      </c>
      <c r="BD183" s="18">
        <f t="shared" si="351"/>
        <v>0</v>
      </c>
      <c r="BE183" s="9">
        <f t="shared" si="255"/>
        <v>0</v>
      </c>
      <c r="BF183" s="11">
        <f t="shared" si="256"/>
        <v>2366.9143199999999</v>
      </c>
      <c r="BG183" s="11">
        <f t="shared" si="257"/>
        <v>0</v>
      </c>
      <c r="BH183" s="11">
        <f t="shared" si="263"/>
        <v>2366.9143199999999</v>
      </c>
      <c r="BI183" s="11">
        <f t="shared" si="264"/>
        <v>544.39029359999995</v>
      </c>
      <c r="BJ183" s="11">
        <f t="shared" si="265"/>
        <v>2911.3046135999998</v>
      </c>
      <c r="BL183" s="12"/>
    </row>
    <row r="184" spans="1:64" ht="13.8" x14ac:dyDescent="0.3">
      <c r="A184" s="31">
        <v>176</v>
      </c>
      <c r="B184" s="31">
        <v>35</v>
      </c>
      <c r="C184" s="31">
        <v>3</v>
      </c>
      <c r="D184" s="31" t="s">
        <v>97</v>
      </c>
      <c r="E184" s="31" t="s">
        <v>83</v>
      </c>
      <c r="F184" s="31" t="s">
        <v>80</v>
      </c>
      <c r="G184" s="31" t="s">
        <v>6</v>
      </c>
      <c r="H184" s="31" t="s">
        <v>6</v>
      </c>
      <c r="I184" s="31" t="s">
        <v>149</v>
      </c>
      <c r="J184" s="37" t="s">
        <v>150</v>
      </c>
      <c r="K184" s="31"/>
      <c r="L184" s="18" t="s">
        <v>107</v>
      </c>
      <c r="M184" s="18" t="s">
        <v>5</v>
      </c>
      <c r="N184" s="18" t="s">
        <v>4</v>
      </c>
      <c r="O184" s="18" t="s">
        <v>362</v>
      </c>
      <c r="P184" s="18" t="s">
        <v>363</v>
      </c>
      <c r="Q184" s="31"/>
      <c r="R184" s="18" t="s">
        <v>182</v>
      </c>
      <c r="S184" s="18" t="s">
        <v>350</v>
      </c>
      <c r="T184" s="18" t="s">
        <v>351</v>
      </c>
      <c r="U184" s="18" t="s">
        <v>351</v>
      </c>
      <c r="V184" s="18" t="s">
        <v>352</v>
      </c>
      <c r="W184" s="18" t="s">
        <v>860</v>
      </c>
      <c r="X184" s="18"/>
      <c r="Y184" s="38" t="s">
        <v>639</v>
      </c>
      <c r="Z184" s="18" t="str">
        <f t="shared" si="344"/>
        <v>C12a</v>
      </c>
      <c r="AA184" s="18" t="s">
        <v>886</v>
      </c>
      <c r="AB184" s="18">
        <v>2711</v>
      </c>
      <c r="AC184" s="18">
        <v>9656</v>
      </c>
      <c r="AD184" s="18"/>
      <c r="AE184" s="31"/>
      <c r="AF184" s="8">
        <f t="shared" si="258"/>
        <v>12367</v>
      </c>
      <c r="AG184" s="8">
        <f t="shared" si="259"/>
        <v>12.367000000000001</v>
      </c>
      <c r="AH184" s="18">
        <v>12</v>
      </c>
      <c r="AI184" s="18">
        <f t="shared" si="266"/>
        <v>0</v>
      </c>
      <c r="AJ184" s="9">
        <f t="shared" si="260"/>
        <v>0</v>
      </c>
      <c r="AK184" s="18">
        <f t="shared" si="345"/>
        <v>5.8</v>
      </c>
      <c r="AL184" s="9">
        <f t="shared" si="251"/>
        <v>69.599999999999994</v>
      </c>
      <c r="AM184" s="18">
        <f t="shared" si="346"/>
        <v>0.08</v>
      </c>
      <c r="AN184" s="9">
        <f t="shared" si="261"/>
        <v>11.52</v>
      </c>
      <c r="AO184" s="18">
        <f t="shared" si="347"/>
        <v>7.48</v>
      </c>
      <c r="AP184" s="9">
        <f t="shared" si="267"/>
        <v>1077.1200000000001</v>
      </c>
      <c r="AQ184" s="21">
        <v>0</v>
      </c>
      <c r="AR184" s="9">
        <f t="shared" si="262"/>
        <v>0</v>
      </c>
      <c r="AS184" s="18">
        <f t="shared" si="348"/>
        <v>2.4199999999999999E-2</v>
      </c>
      <c r="AT184" s="9">
        <f t="shared" si="252"/>
        <v>299.28140000000002</v>
      </c>
      <c r="AU184" s="21">
        <f t="shared" si="288"/>
        <v>4.96E-3</v>
      </c>
      <c r="AV184" s="10">
        <f t="shared" si="268"/>
        <v>61.340319999999998</v>
      </c>
      <c r="AW184" s="18">
        <v>13.35</v>
      </c>
      <c r="AX184" s="25">
        <v>12</v>
      </c>
      <c r="AY184" s="27">
        <f>AX184*AW184</f>
        <v>160.19999999999999</v>
      </c>
      <c r="AZ184" s="18">
        <f t="shared" si="349"/>
        <v>0.4854</v>
      </c>
      <c r="BA184" s="9">
        <f t="shared" si="253"/>
        <v>1315.9194</v>
      </c>
      <c r="BB184" s="18">
        <f t="shared" si="350"/>
        <v>0.1416</v>
      </c>
      <c r="BC184" s="9">
        <f t="shared" si="254"/>
        <v>1367.2896000000001</v>
      </c>
      <c r="BD184" s="18">
        <f t="shared" si="351"/>
        <v>0</v>
      </c>
      <c r="BE184" s="9">
        <f t="shared" si="255"/>
        <v>0</v>
      </c>
      <c r="BF184" s="11">
        <f t="shared" si="256"/>
        <v>4362.2707200000004</v>
      </c>
      <c r="BG184" s="11">
        <f t="shared" si="257"/>
        <v>0</v>
      </c>
      <c r="BH184" s="11">
        <f t="shared" si="263"/>
        <v>4362.2707200000004</v>
      </c>
      <c r="BI184" s="11">
        <f t="shared" si="264"/>
        <v>1003.3222656000002</v>
      </c>
      <c r="BJ184" s="11">
        <f t="shared" si="265"/>
        <v>5365.5929856000002</v>
      </c>
      <c r="BL184" s="12"/>
    </row>
    <row r="185" spans="1:64" ht="13.8" x14ac:dyDescent="0.3">
      <c r="A185" s="31">
        <v>177</v>
      </c>
      <c r="B185" s="31">
        <v>35</v>
      </c>
      <c r="C185" s="31">
        <v>4</v>
      </c>
      <c r="D185" s="31" t="s">
        <v>97</v>
      </c>
      <c r="E185" s="31" t="s">
        <v>83</v>
      </c>
      <c r="F185" s="31" t="s">
        <v>80</v>
      </c>
      <c r="G185" s="31" t="s">
        <v>6</v>
      </c>
      <c r="H185" s="31" t="s">
        <v>6</v>
      </c>
      <c r="I185" s="31" t="s">
        <v>149</v>
      </c>
      <c r="J185" s="37" t="s">
        <v>150</v>
      </c>
      <c r="K185" s="31"/>
      <c r="L185" s="18" t="s">
        <v>107</v>
      </c>
      <c r="M185" s="18" t="s">
        <v>5</v>
      </c>
      <c r="N185" s="18" t="s">
        <v>4</v>
      </c>
      <c r="O185" s="18" t="s">
        <v>362</v>
      </c>
      <c r="P185" s="18" t="s">
        <v>363</v>
      </c>
      <c r="Q185" s="31"/>
      <c r="R185" s="18" t="s">
        <v>183</v>
      </c>
      <c r="S185" s="18" t="s">
        <v>353</v>
      </c>
      <c r="T185" s="18" t="s">
        <v>354</v>
      </c>
      <c r="U185" s="18" t="s">
        <v>354</v>
      </c>
      <c r="V185" s="18" t="s">
        <v>355</v>
      </c>
      <c r="W185" s="18" t="s">
        <v>860</v>
      </c>
      <c r="X185" s="18"/>
      <c r="Y185" s="38" t="s">
        <v>640</v>
      </c>
      <c r="Z185" s="18" t="str">
        <f t="shared" si="344"/>
        <v>C12a</v>
      </c>
      <c r="AA185" s="18" t="s">
        <v>900</v>
      </c>
      <c r="AB185" s="18">
        <v>3773</v>
      </c>
      <c r="AC185" s="18">
        <v>9232</v>
      </c>
      <c r="AD185" s="18"/>
      <c r="AE185" s="31"/>
      <c r="AF185" s="8">
        <f t="shared" si="258"/>
        <v>13005</v>
      </c>
      <c r="AG185" s="8">
        <f t="shared" si="259"/>
        <v>13.005000000000001</v>
      </c>
      <c r="AH185" s="18">
        <v>12</v>
      </c>
      <c r="AI185" s="18">
        <f t="shared" si="266"/>
        <v>0</v>
      </c>
      <c r="AJ185" s="9">
        <f t="shared" si="260"/>
        <v>0</v>
      </c>
      <c r="AK185" s="18">
        <f t="shared" si="345"/>
        <v>5.8</v>
      </c>
      <c r="AL185" s="9">
        <f t="shared" si="251"/>
        <v>69.599999999999994</v>
      </c>
      <c r="AM185" s="18">
        <f t="shared" si="346"/>
        <v>0.08</v>
      </c>
      <c r="AN185" s="9">
        <f t="shared" si="261"/>
        <v>28.799999999999997</v>
      </c>
      <c r="AO185" s="18">
        <f t="shared" si="347"/>
        <v>7.48</v>
      </c>
      <c r="AP185" s="9">
        <f t="shared" si="267"/>
        <v>2692.8</v>
      </c>
      <c r="AQ185" s="21">
        <v>0</v>
      </c>
      <c r="AR185" s="9">
        <f t="shared" si="262"/>
        <v>0</v>
      </c>
      <c r="AS185" s="18">
        <f t="shared" si="348"/>
        <v>2.4199999999999999E-2</v>
      </c>
      <c r="AT185" s="9">
        <f t="shared" si="252"/>
        <v>314.721</v>
      </c>
      <c r="AU185" s="21">
        <f t="shared" si="288"/>
        <v>4.96E-3</v>
      </c>
      <c r="AV185" s="10">
        <f t="shared" si="268"/>
        <v>64.504800000000003</v>
      </c>
      <c r="AW185" s="18">
        <f>AW$9</f>
        <v>0.1024</v>
      </c>
      <c r="AX185" s="18">
        <v>0.8</v>
      </c>
      <c r="AY185" s="9">
        <f>AX185*AW185*AF185</f>
        <v>1065.3696</v>
      </c>
      <c r="AZ185" s="18">
        <f t="shared" si="349"/>
        <v>0.4854</v>
      </c>
      <c r="BA185" s="9">
        <f t="shared" si="253"/>
        <v>1831.4141999999999</v>
      </c>
      <c r="BB185" s="18">
        <f t="shared" si="350"/>
        <v>0.1416</v>
      </c>
      <c r="BC185" s="9">
        <f t="shared" si="254"/>
        <v>1307.2511999999999</v>
      </c>
      <c r="BD185" s="18">
        <f t="shared" si="351"/>
        <v>0</v>
      </c>
      <c r="BE185" s="9">
        <f t="shared" si="255"/>
        <v>0</v>
      </c>
      <c r="BF185" s="11">
        <f t="shared" si="256"/>
        <v>7374.4608000000007</v>
      </c>
      <c r="BG185" s="11">
        <f t="shared" si="257"/>
        <v>0</v>
      </c>
      <c r="BH185" s="11">
        <f t="shared" si="263"/>
        <v>7374.4608000000007</v>
      </c>
      <c r="BI185" s="11">
        <f t="shared" si="264"/>
        <v>1696.1259840000002</v>
      </c>
      <c r="BJ185" s="11">
        <f t="shared" si="265"/>
        <v>9070.586784000001</v>
      </c>
      <c r="BL185" s="12"/>
    </row>
    <row r="186" spans="1:64" ht="13.8" x14ac:dyDescent="0.3">
      <c r="A186" s="31">
        <v>178</v>
      </c>
      <c r="B186" s="31">
        <v>35</v>
      </c>
      <c r="C186" s="31">
        <v>5</v>
      </c>
      <c r="D186" s="31" t="s">
        <v>97</v>
      </c>
      <c r="E186" s="31" t="s">
        <v>83</v>
      </c>
      <c r="F186" s="31" t="s">
        <v>80</v>
      </c>
      <c r="G186" s="31" t="s">
        <v>6</v>
      </c>
      <c r="H186" s="31" t="s">
        <v>6</v>
      </c>
      <c r="I186" s="31" t="s">
        <v>149</v>
      </c>
      <c r="J186" s="37" t="s">
        <v>150</v>
      </c>
      <c r="K186" s="31"/>
      <c r="L186" s="18" t="s">
        <v>107</v>
      </c>
      <c r="M186" s="18" t="s">
        <v>5</v>
      </c>
      <c r="N186" s="18" t="s">
        <v>4</v>
      </c>
      <c r="O186" s="18" t="s">
        <v>362</v>
      </c>
      <c r="P186" s="18" t="s">
        <v>363</v>
      </c>
      <c r="Q186" s="31"/>
      <c r="R186" s="18" t="s">
        <v>184</v>
      </c>
      <c r="S186" s="18" t="s">
        <v>356</v>
      </c>
      <c r="T186" s="18" t="s">
        <v>357</v>
      </c>
      <c r="U186" s="18" t="s">
        <v>357</v>
      </c>
      <c r="V186" s="18"/>
      <c r="W186" s="18" t="s">
        <v>358</v>
      </c>
      <c r="X186" s="18"/>
      <c r="Y186" s="38" t="s">
        <v>641</v>
      </c>
      <c r="Z186" s="18" t="str">
        <f t="shared" si="344"/>
        <v>C12a</v>
      </c>
      <c r="AA186" s="18" t="s">
        <v>887</v>
      </c>
      <c r="AB186" s="18">
        <v>2549</v>
      </c>
      <c r="AC186" s="18">
        <v>7327</v>
      </c>
      <c r="AD186" s="18"/>
      <c r="AE186" s="31"/>
      <c r="AF186" s="8">
        <f t="shared" si="258"/>
        <v>9876</v>
      </c>
      <c r="AG186" s="8">
        <f t="shared" si="259"/>
        <v>9.8759999999999994</v>
      </c>
      <c r="AH186" s="18">
        <v>12</v>
      </c>
      <c r="AI186" s="18">
        <f t="shared" si="266"/>
        <v>0</v>
      </c>
      <c r="AJ186" s="9">
        <f t="shared" si="260"/>
        <v>0</v>
      </c>
      <c r="AK186" s="18">
        <f t="shared" si="345"/>
        <v>5.8</v>
      </c>
      <c r="AL186" s="9">
        <f t="shared" si="251"/>
        <v>69.599999999999994</v>
      </c>
      <c r="AM186" s="18">
        <f t="shared" si="346"/>
        <v>0.08</v>
      </c>
      <c r="AN186" s="9">
        <f t="shared" si="261"/>
        <v>10.559999999999999</v>
      </c>
      <c r="AO186" s="18">
        <f t="shared" si="347"/>
        <v>7.48</v>
      </c>
      <c r="AP186" s="9">
        <f t="shared" si="267"/>
        <v>987.36</v>
      </c>
      <c r="AQ186" s="21">
        <v>0</v>
      </c>
      <c r="AR186" s="9">
        <f t="shared" si="262"/>
        <v>0</v>
      </c>
      <c r="AS186" s="18">
        <f t="shared" si="348"/>
        <v>2.4199999999999999E-2</v>
      </c>
      <c r="AT186" s="9">
        <f t="shared" si="252"/>
        <v>238.9992</v>
      </c>
      <c r="AU186" s="21">
        <f t="shared" si="288"/>
        <v>4.96E-3</v>
      </c>
      <c r="AV186" s="10">
        <f t="shared" si="268"/>
        <v>48.984960000000001</v>
      </c>
      <c r="AW186" s="18">
        <v>13.35</v>
      </c>
      <c r="AX186" s="25">
        <v>12</v>
      </c>
      <c r="AY186" s="27">
        <f>AX186*AW186</f>
        <v>160.19999999999999</v>
      </c>
      <c r="AZ186" s="18">
        <f t="shared" si="349"/>
        <v>0.4854</v>
      </c>
      <c r="BA186" s="9">
        <f t="shared" si="253"/>
        <v>1237.2846</v>
      </c>
      <c r="BB186" s="18">
        <f t="shared" si="350"/>
        <v>0.1416</v>
      </c>
      <c r="BC186" s="9">
        <f t="shared" si="254"/>
        <v>1037.5032000000001</v>
      </c>
      <c r="BD186" s="18">
        <f t="shared" si="351"/>
        <v>0</v>
      </c>
      <c r="BE186" s="9">
        <f t="shared" si="255"/>
        <v>0</v>
      </c>
      <c r="BF186" s="11">
        <f t="shared" si="256"/>
        <v>3790.4919599999998</v>
      </c>
      <c r="BG186" s="11">
        <f t="shared" si="257"/>
        <v>0</v>
      </c>
      <c r="BH186" s="11">
        <f t="shared" si="263"/>
        <v>3790.4919599999998</v>
      </c>
      <c r="BI186" s="11">
        <f t="shared" si="264"/>
        <v>871.81315080000002</v>
      </c>
      <c r="BJ186" s="11">
        <f t="shared" si="265"/>
        <v>4662.3051108</v>
      </c>
      <c r="BL186" s="12"/>
    </row>
    <row r="187" spans="1:64" ht="13.8" x14ac:dyDescent="0.3">
      <c r="A187" s="31">
        <v>179</v>
      </c>
      <c r="B187" s="31">
        <v>35</v>
      </c>
      <c r="C187" s="31">
        <v>6</v>
      </c>
      <c r="D187" s="31" t="s">
        <v>97</v>
      </c>
      <c r="E187" s="31" t="s">
        <v>83</v>
      </c>
      <c r="F187" s="31" t="s">
        <v>80</v>
      </c>
      <c r="G187" s="31" t="s">
        <v>6</v>
      </c>
      <c r="H187" s="31" t="s">
        <v>6</v>
      </c>
      <c r="I187" s="31" t="s">
        <v>149</v>
      </c>
      <c r="J187" s="37" t="s">
        <v>150</v>
      </c>
      <c r="K187" s="31"/>
      <c r="L187" s="18" t="s">
        <v>107</v>
      </c>
      <c r="M187" s="18" t="s">
        <v>5</v>
      </c>
      <c r="N187" s="18" t="s">
        <v>4</v>
      </c>
      <c r="O187" s="18" t="s">
        <v>362</v>
      </c>
      <c r="P187" s="18" t="s">
        <v>363</v>
      </c>
      <c r="Q187" s="31"/>
      <c r="R187" s="18" t="s">
        <v>185</v>
      </c>
      <c r="S187" s="18" t="s">
        <v>356</v>
      </c>
      <c r="T187" s="18" t="s">
        <v>357</v>
      </c>
      <c r="U187" s="18" t="s">
        <v>357</v>
      </c>
      <c r="V187" s="18"/>
      <c r="W187" s="18" t="s">
        <v>358</v>
      </c>
      <c r="X187" s="18"/>
      <c r="Y187" s="38" t="s">
        <v>642</v>
      </c>
      <c r="Z187" s="18" t="str">
        <f t="shared" si="344"/>
        <v>C12a</v>
      </c>
      <c r="AA187" s="18" t="s">
        <v>887</v>
      </c>
      <c r="AB187" s="18">
        <v>448</v>
      </c>
      <c r="AC187" s="18">
        <v>1306</v>
      </c>
      <c r="AD187" s="18"/>
      <c r="AE187" s="31"/>
      <c r="AF187" s="8">
        <f t="shared" si="258"/>
        <v>1754</v>
      </c>
      <c r="AG187" s="8">
        <f t="shared" si="259"/>
        <v>1.754</v>
      </c>
      <c r="AH187" s="18">
        <v>12</v>
      </c>
      <c r="AI187" s="18">
        <f t="shared" si="266"/>
        <v>0</v>
      </c>
      <c r="AJ187" s="9">
        <f t="shared" si="260"/>
        <v>0</v>
      </c>
      <c r="AK187" s="18">
        <f t="shared" si="345"/>
        <v>5.8</v>
      </c>
      <c r="AL187" s="9">
        <f t="shared" si="251"/>
        <v>69.599999999999994</v>
      </c>
      <c r="AM187" s="18">
        <f t="shared" si="346"/>
        <v>0.08</v>
      </c>
      <c r="AN187" s="9">
        <f t="shared" si="261"/>
        <v>10.559999999999999</v>
      </c>
      <c r="AO187" s="18">
        <f t="shared" si="347"/>
        <v>7.48</v>
      </c>
      <c r="AP187" s="9">
        <f t="shared" si="267"/>
        <v>987.36</v>
      </c>
      <c r="AQ187" s="21">
        <v>0</v>
      </c>
      <c r="AR187" s="9">
        <f t="shared" si="262"/>
        <v>0</v>
      </c>
      <c r="AS187" s="18">
        <f t="shared" si="348"/>
        <v>2.4199999999999999E-2</v>
      </c>
      <c r="AT187" s="9">
        <f t="shared" si="252"/>
        <v>42.446799999999996</v>
      </c>
      <c r="AU187" s="21">
        <f t="shared" si="288"/>
        <v>4.96E-3</v>
      </c>
      <c r="AV187" s="10">
        <f t="shared" si="268"/>
        <v>8.69984</v>
      </c>
      <c r="AW187" s="18">
        <v>9.5399999999999991</v>
      </c>
      <c r="AX187" s="25">
        <v>12</v>
      </c>
      <c r="AY187" s="27">
        <f>AX187*AW187</f>
        <v>114.47999999999999</v>
      </c>
      <c r="AZ187" s="18">
        <f t="shared" si="349"/>
        <v>0.4854</v>
      </c>
      <c r="BA187" s="9">
        <f t="shared" si="253"/>
        <v>217.45920000000001</v>
      </c>
      <c r="BB187" s="18">
        <f t="shared" si="350"/>
        <v>0.1416</v>
      </c>
      <c r="BC187" s="9">
        <f t="shared" si="254"/>
        <v>184.92959999999999</v>
      </c>
      <c r="BD187" s="18">
        <f t="shared" si="351"/>
        <v>0</v>
      </c>
      <c r="BE187" s="9">
        <f t="shared" si="255"/>
        <v>0</v>
      </c>
      <c r="BF187" s="11">
        <f t="shared" si="256"/>
        <v>1635.5354399999997</v>
      </c>
      <c r="BG187" s="11">
        <f t="shared" si="257"/>
        <v>0</v>
      </c>
      <c r="BH187" s="11">
        <f t="shared" si="263"/>
        <v>1635.5354399999997</v>
      </c>
      <c r="BI187" s="11">
        <f t="shared" si="264"/>
        <v>376.17315119999995</v>
      </c>
      <c r="BJ187" s="11">
        <f t="shared" si="265"/>
        <v>2011.7085911999995</v>
      </c>
      <c r="BL187" s="12"/>
    </row>
    <row r="188" spans="1:64" ht="13.8" x14ac:dyDescent="0.3">
      <c r="A188" s="31">
        <v>180</v>
      </c>
      <c r="B188" s="31">
        <v>35</v>
      </c>
      <c r="C188" s="31">
        <v>7</v>
      </c>
      <c r="D188" s="31" t="s">
        <v>97</v>
      </c>
      <c r="E188" s="31" t="s">
        <v>83</v>
      </c>
      <c r="F188" s="31" t="s">
        <v>80</v>
      </c>
      <c r="G188" s="31" t="s">
        <v>6</v>
      </c>
      <c r="H188" s="31" t="s">
        <v>6</v>
      </c>
      <c r="I188" s="31" t="s">
        <v>149</v>
      </c>
      <c r="J188" s="37" t="s">
        <v>150</v>
      </c>
      <c r="K188" s="31"/>
      <c r="L188" s="18" t="s">
        <v>107</v>
      </c>
      <c r="M188" s="18" t="s">
        <v>5</v>
      </c>
      <c r="N188" s="18" t="s">
        <v>4</v>
      </c>
      <c r="O188" s="18" t="s">
        <v>362</v>
      </c>
      <c r="P188" s="18" t="s">
        <v>363</v>
      </c>
      <c r="Q188" s="31"/>
      <c r="R188" s="18" t="s">
        <v>186</v>
      </c>
      <c r="S188" s="18" t="s">
        <v>63</v>
      </c>
      <c r="T188" s="18" t="s">
        <v>6</v>
      </c>
      <c r="U188" s="18" t="s">
        <v>6</v>
      </c>
      <c r="V188" s="18" t="s">
        <v>359</v>
      </c>
      <c r="W188" s="18" t="s">
        <v>892</v>
      </c>
      <c r="X188" s="18"/>
      <c r="Y188" s="38" t="s">
        <v>643</v>
      </c>
      <c r="Z188" s="18" t="str">
        <f t="shared" si="344"/>
        <v>C12a</v>
      </c>
      <c r="AA188" s="18" t="s">
        <v>887</v>
      </c>
      <c r="AB188" s="18">
        <v>81</v>
      </c>
      <c r="AC188" s="18">
        <v>193</v>
      </c>
      <c r="AD188" s="18"/>
      <c r="AE188" s="31"/>
      <c r="AF188" s="8">
        <f t="shared" si="258"/>
        <v>274</v>
      </c>
      <c r="AG188" s="8">
        <f t="shared" si="259"/>
        <v>0.27400000000000002</v>
      </c>
      <c r="AH188" s="18">
        <v>12</v>
      </c>
      <c r="AI188" s="18">
        <f t="shared" si="266"/>
        <v>0</v>
      </c>
      <c r="AJ188" s="9">
        <f t="shared" si="260"/>
        <v>0</v>
      </c>
      <c r="AK188" s="18">
        <f t="shared" si="345"/>
        <v>5.8</v>
      </c>
      <c r="AL188" s="9">
        <f t="shared" si="251"/>
        <v>69.599999999999994</v>
      </c>
      <c r="AM188" s="18">
        <f t="shared" si="346"/>
        <v>0.08</v>
      </c>
      <c r="AN188" s="9">
        <f t="shared" si="261"/>
        <v>10.559999999999999</v>
      </c>
      <c r="AO188" s="18">
        <f t="shared" si="347"/>
        <v>7.48</v>
      </c>
      <c r="AP188" s="9">
        <f t="shared" si="267"/>
        <v>987.36</v>
      </c>
      <c r="AQ188" s="21">
        <v>0</v>
      </c>
      <c r="AR188" s="9">
        <f t="shared" si="262"/>
        <v>0</v>
      </c>
      <c r="AS188" s="18">
        <f t="shared" si="348"/>
        <v>2.4199999999999999E-2</v>
      </c>
      <c r="AT188" s="9">
        <f t="shared" si="252"/>
        <v>6.6307999999999998</v>
      </c>
      <c r="AU188" s="21">
        <f t="shared" si="288"/>
        <v>4.96E-3</v>
      </c>
      <c r="AV188" s="10">
        <f t="shared" si="268"/>
        <v>1.35904</v>
      </c>
      <c r="AW188" s="18">
        <v>2.38</v>
      </c>
      <c r="AX188" s="25">
        <v>12</v>
      </c>
      <c r="AY188" s="27">
        <f>AX188*AW188</f>
        <v>28.56</v>
      </c>
      <c r="AZ188" s="18">
        <f t="shared" si="349"/>
        <v>0.4854</v>
      </c>
      <c r="BA188" s="9">
        <f t="shared" si="253"/>
        <v>39.317399999999999</v>
      </c>
      <c r="BB188" s="18">
        <f t="shared" si="350"/>
        <v>0.1416</v>
      </c>
      <c r="BC188" s="9">
        <f t="shared" si="254"/>
        <v>27.328800000000001</v>
      </c>
      <c r="BD188" s="18">
        <f t="shared" si="351"/>
        <v>0</v>
      </c>
      <c r="BE188" s="9">
        <f t="shared" si="255"/>
        <v>0</v>
      </c>
      <c r="BF188" s="11">
        <f t="shared" si="256"/>
        <v>1170.7160399999998</v>
      </c>
      <c r="BG188" s="11">
        <f t="shared" si="257"/>
        <v>0</v>
      </c>
      <c r="BH188" s="11">
        <f t="shared" si="263"/>
        <v>1170.7160399999998</v>
      </c>
      <c r="BI188" s="11">
        <f t="shared" si="264"/>
        <v>269.26468919999996</v>
      </c>
      <c r="BJ188" s="11">
        <f t="shared" si="265"/>
        <v>1439.9807291999998</v>
      </c>
      <c r="BL188" s="12"/>
    </row>
    <row r="189" spans="1:64" ht="13.8" x14ac:dyDescent="0.3">
      <c r="A189" s="31">
        <v>181</v>
      </c>
      <c r="B189" s="31">
        <v>35</v>
      </c>
      <c r="C189" s="31">
        <v>8</v>
      </c>
      <c r="D189" s="31" t="s">
        <v>97</v>
      </c>
      <c r="E189" s="31" t="s">
        <v>83</v>
      </c>
      <c r="F189" s="31" t="s">
        <v>80</v>
      </c>
      <c r="G189" s="31" t="s">
        <v>6</v>
      </c>
      <c r="H189" s="31" t="s">
        <v>6</v>
      </c>
      <c r="I189" s="31" t="s">
        <v>149</v>
      </c>
      <c r="J189" s="37" t="s">
        <v>150</v>
      </c>
      <c r="K189" s="31"/>
      <c r="L189" s="18" t="s">
        <v>107</v>
      </c>
      <c r="M189" s="18" t="s">
        <v>5</v>
      </c>
      <c r="N189" s="18" t="s">
        <v>4</v>
      </c>
      <c r="O189" s="18" t="s">
        <v>362</v>
      </c>
      <c r="P189" s="18" t="s">
        <v>363</v>
      </c>
      <c r="Q189" s="31"/>
      <c r="R189" s="18" t="s">
        <v>187</v>
      </c>
      <c r="S189" s="18" t="s">
        <v>63</v>
      </c>
      <c r="T189" s="18" t="s">
        <v>6</v>
      </c>
      <c r="U189" s="18" t="s">
        <v>6</v>
      </c>
      <c r="V189" s="18" t="s">
        <v>359</v>
      </c>
      <c r="W189" s="18" t="s">
        <v>892</v>
      </c>
      <c r="X189" s="18"/>
      <c r="Y189" s="38" t="s">
        <v>644</v>
      </c>
      <c r="Z189" s="18" t="str">
        <f t="shared" si="344"/>
        <v>C12a</v>
      </c>
      <c r="AA189" s="18" t="s">
        <v>887</v>
      </c>
      <c r="AB189" s="18">
        <v>8159</v>
      </c>
      <c r="AC189" s="18">
        <v>21331</v>
      </c>
      <c r="AD189" s="18"/>
      <c r="AE189" s="31"/>
      <c r="AF189" s="8">
        <f t="shared" si="258"/>
        <v>29490</v>
      </c>
      <c r="AG189" s="8">
        <f t="shared" si="259"/>
        <v>29.49</v>
      </c>
      <c r="AH189" s="18">
        <v>12</v>
      </c>
      <c r="AI189" s="18">
        <f t="shared" si="266"/>
        <v>0</v>
      </c>
      <c r="AJ189" s="9">
        <f t="shared" si="260"/>
        <v>0</v>
      </c>
      <c r="AK189" s="18">
        <f t="shared" si="345"/>
        <v>5.8</v>
      </c>
      <c r="AL189" s="9">
        <f t="shared" si="251"/>
        <v>69.599999999999994</v>
      </c>
      <c r="AM189" s="18">
        <f t="shared" si="346"/>
        <v>0.08</v>
      </c>
      <c r="AN189" s="9">
        <f t="shared" si="261"/>
        <v>10.559999999999999</v>
      </c>
      <c r="AO189" s="18">
        <f t="shared" si="347"/>
        <v>7.48</v>
      </c>
      <c r="AP189" s="9">
        <f t="shared" si="267"/>
        <v>987.36</v>
      </c>
      <c r="AQ189" s="21">
        <v>0</v>
      </c>
      <c r="AR189" s="9">
        <f t="shared" si="262"/>
        <v>0</v>
      </c>
      <c r="AS189" s="18">
        <f t="shared" si="348"/>
        <v>2.4199999999999999E-2</v>
      </c>
      <c r="AT189" s="9">
        <f t="shared" si="252"/>
        <v>713.65800000000002</v>
      </c>
      <c r="AU189" s="21">
        <f t="shared" si="288"/>
        <v>4.96E-3</v>
      </c>
      <c r="AV189" s="10">
        <f t="shared" si="268"/>
        <v>146.2704</v>
      </c>
      <c r="AW189" s="18">
        <v>13.35</v>
      </c>
      <c r="AX189" s="25">
        <v>12</v>
      </c>
      <c r="AY189" s="27">
        <f>AX189*AW189</f>
        <v>160.19999999999999</v>
      </c>
      <c r="AZ189" s="18">
        <f t="shared" si="349"/>
        <v>0.4854</v>
      </c>
      <c r="BA189" s="9">
        <f t="shared" si="253"/>
        <v>3960.3786</v>
      </c>
      <c r="BB189" s="18">
        <f t="shared" si="350"/>
        <v>0.1416</v>
      </c>
      <c r="BC189" s="9">
        <f t="shared" si="254"/>
        <v>3020.4695999999999</v>
      </c>
      <c r="BD189" s="18">
        <f t="shared" si="351"/>
        <v>0</v>
      </c>
      <c r="BE189" s="9">
        <f t="shared" si="255"/>
        <v>0</v>
      </c>
      <c r="BF189" s="11">
        <f t="shared" si="256"/>
        <v>9068.4966000000004</v>
      </c>
      <c r="BG189" s="11">
        <f t="shared" si="257"/>
        <v>0</v>
      </c>
      <c r="BH189" s="11">
        <f t="shared" si="263"/>
        <v>9068.4966000000004</v>
      </c>
      <c r="BI189" s="11">
        <f t="shared" si="264"/>
        <v>2085.754218</v>
      </c>
      <c r="BJ189" s="11">
        <f t="shared" si="265"/>
        <v>11154.250818</v>
      </c>
      <c r="BL189" s="12"/>
    </row>
    <row r="190" spans="1:64" ht="13.8" x14ac:dyDescent="0.3">
      <c r="A190" s="31">
        <v>182</v>
      </c>
      <c r="B190" s="31">
        <v>35</v>
      </c>
      <c r="C190" s="31">
        <v>9</v>
      </c>
      <c r="D190" s="31" t="s">
        <v>97</v>
      </c>
      <c r="E190" s="31" t="s">
        <v>83</v>
      </c>
      <c r="F190" s="31" t="s">
        <v>80</v>
      </c>
      <c r="G190" s="31" t="s">
        <v>6</v>
      </c>
      <c r="H190" s="31" t="s">
        <v>6</v>
      </c>
      <c r="I190" s="31" t="s">
        <v>149</v>
      </c>
      <c r="J190" s="37" t="s">
        <v>150</v>
      </c>
      <c r="K190" s="31"/>
      <c r="L190" s="18" t="s">
        <v>107</v>
      </c>
      <c r="M190" s="18" t="s">
        <v>5</v>
      </c>
      <c r="N190" s="18" t="s">
        <v>4</v>
      </c>
      <c r="O190" s="18" t="s">
        <v>362</v>
      </c>
      <c r="P190" s="18" t="s">
        <v>363</v>
      </c>
      <c r="Q190" s="31"/>
      <c r="R190" s="18" t="s">
        <v>188</v>
      </c>
      <c r="S190" s="18" t="s">
        <v>350</v>
      </c>
      <c r="T190" s="18" t="s">
        <v>351</v>
      </c>
      <c r="U190" s="18" t="s">
        <v>351</v>
      </c>
      <c r="V190" s="18" t="s">
        <v>360</v>
      </c>
      <c r="W190" s="18" t="s">
        <v>361</v>
      </c>
      <c r="X190" s="18"/>
      <c r="Y190" s="38" t="s">
        <v>645</v>
      </c>
      <c r="Z190" s="18" t="str">
        <f t="shared" si="344"/>
        <v>C12a</v>
      </c>
      <c r="AA190" s="18" t="s">
        <v>889</v>
      </c>
      <c r="AB190" s="18">
        <v>1399</v>
      </c>
      <c r="AC190" s="18">
        <v>4342</v>
      </c>
      <c r="AD190" s="18"/>
      <c r="AE190" s="31"/>
      <c r="AF190" s="8">
        <f t="shared" si="258"/>
        <v>5741</v>
      </c>
      <c r="AG190" s="8">
        <f t="shared" si="259"/>
        <v>5.7409999999999997</v>
      </c>
      <c r="AH190" s="18">
        <v>12</v>
      </c>
      <c r="AI190" s="18">
        <f t="shared" si="266"/>
        <v>0</v>
      </c>
      <c r="AJ190" s="9">
        <f t="shared" si="260"/>
        <v>0</v>
      </c>
      <c r="AK190" s="18">
        <f t="shared" si="345"/>
        <v>5.8</v>
      </c>
      <c r="AL190" s="9">
        <f t="shared" si="251"/>
        <v>69.599999999999994</v>
      </c>
      <c r="AM190" s="18">
        <f t="shared" si="346"/>
        <v>0.08</v>
      </c>
      <c r="AN190" s="9">
        <f t="shared" si="261"/>
        <v>12.48</v>
      </c>
      <c r="AO190" s="18">
        <f t="shared" si="347"/>
        <v>7.48</v>
      </c>
      <c r="AP190" s="9">
        <f t="shared" si="267"/>
        <v>1166.8800000000001</v>
      </c>
      <c r="AQ190" s="21">
        <v>0</v>
      </c>
      <c r="AR190" s="9">
        <f t="shared" si="262"/>
        <v>0</v>
      </c>
      <c r="AS190" s="18">
        <f t="shared" si="348"/>
        <v>2.4199999999999999E-2</v>
      </c>
      <c r="AT190" s="9">
        <f t="shared" si="252"/>
        <v>138.93219999999999</v>
      </c>
      <c r="AU190" s="21">
        <f t="shared" si="288"/>
        <v>4.96E-3</v>
      </c>
      <c r="AV190" s="10">
        <f t="shared" si="268"/>
        <v>28.475359999999998</v>
      </c>
      <c r="AW190" s="18">
        <v>13.35</v>
      </c>
      <c r="AX190" s="25">
        <v>12</v>
      </c>
      <c r="AY190" s="27">
        <f>AX190*AW190</f>
        <v>160.19999999999999</v>
      </c>
      <c r="AZ190" s="18">
        <f t="shared" si="349"/>
        <v>0.4854</v>
      </c>
      <c r="BA190" s="9">
        <f t="shared" si="253"/>
        <v>679.07460000000003</v>
      </c>
      <c r="BB190" s="18">
        <f t="shared" si="350"/>
        <v>0.1416</v>
      </c>
      <c r="BC190" s="9">
        <f t="shared" si="254"/>
        <v>614.82720000000006</v>
      </c>
      <c r="BD190" s="18">
        <f t="shared" si="351"/>
        <v>0</v>
      </c>
      <c r="BE190" s="9">
        <f t="shared" si="255"/>
        <v>0</v>
      </c>
      <c r="BF190" s="11">
        <f t="shared" si="256"/>
        <v>2870.4693600000001</v>
      </c>
      <c r="BG190" s="11">
        <f t="shared" si="257"/>
        <v>0</v>
      </c>
      <c r="BH190" s="11">
        <f t="shared" si="263"/>
        <v>2870.4693600000001</v>
      </c>
      <c r="BI190" s="11">
        <f t="shared" si="264"/>
        <v>660.20795280000004</v>
      </c>
      <c r="BJ190" s="11">
        <f t="shared" si="265"/>
        <v>3530.6773128</v>
      </c>
      <c r="BL190" s="12"/>
    </row>
    <row r="191" spans="1:64" ht="13.8" x14ac:dyDescent="0.3">
      <c r="A191" s="31">
        <v>183</v>
      </c>
      <c r="B191" s="31">
        <v>35</v>
      </c>
      <c r="C191" s="31">
        <v>10</v>
      </c>
      <c r="D191" s="31" t="s">
        <v>97</v>
      </c>
      <c r="E191" s="31" t="s">
        <v>83</v>
      </c>
      <c r="F191" s="31" t="s">
        <v>80</v>
      </c>
      <c r="G191" s="31" t="s">
        <v>6</v>
      </c>
      <c r="H191" s="31" t="s">
        <v>6</v>
      </c>
      <c r="I191" s="31" t="s">
        <v>149</v>
      </c>
      <c r="J191" s="37" t="s">
        <v>150</v>
      </c>
      <c r="K191" s="31"/>
      <c r="L191" s="18" t="s">
        <v>107</v>
      </c>
      <c r="M191" s="18" t="s">
        <v>5</v>
      </c>
      <c r="N191" s="18" t="s">
        <v>4</v>
      </c>
      <c r="O191" s="18" t="s">
        <v>362</v>
      </c>
      <c r="P191" s="18" t="s">
        <v>363</v>
      </c>
      <c r="Q191" s="31"/>
      <c r="R191" s="18" t="s">
        <v>189</v>
      </c>
      <c r="S191" s="18" t="s">
        <v>5</v>
      </c>
      <c r="T191" s="18" t="s">
        <v>4</v>
      </c>
      <c r="U191" s="18" t="s">
        <v>4</v>
      </c>
      <c r="V191" s="18" t="s">
        <v>362</v>
      </c>
      <c r="W191" s="18" t="s">
        <v>363</v>
      </c>
      <c r="X191" s="18"/>
      <c r="Y191" s="38" t="s">
        <v>646</v>
      </c>
      <c r="Z191" s="18" t="str">
        <f t="shared" si="344"/>
        <v>C12a</v>
      </c>
      <c r="AA191" s="18" t="s">
        <v>900</v>
      </c>
      <c r="AB191" s="18">
        <v>10223</v>
      </c>
      <c r="AC191" s="18">
        <v>21925</v>
      </c>
      <c r="AD191" s="18"/>
      <c r="AE191" s="31"/>
      <c r="AF191" s="8">
        <f t="shared" si="258"/>
        <v>32148</v>
      </c>
      <c r="AG191" s="8">
        <f t="shared" si="259"/>
        <v>32.148000000000003</v>
      </c>
      <c r="AH191" s="18">
        <v>12</v>
      </c>
      <c r="AI191" s="18">
        <f t="shared" si="266"/>
        <v>0</v>
      </c>
      <c r="AJ191" s="9">
        <f t="shared" si="260"/>
        <v>0</v>
      </c>
      <c r="AK191" s="18">
        <f t="shared" si="345"/>
        <v>5.8</v>
      </c>
      <c r="AL191" s="9">
        <f t="shared" si="251"/>
        <v>69.599999999999994</v>
      </c>
      <c r="AM191" s="18">
        <f t="shared" si="346"/>
        <v>0.08</v>
      </c>
      <c r="AN191" s="9">
        <f t="shared" si="261"/>
        <v>28.799999999999997</v>
      </c>
      <c r="AO191" s="18">
        <f t="shared" si="347"/>
        <v>7.48</v>
      </c>
      <c r="AP191" s="9">
        <f t="shared" si="267"/>
        <v>2692.8</v>
      </c>
      <c r="AQ191" s="21">
        <v>0</v>
      </c>
      <c r="AR191" s="9">
        <f t="shared" si="262"/>
        <v>0</v>
      </c>
      <c r="AS191" s="18">
        <f t="shared" si="348"/>
        <v>2.4199999999999999E-2</v>
      </c>
      <c r="AT191" s="9">
        <f t="shared" si="252"/>
        <v>777.98159999999996</v>
      </c>
      <c r="AU191" s="21">
        <f t="shared" si="288"/>
        <v>4.96E-3</v>
      </c>
      <c r="AV191" s="10">
        <f t="shared" si="268"/>
        <v>159.45408</v>
      </c>
      <c r="AW191" s="18">
        <f>AW$9</f>
        <v>0.1024</v>
      </c>
      <c r="AX191" s="18">
        <v>0.8</v>
      </c>
      <c r="AY191" s="9">
        <f t="shared" ref="AY191:AY197" si="352">AX191*AW191*AF191</f>
        <v>2633.5641600000004</v>
      </c>
      <c r="AZ191" s="18">
        <f t="shared" si="349"/>
        <v>0.4854</v>
      </c>
      <c r="BA191" s="9">
        <f t="shared" si="253"/>
        <v>4962.2442000000001</v>
      </c>
      <c r="BB191" s="18">
        <f t="shared" si="350"/>
        <v>0.1416</v>
      </c>
      <c r="BC191" s="9">
        <f t="shared" si="254"/>
        <v>3104.58</v>
      </c>
      <c r="BD191" s="18">
        <f t="shared" si="351"/>
        <v>0</v>
      </c>
      <c r="BE191" s="9">
        <f t="shared" si="255"/>
        <v>0</v>
      </c>
      <c r="BF191" s="11">
        <f t="shared" si="256"/>
        <v>14429.024039999998</v>
      </c>
      <c r="BG191" s="11">
        <f t="shared" si="257"/>
        <v>0</v>
      </c>
      <c r="BH191" s="11">
        <f t="shared" si="263"/>
        <v>14429.024039999998</v>
      </c>
      <c r="BI191" s="11">
        <f t="shared" si="264"/>
        <v>3318.6755291999998</v>
      </c>
      <c r="BJ191" s="11">
        <f t="shared" si="265"/>
        <v>17747.699569199998</v>
      </c>
      <c r="BL191" s="12"/>
    </row>
    <row r="192" spans="1:64" ht="13.8" x14ac:dyDescent="0.3">
      <c r="A192" s="31">
        <v>184</v>
      </c>
      <c r="B192" s="31">
        <v>35</v>
      </c>
      <c r="C192" s="31">
        <v>11</v>
      </c>
      <c r="D192" s="31" t="s">
        <v>97</v>
      </c>
      <c r="E192" s="31" t="s">
        <v>83</v>
      </c>
      <c r="F192" s="31" t="s">
        <v>80</v>
      </c>
      <c r="G192" s="31" t="s">
        <v>6</v>
      </c>
      <c r="H192" s="31" t="s">
        <v>6</v>
      </c>
      <c r="I192" s="31" t="s">
        <v>149</v>
      </c>
      <c r="J192" s="37" t="s">
        <v>150</v>
      </c>
      <c r="K192" s="31"/>
      <c r="L192" s="18" t="s">
        <v>107</v>
      </c>
      <c r="M192" s="18" t="s">
        <v>5</v>
      </c>
      <c r="N192" s="18" t="s">
        <v>4</v>
      </c>
      <c r="O192" s="18" t="s">
        <v>362</v>
      </c>
      <c r="P192" s="18" t="s">
        <v>363</v>
      </c>
      <c r="Q192" s="31"/>
      <c r="R192" s="18" t="s">
        <v>1102</v>
      </c>
      <c r="S192" s="18" t="s">
        <v>1103</v>
      </c>
      <c r="T192" s="18" t="s">
        <v>1104</v>
      </c>
      <c r="U192" s="18"/>
      <c r="V192" s="18" t="s">
        <v>1105</v>
      </c>
      <c r="W192" s="18" t="s">
        <v>904</v>
      </c>
      <c r="X192" s="18"/>
      <c r="Y192" s="38" t="s">
        <v>1198</v>
      </c>
      <c r="Z192" s="18" t="str">
        <f>Z$71</f>
        <v>C21</v>
      </c>
      <c r="AA192" s="18" t="s">
        <v>1000</v>
      </c>
      <c r="AB192" s="18">
        <v>68000</v>
      </c>
      <c r="AC192" s="18"/>
      <c r="AD192" s="18"/>
      <c r="AE192" s="31"/>
      <c r="AF192" s="8">
        <f t="shared" si="258"/>
        <v>68000</v>
      </c>
      <c r="AG192" s="8">
        <f t="shared" si="259"/>
        <v>68</v>
      </c>
      <c r="AH192" s="18">
        <v>12</v>
      </c>
      <c r="AI192" s="18">
        <f t="shared" si="266"/>
        <v>0</v>
      </c>
      <c r="AJ192" s="9">
        <f t="shared" si="260"/>
        <v>0</v>
      </c>
      <c r="AK192" s="18">
        <f>AK$71</f>
        <v>7.25</v>
      </c>
      <c r="AL192" s="9">
        <f t="shared" si="251"/>
        <v>87</v>
      </c>
      <c r="AM192" s="18">
        <f>AM$71</f>
        <v>0.08</v>
      </c>
      <c r="AN192" s="9">
        <f t="shared" si="261"/>
        <v>57.599999999999994</v>
      </c>
      <c r="AO192" s="18">
        <f>AO$71</f>
        <v>32.479999999999997</v>
      </c>
      <c r="AP192" s="9">
        <f t="shared" si="267"/>
        <v>23385.599999999999</v>
      </c>
      <c r="AQ192" s="21">
        <v>0</v>
      </c>
      <c r="AR192" s="9">
        <f t="shared" si="262"/>
        <v>0</v>
      </c>
      <c r="AS192" s="18">
        <f>AS$71</f>
        <v>2.4199999999999999E-2</v>
      </c>
      <c r="AT192" s="9">
        <f t="shared" si="252"/>
        <v>1645.6</v>
      </c>
      <c r="AU192" s="21">
        <f t="shared" si="288"/>
        <v>4.96E-3</v>
      </c>
      <c r="AV192" s="10">
        <f t="shared" si="268"/>
        <v>337.28</v>
      </c>
      <c r="AW192" s="18">
        <f>AW$71</f>
        <v>0.1024</v>
      </c>
      <c r="AX192" s="18">
        <v>0.8</v>
      </c>
      <c r="AY192" s="9">
        <f t="shared" si="352"/>
        <v>5570.56</v>
      </c>
      <c r="AZ192" s="18">
        <f>AZ$71</f>
        <v>0.27750000000000002</v>
      </c>
      <c r="BA192" s="9">
        <f t="shared" si="253"/>
        <v>18870</v>
      </c>
      <c r="BB192" s="18">
        <f>BB$71</f>
        <v>0</v>
      </c>
      <c r="BC192" s="9">
        <f t="shared" si="254"/>
        <v>0</v>
      </c>
      <c r="BD192" s="18">
        <f>BD$71</f>
        <v>0</v>
      </c>
      <c r="BE192" s="9">
        <f t="shared" si="255"/>
        <v>0</v>
      </c>
      <c r="BF192" s="11">
        <f t="shared" si="256"/>
        <v>49953.639999999992</v>
      </c>
      <c r="BG192" s="11">
        <f t="shared" si="257"/>
        <v>0</v>
      </c>
      <c r="BH192" s="11">
        <f t="shared" si="263"/>
        <v>49953.639999999992</v>
      </c>
      <c r="BI192" s="11">
        <f t="shared" si="264"/>
        <v>11489.337199999998</v>
      </c>
      <c r="BJ192" s="11">
        <f t="shared" si="265"/>
        <v>61442.977199999994</v>
      </c>
      <c r="BL192" s="12"/>
    </row>
    <row r="193" spans="1:64" ht="13.8" x14ac:dyDescent="0.3">
      <c r="A193" s="31">
        <v>185</v>
      </c>
      <c r="B193" s="31">
        <v>36</v>
      </c>
      <c r="C193" s="31">
        <v>1</v>
      </c>
      <c r="D193" s="31" t="s">
        <v>98</v>
      </c>
      <c r="E193" s="31" t="s">
        <v>83</v>
      </c>
      <c r="F193" s="31" t="s">
        <v>80</v>
      </c>
      <c r="G193" s="31" t="s">
        <v>6</v>
      </c>
      <c r="H193" s="31" t="s">
        <v>6</v>
      </c>
      <c r="I193" s="31" t="s">
        <v>149</v>
      </c>
      <c r="J193" s="37" t="s">
        <v>150</v>
      </c>
      <c r="K193" s="31"/>
      <c r="L193" s="18" t="s">
        <v>108</v>
      </c>
      <c r="M193" s="18" t="s">
        <v>142</v>
      </c>
      <c r="N193" s="18" t="s">
        <v>6</v>
      </c>
      <c r="O193" s="18" t="s">
        <v>372</v>
      </c>
      <c r="P193" s="18" t="s">
        <v>373</v>
      </c>
      <c r="Q193" s="31"/>
      <c r="R193" s="18" t="s">
        <v>199</v>
      </c>
      <c r="S193" s="18" t="s">
        <v>23</v>
      </c>
      <c r="T193" s="18" t="s">
        <v>6</v>
      </c>
      <c r="U193" s="18" t="s">
        <v>6</v>
      </c>
      <c r="V193" s="18" t="s">
        <v>372</v>
      </c>
      <c r="W193" s="18" t="s">
        <v>373</v>
      </c>
      <c r="X193" s="18"/>
      <c r="Y193" s="38" t="s">
        <v>661</v>
      </c>
      <c r="Z193" s="18" t="str">
        <f>Z$9</f>
        <v>C12a</v>
      </c>
      <c r="AA193" s="18">
        <v>25.5</v>
      </c>
      <c r="AB193" s="18">
        <v>11934</v>
      </c>
      <c r="AC193" s="18">
        <v>30157</v>
      </c>
      <c r="AD193" s="18"/>
      <c r="AE193" s="31"/>
      <c r="AF193" s="8">
        <f t="shared" si="258"/>
        <v>42091</v>
      </c>
      <c r="AG193" s="8">
        <f t="shared" si="259"/>
        <v>42.091000000000001</v>
      </c>
      <c r="AH193" s="18">
        <v>12</v>
      </c>
      <c r="AI193" s="18">
        <f t="shared" si="266"/>
        <v>0</v>
      </c>
      <c r="AJ193" s="9">
        <f t="shared" si="260"/>
        <v>0</v>
      </c>
      <c r="AK193" s="18">
        <f>AK$9</f>
        <v>5.8</v>
      </c>
      <c r="AL193" s="9">
        <f t="shared" si="251"/>
        <v>69.599999999999994</v>
      </c>
      <c r="AM193" s="18">
        <f>AM$9</f>
        <v>0.08</v>
      </c>
      <c r="AN193" s="9">
        <f t="shared" si="261"/>
        <v>24.48</v>
      </c>
      <c r="AO193" s="18">
        <f>AO$9</f>
        <v>7.48</v>
      </c>
      <c r="AP193" s="9">
        <f t="shared" si="267"/>
        <v>2288.88</v>
      </c>
      <c r="AQ193" s="21">
        <v>0</v>
      </c>
      <c r="AR193" s="9">
        <f t="shared" si="262"/>
        <v>0</v>
      </c>
      <c r="AS193" s="18">
        <f>AS$9</f>
        <v>2.4199999999999999E-2</v>
      </c>
      <c r="AT193" s="9">
        <f t="shared" si="252"/>
        <v>1018.6021999999999</v>
      </c>
      <c r="AU193" s="21">
        <f t="shared" si="288"/>
        <v>4.96E-3</v>
      </c>
      <c r="AV193" s="10">
        <f t="shared" si="268"/>
        <v>208.77135999999999</v>
      </c>
      <c r="AW193" s="18">
        <f>AW$9</f>
        <v>0.1024</v>
      </c>
      <c r="AX193" s="18">
        <v>0.8</v>
      </c>
      <c r="AY193" s="9">
        <f t="shared" si="352"/>
        <v>3448.0947200000005</v>
      </c>
      <c r="AZ193" s="18">
        <f>AZ$9</f>
        <v>0.4854</v>
      </c>
      <c r="BA193" s="9">
        <f t="shared" si="253"/>
        <v>5792.7636000000002</v>
      </c>
      <c r="BB193" s="18">
        <f>BB$9</f>
        <v>0.1416</v>
      </c>
      <c r="BC193" s="9">
        <f t="shared" si="254"/>
        <v>4270.2312000000002</v>
      </c>
      <c r="BD193" s="18">
        <f>BD$9</f>
        <v>0</v>
      </c>
      <c r="BE193" s="9">
        <f t="shared" si="255"/>
        <v>0</v>
      </c>
      <c r="BF193" s="11">
        <f t="shared" si="256"/>
        <v>17121.42308</v>
      </c>
      <c r="BG193" s="11">
        <f t="shared" si="257"/>
        <v>0</v>
      </c>
      <c r="BH193" s="11">
        <f t="shared" si="263"/>
        <v>17121.42308</v>
      </c>
      <c r="BI193" s="11">
        <f t="shared" si="264"/>
        <v>3937.9273084000001</v>
      </c>
      <c r="BJ193" s="11">
        <f t="shared" si="265"/>
        <v>21059.350388400002</v>
      </c>
      <c r="BL193" s="12"/>
    </row>
    <row r="194" spans="1:64" ht="13.8" x14ac:dyDescent="0.3">
      <c r="A194" s="31">
        <v>186</v>
      </c>
      <c r="B194" s="31">
        <v>37</v>
      </c>
      <c r="C194" s="31">
        <v>1</v>
      </c>
      <c r="D194" s="31" t="s">
        <v>969</v>
      </c>
      <c r="E194" s="31" t="s">
        <v>83</v>
      </c>
      <c r="F194" s="31" t="s">
        <v>80</v>
      </c>
      <c r="G194" s="31" t="s">
        <v>6</v>
      </c>
      <c r="H194" s="31" t="s">
        <v>6</v>
      </c>
      <c r="I194" s="31" t="s">
        <v>149</v>
      </c>
      <c r="J194" s="37" t="s">
        <v>150</v>
      </c>
      <c r="K194" s="31"/>
      <c r="L194" s="18" t="s">
        <v>969</v>
      </c>
      <c r="M194" s="18" t="s">
        <v>7</v>
      </c>
      <c r="N194" s="18" t="s">
        <v>6</v>
      </c>
      <c r="O194" s="18" t="s">
        <v>911</v>
      </c>
      <c r="P194" s="18" t="s">
        <v>899</v>
      </c>
      <c r="Q194" s="31"/>
      <c r="R194" s="18" t="s">
        <v>968</v>
      </c>
      <c r="S194" s="18" t="s">
        <v>7</v>
      </c>
      <c r="T194" s="18" t="s">
        <v>6</v>
      </c>
      <c r="U194" s="18" t="s">
        <v>6</v>
      </c>
      <c r="V194" s="18" t="s">
        <v>911</v>
      </c>
      <c r="W194" s="18" t="s">
        <v>899</v>
      </c>
      <c r="X194" s="18" t="s">
        <v>588</v>
      </c>
      <c r="Y194" s="38" t="s">
        <v>671</v>
      </c>
      <c r="Z194" s="18" t="str">
        <f>Z$9</f>
        <v>C12a</v>
      </c>
      <c r="AA194" s="18" t="s">
        <v>998</v>
      </c>
      <c r="AB194" s="18">
        <v>3470</v>
      </c>
      <c r="AC194" s="18">
        <v>8517</v>
      </c>
      <c r="AD194" s="18"/>
      <c r="AE194" s="31"/>
      <c r="AF194" s="8">
        <f t="shared" si="258"/>
        <v>11987</v>
      </c>
      <c r="AG194" s="8">
        <f t="shared" si="259"/>
        <v>11.987</v>
      </c>
      <c r="AH194" s="18">
        <v>12</v>
      </c>
      <c r="AI194" s="18">
        <f t="shared" si="266"/>
        <v>0</v>
      </c>
      <c r="AJ194" s="9">
        <f t="shared" si="260"/>
        <v>0</v>
      </c>
      <c r="AK194" s="18">
        <f>AK$9</f>
        <v>5.8</v>
      </c>
      <c r="AL194" s="9">
        <f t="shared" si="251"/>
        <v>69.599999999999994</v>
      </c>
      <c r="AM194" s="18">
        <f>AM$9</f>
        <v>0.08</v>
      </c>
      <c r="AN194" s="9">
        <f t="shared" si="261"/>
        <v>33.6</v>
      </c>
      <c r="AO194" s="18">
        <f>AO$9</f>
        <v>7.48</v>
      </c>
      <c r="AP194" s="9">
        <f t="shared" si="267"/>
        <v>3141.6000000000004</v>
      </c>
      <c r="AQ194" s="21">
        <v>0</v>
      </c>
      <c r="AR194" s="9">
        <f t="shared" si="262"/>
        <v>0</v>
      </c>
      <c r="AS194" s="18">
        <f>AS$9</f>
        <v>2.4199999999999999E-2</v>
      </c>
      <c r="AT194" s="9">
        <f t="shared" si="252"/>
        <v>290.08539999999999</v>
      </c>
      <c r="AU194" s="21">
        <f t="shared" si="288"/>
        <v>4.96E-3</v>
      </c>
      <c r="AV194" s="10">
        <f t="shared" si="268"/>
        <v>59.45552</v>
      </c>
      <c r="AW194" s="18">
        <f>AW$9</f>
        <v>0.1024</v>
      </c>
      <c r="AX194" s="18">
        <v>0.8</v>
      </c>
      <c r="AY194" s="9">
        <f t="shared" si="352"/>
        <v>981.97504000000004</v>
      </c>
      <c r="AZ194" s="18">
        <f>AZ$9</f>
        <v>0.4854</v>
      </c>
      <c r="BA194" s="9">
        <f t="shared" si="253"/>
        <v>1684.338</v>
      </c>
      <c r="BB194" s="18">
        <f>BB$9</f>
        <v>0.1416</v>
      </c>
      <c r="BC194" s="9">
        <f t="shared" si="254"/>
        <v>1206.0072</v>
      </c>
      <c r="BD194" s="18">
        <f>BD$9</f>
        <v>0</v>
      </c>
      <c r="BE194" s="9">
        <f t="shared" si="255"/>
        <v>0</v>
      </c>
      <c r="BF194" s="11">
        <f t="shared" si="256"/>
        <v>7466.6611600000015</v>
      </c>
      <c r="BG194" s="11">
        <f t="shared" si="257"/>
        <v>0</v>
      </c>
      <c r="BH194" s="11">
        <f t="shared" si="263"/>
        <v>7466.6611600000015</v>
      </c>
      <c r="BI194" s="11">
        <f t="shared" si="264"/>
        <v>1717.3320668000003</v>
      </c>
      <c r="BJ194" s="11">
        <f t="shared" si="265"/>
        <v>9183.9932268000011</v>
      </c>
      <c r="BL194" s="12"/>
    </row>
    <row r="195" spans="1:64" ht="13.8" x14ac:dyDescent="0.3">
      <c r="A195" s="31">
        <v>187</v>
      </c>
      <c r="B195" s="31">
        <v>37</v>
      </c>
      <c r="C195" s="31">
        <v>2</v>
      </c>
      <c r="D195" s="31" t="s">
        <v>969</v>
      </c>
      <c r="E195" s="31" t="s">
        <v>83</v>
      </c>
      <c r="F195" s="31" t="s">
        <v>80</v>
      </c>
      <c r="G195" s="31" t="s">
        <v>6</v>
      </c>
      <c r="H195" s="31" t="s">
        <v>6</v>
      </c>
      <c r="I195" s="31" t="s">
        <v>149</v>
      </c>
      <c r="J195" s="37" t="s">
        <v>150</v>
      </c>
      <c r="K195" s="31"/>
      <c r="L195" s="18" t="s">
        <v>969</v>
      </c>
      <c r="M195" s="18" t="s">
        <v>7</v>
      </c>
      <c r="N195" s="18" t="s">
        <v>6</v>
      </c>
      <c r="O195" s="18" t="s">
        <v>911</v>
      </c>
      <c r="P195" s="18" t="s">
        <v>899</v>
      </c>
      <c r="Q195" s="31"/>
      <c r="R195" s="18" t="s">
        <v>1106</v>
      </c>
      <c r="S195" s="18" t="s">
        <v>7</v>
      </c>
      <c r="T195" s="18" t="s">
        <v>6</v>
      </c>
      <c r="U195" s="18" t="s">
        <v>6</v>
      </c>
      <c r="V195" s="18" t="s">
        <v>913</v>
      </c>
      <c r="W195" s="18" t="s">
        <v>899</v>
      </c>
      <c r="X195" s="18" t="s">
        <v>588</v>
      </c>
      <c r="Y195" s="38" t="s">
        <v>912</v>
      </c>
      <c r="Z195" s="18" t="str">
        <f t="shared" ref="Z195" si="353">Z$11</f>
        <v>C22a</v>
      </c>
      <c r="AA195" s="18" t="s">
        <v>998</v>
      </c>
      <c r="AB195" s="18">
        <v>4542</v>
      </c>
      <c r="AC195" s="18">
        <v>12031</v>
      </c>
      <c r="AD195" s="18"/>
      <c r="AE195" s="31"/>
      <c r="AF195" s="8">
        <f t="shared" si="258"/>
        <v>16573</v>
      </c>
      <c r="AG195" s="8">
        <f t="shared" si="259"/>
        <v>16.573</v>
      </c>
      <c r="AH195" s="18">
        <v>12</v>
      </c>
      <c r="AI195" s="18">
        <f t="shared" si="266"/>
        <v>0</v>
      </c>
      <c r="AJ195" s="9">
        <f t="shared" si="260"/>
        <v>0</v>
      </c>
      <c r="AK195" s="18">
        <f t="shared" ref="AK195" si="354">AK$11</f>
        <v>7.25</v>
      </c>
      <c r="AL195" s="9">
        <f t="shared" si="251"/>
        <v>87</v>
      </c>
      <c r="AM195" s="18">
        <f t="shared" ref="AM195" si="355">AM$11</f>
        <v>0.08</v>
      </c>
      <c r="AN195" s="9">
        <f t="shared" si="261"/>
        <v>33.6</v>
      </c>
      <c r="AO195" s="18">
        <f t="shared" ref="AO195" si="356">AO$11</f>
        <v>32.479999999999997</v>
      </c>
      <c r="AP195" s="9">
        <f t="shared" si="267"/>
        <v>13641.6</v>
      </c>
      <c r="AQ195" s="21">
        <v>0</v>
      </c>
      <c r="AR195" s="9">
        <f t="shared" si="262"/>
        <v>0</v>
      </c>
      <c r="AS195" s="18">
        <f t="shared" ref="AS195" si="357">AS$11</f>
        <v>2.4199999999999999E-2</v>
      </c>
      <c r="AT195" s="9">
        <f t="shared" si="252"/>
        <v>401.06659999999999</v>
      </c>
      <c r="AU195" s="21">
        <f t="shared" si="288"/>
        <v>4.96E-3</v>
      </c>
      <c r="AV195" s="10">
        <f t="shared" si="268"/>
        <v>82.202079999999995</v>
      </c>
      <c r="AW195" s="18">
        <f t="shared" ref="AW195" si="358">AW$11</f>
        <v>0.1024</v>
      </c>
      <c r="AX195" s="18">
        <v>0.8</v>
      </c>
      <c r="AY195" s="9">
        <f t="shared" si="352"/>
        <v>1357.6601600000001</v>
      </c>
      <c r="AZ195" s="18">
        <f t="shared" ref="AZ195" si="359">AZ$11</f>
        <v>0.3266</v>
      </c>
      <c r="BA195" s="9">
        <f t="shared" si="253"/>
        <v>1483.4172000000001</v>
      </c>
      <c r="BB195" s="18">
        <f t="shared" ref="BB195" si="360">BB$11</f>
        <v>0.22270000000000001</v>
      </c>
      <c r="BC195" s="9">
        <f t="shared" si="254"/>
        <v>2679.3036999999999</v>
      </c>
      <c r="BD195" s="18">
        <f t="shared" ref="BD195" si="361">BD$11</f>
        <v>0</v>
      </c>
      <c r="BE195" s="9">
        <f t="shared" si="255"/>
        <v>0</v>
      </c>
      <c r="BF195" s="11">
        <f t="shared" si="256"/>
        <v>19765.849739999998</v>
      </c>
      <c r="BG195" s="11">
        <f t="shared" si="257"/>
        <v>0</v>
      </c>
      <c r="BH195" s="11">
        <f t="shared" si="263"/>
        <v>19765.849739999998</v>
      </c>
      <c r="BI195" s="11">
        <f t="shared" si="264"/>
        <v>4546.1454401999999</v>
      </c>
      <c r="BJ195" s="11">
        <f t="shared" si="265"/>
        <v>24311.9951802</v>
      </c>
      <c r="BL195" s="12"/>
    </row>
    <row r="196" spans="1:64" ht="13.8" x14ac:dyDescent="0.3">
      <c r="A196" s="31">
        <v>188</v>
      </c>
      <c r="B196" s="31">
        <v>38</v>
      </c>
      <c r="C196" s="31">
        <v>1</v>
      </c>
      <c r="D196" s="31" t="s">
        <v>914</v>
      </c>
      <c r="E196" s="31" t="s">
        <v>83</v>
      </c>
      <c r="F196" s="31" t="s">
        <v>80</v>
      </c>
      <c r="G196" s="31" t="s">
        <v>6</v>
      </c>
      <c r="H196" s="31" t="s">
        <v>6</v>
      </c>
      <c r="I196" s="31" t="s">
        <v>149</v>
      </c>
      <c r="J196" s="37" t="s">
        <v>150</v>
      </c>
      <c r="K196" s="31"/>
      <c r="L196" s="18" t="s">
        <v>915</v>
      </c>
      <c r="M196" s="18" t="s">
        <v>26</v>
      </c>
      <c r="N196" s="18" t="s">
        <v>25</v>
      </c>
      <c r="O196" s="18" t="s">
        <v>143</v>
      </c>
      <c r="P196" s="18" t="s">
        <v>886</v>
      </c>
      <c r="Q196" s="31"/>
      <c r="R196" s="18" t="s">
        <v>915</v>
      </c>
      <c r="S196" s="18" t="s">
        <v>26</v>
      </c>
      <c r="T196" s="18" t="s">
        <v>25</v>
      </c>
      <c r="U196" s="18" t="s">
        <v>25</v>
      </c>
      <c r="V196" s="18" t="s">
        <v>143</v>
      </c>
      <c r="W196" s="18" t="s">
        <v>886</v>
      </c>
      <c r="X196" s="18"/>
      <c r="Y196" s="38" t="s">
        <v>672</v>
      </c>
      <c r="Z196" s="18" t="str">
        <f t="shared" ref="Z196:Z206" si="362">Z$9</f>
        <v>C12a</v>
      </c>
      <c r="AA196" s="18" t="s">
        <v>876</v>
      </c>
      <c r="AB196" s="18">
        <v>4278</v>
      </c>
      <c r="AC196" s="18">
        <v>8715</v>
      </c>
      <c r="AD196" s="18"/>
      <c r="AE196" s="31"/>
      <c r="AF196" s="8">
        <f t="shared" si="258"/>
        <v>12993</v>
      </c>
      <c r="AG196" s="8">
        <f t="shared" si="259"/>
        <v>12.993</v>
      </c>
      <c r="AH196" s="18">
        <v>12</v>
      </c>
      <c r="AI196" s="18">
        <f t="shared" si="266"/>
        <v>0</v>
      </c>
      <c r="AJ196" s="9">
        <f t="shared" si="260"/>
        <v>0</v>
      </c>
      <c r="AK196" s="18">
        <f t="shared" ref="AK196:AK206" si="363">AK$9</f>
        <v>5.8</v>
      </c>
      <c r="AL196" s="9">
        <f t="shared" si="251"/>
        <v>69.599999999999994</v>
      </c>
      <c r="AM196" s="18">
        <f t="shared" ref="AM196:AM206" si="364">AM$9</f>
        <v>0.08</v>
      </c>
      <c r="AN196" s="9">
        <f t="shared" si="261"/>
        <v>24</v>
      </c>
      <c r="AO196" s="18">
        <f t="shared" ref="AO196:AO206" si="365">AO$9</f>
        <v>7.48</v>
      </c>
      <c r="AP196" s="9">
        <f t="shared" si="267"/>
        <v>2244</v>
      </c>
      <c r="AQ196" s="21">
        <v>0</v>
      </c>
      <c r="AR196" s="9">
        <f t="shared" si="262"/>
        <v>0</v>
      </c>
      <c r="AS196" s="18">
        <f t="shared" ref="AS196:AS206" si="366">AS$9</f>
        <v>2.4199999999999999E-2</v>
      </c>
      <c r="AT196" s="9">
        <f t="shared" si="252"/>
        <v>314.43059999999997</v>
      </c>
      <c r="AU196" s="21">
        <f t="shared" si="288"/>
        <v>4.96E-3</v>
      </c>
      <c r="AV196" s="10">
        <f t="shared" si="268"/>
        <v>64.445279999999997</v>
      </c>
      <c r="AW196" s="18">
        <f>AW$9</f>
        <v>0.1024</v>
      </c>
      <c r="AX196" s="18">
        <v>0.8</v>
      </c>
      <c r="AY196" s="9">
        <f t="shared" si="352"/>
        <v>1064.3865600000001</v>
      </c>
      <c r="AZ196" s="18">
        <f t="shared" ref="AZ196:AZ206" si="367">AZ$9</f>
        <v>0.4854</v>
      </c>
      <c r="BA196" s="9">
        <f t="shared" si="253"/>
        <v>2076.5412000000001</v>
      </c>
      <c r="BB196" s="18">
        <f t="shared" ref="BB196:BB206" si="368">BB$9</f>
        <v>0.1416</v>
      </c>
      <c r="BC196" s="9">
        <f t="shared" si="254"/>
        <v>1234.0440000000001</v>
      </c>
      <c r="BD196" s="18">
        <f t="shared" ref="BD196:BD206" si="369">BD$9</f>
        <v>0</v>
      </c>
      <c r="BE196" s="9">
        <f t="shared" si="255"/>
        <v>0</v>
      </c>
      <c r="BF196" s="11">
        <f t="shared" si="256"/>
        <v>7091.4476400000003</v>
      </c>
      <c r="BG196" s="11">
        <f t="shared" si="257"/>
        <v>0</v>
      </c>
      <c r="BH196" s="11">
        <f t="shared" si="263"/>
        <v>7091.4476400000003</v>
      </c>
      <c r="BI196" s="11">
        <f t="shared" si="264"/>
        <v>1631.0329572000001</v>
      </c>
      <c r="BJ196" s="11">
        <f t="shared" si="265"/>
        <v>8722.4805971999995</v>
      </c>
      <c r="BL196" s="12"/>
    </row>
    <row r="197" spans="1:64" ht="13.8" x14ac:dyDescent="0.3">
      <c r="A197" s="31">
        <v>189</v>
      </c>
      <c r="B197" s="31">
        <v>39</v>
      </c>
      <c r="C197" s="31">
        <v>1</v>
      </c>
      <c r="D197" s="31" t="s">
        <v>99</v>
      </c>
      <c r="E197" s="31" t="s">
        <v>83</v>
      </c>
      <c r="F197" s="31" t="s">
        <v>80</v>
      </c>
      <c r="G197" s="31" t="s">
        <v>6</v>
      </c>
      <c r="H197" s="31" t="s">
        <v>6</v>
      </c>
      <c r="I197" s="31" t="s">
        <v>149</v>
      </c>
      <c r="J197" s="37" t="s">
        <v>150</v>
      </c>
      <c r="K197" s="31"/>
      <c r="L197" s="18" t="s">
        <v>109</v>
      </c>
      <c r="M197" s="18" t="s">
        <v>70</v>
      </c>
      <c r="N197" s="18" t="s">
        <v>6</v>
      </c>
      <c r="O197" s="18" t="s">
        <v>380</v>
      </c>
      <c r="P197" s="18" t="s">
        <v>144</v>
      </c>
      <c r="Q197" s="31"/>
      <c r="R197" s="18" t="s">
        <v>109</v>
      </c>
      <c r="S197" s="18" t="s">
        <v>70</v>
      </c>
      <c r="T197" s="18" t="s">
        <v>6</v>
      </c>
      <c r="U197" s="18" t="s">
        <v>6</v>
      </c>
      <c r="V197" s="18" t="s">
        <v>380</v>
      </c>
      <c r="W197" s="18" t="s">
        <v>144</v>
      </c>
      <c r="X197" s="18"/>
      <c r="Y197" s="38" t="s">
        <v>673</v>
      </c>
      <c r="Z197" s="18" t="str">
        <f t="shared" si="362"/>
        <v>C12a</v>
      </c>
      <c r="AA197" s="18" t="s">
        <v>930</v>
      </c>
      <c r="AB197" s="18">
        <v>14444</v>
      </c>
      <c r="AC197" s="18">
        <v>11886</v>
      </c>
      <c r="AD197" s="18">
        <v>12034</v>
      </c>
      <c r="AE197" s="31"/>
      <c r="AF197" s="8">
        <f t="shared" si="258"/>
        <v>38364</v>
      </c>
      <c r="AG197" s="8">
        <f t="shared" si="259"/>
        <v>38.363999999999997</v>
      </c>
      <c r="AH197" s="18">
        <v>12</v>
      </c>
      <c r="AI197" s="18">
        <f t="shared" si="266"/>
        <v>0</v>
      </c>
      <c r="AJ197" s="9">
        <f t="shared" si="260"/>
        <v>0</v>
      </c>
      <c r="AK197" s="18">
        <f t="shared" si="363"/>
        <v>5.8</v>
      </c>
      <c r="AL197" s="9">
        <f t="shared" si="251"/>
        <v>69.599999999999994</v>
      </c>
      <c r="AM197" s="18">
        <f t="shared" si="364"/>
        <v>0.08</v>
      </c>
      <c r="AN197" s="9">
        <f t="shared" si="261"/>
        <v>29.759999999999998</v>
      </c>
      <c r="AO197" s="18">
        <f t="shared" si="365"/>
        <v>7.48</v>
      </c>
      <c r="AP197" s="9">
        <f t="shared" si="267"/>
        <v>2782.56</v>
      </c>
      <c r="AQ197" s="21">
        <v>0</v>
      </c>
      <c r="AR197" s="9">
        <f t="shared" si="262"/>
        <v>0</v>
      </c>
      <c r="AS197" s="18">
        <f t="shared" si="366"/>
        <v>2.4199999999999999E-2</v>
      </c>
      <c r="AT197" s="9">
        <f t="shared" si="252"/>
        <v>928.40879999999993</v>
      </c>
      <c r="AU197" s="21">
        <f t="shared" si="288"/>
        <v>4.96E-3</v>
      </c>
      <c r="AV197" s="10">
        <f t="shared" si="268"/>
        <v>190.28543999999999</v>
      </c>
      <c r="AW197" s="18">
        <f>AW$9</f>
        <v>0.1024</v>
      </c>
      <c r="AX197" s="18">
        <v>0.8</v>
      </c>
      <c r="AY197" s="9">
        <f t="shared" si="352"/>
        <v>3142.7788800000003</v>
      </c>
      <c r="AZ197" s="18">
        <f t="shared" si="367"/>
        <v>0.4854</v>
      </c>
      <c r="BA197" s="9">
        <f t="shared" si="253"/>
        <v>7011.1175999999996</v>
      </c>
      <c r="BB197" s="18">
        <f t="shared" si="368"/>
        <v>0.1416</v>
      </c>
      <c r="BC197" s="9">
        <f t="shared" si="254"/>
        <v>1683.0576000000001</v>
      </c>
      <c r="BD197" s="18">
        <f t="shared" si="369"/>
        <v>0</v>
      </c>
      <c r="BE197" s="9">
        <f t="shared" si="255"/>
        <v>0</v>
      </c>
      <c r="BF197" s="11">
        <f t="shared" si="256"/>
        <v>15837.568319999998</v>
      </c>
      <c r="BG197" s="11">
        <f t="shared" si="257"/>
        <v>0</v>
      </c>
      <c r="BH197" s="11">
        <f t="shared" si="263"/>
        <v>15837.568319999998</v>
      </c>
      <c r="BI197" s="11">
        <f t="shared" si="264"/>
        <v>3642.6407135999998</v>
      </c>
      <c r="BJ197" s="11">
        <f t="shared" si="265"/>
        <v>19480.209033599996</v>
      </c>
      <c r="BL197" s="12"/>
    </row>
    <row r="198" spans="1:64" ht="13.8" x14ac:dyDescent="0.3">
      <c r="A198" s="31">
        <v>190</v>
      </c>
      <c r="B198" s="31">
        <v>40</v>
      </c>
      <c r="C198" s="31">
        <v>1</v>
      </c>
      <c r="D198" s="31" t="s">
        <v>99</v>
      </c>
      <c r="E198" s="31" t="s">
        <v>83</v>
      </c>
      <c r="F198" s="31" t="s">
        <v>80</v>
      </c>
      <c r="G198" s="31" t="s">
        <v>6</v>
      </c>
      <c r="H198" s="31" t="s">
        <v>6</v>
      </c>
      <c r="I198" s="31" t="s">
        <v>149</v>
      </c>
      <c r="J198" s="37" t="s">
        <v>150</v>
      </c>
      <c r="K198" s="31"/>
      <c r="L198" s="18" t="s">
        <v>114</v>
      </c>
      <c r="M198" s="18" t="s">
        <v>14</v>
      </c>
      <c r="N198" s="18" t="s">
        <v>13</v>
      </c>
      <c r="O198" s="18" t="s">
        <v>382</v>
      </c>
      <c r="P198" s="18" t="s">
        <v>860</v>
      </c>
      <c r="Q198" s="31"/>
      <c r="R198" s="18" t="s">
        <v>209</v>
      </c>
      <c r="S198" s="18" t="s">
        <v>14</v>
      </c>
      <c r="T198" s="18" t="s">
        <v>13</v>
      </c>
      <c r="U198" s="18" t="s">
        <v>13</v>
      </c>
      <c r="V198" s="18" t="s">
        <v>381</v>
      </c>
      <c r="W198" s="18"/>
      <c r="X198" s="18"/>
      <c r="Y198" s="38" t="s">
        <v>674</v>
      </c>
      <c r="Z198" s="18" t="str">
        <f t="shared" si="362"/>
        <v>C12a</v>
      </c>
      <c r="AA198" s="18" t="s">
        <v>886</v>
      </c>
      <c r="AB198" s="18">
        <v>449</v>
      </c>
      <c r="AC198" s="18">
        <v>1356</v>
      </c>
      <c r="AD198" s="18"/>
      <c r="AE198" s="31"/>
      <c r="AF198" s="8">
        <f t="shared" si="258"/>
        <v>1805</v>
      </c>
      <c r="AG198" s="8">
        <f t="shared" si="259"/>
        <v>1.8049999999999999</v>
      </c>
      <c r="AH198" s="18">
        <v>12</v>
      </c>
      <c r="AI198" s="18">
        <f t="shared" si="266"/>
        <v>0</v>
      </c>
      <c r="AJ198" s="9">
        <f t="shared" si="260"/>
        <v>0</v>
      </c>
      <c r="AK198" s="18">
        <f t="shared" si="363"/>
        <v>5.8</v>
      </c>
      <c r="AL198" s="9">
        <f t="shared" si="251"/>
        <v>69.599999999999994</v>
      </c>
      <c r="AM198" s="18">
        <f t="shared" si="364"/>
        <v>0.08</v>
      </c>
      <c r="AN198" s="9">
        <f t="shared" si="261"/>
        <v>11.52</v>
      </c>
      <c r="AO198" s="18">
        <f t="shared" si="365"/>
        <v>7.48</v>
      </c>
      <c r="AP198" s="9">
        <f t="shared" si="267"/>
        <v>1077.1200000000001</v>
      </c>
      <c r="AQ198" s="21">
        <v>0</v>
      </c>
      <c r="AR198" s="9">
        <f t="shared" si="262"/>
        <v>0</v>
      </c>
      <c r="AS198" s="18">
        <f t="shared" si="366"/>
        <v>2.4199999999999999E-2</v>
      </c>
      <c r="AT198" s="9">
        <f t="shared" si="252"/>
        <v>43.680999999999997</v>
      </c>
      <c r="AU198" s="21">
        <f t="shared" si="288"/>
        <v>4.96E-3</v>
      </c>
      <c r="AV198" s="10">
        <f t="shared" si="268"/>
        <v>8.9527999999999999</v>
      </c>
      <c r="AW198" s="18">
        <v>9.5399999999999991</v>
      </c>
      <c r="AX198" s="25">
        <v>12</v>
      </c>
      <c r="AY198" s="27">
        <f t="shared" ref="AY198:AY227" si="370">AX198*AW198</f>
        <v>114.47999999999999</v>
      </c>
      <c r="AZ198" s="18">
        <f t="shared" si="367"/>
        <v>0.4854</v>
      </c>
      <c r="BA198" s="9">
        <f t="shared" si="253"/>
        <v>217.94460000000001</v>
      </c>
      <c r="BB198" s="18">
        <f t="shared" si="368"/>
        <v>0.1416</v>
      </c>
      <c r="BC198" s="9">
        <f t="shared" si="254"/>
        <v>192.00960000000001</v>
      </c>
      <c r="BD198" s="18">
        <f t="shared" si="369"/>
        <v>0</v>
      </c>
      <c r="BE198" s="9">
        <f t="shared" si="255"/>
        <v>0</v>
      </c>
      <c r="BF198" s="11">
        <f t="shared" si="256"/>
        <v>1735.308</v>
      </c>
      <c r="BG198" s="11">
        <f t="shared" si="257"/>
        <v>0</v>
      </c>
      <c r="BH198" s="11">
        <f t="shared" si="263"/>
        <v>1735.308</v>
      </c>
      <c r="BI198" s="11">
        <f t="shared" si="264"/>
        <v>399.12084000000004</v>
      </c>
      <c r="BJ198" s="11">
        <f t="shared" si="265"/>
        <v>2134.42884</v>
      </c>
      <c r="BL198" s="12"/>
    </row>
    <row r="199" spans="1:64" ht="13.8" x14ac:dyDescent="0.3">
      <c r="A199" s="31">
        <v>191</v>
      </c>
      <c r="B199" s="31">
        <v>40</v>
      </c>
      <c r="C199" s="31">
        <v>2</v>
      </c>
      <c r="D199" s="31" t="s">
        <v>99</v>
      </c>
      <c r="E199" s="31" t="s">
        <v>83</v>
      </c>
      <c r="F199" s="31" t="s">
        <v>80</v>
      </c>
      <c r="G199" s="31" t="s">
        <v>6</v>
      </c>
      <c r="H199" s="31" t="s">
        <v>6</v>
      </c>
      <c r="I199" s="31" t="s">
        <v>149</v>
      </c>
      <c r="J199" s="37" t="s">
        <v>150</v>
      </c>
      <c r="K199" s="31"/>
      <c r="L199" s="18" t="s">
        <v>114</v>
      </c>
      <c r="M199" s="18" t="s">
        <v>14</v>
      </c>
      <c r="N199" s="18" t="s">
        <v>13</v>
      </c>
      <c r="O199" s="18" t="s">
        <v>382</v>
      </c>
      <c r="P199" s="18" t="s">
        <v>860</v>
      </c>
      <c r="Q199" s="31"/>
      <c r="R199" s="18" t="s">
        <v>210</v>
      </c>
      <c r="S199" s="18" t="s">
        <v>14</v>
      </c>
      <c r="T199" s="18" t="s">
        <v>13</v>
      </c>
      <c r="U199" s="18" t="s">
        <v>13</v>
      </c>
      <c r="V199" s="18" t="s">
        <v>382</v>
      </c>
      <c r="W199" s="18" t="s">
        <v>860</v>
      </c>
      <c r="X199" s="18"/>
      <c r="Y199" s="38" t="s">
        <v>675</v>
      </c>
      <c r="Z199" s="18" t="str">
        <f t="shared" si="362"/>
        <v>C12a</v>
      </c>
      <c r="AA199" s="18" t="s">
        <v>897</v>
      </c>
      <c r="AB199" s="18">
        <v>1134</v>
      </c>
      <c r="AC199" s="18">
        <v>3119</v>
      </c>
      <c r="AD199" s="18"/>
      <c r="AE199" s="31"/>
      <c r="AF199" s="8">
        <f t="shared" si="258"/>
        <v>4253</v>
      </c>
      <c r="AG199" s="8">
        <f t="shared" si="259"/>
        <v>4.2530000000000001</v>
      </c>
      <c r="AH199" s="18">
        <v>12</v>
      </c>
      <c r="AI199" s="18">
        <f t="shared" si="266"/>
        <v>0</v>
      </c>
      <c r="AJ199" s="9">
        <f t="shared" si="260"/>
        <v>0</v>
      </c>
      <c r="AK199" s="18">
        <f t="shared" si="363"/>
        <v>5.8</v>
      </c>
      <c r="AL199" s="9">
        <f t="shared" si="251"/>
        <v>69.599999999999994</v>
      </c>
      <c r="AM199" s="18">
        <f t="shared" si="364"/>
        <v>0.08</v>
      </c>
      <c r="AN199" s="9">
        <f t="shared" si="261"/>
        <v>15.36</v>
      </c>
      <c r="AO199" s="18">
        <f t="shared" si="365"/>
        <v>7.48</v>
      </c>
      <c r="AP199" s="9">
        <f t="shared" si="267"/>
        <v>1436.16</v>
      </c>
      <c r="AQ199" s="21">
        <v>0</v>
      </c>
      <c r="AR199" s="9">
        <f t="shared" si="262"/>
        <v>0</v>
      </c>
      <c r="AS199" s="18">
        <f t="shared" si="366"/>
        <v>2.4199999999999999E-2</v>
      </c>
      <c r="AT199" s="9">
        <f t="shared" si="252"/>
        <v>102.9226</v>
      </c>
      <c r="AU199" s="21">
        <f t="shared" si="288"/>
        <v>4.96E-3</v>
      </c>
      <c r="AV199" s="10">
        <f t="shared" si="268"/>
        <v>21.09488</v>
      </c>
      <c r="AW199" s="18">
        <v>13.35</v>
      </c>
      <c r="AX199" s="25">
        <v>12</v>
      </c>
      <c r="AY199" s="27">
        <f t="shared" si="370"/>
        <v>160.19999999999999</v>
      </c>
      <c r="AZ199" s="18">
        <f t="shared" si="367"/>
        <v>0.4854</v>
      </c>
      <c r="BA199" s="9">
        <f t="shared" si="253"/>
        <v>550.44359999999995</v>
      </c>
      <c r="BB199" s="18">
        <f t="shared" si="368"/>
        <v>0.1416</v>
      </c>
      <c r="BC199" s="9">
        <f t="shared" si="254"/>
        <v>441.65039999999999</v>
      </c>
      <c r="BD199" s="18">
        <f t="shared" si="369"/>
        <v>0</v>
      </c>
      <c r="BE199" s="9">
        <f t="shared" si="255"/>
        <v>0</v>
      </c>
      <c r="BF199" s="11">
        <f t="shared" si="256"/>
        <v>2797.4314800000002</v>
      </c>
      <c r="BG199" s="11">
        <f t="shared" si="257"/>
        <v>0</v>
      </c>
      <c r="BH199" s="11">
        <f t="shared" si="263"/>
        <v>2797.4314800000002</v>
      </c>
      <c r="BI199" s="11">
        <f t="shared" si="264"/>
        <v>643.40924040000004</v>
      </c>
      <c r="BJ199" s="11">
        <f t="shared" si="265"/>
        <v>3440.8407204000005</v>
      </c>
      <c r="BL199" s="12"/>
    </row>
    <row r="200" spans="1:64" ht="13.8" x14ac:dyDescent="0.3">
      <c r="A200" s="31">
        <v>192</v>
      </c>
      <c r="B200" s="31">
        <v>40</v>
      </c>
      <c r="C200" s="31">
        <v>3</v>
      </c>
      <c r="D200" s="31" t="s">
        <v>99</v>
      </c>
      <c r="E200" s="31" t="s">
        <v>83</v>
      </c>
      <c r="F200" s="31" t="s">
        <v>80</v>
      </c>
      <c r="G200" s="31" t="s">
        <v>6</v>
      </c>
      <c r="H200" s="31" t="s">
        <v>6</v>
      </c>
      <c r="I200" s="31" t="s">
        <v>149</v>
      </c>
      <c r="J200" s="37" t="s">
        <v>150</v>
      </c>
      <c r="K200" s="31"/>
      <c r="L200" s="18" t="s">
        <v>114</v>
      </c>
      <c r="M200" s="18" t="s">
        <v>14</v>
      </c>
      <c r="N200" s="18" t="s">
        <v>13</v>
      </c>
      <c r="O200" s="18" t="s">
        <v>382</v>
      </c>
      <c r="P200" s="18" t="s">
        <v>860</v>
      </c>
      <c r="Q200" s="31"/>
      <c r="R200" s="18" t="s">
        <v>209</v>
      </c>
      <c r="S200" s="18" t="s">
        <v>383</v>
      </c>
      <c r="T200" s="18" t="s">
        <v>384</v>
      </c>
      <c r="U200" s="18" t="s">
        <v>384</v>
      </c>
      <c r="V200" s="18"/>
      <c r="W200" s="18"/>
      <c r="X200" s="18"/>
      <c r="Y200" s="38" t="s">
        <v>676</v>
      </c>
      <c r="Z200" s="18" t="str">
        <f t="shared" si="362"/>
        <v>C12a</v>
      </c>
      <c r="AA200" s="18" t="s">
        <v>864</v>
      </c>
      <c r="AB200" s="18">
        <v>114</v>
      </c>
      <c r="AC200" s="18">
        <v>423</v>
      </c>
      <c r="AD200" s="18"/>
      <c r="AE200" s="31"/>
      <c r="AF200" s="8">
        <f t="shared" si="258"/>
        <v>537</v>
      </c>
      <c r="AG200" s="8">
        <f t="shared" si="259"/>
        <v>0.53700000000000003</v>
      </c>
      <c r="AH200" s="18">
        <v>12</v>
      </c>
      <c r="AI200" s="18">
        <f t="shared" si="266"/>
        <v>0</v>
      </c>
      <c r="AJ200" s="9">
        <f t="shared" si="260"/>
        <v>0</v>
      </c>
      <c r="AK200" s="18">
        <f t="shared" si="363"/>
        <v>5.8</v>
      </c>
      <c r="AL200" s="9">
        <f t="shared" si="251"/>
        <v>69.599999999999994</v>
      </c>
      <c r="AM200" s="18">
        <f t="shared" si="364"/>
        <v>0.08</v>
      </c>
      <c r="AN200" s="9">
        <f t="shared" si="261"/>
        <v>2.88</v>
      </c>
      <c r="AO200" s="18">
        <f t="shared" si="365"/>
        <v>7.48</v>
      </c>
      <c r="AP200" s="9">
        <f t="shared" si="267"/>
        <v>269.28000000000003</v>
      </c>
      <c r="AQ200" s="21">
        <v>0</v>
      </c>
      <c r="AR200" s="9">
        <f t="shared" si="262"/>
        <v>0</v>
      </c>
      <c r="AS200" s="18">
        <f t="shared" si="366"/>
        <v>2.4199999999999999E-2</v>
      </c>
      <c r="AT200" s="9">
        <f t="shared" si="252"/>
        <v>12.9954</v>
      </c>
      <c r="AU200" s="21">
        <f t="shared" si="288"/>
        <v>4.96E-3</v>
      </c>
      <c r="AV200" s="10">
        <f t="shared" si="268"/>
        <v>2.6635200000000001</v>
      </c>
      <c r="AW200" s="18">
        <v>5.72</v>
      </c>
      <c r="AX200" s="25">
        <v>12</v>
      </c>
      <c r="AY200" s="27">
        <f t="shared" si="370"/>
        <v>68.64</v>
      </c>
      <c r="AZ200" s="18">
        <f t="shared" si="367"/>
        <v>0.4854</v>
      </c>
      <c r="BA200" s="9">
        <f t="shared" si="253"/>
        <v>55.335599999999999</v>
      </c>
      <c r="BB200" s="18">
        <f t="shared" si="368"/>
        <v>0.1416</v>
      </c>
      <c r="BC200" s="9">
        <f t="shared" si="254"/>
        <v>59.896799999999999</v>
      </c>
      <c r="BD200" s="18">
        <f t="shared" si="369"/>
        <v>0</v>
      </c>
      <c r="BE200" s="9">
        <f t="shared" si="255"/>
        <v>0</v>
      </c>
      <c r="BF200" s="11">
        <f t="shared" si="256"/>
        <v>541.29132000000004</v>
      </c>
      <c r="BG200" s="11">
        <f t="shared" si="257"/>
        <v>0</v>
      </c>
      <c r="BH200" s="11">
        <f t="shared" si="263"/>
        <v>541.29132000000004</v>
      </c>
      <c r="BI200" s="11">
        <f t="shared" si="264"/>
        <v>124.49700360000001</v>
      </c>
      <c r="BJ200" s="11">
        <f t="shared" si="265"/>
        <v>665.78832360000001</v>
      </c>
      <c r="BL200" s="12"/>
    </row>
    <row r="201" spans="1:64" ht="13.8" x14ac:dyDescent="0.3">
      <c r="A201" s="31">
        <v>193</v>
      </c>
      <c r="B201" s="31">
        <v>40</v>
      </c>
      <c r="C201" s="31">
        <v>4</v>
      </c>
      <c r="D201" s="31" t="s">
        <v>99</v>
      </c>
      <c r="E201" s="31" t="s">
        <v>83</v>
      </c>
      <c r="F201" s="31" t="s">
        <v>80</v>
      </c>
      <c r="G201" s="31" t="s">
        <v>6</v>
      </c>
      <c r="H201" s="31" t="s">
        <v>6</v>
      </c>
      <c r="I201" s="31" t="s">
        <v>149</v>
      </c>
      <c r="J201" s="37" t="s">
        <v>150</v>
      </c>
      <c r="K201" s="31"/>
      <c r="L201" s="18" t="s">
        <v>114</v>
      </c>
      <c r="M201" s="18" t="s">
        <v>14</v>
      </c>
      <c r="N201" s="18" t="s">
        <v>13</v>
      </c>
      <c r="O201" s="18" t="s">
        <v>382</v>
      </c>
      <c r="P201" s="18" t="s">
        <v>860</v>
      </c>
      <c r="Q201" s="31"/>
      <c r="R201" s="18" t="s">
        <v>209</v>
      </c>
      <c r="S201" s="18" t="s">
        <v>14</v>
      </c>
      <c r="T201" s="18" t="s">
        <v>13</v>
      </c>
      <c r="U201" s="18" t="s">
        <v>13</v>
      </c>
      <c r="V201" s="18" t="s">
        <v>385</v>
      </c>
      <c r="W201" s="18" t="s">
        <v>917</v>
      </c>
      <c r="X201" s="18"/>
      <c r="Y201" s="38" t="s">
        <v>677</v>
      </c>
      <c r="Z201" s="18" t="str">
        <f t="shared" si="362"/>
        <v>C12a</v>
      </c>
      <c r="AA201" s="18" t="s">
        <v>860</v>
      </c>
      <c r="AB201" s="18">
        <v>497</v>
      </c>
      <c r="AC201" s="18">
        <v>1413</v>
      </c>
      <c r="AD201" s="18"/>
      <c r="AE201" s="31"/>
      <c r="AF201" s="8">
        <f t="shared" si="258"/>
        <v>1910</v>
      </c>
      <c r="AG201" s="8">
        <f t="shared" si="259"/>
        <v>1.91</v>
      </c>
      <c r="AH201" s="18">
        <v>12</v>
      </c>
      <c r="AI201" s="18">
        <f t="shared" si="266"/>
        <v>0</v>
      </c>
      <c r="AJ201" s="9">
        <f t="shared" si="260"/>
        <v>0</v>
      </c>
      <c r="AK201" s="18">
        <f t="shared" si="363"/>
        <v>5.8</v>
      </c>
      <c r="AL201" s="9">
        <f t="shared" ref="AL201:AL264" si="371">AH201*AK201</f>
        <v>69.599999999999994</v>
      </c>
      <c r="AM201" s="18">
        <f t="shared" si="364"/>
        <v>0.08</v>
      </c>
      <c r="AN201" s="9">
        <f t="shared" si="261"/>
        <v>0.96</v>
      </c>
      <c r="AO201" s="18">
        <f t="shared" si="365"/>
        <v>7.48</v>
      </c>
      <c r="AP201" s="9">
        <f t="shared" si="267"/>
        <v>89.76</v>
      </c>
      <c r="AQ201" s="21">
        <v>0</v>
      </c>
      <c r="AR201" s="9">
        <f t="shared" si="262"/>
        <v>0</v>
      </c>
      <c r="AS201" s="18">
        <f t="shared" si="366"/>
        <v>2.4199999999999999E-2</v>
      </c>
      <c r="AT201" s="9">
        <f t="shared" ref="AT201:AT264" si="372">AS201*AF201</f>
        <v>46.222000000000001</v>
      </c>
      <c r="AU201" s="21">
        <f t="shared" si="288"/>
        <v>4.96E-3</v>
      </c>
      <c r="AV201" s="10">
        <f t="shared" si="268"/>
        <v>9.4735999999999994</v>
      </c>
      <c r="AW201" s="18">
        <v>9.5399999999999991</v>
      </c>
      <c r="AX201" s="25">
        <v>12</v>
      </c>
      <c r="AY201" s="27">
        <f t="shared" si="370"/>
        <v>114.47999999999999</v>
      </c>
      <c r="AZ201" s="18">
        <f t="shared" si="367"/>
        <v>0.4854</v>
      </c>
      <c r="BA201" s="9">
        <f t="shared" ref="BA201:BA264" si="373">AZ201*AB201</f>
        <v>241.24379999999999</v>
      </c>
      <c r="BB201" s="18">
        <f t="shared" si="368"/>
        <v>0.1416</v>
      </c>
      <c r="BC201" s="9">
        <f t="shared" ref="BC201:BC264" si="374">BB201*AC201</f>
        <v>200.08080000000001</v>
      </c>
      <c r="BD201" s="18">
        <f t="shared" si="369"/>
        <v>0</v>
      </c>
      <c r="BE201" s="9">
        <f t="shared" ref="BE201:BE264" si="375">BD201*AD201</f>
        <v>0</v>
      </c>
      <c r="BF201" s="11">
        <f t="shared" ref="BF201:BF264" si="376">BE201+BC201+BA201+AY201+AV201+AT201+AR201+AP201+AN201+AL201</f>
        <v>771.82020000000011</v>
      </c>
      <c r="BG201" s="11">
        <f t="shared" ref="BG201:BG264" si="377">AJ201</f>
        <v>0</v>
      </c>
      <c r="BH201" s="11">
        <f t="shared" si="263"/>
        <v>771.82020000000011</v>
      </c>
      <c r="BI201" s="11">
        <f t="shared" si="264"/>
        <v>177.51864600000005</v>
      </c>
      <c r="BJ201" s="11">
        <f t="shared" si="265"/>
        <v>949.3388460000001</v>
      </c>
      <c r="BL201" s="12"/>
    </row>
    <row r="202" spans="1:64" ht="13.8" x14ac:dyDescent="0.3">
      <c r="A202" s="31">
        <v>194</v>
      </c>
      <c r="B202" s="31">
        <v>40</v>
      </c>
      <c r="C202" s="31">
        <v>5</v>
      </c>
      <c r="D202" s="31" t="s">
        <v>99</v>
      </c>
      <c r="E202" s="31" t="s">
        <v>83</v>
      </c>
      <c r="F202" s="31" t="s">
        <v>80</v>
      </c>
      <c r="G202" s="31" t="s">
        <v>6</v>
      </c>
      <c r="H202" s="31" t="s">
        <v>6</v>
      </c>
      <c r="I202" s="31" t="s">
        <v>149</v>
      </c>
      <c r="J202" s="37" t="s">
        <v>150</v>
      </c>
      <c r="K202" s="31"/>
      <c r="L202" s="18" t="s">
        <v>114</v>
      </c>
      <c r="M202" s="18" t="s">
        <v>14</v>
      </c>
      <c r="N202" s="18" t="s">
        <v>13</v>
      </c>
      <c r="O202" s="18" t="s">
        <v>382</v>
      </c>
      <c r="P202" s="18" t="s">
        <v>860</v>
      </c>
      <c r="Q202" s="31"/>
      <c r="R202" s="18" t="s">
        <v>209</v>
      </c>
      <c r="S202" s="18" t="s">
        <v>14</v>
      </c>
      <c r="T202" s="18" t="s">
        <v>13</v>
      </c>
      <c r="U202" s="18" t="s">
        <v>13</v>
      </c>
      <c r="V202" s="18" t="s">
        <v>385</v>
      </c>
      <c r="W202" s="18" t="s">
        <v>918</v>
      </c>
      <c r="X202" s="18"/>
      <c r="Y202" s="38" t="s">
        <v>678</v>
      </c>
      <c r="Z202" s="18" t="str">
        <f t="shared" si="362"/>
        <v>C12a</v>
      </c>
      <c r="AA202" s="18" t="s">
        <v>860</v>
      </c>
      <c r="AB202" s="18">
        <v>336</v>
      </c>
      <c r="AC202" s="18">
        <v>1166</v>
      </c>
      <c r="AD202" s="18"/>
      <c r="AE202" s="31"/>
      <c r="AF202" s="8">
        <f t="shared" ref="AF202:AF265" si="378">SUM(AB202:AE202)</f>
        <v>1502</v>
      </c>
      <c r="AG202" s="8">
        <f t="shared" ref="AG202:AG265" si="379">AF202/1000</f>
        <v>1.502</v>
      </c>
      <c r="AH202" s="18">
        <v>12</v>
      </c>
      <c r="AI202" s="18">
        <f t="shared" si="266"/>
        <v>0</v>
      </c>
      <c r="AJ202" s="9">
        <f t="shared" ref="AJ202:AJ265" si="380">AG202*AI202</f>
        <v>0</v>
      </c>
      <c r="AK202" s="18">
        <f t="shared" si="363"/>
        <v>5.8</v>
      </c>
      <c r="AL202" s="9">
        <f t="shared" si="371"/>
        <v>69.599999999999994</v>
      </c>
      <c r="AM202" s="18">
        <f t="shared" si="364"/>
        <v>0.08</v>
      </c>
      <c r="AN202" s="9">
        <f t="shared" ref="AN202:AN265" si="381">AM202*AH202*AA202</f>
        <v>0.96</v>
      </c>
      <c r="AO202" s="18">
        <f t="shared" si="365"/>
        <v>7.48</v>
      </c>
      <c r="AP202" s="9">
        <f t="shared" si="267"/>
        <v>89.76</v>
      </c>
      <c r="AQ202" s="21">
        <v>0</v>
      </c>
      <c r="AR202" s="9">
        <f t="shared" ref="AR202:AR265" si="382">AQ202*AF202</f>
        <v>0</v>
      </c>
      <c r="AS202" s="18">
        <f t="shared" si="366"/>
        <v>2.4199999999999999E-2</v>
      </c>
      <c r="AT202" s="9">
        <f t="shared" si="372"/>
        <v>36.348399999999998</v>
      </c>
      <c r="AU202" s="21">
        <f t="shared" si="288"/>
        <v>4.96E-3</v>
      </c>
      <c r="AV202" s="10">
        <f t="shared" si="268"/>
        <v>7.4499199999999997</v>
      </c>
      <c r="AW202" s="18">
        <v>9.5399999999999991</v>
      </c>
      <c r="AX202" s="25">
        <v>12</v>
      </c>
      <c r="AY202" s="27">
        <f t="shared" si="370"/>
        <v>114.47999999999999</v>
      </c>
      <c r="AZ202" s="18">
        <f t="shared" si="367"/>
        <v>0.4854</v>
      </c>
      <c r="BA202" s="9">
        <f t="shared" si="373"/>
        <v>163.09440000000001</v>
      </c>
      <c r="BB202" s="18">
        <f t="shared" si="368"/>
        <v>0.1416</v>
      </c>
      <c r="BC202" s="9">
        <f t="shared" si="374"/>
        <v>165.10560000000001</v>
      </c>
      <c r="BD202" s="18">
        <f t="shared" si="369"/>
        <v>0</v>
      </c>
      <c r="BE202" s="9">
        <f t="shared" si="375"/>
        <v>0</v>
      </c>
      <c r="BF202" s="11">
        <f t="shared" si="376"/>
        <v>646.7983200000001</v>
      </c>
      <c r="BG202" s="11">
        <f t="shared" si="377"/>
        <v>0</v>
      </c>
      <c r="BH202" s="11">
        <f t="shared" ref="BH202:BH265" si="383">BF202+BG202</f>
        <v>646.7983200000001</v>
      </c>
      <c r="BI202" s="11">
        <f t="shared" ref="BI202:BI265" si="384">BH202*0.23</f>
        <v>148.76361360000004</v>
      </c>
      <c r="BJ202" s="11">
        <f t="shared" ref="BJ202:BJ265" si="385">BH202+BI202</f>
        <v>795.5619336000002</v>
      </c>
      <c r="BL202" s="12"/>
    </row>
    <row r="203" spans="1:64" ht="13.8" x14ac:dyDescent="0.3">
      <c r="A203" s="31">
        <v>195</v>
      </c>
      <c r="B203" s="31">
        <v>40</v>
      </c>
      <c r="C203" s="31">
        <v>6</v>
      </c>
      <c r="D203" s="31" t="s">
        <v>99</v>
      </c>
      <c r="E203" s="31" t="s">
        <v>83</v>
      </c>
      <c r="F203" s="31" t="s">
        <v>80</v>
      </c>
      <c r="G203" s="31" t="s">
        <v>6</v>
      </c>
      <c r="H203" s="31" t="s">
        <v>6</v>
      </c>
      <c r="I203" s="31" t="s">
        <v>149</v>
      </c>
      <c r="J203" s="37" t="s">
        <v>150</v>
      </c>
      <c r="K203" s="31"/>
      <c r="L203" s="18" t="s">
        <v>114</v>
      </c>
      <c r="M203" s="18" t="s">
        <v>14</v>
      </c>
      <c r="N203" s="18" t="s">
        <v>13</v>
      </c>
      <c r="O203" s="18" t="s">
        <v>382</v>
      </c>
      <c r="P203" s="18" t="s">
        <v>860</v>
      </c>
      <c r="Q203" s="31"/>
      <c r="R203" s="18" t="s">
        <v>211</v>
      </c>
      <c r="S203" s="18" t="s">
        <v>386</v>
      </c>
      <c r="T203" s="18" t="s">
        <v>387</v>
      </c>
      <c r="U203" s="18" t="s">
        <v>388</v>
      </c>
      <c r="V203" s="18" t="s">
        <v>389</v>
      </c>
      <c r="W203" s="18" t="s">
        <v>876</v>
      </c>
      <c r="X203" s="18"/>
      <c r="Y203" s="38" t="s">
        <v>679</v>
      </c>
      <c r="Z203" s="18" t="str">
        <f t="shared" si="362"/>
        <v>C12a</v>
      </c>
      <c r="AA203" s="18" t="s">
        <v>908</v>
      </c>
      <c r="AB203" s="18">
        <v>1706</v>
      </c>
      <c r="AC203" s="18">
        <v>6333</v>
      </c>
      <c r="AD203" s="18"/>
      <c r="AE203" s="31"/>
      <c r="AF203" s="8">
        <f t="shared" si="378"/>
        <v>8039</v>
      </c>
      <c r="AG203" s="8">
        <f t="shared" si="379"/>
        <v>8.0389999999999997</v>
      </c>
      <c r="AH203" s="18">
        <v>12</v>
      </c>
      <c r="AI203" s="18">
        <f t="shared" ref="AI203:AI266" si="386">AI202</f>
        <v>0</v>
      </c>
      <c r="AJ203" s="9">
        <f t="shared" si="380"/>
        <v>0</v>
      </c>
      <c r="AK203" s="18">
        <f t="shared" si="363"/>
        <v>5.8</v>
      </c>
      <c r="AL203" s="9">
        <f t="shared" si="371"/>
        <v>69.599999999999994</v>
      </c>
      <c r="AM203" s="18">
        <f t="shared" si="364"/>
        <v>0.08</v>
      </c>
      <c r="AN203" s="9">
        <f t="shared" si="381"/>
        <v>22.08</v>
      </c>
      <c r="AO203" s="18">
        <f t="shared" si="365"/>
        <v>7.48</v>
      </c>
      <c r="AP203" s="9">
        <f t="shared" ref="AP203:AP266" si="387">AO203*AH203*AA203</f>
        <v>2064.48</v>
      </c>
      <c r="AQ203" s="21">
        <v>0</v>
      </c>
      <c r="AR203" s="9">
        <f t="shared" si="382"/>
        <v>0</v>
      </c>
      <c r="AS203" s="18">
        <f t="shared" si="366"/>
        <v>2.4199999999999999E-2</v>
      </c>
      <c r="AT203" s="9">
        <f t="shared" si="372"/>
        <v>194.5438</v>
      </c>
      <c r="AU203" s="21">
        <f t="shared" si="288"/>
        <v>4.96E-3</v>
      </c>
      <c r="AV203" s="10">
        <f t="shared" ref="AV203:AV266" si="388">AU203*AF203</f>
        <v>39.873440000000002</v>
      </c>
      <c r="AW203" s="18">
        <v>13.35</v>
      </c>
      <c r="AX203" s="25">
        <v>12</v>
      </c>
      <c r="AY203" s="27">
        <f t="shared" si="370"/>
        <v>160.19999999999999</v>
      </c>
      <c r="AZ203" s="18">
        <f t="shared" si="367"/>
        <v>0.4854</v>
      </c>
      <c r="BA203" s="9">
        <f t="shared" si="373"/>
        <v>828.0924</v>
      </c>
      <c r="BB203" s="18">
        <f t="shared" si="368"/>
        <v>0.1416</v>
      </c>
      <c r="BC203" s="9">
        <f t="shared" si="374"/>
        <v>896.75279999999998</v>
      </c>
      <c r="BD203" s="18">
        <f t="shared" si="369"/>
        <v>0</v>
      </c>
      <c r="BE203" s="9">
        <f t="shared" si="375"/>
        <v>0</v>
      </c>
      <c r="BF203" s="11">
        <f t="shared" si="376"/>
        <v>4275.622440000001</v>
      </c>
      <c r="BG203" s="11">
        <f t="shared" si="377"/>
        <v>0</v>
      </c>
      <c r="BH203" s="11">
        <f t="shared" si="383"/>
        <v>4275.622440000001</v>
      </c>
      <c r="BI203" s="11">
        <f t="shared" si="384"/>
        <v>983.39316120000024</v>
      </c>
      <c r="BJ203" s="11">
        <f t="shared" si="385"/>
        <v>5259.0156012000016</v>
      </c>
      <c r="BL203" s="12"/>
    </row>
    <row r="204" spans="1:64" ht="13.8" x14ac:dyDescent="0.3">
      <c r="A204" s="31">
        <v>196</v>
      </c>
      <c r="B204" s="31">
        <v>40</v>
      </c>
      <c r="C204" s="31">
        <v>7</v>
      </c>
      <c r="D204" s="31" t="s">
        <v>99</v>
      </c>
      <c r="E204" s="31" t="s">
        <v>83</v>
      </c>
      <c r="F204" s="31" t="s">
        <v>80</v>
      </c>
      <c r="G204" s="31" t="s">
        <v>6</v>
      </c>
      <c r="H204" s="31" t="s">
        <v>6</v>
      </c>
      <c r="I204" s="31" t="s">
        <v>149</v>
      </c>
      <c r="J204" s="37" t="s">
        <v>150</v>
      </c>
      <c r="K204" s="31"/>
      <c r="L204" s="18" t="s">
        <v>114</v>
      </c>
      <c r="M204" s="18" t="s">
        <v>14</v>
      </c>
      <c r="N204" s="18" t="s">
        <v>13</v>
      </c>
      <c r="O204" s="18" t="s">
        <v>382</v>
      </c>
      <c r="P204" s="18" t="s">
        <v>860</v>
      </c>
      <c r="Q204" s="31"/>
      <c r="R204" s="18" t="s">
        <v>212</v>
      </c>
      <c r="S204" s="18" t="s">
        <v>14</v>
      </c>
      <c r="T204" s="18" t="s">
        <v>13</v>
      </c>
      <c r="U204" s="18" t="s">
        <v>13</v>
      </c>
      <c r="V204" s="18" t="s">
        <v>381</v>
      </c>
      <c r="W204" s="18" t="s">
        <v>919</v>
      </c>
      <c r="X204" s="18"/>
      <c r="Y204" s="38" t="s">
        <v>680</v>
      </c>
      <c r="Z204" s="18" t="str">
        <f t="shared" si="362"/>
        <v>C12a</v>
      </c>
      <c r="AA204" s="18" t="s">
        <v>860</v>
      </c>
      <c r="AB204" s="18">
        <v>239</v>
      </c>
      <c r="AC204" s="18">
        <v>856</v>
      </c>
      <c r="AD204" s="18"/>
      <c r="AE204" s="31"/>
      <c r="AF204" s="8">
        <f t="shared" si="378"/>
        <v>1095</v>
      </c>
      <c r="AG204" s="8">
        <f t="shared" si="379"/>
        <v>1.095</v>
      </c>
      <c r="AH204" s="18">
        <v>12</v>
      </c>
      <c r="AI204" s="18">
        <f t="shared" si="386"/>
        <v>0</v>
      </c>
      <c r="AJ204" s="9">
        <f t="shared" si="380"/>
        <v>0</v>
      </c>
      <c r="AK204" s="18">
        <f t="shared" si="363"/>
        <v>5.8</v>
      </c>
      <c r="AL204" s="9">
        <f t="shared" si="371"/>
        <v>69.599999999999994</v>
      </c>
      <c r="AM204" s="18">
        <f t="shared" si="364"/>
        <v>0.08</v>
      </c>
      <c r="AN204" s="9">
        <f t="shared" si="381"/>
        <v>0.96</v>
      </c>
      <c r="AO204" s="18">
        <f t="shared" si="365"/>
        <v>7.48</v>
      </c>
      <c r="AP204" s="9">
        <f t="shared" si="387"/>
        <v>89.76</v>
      </c>
      <c r="AQ204" s="21">
        <v>0</v>
      </c>
      <c r="AR204" s="9">
        <f t="shared" si="382"/>
        <v>0</v>
      </c>
      <c r="AS204" s="18">
        <f t="shared" si="366"/>
        <v>2.4199999999999999E-2</v>
      </c>
      <c r="AT204" s="9">
        <f t="shared" si="372"/>
        <v>26.498999999999999</v>
      </c>
      <c r="AU204" s="21">
        <f t="shared" si="288"/>
        <v>4.96E-3</v>
      </c>
      <c r="AV204" s="10">
        <f t="shared" si="388"/>
        <v>5.4311999999999996</v>
      </c>
      <c r="AW204" s="18">
        <v>5.72</v>
      </c>
      <c r="AX204" s="25">
        <v>12</v>
      </c>
      <c r="AY204" s="27">
        <f t="shared" si="370"/>
        <v>68.64</v>
      </c>
      <c r="AZ204" s="18">
        <f t="shared" si="367"/>
        <v>0.4854</v>
      </c>
      <c r="BA204" s="9">
        <f t="shared" si="373"/>
        <v>116.0106</v>
      </c>
      <c r="BB204" s="18">
        <f t="shared" si="368"/>
        <v>0.1416</v>
      </c>
      <c r="BC204" s="9">
        <f t="shared" si="374"/>
        <v>121.20960000000001</v>
      </c>
      <c r="BD204" s="18">
        <f t="shared" si="369"/>
        <v>0</v>
      </c>
      <c r="BE204" s="9">
        <f t="shared" si="375"/>
        <v>0</v>
      </c>
      <c r="BF204" s="11">
        <f t="shared" si="376"/>
        <v>498.11040000000003</v>
      </c>
      <c r="BG204" s="11">
        <f t="shared" si="377"/>
        <v>0</v>
      </c>
      <c r="BH204" s="11">
        <f t="shared" si="383"/>
        <v>498.11040000000003</v>
      </c>
      <c r="BI204" s="11">
        <f t="shared" si="384"/>
        <v>114.56539200000002</v>
      </c>
      <c r="BJ204" s="11">
        <f t="shared" si="385"/>
        <v>612.675792</v>
      </c>
      <c r="BL204" s="12"/>
    </row>
    <row r="205" spans="1:64" ht="13.8" x14ac:dyDescent="0.3">
      <c r="A205" s="31">
        <v>197</v>
      </c>
      <c r="B205" s="31">
        <v>41</v>
      </c>
      <c r="C205" s="31">
        <v>1</v>
      </c>
      <c r="D205" s="31" t="s">
        <v>99</v>
      </c>
      <c r="E205" s="31" t="s">
        <v>83</v>
      </c>
      <c r="F205" s="31" t="s">
        <v>80</v>
      </c>
      <c r="G205" s="31" t="s">
        <v>6</v>
      </c>
      <c r="H205" s="31" t="s">
        <v>6</v>
      </c>
      <c r="I205" s="31" t="s">
        <v>149</v>
      </c>
      <c r="J205" s="37" t="s">
        <v>150</v>
      </c>
      <c r="K205" s="31"/>
      <c r="L205" s="18" t="s">
        <v>115</v>
      </c>
      <c r="M205" s="18" t="s">
        <v>116</v>
      </c>
      <c r="N205" s="18" t="s">
        <v>117</v>
      </c>
      <c r="O205" s="18" t="s">
        <v>393</v>
      </c>
      <c r="P205" s="18" t="s">
        <v>871</v>
      </c>
      <c r="Q205" s="31"/>
      <c r="R205" s="18" t="s">
        <v>213</v>
      </c>
      <c r="S205" s="18" t="s">
        <v>390</v>
      </c>
      <c r="T205" s="18" t="s">
        <v>391</v>
      </c>
      <c r="U205" s="18" t="s">
        <v>391</v>
      </c>
      <c r="V205" s="18" t="s">
        <v>392</v>
      </c>
      <c r="W205" s="18"/>
      <c r="X205" s="18"/>
      <c r="Y205" s="38" t="s">
        <v>681</v>
      </c>
      <c r="Z205" s="18" t="str">
        <f t="shared" si="362"/>
        <v>C12a</v>
      </c>
      <c r="AA205" s="18">
        <v>1.5</v>
      </c>
      <c r="AB205" s="41">
        <v>586</v>
      </c>
      <c r="AC205" s="41">
        <v>452</v>
      </c>
      <c r="AD205" s="18"/>
      <c r="AE205" s="31"/>
      <c r="AF205" s="8">
        <f t="shared" si="378"/>
        <v>1038</v>
      </c>
      <c r="AG205" s="8">
        <f t="shared" si="379"/>
        <v>1.038</v>
      </c>
      <c r="AH205" s="18">
        <v>12</v>
      </c>
      <c r="AI205" s="18">
        <f t="shared" si="386"/>
        <v>0</v>
      </c>
      <c r="AJ205" s="9">
        <f t="shared" si="380"/>
        <v>0</v>
      </c>
      <c r="AK205" s="18">
        <f t="shared" si="363"/>
        <v>5.8</v>
      </c>
      <c r="AL205" s="9">
        <f t="shared" si="371"/>
        <v>69.599999999999994</v>
      </c>
      <c r="AM205" s="18">
        <f t="shared" si="364"/>
        <v>0.08</v>
      </c>
      <c r="AN205" s="9">
        <f t="shared" si="381"/>
        <v>1.44</v>
      </c>
      <c r="AO205" s="18">
        <f t="shared" si="365"/>
        <v>7.48</v>
      </c>
      <c r="AP205" s="9">
        <f t="shared" si="387"/>
        <v>134.64000000000001</v>
      </c>
      <c r="AQ205" s="21">
        <v>0</v>
      </c>
      <c r="AR205" s="9">
        <f t="shared" si="382"/>
        <v>0</v>
      </c>
      <c r="AS205" s="18">
        <f t="shared" si="366"/>
        <v>2.4199999999999999E-2</v>
      </c>
      <c r="AT205" s="9">
        <f t="shared" si="372"/>
        <v>25.119599999999998</v>
      </c>
      <c r="AU205" s="21">
        <f t="shared" si="288"/>
        <v>4.96E-3</v>
      </c>
      <c r="AV205" s="10">
        <f t="shared" si="388"/>
        <v>5.1484800000000002</v>
      </c>
      <c r="AW205" s="18">
        <v>5.72</v>
      </c>
      <c r="AX205" s="25">
        <v>12</v>
      </c>
      <c r="AY205" s="27">
        <f t="shared" si="370"/>
        <v>68.64</v>
      </c>
      <c r="AZ205" s="18">
        <f t="shared" si="367"/>
        <v>0.4854</v>
      </c>
      <c r="BA205" s="9">
        <f t="shared" si="373"/>
        <v>284.44439999999997</v>
      </c>
      <c r="BB205" s="18">
        <f t="shared" si="368"/>
        <v>0.1416</v>
      </c>
      <c r="BC205" s="9">
        <f t="shared" si="374"/>
        <v>64.003200000000007</v>
      </c>
      <c r="BD205" s="18">
        <f t="shared" si="369"/>
        <v>0</v>
      </c>
      <c r="BE205" s="9">
        <f t="shared" si="375"/>
        <v>0</v>
      </c>
      <c r="BF205" s="11">
        <f t="shared" si="376"/>
        <v>653.03568000000007</v>
      </c>
      <c r="BG205" s="11">
        <f t="shared" si="377"/>
        <v>0</v>
      </c>
      <c r="BH205" s="11">
        <f t="shared" si="383"/>
        <v>653.03568000000007</v>
      </c>
      <c r="BI205" s="11">
        <f t="shared" si="384"/>
        <v>150.19820640000003</v>
      </c>
      <c r="BJ205" s="11">
        <f t="shared" si="385"/>
        <v>803.23388640000007</v>
      </c>
      <c r="BL205" s="12"/>
    </row>
    <row r="206" spans="1:64" ht="13.8" x14ac:dyDescent="0.3">
      <c r="A206" s="31">
        <v>198</v>
      </c>
      <c r="B206" s="31">
        <v>41</v>
      </c>
      <c r="C206" s="31">
        <v>2</v>
      </c>
      <c r="D206" s="31" t="s">
        <v>99</v>
      </c>
      <c r="E206" s="31" t="s">
        <v>83</v>
      </c>
      <c r="F206" s="31" t="s">
        <v>80</v>
      </c>
      <c r="G206" s="31" t="s">
        <v>6</v>
      </c>
      <c r="H206" s="31" t="s">
        <v>6</v>
      </c>
      <c r="I206" s="31" t="s">
        <v>149</v>
      </c>
      <c r="J206" s="37" t="s">
        <v>150</v>
      </c>
      <c r="K206" s="31"/>
      <c r="L206" s="18" t="s">
        <v>115</v>
      </c>
      <c r="M206" s="18" t="s">
        <v>116</v>
      </c>
      <c r="N206" s="18" t="s">
        <v>117</v>
      </c>
      <c r="O206" s="18" t="s">
        <v>393</v>
      </c>
      <c r="P206" s="18" t="s">
        <v>871</v>
      </c>
      <c r="Q206" s="31"/>
      <c r="R206" s="18" t="s">
        <v>213</v>
      </c>
      <c r="S206" s="18" t="s">
        <v>116</v>
      </c>
      <c r="T206" s="18" t="s">
        <v>117</v>
      </c>
      <c r="U206" s="18" t="s">
        <v>117</v>
      </c>
      <c r="V206" s="18" t="s">
        <v>393</v>
      </c>
      <c r="W206" s="18"/>
      <c r="X206" s="18"/>
      <c r="Y206" s="38" t="s">
        <v>682</v>
      </c>
      <c r="Z206" s="18" t="str">
        <f t="shared" si="362"/>
        <v>C12a</v>
      </c>
      <c r="AA206" s="18" t="s">
        <v>860</v>
      </c>
      <c r="AB206" s="41">
        <v>498</v>
      </c>
      <c r="AC206" s="41">
        <v>652</v>
      </c>
      <c r="AD206" s="18"/>
      <c r="AE206" s="31"/>
      <c r="AF206" s="8">
        <f t="shared" si="378"/>
        <v>1150</v>
      </c>
      <c r="AG206" s="8">
        <f t="shared" si="379"/>
        <v>1.1499999999999999</v>
      </c>
      <c r="AH206" s="18">
        <v>12</v>
      </c>
      <c r="AI206" s="18">
        <f t="shared" si="386"/>
        <v>0</v>
      </c>
      <c r="AJ206" s="9">
        <f t="shared" si="380"/>
        <v>0</v>
      </c>
      <c r="AK206" s="18">
        <f t="shared" si="363"/>
        <v>5.8</v>
      </c>
      <c r="AL206" s="9">
        <f t="shared" si="371"/>
        <v>69.599999999999994</v>
      </c>
      <c r="AM206" s="18">
        <f t="shared" si="364"/>
        <v>0.08</v>
      </c>
      <c r="AN206" s="9">
        <f t="shared" si="381"/>
        <v>0.96</v>
      </c>
      <c r="AO206" s="18">
        <f t="shared" si="365"/>
        <v>7.48</v>
      </c>
      <c r="AP206" s="9">
        <f t="shared" si="387"/>
        <v>89.76</v>
      </c>
      <c r="AQ206" s="21">
        <v>0</v>
      </c>
      <c r="AR206" s="9">
        <f t="shared" si="382"/>
        <v>0</v>
      </c>
      <c r="AS206" s="18">
        <f t="shared" si="366"/>
        <v>2.4199999999999999E-2</v>
      </c>
      <c r="AT206" s="9">
        <f t="shared" si="372"/>
        <v>27.83</v>
      </c>
      <c r="AU206" s="21">
        <f t="shared" si="288"/>
        <v>4.96E-3</v>
      </c>
      <c r="AV206" s="10">
        <f t="shared" si="388"/>
        <v>5.7039999999999997</v>
      </c>
      <c r="AW206" s="18">
        <v>5.72</v>
      </c>
      <c r="AX206" s="25">
        <v>12</v>
      </c>
      <c r="AY206" s="27">
        <f t="shared" si="370"/>
        <v>68.64</v>
      </c>
      <c r="AZ206" s="18">
        <f t="shared" si="367"/>
        <v>0.4854</v>
      </c>
      <c r="BA206" s="9">
        <f t="shared" si="373"/>
        <v>241.72919999999999</v>
      </c>
      <c r="BB206" s="18">
        <f t="shared" si="368"/>
        <v>0.1416</v>
      </c>
      <c r="BC206" s="9">
        <f t="shared" si="374"/>
        <v>92.3232</v>
      </c>
      <c r="BD206" s="18">
        <f t="shared" si="369"/>
        <v>0</v>
      </c>
      <c r="BE206" s="9">
        <f t="shared" si="375"/>
        <v>0</v>
      </c>
      <c r="BF206" s="11">
        <f t="shared" si="376"/>
        <v>596.54640000000006</v>
      </c>
      <c r="BG206" s="11">
        <f t="shared" si="377"/>
        <v>0</v>
      </c>
      <c r="BH206" s="11">
        <f t="shared" si="383"/>
        <v>596.54640000000006</v>
      </c>
      <c r="BI206" s="11">
        <f t="shared" si="384"/>
        <v>137.20567200000002</v>
      </c>
      <c r="BJ206" s="11">
        <f t="shared" si="385"/>
        <v>733.75207200000011</v>
      </c>
      <c r="BL206" s="12"/>
    </row>
    <row r="207" spans="1:64" ht="13.8" x14ac:dyDescent="0.3">
      <c r="A207" s="31">
        <v>199</v>
      </c>
      <c r="B207" s="31">
        <v>41</v>
      </c>
      <c r="C207" s="31">
        <v>3</v>
      </c>
      <c r="D207" s="31" t="s">
        <v>99</v>
      </c>
      <c r="E207" s="31" t="s">
        <v>83</v>
      </c>
      <c r="F207" s="31" t="s">
        <v>80</v>
      </c>
      <c r="G207" s="31" t="s">
        <v>6</v>
      </c>
      <c r="H207" s="31" t="s">
        <v>6</v>
      </c>
      <c r="I207" s="31" t="s">
        <v>149</v>
      </c>
      <c r="J207" s="37" t="s">
        <v>150</v>
      </c>
      <c r="K207" s="31"/>
      <c r="L207" s="18" t="s">
        <v>115</v>
      </c>
      <c r="M207" s="18" t="s">
        <v>116</v>
      </c>
      <c r="N207" s="18" t="s">
        <v>117</v>
      </c>
      <c r="O207" s="18" t="s">
        <v>393</v>
      </c>
      <c r="P207" s="18" t="s">
        <v>871</v>
      </c>
      <c r="Q207" s="31"/>
      <c r="R207" s="18" t="s">
        <v>214</v>
      </c>
      <c r="S207" s="18" t="s">
        <v>116</v>
      </c>
      <c r="T207" s="18" t="s">
        <v>117</v>
      </c>
      <c r="U207" s="18" t="s">
        <v>117</v>
      </c>
      <c r="V207" s="18" t="s">
        <v>393</v>
      </c>
      <c r="W207" s="18" t="s">
        <v>871</v>
      </c>
      <c r="X207" s="18"/>
      <c r="Y207" s="38" t="s">
        <v>683</v>
      </c>
      <c r="Z207" s="18" t="str">
        <f t="shared" ref="Z207:Z218" si="389">Z$9</f>
        <v>C12a</v>
      </c>
      <c r="AA207" s="18" t="s">
        <v>887</v>
      </c>
      <c r="AB207" s="41">
        <v>4959</v>
      </c>
      <c r="AC207" s="41">
        <v>7045</v>
      </c>
      <c r="AD207" s="18"/>
      <c r="AE207" s="31"/>
      <c r="AF207" s="8">
        <f t="shared" si="378"/>
        <v>12004</v>
      </c>
      <c r="AG207" s="8">
        <f t="shared" si="379"/>
        <v>12.004</v>
      </c>
      <c r="AH207" s="18">
        <v>12</v>
      </c>
      <c r="AI207" s="18">
        <f t="shared" si="386"/>
        <v>0</v>
      </c>
      <c r="AJ207" s="9">
        <f t="shared" si="380"/>
        <v>0</v>
      </c>
      <c r="AK207" s="18">
        <f t="shared" ref="AK207:AK218" si="390">AK$9</f>
        <v>5.8</v>
      </c>
      <c r="AL207" s="9">
        <f t="shared" si="371"/>
        <v>69.599999999999994</v>
      </c>
      <c r="AM207" s="18">
        <f t="shared" ref="AM207:AM218" si="391">AM$9</f>
        <v>0.08</v>
      </c>
      <c r="AN207" s="9">
        <f t="shared" si="381"/>
        <v>10.559999999999999</v>
      </c>
      <c r="AO207" s="18">
        <f t="shared" ref="AO207:AO218" si="392">AO$9</f>
        <v>7.48</v>
      </c>
      <c r="AP207" s="9">
        <f t="shared" si="387"/>
        <v>987.36</v>
      </c>
      <c r="AQ207" s="21">
        <v>0</v>
      </c>
      <c r="AR207" s="9">
        <f t="shared" si="382"/>
        <v>0</v>
      </c>
      <c r="AS207" s="18">
        <f t="shared" ref="AS207:AS218" si="393">AS$9</f>
        <v>2.4199999999999999E-2</v>
      </c>
      <c r="AT207" s="9">
        <f t="shared" si="372"/>
        <v>290.49680000000001</v>
      </c>
      <c r="AU207" s="21">
        <f t="shared" si="288"/>
        <v>4.96E-3</v>
      </c>
      <c r="AV207" s="10">
        <f t="shared" si="388"/>
        <v>59.539839999999998</v>
      </c>
      <c r="AW207" s="18">
        <v>13.35</v>
      </c>
      <c r="AX207" s="25">
        <v>12</v>
      </c>
      <c r="AY207" s="27">
        <f t="shared" si="370"/>
        <v>160.19999999999999</v>
      </c>
      <c r="AZ207" s="18">
        <f t="shared" ref="AZ207:AZ218" si="394">AZ$9</f>
        <v>0.4854</v>
      </c>
      <c r="BA207" s="9">
        <f t="shared" si="373"/>
        <v>2407.0985999999998</v>
      </c>
      <c r="BB207" s="18">
        <f t="shared" ref="BB207:BB218" si="395">BB$9</f>
        <v>0.1416</v>
      </c>
      <c r="BC207" s="9">
        <f t="shared" si="374"/>
        <v>997.572</v>
      </c>
      <c r="BD207" s="18">
        <f t="shared" ref="BD207:BD218" si="396">BD$9</f>
        <v>0</v>
      </c>
      <c r="BE207" s="9">
        <f t="shared" si="375"/>
        <v>0</v>
      </c>
      <c r="BF207" s="11">
        <f t="shared" si="376"/>
        <v>4982.42724</v>
      </c>
      <c r="BG207" s="11">
        <f t="shared" si="377"/>
        <v>0</v>
      </c>
      <c r="BH207" s="11">
        <f t="shared" si="383"/>
        <v>4982.42724</v>
      </c>
      <c r="BI207" s="11">
        <f t="shared" si="384"/>
        <v>1145.9582652000001</v>
      </c>
      <c r="BJ207" s="11">
        <f t="shared" si="385"/>
        <v>6128.3855051999999</v>
      </c>
      <c r="BL207" s="12"/>
    </row>
    <row r="208" spans="1:64" ht="13.8" x14ac:dyDescent="0.3">
      <c r="A208" s="31">
        <v>200</v>
      </c>
      <c r="B208" s="31">
        <v>41</v>
      </c>
      <c r="C208" s="31">
        <v>4</v>
      </c>
      <c r="D208" s="31" t="s">
        <v>99</v>
      </c>
      <c r="E208" s="31" t="s">
        <v>83</v>
      </c>
      <c r="F208" s="31" t="s">
        <v>80</v>
      </c>
      <c r="G208" s="31" t="s">
        <v>6</v>
      </c>
      <c r="H208" s="31" t="s">
        <v>6</v>
      </c>
      <c r="I208" s="31" t="s">
        <v>149</v>
      </c>
      <c r="J208" s="37" t="s">
        <v>150</v>
      </c>
      <c r="K208" s="31"/>
      <c r="L208" s="18" t="s">
        <v>115</v>
      </c>
      <c r="M208" s="18" t="s">
        <v>116</v>
      </c>
      <c r="N208" s="18" t="s">
        <v>117</v>
      </c>
      <c r="O208" s="18" t="s">
        <v>393</v>
      </c>
      <c r="P208" s="18" t="s">
        <v>871</v>
      </c>
      <c r="Q208" s="31"/>
      <c r="R208" s="18" t="s">
        <v>215</v>
      </c>
      <c r="S208" s="18" t="s">
        <v>390</v>
      </c>
      <c r="T208" s="18" t="s">
        <v>391</v>
      </c>
      <c r="U208" s="18" t="s">
        <v>391</v>
      </c>
      <c r="V208" s="18" t="s">
        <v>394</v>
      </c>
      <c r="W208" s="18" t="s">
        <v>395</v>
      </c>
      <c r="X208" s="18"/>
      <c r="Y208" s="38" t="s">
        <v>684</v>
      </c>
      <c r="Z208" s="18" t="str">
        <f t="shared" si="389"/>
        <v>C12a</v>
      </c>
      <c r="AA208" s="18" t="s">
        <v>868</v>
      </c>
      <c r="AB208" s="41">
        <v>1214</v>
      </c>
      <c r="AC208" s="41">
        <v>0</v>
      </c>
      <c r="AD208" s="18"/>
      <c r="AE208" s="31"/>
      <c r="AF208" s="8">
        <f t="shared" si="378"/>
        <v>1214</v>
      </c>
      <c r="AG208" s="8">
        <f t="shared" si="379"/>
        <v>1.214</v>
      </c>
      <c r="AH208" s="18">
        <v>12</v>
      </c>
      <c r="AI208" s="18">
        <f t="shared" si="386"/>
        <v>0</v>
      </c>
      <c r="AJ208" s="9">
        <f t="shared" si="380"/>
        <v>0</v>
      </c>
      <c r="AK208" s="18">
        <f t="shared" si="390"/>
        <v>5.8</v>
      </c>
      <c r="AL208" s="9">
        <f t="shared" si="371"/>
        <v>69.599999999999994</v>
      </c>
      <c r="AM208" s="18">
        <f t="shared" si="391"/>
        <v>0.08</v>
      </c>
      <c r="AN208" s="9">
        <f t="shared" si="381"/>
        <v>3.84</v>
      </c>
      <c r="AO208" s="18">
        <f t="shared" si="392"/>
        <v>7.48</v>
      </c>
      <c r="AP208" s="9">
        <f t="shared" si="387"/>
        <v>359.04</v>
      </c>
      <c r="AQ208" s="21">
        <v>0</v>
      </c>
      <c r="AR208" s="9">
        <f t="shared" si="382"/>
        <v>0</v>
      </c>
      <c r="AS208" s="18">
        <f t="shared" si="393"/>
        <v>2.4199999999999999E-2</v>
      </c>
      <c r="AT208" s="9">
        <f t="shared" si="372"/>
        <v>29.378799999999998</v>
      </c>
      <c r="AU208" s="21">
        <f t="shared" si="288"/>
        <v>4.96E-3</v>
      </c>
      <c r="AV208" s="10">
        <f t="shared" si="388"/>
        <v>6.0214400000000001</v>
      </c>
      <c r="AW208" s="18">
        <v>9.5399999999999991</v>
      </c>
      <c r="AX208" s="25">
        <v>12</v>
      </c>
      <c r="AY208" s="27">
        <f t="shared" si="370"/>
        <v>114.47999999999999</v>
      </c>
      <c r="AZ208" s="18">
        <f t="shared" si="394"/>
        <v>0.4854</v>
      </c>
      <c r="BA208" s="9">
        <f t="shared" si="373"/>
        <v>589.27560000000005</v>
      </c>
      <c r="BB208" s="18">
        <f t="shared" si="395"/>
        <v>0.1416</v>
      </c>
      <c r="BC208" s="9">
        <f t="shared" si="374"/>
        <v>0</v>
      </c>
      <c r="BD208" s="18">
        <f t="shared" si="396"/>
        <v>0</v>
      </c>
      <c r="BE208" s="9">
        <f t="shared" si="375"/>
        <v>0</v>
      </c>
      <c r="BF208" s="11">
        <f t="shared" si="376"/>
        <v>1171.6358399999999</v>
      </c>
      <c r="BG208" s="11">
        <f t="shared" si="377"/>
        <v>0</v>
      </c>
      <c r="BH208" s="11">
        <f t="shared" si="383"/>
        <v>1171.6358399999999</v>
      </c>
      <c r="BI208" s="11">
        <f t="shared" si="384"/>
        <v>269.4762432</v>
      </c>
      <c r="BJ208" s="11">
        <f t="shared" si="385"/>
        <v>1441.1120831999999</v>
      </c>
      <c r="BL208" s="12"/>
    </row>
    <row r="209" spans="1:64" ht="13.8" x14ac:dyDescent="0.3">
      <c r="A209" s="31">
        <v>201</v>
      </c>
      <c r="B209" s="31">
        <v>41</v>
      </c>
      <c r="C209" s="31">
        <v>5</v>
      </c>
      <c r="D209" s="31" t="s">
        <v>99</v>
      </c>
      <c r="E209" s="31" t="s">
        <v>83</v>
      </c>
      <c r="F209" s="31" t="s">
        <v>80</v>
      </c>
      <c r="G209" s="31" t="s">
        <v>6</v>
      </c>
      <c r="H209" s="31" t="s">
        <v>6</v>
      </c>
      <c r="I209" s="31" t="s">
        <v>149</v>
      </c>
      <c r="J209" s="37" t="s">
        <v>150</v>
      </c>
      <c r="K209" s="31"/>
      <c r="L209" s="18" t="s">
        <v>115</v>
      </c>
      <c r="M209" s="18" t="s">
        <v>116</v>
      </c>
      <c r="N209" s="18" t="s">
        <v>117</v>
      </c>
      <c r="O209" s="18" t="s">
        <v>393</v>
      </c>
      <c r="P209" s="18" t="s">
        <v>871</v>
      </c>
      <c r="Q209" s="31"/>
      <c r="R209" s="18" t="s">
        <v>215</v>
      </c>
      <c r="S209" s="18" t="s">
        <v>390</v>
      </c>
      <c r="T209" s="18" t="s">
        <v>391</v>
      </c>
      <c r="U209" s="18" t="s">
        <v>391</v>
      </c>
      <c r="V209" s="18"/>
      <c r="W209" s="18" t="s">
        <v>396</v>
      </c>
      <c r="X209" s="18"/>
      <c r="Y209" s="38" t="s">
        <v>685</v>
      </c>
      <c r="Z209" s="18" t="str">
        <f t="shared" si="389"/>
        <v>C12a</v>
      </c>
      <c r="AA209" s="18" t="s">
        <v>868</v>
      </c>
      <c r="AB209" s="41">
        <v>2293</v>
      </c>
      <c r="AC209" s="41">
        <v>0</v>
      </c>
      <c r="AD209" s="18"/>
      <c r="AE209" s="31"/>
      <c r="AF209" s="8">
        <f t="shared" si="378"/>
        <v>2293</v>
      </c>
      <c r="AG209" s="8">
        <f t="shared" si="379"/>
        <v>2.2930000000000001</v>
      </c>
      <c r="AH209" s="18">
        <v>12</v>
      </c>
      <c r="AI209" s="18">
        <f t="shared" si="386"/>
        <v>0</v>
      </c>
      <c r="AJ209" s="9">
        <f t="shared" si="380"/>
        <v>0</v>
      </c>
      <c r="AK209" s="18">
        <f t="shared" si="390"/>
        <v>5.8</v>
      </c>
      <c r="AL209" s="9">
        <f t="shared" si="371"/>
        <v>69.599999999999994</v>
      </c>
      <c r="AM209" s="18">
        <f t="shared" si="391"/>
        <v>0.08</v>
      </c>
      <c r="AN209" s="9">
        <f t="shared" si="381"/>
        <v>3.84</v>
      </c>
      <c r="AO209" s="18">
        <f t="shared" si="392"/>
        <v>7.48</v>
      </c>
      <c r="AP209" s="9">
        <f t="shared" si="387"/>
        <v>359.04</v>
      </c>
      <c r="AQ209" s="21">
        <v>0</v>
      </c>
      <c r="AR209" s="9">
        <f t="shared" si="382"/>
        <v>0</v>
      </c>
      <c r="AS209" s="18">
        <f t="shared" si="393"/>
        <v>2.4199999999999999E-2</v>
      </c>
      <c r="AT209" s="9">
        <f t="shared" si="372"/>
        <v>55.490600000000001</v>
      </c>
      <c r="AU209" s="21">
        <f t="shared" si="288"/>
        <v>4.96E-3</v>
      </c>
      <c r="AV209" s="10">
        <f t="shared" si="388"/>
        <v>11.373279999999999</v>
      </c>
      <c r="AW209" s="18">
        <v>9.5399999999999991</v>
      </c>
      <c r="AX209" s="25">
        <v>12</v>
      </c>
      <c r="AY209" s="27">
        <f t="shared" si="370"/>
        <v>114.47999999999999</v>
      </c>
      <c r="AZ209" s="18">
        <f t="shared" si="394"/>
        <v>0.4854</v>
      </c>
      <c r="BA209" s="9">
        <f t="shared" si="373"/>
        <v>1113.0221999999999</v>
      </c>
      <c r="BB209" s="18">
        <f t="shared" si="395"/>
        <v>0.1416</v>
      </c>
      <c r="BC209" s="9">
        <f t="shared" si="374"/>
        <v>0</v>
      </c>
      <c r="BD209" s="18">
        <f t="shared" si="396"/>
        <v>0</v>
      </c>
      <c r="BE209" s="9">
        <f t="shared" si="375"/>
        <v>0</v>
      </c>
      <c r="BF209" s="11">
        <f t="shared" si="376"/>
        <v>1726.8460799999998</v>
      </c>
      <c r="BG209" s="11">
        <f t="shared" si="377"/>
        <v>0</v>
      </c>
      <c r="BH209" s="11">
        <f t="shared" si="383"/>
        <v>1726.8460799999998</v>
      </c>
      <c r="BI209" s="11">
        <f t="shared" si="384"/>
        <v>397.17459839999998</v>
      </c>
      <c r="BJ209" s="11">
        <f t="shared" si="385"/>
        <v>2124.0206783999997</v>
      </c>
      <c r="BL209" s="12"/>
    </row>
    <row r="210" spans="1:64" ht="13.8" x14ac:dyDescent="0.3">
      <c r="A210" s="31">
        <v>202</v>
      </c>
      <c r="B210" s="31">
        <v>41</v>
      </c>
      <c r="C210" s="31">
        <v>6</v>
      </c>
      <c r="D210" s="31" t="s">
        <v>99</v>
      </c>
      <c r="E210" s="31" t="s">
        <v>83</v>
      </c>
      <c r="F210" s="31" t="s">
        <v>80</v>
      </c>
      <c r="G210" s="31" t="s">
        <v>6</v>
      </c>
      <c r="H210" s="31" t="s">
        <v>6</v>
      </c>
      <c r="I210" s="31" t="s">
        <v>149</v>
      </c>
      <c r="J210" s="37" t="s">
        <v>150</v>
      </c>
      <c r="K210" s="31"/>
      <c r="L210" s="18" t="s">
        <v>115</v>
      </c>
      <c r="M210" s="18" t="s">
        <v>116</v>
      </c>
      <c r="N210" s="18" t="s">
        <v>117</v>
      </c>
      <c r="O210" s="18" t="s">
        <v>393</v>
      </c>
      <c r="P210" s="18" t="s">
        <v>871</v>
      </c>
      <c r="Q210" s="31"/>
      <c r="R210" s="18" t="s">
        <v>216</v>
      </c>
      <c r="S210" s="18" t="s">
        <v>397</v>
      </c>
      <c r="T210" s="18" t="s">
        <v>398</v>
      </c>
      <c r="U210" s="18" t="s">
        <v>398</v>
      </c>
      <c r="V210" s="18"/>
      <c r="W210" s="18" t="s">
        <v>399</v>
      </c>
      <c r="X210" s="18"/>
      <c r="Y210" s="38" t="s">
        <v>686</v>
      </c>
      <c r="Z210" s="18" t="str">
        <f t="shared" si="389"/>
        <v>C12a</v>
      </c>
      <c r="AA210" s="18" t="s">
        <v>862</v>
      </c>
      <c r="AB210" s="41">
        <v>1282</v>
      </c>
      <c r="AC210" s="41">
        <v>0</v>
      </c>
      <c r="AD210" s="18"/>
      <c r="AE210" s="31"/>
      <c r="AF210" s="8">
        <f t="shared" si="378"/>
        <v>1282</v>
      </c>
      <c r="AG210" s="8">
        <f t="shared" si="379"/>
        <v>1.282</v>
      </c>
      <c r="AH210" s="18">
        <v>12</v>
      </c>
      <c r="AI210" s="18">
        <f t="shared" si="386"/>
        <v>0</v>
      </c>
      <c r="AJ210" s="9">
        <f t="shared" si="380"/>
        <v>0</v>
      </c>
      <c r="AK210" s="18">
        <f t="shared" si="390"/>
        <v>5.8</v>
      </c>
      <c r="AL210" s="9">
        <f t="shared" si="371"/>
        <v>69.599999999999994</v>
      </c>
      <c r="AM210" s="18">
        <f t="shared" si="391"/>
        <v>0.08</v>
      </c>
      <c r="AN210" s="9">
        <f t="shared" si="381"/>
        <v>1.92</v>
      </c>
      <c r="AO210" s="18">
        <f t="shared" si="392"/>
        <v>7.48</v>
      </c>
      <c r="AP210" s="9">
        <f t="shared" si="387"/>
        <v>179.52</v>
      </c>
      <c r="AQ210" s="21">
        <v>0</v>
      </c>
      <c r="AR210" s="9">
        <f t="shared" si="382"/>
        <v>0</v>
      </c>
      <c r="AS210" s="18">
        <f t="shared" si="393"/>
        <v>2.4199999999999999E-2</v>
      </c>
      <c r="AT210" s="9">
        <f t="shared" si="372"/>
        <v>31.0244</v>
      </c>
      <c r="AU210" s="21">
        <f t="shared" si="288"/>
        <v>4.96E-3</v>
      </c>
      <c r="AV210" s="10">
        <f t="shared" si="388"/>
        <v>6.3587199999999999</v>
      </c>
      <c r="AW210" s="18">
        <v>9.5399999999999991</v>
      </c>
      <c r="AX210" s="25">
        <v>12</v>
      </c>
      <c r="AY210" s="27">
        <f t="shared" si="370"/>
        <v>114.47999999999999</v>
      </c>
      <c r="AZ210" s="18">
        <f t="shared" si="394"/>
        <v>0.4854</v>
      </c>
      <c r="BA210" s="9">
        <f t="shared" si="373"/>
        <v>622.28279999999995</v>
      </c>
      <c r="BB210" s="18">
        <f t="shared" si="395"/>
        <v>0.1416</v>
      </c>
      <c r="BC210" s="9">
        <f t="shared" si="374"/>
        <v>0</v>
      </c>
      <c r="BD210" s="18">
        <f t="shared" si="396"/>
        <v>0</v>
      </c>
      <c r="BE210" s="9">
        <f t="shared" si="375"/>
        <v>0</v>
      </c>
      <c r="BF210" s="11">
        <f t="shared" si="376"/>
        <v>1025.1859199999999</v>
      </c>
      <c r="BG210" s="11">
        <f t="shared" si="377"/>
        <v>0</v>
      </c>
      <c r="BH210" s="11">
        <f t="shared" si="383"/>
        <v>1025.1859199999999</v>
      </c>
      <c r="BI210" s="11">
        <f t="shared" si="384"/>
        <v>235.79276159999998</v>
      </c>
      <c r="BJ210" s="11">
        <f t="shared" si="385"/>
        <v>1260.9786815999998</v>
      </c>
      <c r="BL210" s="12"/>
    </row>
    <row r="211" spans="1:64" ht="13.8" x14ac:dyDescent="0.3">
      <c r="A211" s="31">
        <v>203</v>
      </c>
      <c r="B211" s="31">
        <v>41</v>
      </c>
      <c r="C211" s="31">
        <v>7</v>
      </c>
      <c r="D211" s="31" t="s">
        <v>99</v>
      </c>
      <c r="E211" s="31" t="s">
        <v>83</v>
      </c>
      <c r="F211" s="31" t="s">
        <v>80</v>
      </c>
      <c r="G211" s="31" t="s">
        <v>6</v>
      </c>
      <c r="H211" s="31" t="s">
        <v>6</v>
      </c>
      <c r="I211" s="31" t="s">
        <v>149</v>
      </c>
      <c r="J211" s="37" t="s">
        <v>150</v>
      </c>
      <c r="K211" s="31"/>
      <c r="L211" s="18" t="s">
        <v>115</v>
      </c>
      <c r="M211" s="18" t="s">
        <v>116</v>
      </c>
      <c r="N211" s="18" t="s">
        <v>117</v>
      </c>
      <c r="O211" s="18" t="s">
        <v>393</v>
      </c>
      <c r="P211" s="18" t="s">
        <v>871</v>
      </c>
      <c r="Q211" s="31"/>
      <c r="R211" s="18" t="s">
        <v>216</v>
      </c>
      <c r="S211" s="18" t="s">
        <v>400</v>
      </c>
      <c r="T211" s="18" t="s">
        <v>401</v>
      </c>
      <c r="U211" s="18" t="s">
        <v>401</v>
      </c>
      <c r="V211" s="18"/>
      <c r="W211" s="18" t="s">
        <v>402</v>
      </c>
      <c r="X211" s="18"/>
      <c r="Y211" s="38" t="s">
        <v>687</v>
      </c>
      <c r="Z211" s="18" t="str">
        <f t="shared" si="389"/>
        <v>C12a</v>
      </c>
      <c r="AA211" s="18" t="s">
        <v>862</v>
      </c>
      <c r="AB211" s="41">
        <v>663</v>
      </c>
      <c r="AC211" s="41">
        <v>0</v>
      </c>
      <c r="AD211" s="18"/>
      <c r="AE211" s="31"/>
      <c r="AF211" s="8">
        <f t="shared" si="378"/>
        <v>663</v>
      </c>
      <c r="AG211" s="8">
        <f t="shared" si="379"/>
        <v>0.66300000000000003</v>
      </c>
      <c r="AH211" s="18">
        <v>12</v>
      </c>
      <c r="AI211" s="18">
        <f t="shared" si="386"/>
        <v>0</v>
      </c>
      <c r="AJ211" s="9">
        <f t="shared" si="380"/>
        <v>0</v>
      </c>
      <c r="AK211" s="18">
        <f t="shared" si="390"/>
        <v>5.8</v>
      </c>
      <c r="AL211" s="9">
        <f t="shared" si="371"/>
        <v>69.599999999999994</v>
      </c>
      <c r="AM211" s="18">
        <f t="shared" si="391"/>
        <v>0.08</v>
      </c>
      <c r="AN211" s="9">
        <f t="shared" si="381"/>
        <v>1.92</v>
      </c>
      <c r="AO211" s="18">
        <f t="shared" si="392"/>
        <v>7.48</v>
      </c>
      <c r="AP211" s="9">
        <f t="shared" si="387"/>
        <v>179.52</v>
      </c>
      <c r="AQ211" s="21">
        <v>0</v>
      </c>
      <c r="AR211" s="9">
        <f t="shared" si="382"/>
        <v>0</v>
      </c>
      <c r="AS211" s="18">
        <f t="shared" si="393"/>
        <v>2.4199999999999999E-2</v>
      </c>
      <c r="AT211" s="9">
        <f t="shared" si="372"/>
        <v>16.044599999999999</v>
      </c>
      <c r="AU211" s="21">
        <f t="shared" ref="AU211:AU274" si="397">AU$12</f>
        <v>4.96E-3</v>
      </c>
      <c r="AV211" s="10">
        <f t="shared" si="388"/>
        <v>3.2884799999999998</v>
      </c>
      <c r="AW211" s="18">
        <v>5.72</v>
      </c>
      <c r="AX211" s="25">
        <v>12</v>
      </c>
      <c r="AY211" s="27">
        <f t="shared" si="370"/>
        <v>68.64</v>
      </c>
      <c r="AZ211" s="18">
        <f t="shared" si="394"/>
        <v>0.4854</v>
      </c>
      <c r="BA211" s="9">
        <f t="shared" si="373"/>
        <v>321.8202</v>
      </c>
      <c r="BB211" s="18">
        <f t="shared" si="395"/>
        <v>0.1416</v>
      </c>
      <c r="BC211" s="9">
        <f t="shared" si="374"/>
        <v>0</v>
      </c>
      <c r="BD211" s="18">
        <f t="shared" si="396"/>
        <v>0</v>
      </c>
      <c r="BE211" s="9">
        <f t="shared" si="375"/>
        <v>0</v>
      </c>
      <c r="BF211" s="11">
        <f t="shared" si="376"/>
        <v>660.83327999999995</v>
      </c>
      <c r="BG211" s="11">
        <f t="shared" si="377"/>
        <v>0</v>
      </c>
      <c r="BH211" s="11">
        <f t="shared" si="383"/>
        <v>660.83327999999995</v>
      </c>
      <c r="BI211" s="11">
        <f t="shared" si="384"/>
        <v>151.99165439999999</v>
      </c>
      <c r="BJ211" s="11">
        <f t="shared" si="385"/>
        <v>812.82493439999996</v>
      </c>
      <c r="BL211" s="12"/>
    </row>
    <row r="212" spans="1:64" ht="13.8" x14ac:dyDescent="0.3">
      <c r="A212" s="31">
        <v>204</v>
      </c>
      <c r="B212" s="31">
        <v>41</v>
      </c>
      <c r="C212" s="31">
        <v>8</v>
      </c>
      <c r="D212" s="31" t="s">
        <v>99</v>
      </c>
      <c r="E212" s="31" t="s">
        <v>83</v>
      </c>
      <c r="F212" s="31" t="s">
        <v>80</v>
      </c>
      <c r="G212" s="31" t="s">
        <v>6</v>
      </c>
      <c r="H212" s="31" t="s">
        <v>6</v>
      </c>
      <c r="I212" s="31" t="s">
        <v>149</v>
      </c>
      <c r="J212" s="37" t="s">
        <v>150</v>
      </c>
      <c r="K212" s="31"/>
      <c r="L212" s="18" t="s">
        <v>115</v>
      </c>
      <c r="M212" s="18" t="s">
        <v>116</v>
      </c>
      <c r="N212" s="18" t="s">
        <v>117</v>
      </c>
      <c r="O212" s="18" t="s">
        <v>393</v>
      </c>
      <c r="P212" s="18" t="s">
        <v>871</v>
      </c>
      <c r="Q212" s="31"/>
      <c r="R212" s="18" t="s">
        <v>215</v>
      </c>
      <c r="S212" s="18" t="s">
        <v>403</v>
      </c>
      <c r="T212" s="18" t="s">
        <v>404</v>
      </c>
      <c r="U212" s="18" t="s">
        <v>404</v>
      </c>
      <c r="V212" s="18" t="s">
        <v>394</v>
      </c>
      <c r="W212" s="18" t="s">
        <v>405</v>
      </c>
      <c r="X212" s="18"/>
      <c r="Y212" s="38" t="s">
        <v>688</v>
      </c>
      <c r="Z212" s="18" t="str">
        <f t="shared" si="389"/>
        <v>C12a</v>
      </c>
      <c r="AA212" s="18" t="s">
        <v>860</v>
      </c>
      <c r="AB212" s="41">
        <v>2287</v>
      </c>
      <c r="AC212" s="41">
        <v>0</v>
      </c>
      <c r="AD212" s="18"/>
      <c r="AE212" s="31"/>
      <c r="AF212" s="8">
        <f t="shared" si="378"/>
        <v>2287</v>
      </c>
      <c r="AG212" s="8">
        <f t="shared" si="379"/>
        <v>2.2869999999999999</v>
      </c>
      <c r="AH212" s="18">
        <v>12</v>
      </c>
      <c r="AI212" s="18">
        <f t="shared" si="386"/>
        <v>0</v>
      </c>
      <c r="AJ212" s="9">
        <f t="shared" si="380"/>
        <v>0</v>
      </c>
      <c r="AK212" s="18">
        <f t="shared" si="390"/>
        <v>5.8</v>
      </c>
      <c r="AL212" s="9">
        <f t="shared" si="371"/>
        <v>69.599999999999994</v>
      </c>
      <c r="AM212" s="18">
        <f t="shared" si="391"/>
        <v>0.08</v>
      </c>
      <c r="AN212" s="9">
        <f t="shared" si="381"/>
        <v>0.96</v>
      </c>
      <c r="AO212" s="18">
        <f t="shared" si="392"/>
        <v>7.48</v>
      </c>
      <c r="AP212" s="9">
        <f t="shared" si="387"/>
        <v>89.76</v>
      </c>
      <c r="AQ212" s="21">
        <v>0</v>
      </c>
      <c r="AR212" s="9">
        <f t="shared" si="382"/>
        <v>0</v>
      </c>
      <c r="AS212" s="18">
        <f t="shared" si="393"/>
        <v>2.4199999999999999E-2</v>
      </c>
      <c r="AT212" s="9">
        <f t="shared" si="372"/>
        <v>55.345399999999998</v>
      </c>
      <c r="AU212" s="21">
        <f t="shared" si="397"/>
        <v>4.96E-3</v>
      </c>
      <c r="AV212" s="10">
        <f t="shared" si="388"/>
        <v>11.34352</v>
      </c>
      <c r="AW212" s="18">
        <v>9.5399999999999991</v>
      </c>
      <c r="AX212" s="25">
        <v>12</v>
      </c>
      <c r="AY212" s="27">
        <f t="shared" si="370"/>
        <v>114.47999999999999</v>
      </c>
      <c r="AZ212" s="18">
        <f t="shared" si="394"/>
        <v>0.4854</v>
      </c>
      <c r="BA212" s="9">
        <f t="shared" si="373"/>
        <v>1110.1098</v>
      </c>
      <c r="BB212" s="18">
        <f t="shared" si="395"/>
        <v>0.1416</v>
      </c>
      <c r="BC212" s="9">
        <f t="shared" si="374"/>
        <v>0</v>
      </c>
      <c r="BD212" s="18">
        <f t="shared" si="396"/>
        <v>0</v>
      </c>
      <c r="BE212" s="9">
        <f t="shared" si="375"/>
        <v>0</v>
      </c>
      <c r="BF212" s="11">
        <f t="shared" si="376"/>
        <v>1451.5987199999997</v>
      </c>
      <c r="BG212" s="11">
        <f t="shared" si="377"/>
        <v>0</v>
      </c>
      <c r="BH212" s="11">
        <f t="shared" si="383"/>
        <v>1451.5987199999997</v>
      </c>
      <c r="BI212" s="11">
        <f t="shared" si="384"/>
        <v>333.86770559999997</v>
      </c>
      <c r="BJ212" s="11">
        <f t="shared" si="385"/>
        <v>1785.4664255999996</v>
      </c>
      <c r="BL212" s="12"/>
    </row>
    <row r="213" spans="1:64" ht="13.8" x14ac:dyDescent="0.3">
      <c r="A213" s="31">
        <v>205</v>
      </c>
      <c r="B213" s="31">
        <v>41</v>
      </c>
      <c r="C213" s="31">
        <v>9</v>
      </c>
      <c r="D213" s="31" t="s">
        <v>99</v>
      </c>
      <c r="E213" s="31" t="s">
        <v>83</v>
      </c>
      <c r="F213" s="31" t="s">
        <v>80</v>
      </c>
      <c r="G213" s="31" t="s">
        <v>6</v>
      </c>
      <c r="H213" s="31" t="s">
        <v>6</v>
      </c>
      <c r="I213" s="31" t="s">
        <v>149</v>
      </c>
      <c r="J213" s="37" t="s">
        <v>150</v>
      </c>
      <c r="K213" s="31"/>
      <c r="L213" s="18" t="s">
        <v>115</v>
      </c>
      <c r="M213" s="18" t="s">
        <v>116</v>
      </c>
      <c r="N213" s="18" t="s">
        <v>117</v>
      </c>
      <c r="O213" s="18" t="s">
        <v>393</v>
      </c>
      <c r="P213" s="18" t="s">
        <v>871</v>
      </c>
      <c r="Q213" s="31"/>
      <c r="R213" s="18" t="s">
        <v>215</v>
      </c>
      <c r="S213" s="18" t="s">
        <v>406</v>
      </c>
      <c r="T213" s="18" t="s">
        <v>407</v>
      </c>
      <c r="U213" s="18" t="s">
        <v>407</v>
      </c>
      <c r="V213" s="18" t="s">
        <v>408</v>
      </c>
      <c r="W213" s="18" t="s">
        <v>409</v>
      </c>
      <c r="X213" s="18"/>
      <c r="Y213" s="38" t="s">
        <v>689</v>
      </c>
      <c r="Z213" s="18" t="str">
        <f t="shared" si="389"/>
        <v>C12a</v>
      </c>
      <c r="AA213" s="18" t="s">
        <v>862</v>
      </c>
      <c r="AB213" s="41">
        <v>612</v>
      </c>
      <c r="AC213" s="41">
        <v>889</v>
      </c>
      <c r="AD213" s="18"/>
      <c r="AE213" s="31"/>
      <c r="AF213" s="8">
        <f t="shared" si="378"/>
        <v>1501</v>
      </c>
      <c r="AG213" s="8">
        <f t="shared" si="379"/>
        <v>1.5009999999999999</v>
      </c>
      <c r="AH213" s="18">
        <v>12</v>
      </c>
      <c r="AI213" s="18">
        <f t="shared" si="386"/>
        <v>0</v>
      </c>
      <c r="AJ213" s="9">
        <f t="shared" si="380"/>
        <v>0</v>
      </c>
      <c r="AK213" s="18">
        <f t="shared" si="390"/>
        <v>5.8</v>
      </c>
      <c r="AL213" s="9">
        <f t="shared" si="371"/>
        <v>69.599999999999994</v>
      </c>
      <c r="AM213" s="18">
        <f t="shared" si="391"/>
        <v>0.08</v>
      </c>
      <c r="AN213" s="9">
        <f t="shared" si="381"/>
        <v>1.92</v>
      </c>
      <c r="AO213" s="18">
        <f t="shared" si="392"/>
        <v>7.48</v>
      </c>
      <c r="AP213" s="9">
        <f t="shared" si="387"/>
        <v>179.52</v>
      </c>
      <c r="AQ213" s="21">
        <v>0</v>
      </c>
      <c r="AR213" s="9">
        <f t="shared" si="382"/>
        <v>0</v>
      </c>
      <c r="AS213" s="18">
        <f t="shared" si="393"/>
        <v>2.4199999999999999E-2</v>
      </c>
      <c r="AT213" s="9">
        <f t="shared" si="372"/>
        <v>36.324199999999998</v>
      </c>
      <c r="AU213" s="21">
        <f t="shared" si="397"/>
        <v>4.96E-3</v>
      </c>
      <c r="AV213" s="10">
        <f t="shared" si="388"/>
        <v>7.44496</v>
      </c>
      <c r="AW213" s="18">
        <v>9.5399999999999991</v>
      </c>
      <c r="AX213" s="25">
        <v>12</v>
      </c>
      <c r="AY213" s="27">
        <f t="shared" si="370"/>
        <v>114.47999999999999</v>
      </c>
      <c r="AZ213" s="18">
        <f t="shared" si="394"/>
        <v>0.4854</v>
      </c>
      <c r="BA213" s="9">
        <f t="shared" si="373"/>
        <v>297.06479999999999</v>
      </c>
      <c r="BB213" s="18">
        <f t="shared" si="395"/>
        <v>0.1416</v>
      </c>
      <c r="BC213" s="9">
        <f t="shared" si="374"/>
        <v>125.8824</v>
      </c>
      <c r="BD213" s="18">
        <f t="shared" si="396"/>
        <v>0</v>
      </c>
      <c r="BE213" s="9">
        <f t="shared" si="375"/>
        <v>0</v>
      </c>
      <c r="BF213" s="11">
        <f t="shared" si="376"/>
        <v>832.23635999999999</v>
      </c>
      <c r="BG213" s="11">
        <f t="shared" si="377"/>
        <v>0</v>
      </c>
      <c r="BH213" s="11">
        <f t="shared" si="383"/>
        <v>832.23635999999999</v>
      </c>
      <c r="BI213" s="11">
        <f t="shared" si="384"/>
        <v>191.41436279999999</v>
      </c>
      <c r="BJ213" s="11">
        <f t="shared" si="385"/>
        <v>1023.6507228</v>
      </c>
      <c r="BL213" s="12"/>
    </row>
    <row r="214" spans="1:64" ht="13.8" x14ac:dyDescent="0.3">
      <c r="A214" s="31">
        <v>206</v>
      </c>
      <c r="B214" s="31">
        <v>41</v>
      </c>
      <c r="C214" s="31">
        <v>10</v>
      </c>
      <c r="D214" s="31" t="s">
        <v>99</v>
      </c>
      <c r="E214" s="31" t="s">
        <v>83</v>
      </c>
      <c r="F214" s="31" t="s">
        <v>80</v>
      </c>
      <c r="G214" s="31" t="s">
        <v>6</v>
      </c>
      <c r="H214" s="31" t="s">
        <v>6</v>
      </c>
      <c r="I214" s="31" t="s">
        <v>149</v>
      </c>
      <c r="J214" s="37" t="s">
        <v>150</v>
      </c>
      <c r="K214" s="31"/>
      <c r="L214" s="18" t="s">
        <v>115</v>
      </c>
      <c r="M214" s="18" t="s">
        <v>116</v>
      </c>
      <c r="N214" s="18" t="s">
        <v>117</v>
      </c>
      <c r="O214" s="18" t="s">
        <v>393</v>
      </c>
      <c r="P214" s="18" t="s">
        <v>871</v>
      </c>
      <c r="Q214" s="31"/>
      <c r="R214" s="18" t="s">
        <v>215</v>
      </c>
      <c r="S214" s="18" t="s">
        <v>19</v>
      </c>
      <c r="T214" s="18" t="s">
        <v>31</v>
      </c>
      <c r="U214" s="18" t="s">
        <v>31</v>
      </c>
      <c r="V214" s="18" t="s">
        <v>410</v>
      </c>
      <c r="W214" s="18"/>
      <c r="X214" s="18"/>
      <c r="Y214" s="38" t="s">
        <v>690</v>
      </c>
      <c r="Z214" s="18" t="str">
        <f t="shared" si="389"/>
        <v>C12a</v>
      </c>
      <c r="AA214" s="18" t="s">
        <v>862</v>
      </c>
      <c r="AB214" s="41">
        <v>1327</v>
      </c>
      <c r="AC214" s="41">
        <v>2090</v>
      </c>
      <c r="AD214" s="18"/>
      <c r="AE214" s="31"/>
      <c r="AF214" s="8">
        <f t="shared" si="378"/>
        <v>3417</v>
      </c>
      <c r="AG214" s="8">
        <f t="shared" si="379"/>
        <v>3.4169999999999998</v>
      </c>
      <c r="AH214" s="18">
        <v>12</v>
      </c>
      <c r="AI214" s="18">
        <f t="shared" si="386"/>
        <v>0</v>
      </c>
      <c r="AJ214" s="9">
        <f t="shared" si="380"/>
        <v>0</v>
      </c>
      <c r="AK214" s="18">
        <f t="shared" si="390"/>
        <v>5.8</v>
      </c>
      <c r="AL214" s="9">
        <f t="shared" si="371"/>
        <v>69.599999999999994</v>
      </c>
      <c r="AM214" s="18">
        <f t="shared" si="391"/>
        <v>0.08</v>
      </c>
      <c r="AN214" s="9">
        <f t="shared" si="381"/>
        <v>1.92</v>
      </c>
      <c r="AO214" s="18">
        <f t="shared" si="392"/>
        <v>7.48</v>
      </c>
      <c r="AP214" s="9">
        <f t="shared" si="387"/>
        <v>179.52</v>
      </c>
      <c r="AQ214" s="21">
        <v>0</v>
      </c>
      <c r="AR214" s="9">
        <f t="shared" si="382"/>
        <v>0</v>
      </c>
      <c r="AS214" s="18">
        <f t="shared" si="393"/>
        <v>2.4199999999999999E-2</v>
      </c>
      <c r="AT214" s="9">
        <f t="shared" si="372"/>
        <v>82.691400000000002</v>
      </c>
      <c r="AU214" s="21">
        <f t="shared" si="397"/>
        <v>4.96E-3</v>
      </c>
      <c r="AV214" s="10">
        <f t="shared" si="388"/>
        <v>16.948319999999999</v>
      </c>
      <c r="AW214" s="18">
        <v>13.35</v>
      </c>
      <c r="AX214" s="25">
        <v>12</v>
      </c>
      <c r="AY214" s="27">
        <f t="shared" si="370"/>
        <v>160.19999999999999</v>
      </c>
      <c r="AZ214" s="18">
        <f t="shared" si="394"/>
        <v>0.4854</v>
      </c>
      <c r="BA214" s="9">
        <f t="shared" si="373"/>
        <v>644.12580000000003</v>
      </c>
      <c r="BB214" s="18">
        <f t="shared" si="395"/>
        <v>0.1416</v>
      </c>
      <c r="BC214" s="9">
        <f t="shared" si="374"/>
        <v>295.94400000000002</v>
      </c>
      <c r="BD214" s="18">
        <f t="shared" si="396"/>
        <v>0</v>
      </c>
      <c r="BE214" s="9">
        <f t="shared" si="375"/>
        <v>0</v>
      </c>
      <c r="BF214" s="11">
        <f t="shared" si="376"/>
        <v>1450.9495199999999</v>
      </c>
      <c r="BG214" s="11">
        <f t="shared" si="377"/>
        <v>0</v>
      </c>
      <c r="BH214" s="11">
        <f t="shared" si="383"/>
        <v>1450.9495199999999</v>
      </c>
      <c r="BI214" s="11">
        <f t="shared" si="384"/>
        <v>333.71838959999997</v>
      </c>
      <c r="BJ214" s="11">
        <f t="shared" si="385"/>
        <v>1784.6679095999998</v>
      </c>
      <c r="BL214" s="12"/>
    </row>
    <row r="215" spans="1:64" ht="13.8" x14ac:dyDescent="0.3">
      <c r="A215" s="31">
        <v>207</v>
      </c>
      <c r="B215" s="31">
        <v>41</v>
      </c>
      <c r="C215" s="31">
        <v>11</v>
      </c>
      <c r="D215" s="31" t="s">
        <v>99</v>
      </c>
      <c r="E215" s="31" t="s">
        <v>83</v>
      </c>
      <c r="F215" s="31" t="s">
        <v>80</v>
      </c>
      <c r="G215" s="31" t="s">
        <v>6</v>
      </c>
      <c r="H215" s="31" t="s">
        <v>6</v>
      </c>
      <c r="I215" s="31" t="s">
        <v>149</v>
      </c>
      <c r="J215" s="37" t="s">
        <v>150</v>
      </c>
      <c r="K215" s="31"/>
      <c r="L215" s="18" t="s">
        <v>115</v>
      </c>
      <c r="M215" s="18" t="s">
        <v>116</v>
      </c>
      <c r="N215" s="18" t="s">
        <v>117</v>
      </c>
      <c r="O215" s="18" t="s">
        <v>393</v>
      </c>
      <c r="P215" s="18" t="s">
        <v>871</v>
      </c>
      <c r="Q215" s="31"/>
      <c r="R215" s="18" t="s">
        <v>217</v>
      </c>
      <c r="S215" s="18"/>
      <c r="T215" s="18"/>
      <c r="U215" s="18"/>
      <c r="V215" s="18"/>
      <c r="W215" s="18"/>
      <c r="X215" s="18"/>
      <c r="Y215" s="38" t="s">
        <v>691</v>
      </c>
      <c r="Z215" s="18" t="str">
        <f t="shared" si="389"/>
        <v>C12a</v>
      </c>
      <c r="AA215" s="18" t="s">
        <v>883</v>
      </c>
      <c r="AB215" s="41">
        <v>5962</v>
      </c>
      <c r="AC215" s="41">
        <v>0</v>
      </c>
      <c r="AD215" s="18"/>
      <c r="AE215" s="31"/>
      <c r="AF215" s="8">
        <f t="shared" si="378"/>
        <v>5962</v>
      </c>
      <c r="AG215" s="8">
        <f t="shared" si="379"/>
        <v>5.9619999999999997</v>
      </c>
      <c r="AH215" s="18">
        <v>12</v>
      </c>
      <c r="AI215" s="18">
        <f t="shared" si="386"/>
        <v>0</v>
      </c>
      <c r="AJ215" s="9">
        <f t="shared" si="380"/>
        <v>0</v>
      </c>
      <c r="AK215" s="18">
        <f t="shared" si="390"/>
        <v>5.8</v>
      </c>
      <c r="AL215" s="9">
        <f t="shared" si="371"/>
        <v>69.599999999999994</v>
      </c>
      <c r="AM215" s="18">
        <f t="shared" si="391"/>
        <v>0.08</v>
      </c>
      <c r="AN215" s="9">
        <f t="shared" si="381"/>
        <v>38.4</v>
      </c>
      <c r="AO215" s="18">
        <f t="shared" si="392"/>
        <v>7.48</v>
      </c>
      <c r="AP215" s="9">
        <f t="shared" si="387"/>
        <v>3590.4</v>
      </c>
      <c r="AQ215" s="21">
        <v>0</v>
      </c>
      <c r="AR215" s="9">
        <f t="shared" si="382"/>
        <v>0</v>
      </c>
      <c r="AS215" s="18">
        <f t="shared" si="393"/>
        <v>2.4199999999999999E-2</v>
      </c>
      <c r="AT215" s="9">
        <f t="shared" si="372"/>
        <v>144.28039999999999</v>
      </c>
      <c r="AU215" s="21">
        <f t="shared" si="397"/>
        <v>4.96E-3</v>
      </c>
      <c r="AV215" s="10">
        <f t="shared" si="388"/>
        <v>29.57152</v>
      </c>
      <c r="AW215" s="18">
        <v>13.35</v>
      </c>
      <c r="AX215" s="25">
        <v>12</v>
      </c>
      <c r="AY215" s="27">
        <f t="shared" si="370"/>
        <v>160.19999999999999</v>
      </c>
      <c r="AZ215" s="18">
        <f t="shared" si="394"/>
        <v>0.4854</v>
      </c>
      <c r="BA215" s="9">
        <f t="shared" si="373"/>
        <v>2893.9548</v>
      </c>
      <c r="BB215" s="18">
        <f t="shared" si="395"/>
        <v>0.1416</v>
      </c>
      <c r="BC215" s="9">
        <f t="shared" si="374"/>
        <v>0</v>
      </c>
      <c r="BD215" s="18">
        <f t="shared" si="396"/>
        <v>0</v>
      </c>
      <c r="BE215" s="9">
        <f t="shared" si="375"/>
        <v>0</v>
      </c>
      <c r="BF215" s="11">
        <f t="shared" si="376"/>
        <v>6926.40672</v>
      </c>
      <c r="BG215" s="11">
        <f t="shared" si="377"/>
        <v>0</v>
      </c>
      <c r="BH215" s="11">
        <f t="shared" si="383"/>
        <v>6926.40672</v>
      </c>
      <c r="BI215" s="11">
        <f t="shared" si="384"/>
        <v>1593.0735456</v>
      </c>
      <c r="BJ215" s="11">
        <f t="shared" si="385"/>
        <v>8519.4802655999993</v>
      </c>
      <c r="BL215" s="12"/>
    </row>
    <row r="216" spans="1:64" ht="13.8" x14ac:dyDescent="0.3">
      <c r="A216" s="31">
        <v>208</v>
      </c>
      <c r="B216" s="31">
        <v>41</v>
      </c>
      <c r="C216" s="31">
        <v>12</v>
      </c>
      <c r="D216" s="31" t="s">
        <v>99</v>
      </c>
      <c r="E216" s="31" t="s">
        <v>83</v>
      </c>
      <c r="F216" s="31" t="s">
        <v>80</v>
      </c>
      <c r="G216" s="31" t="s">
        <v>6</v>
      </c>
      <c r="H216" s="31" t="s">
        <v>6</v>
      </c>
      <c r="I216" s="31" t="s">
        <v>149</v>
      </c>
      <c r="J216" s="37" t="s">
        <v>150</v>
      </c>
      <c r="K216" s="31"/>
      <c r="L216" s="18" t="s">
        <v>115</v>
      </c>
      <c r="M216" s="18" t="s">
        <v>116</v>
      </c>
      <c r="N216" s="18" t="s">
        <v>117</v>
      </c>
      <c r="O216" s="18" t="s">
        <v>393</v>
      </c>
      <c r="P216" s="18" t="s">
        <v>871</v>
      </c>
      <c r="Q216" s="31"/>
      <c r="R216" s="18" t="s">
        <v>213</v>
      </c>
      <c r="S216" s="18" t="s">
        <v>411</v>
      </c>
      <c r="T216" s="18" t="s">
        <v>412</v>
      </c>
      <c r="U216" s="18" t="s">
        <v>412</v>
      </c>
      <c r="V216" s="18" t="s">
        <v>413</v>
      </c>
      <c r="W216" s="18" t="s">
        <v>414</v>
      </c>
      <c r="X216" s="18"/>
      <c r="Y216" s="38" t="s">
        <v>692</v>
      </c>
      <c r="Z216" s="18" t="str">
        <f t="shared" si="389"/>
        <v>C12a</v>
      </c>
      <c r="AA216" s="18" t="s">
        <v>864</v>
      </c>
      <c r="AB216" s="41">
        <v>890</v>
      </c>
      <c r="AC216" s="41">
        <v>909</v>
      </c>
      <c r="AD216" s="18"/>
      <c r="AE216" s="31"/>
      <c r="AF216" s="8">
        <f t="shared" si="378"/>
        <v>1799</v>
      </c>
      <c r="AG216" s="8">
        <f t="shared" si="379"/>
        <v>1.7989999999999999</v>
      </c>
      <c r="AH216" s="18">
        <v>12</v>
      </c>
      <c r="AI216" s="18">
        <f t="shared" si="386"/>
        <v>0</v>
      </c>
      <c r="AJ216" s="9">
        <f t="shared" si="380"/>
        <v>0</v>
      </c>
      <c r="AK216" s="18">
        <f t="shared" si="390"/>
        <v>5.8</v>
      </c>
      <c r="AL216" s="9">
        <f t="shared" si="371"/>
        <v>69.599999999999994</v>
      </c>
      <c r="AM216" s="18">
        <f t="shared" si="391"/>
        <v>0.08</v>
      </c>
      <c r="AN216" s="9">
        <f t="shared" si="381"/>
        <v>2.88</v>
      </c>
      <c r="AO216" s="18">
        <f t="shared" si="392"/>
        <v>7.48</v>
      </c>
      <c r="AP216" s="9">
        <f t="shared" si="387"/>
        <v>269.28000000000003</v>
      </c>
      <c r="AQ216" s="21">
        <v>0</v>
      </c>
      <c r="AR216" s="9">
        <f t="shared" si="382"/>
        <v>0</v>
      </c>
      <c r="AS216" s="18">
        <f t="shared" si="393"/>
        <v>2.4199999999999999E-2</v>
      </c>
      <c r="AT216" s="9">
        <f t="shared" si="372"/>
        <v>43.535800000000002</v>
      </c>
      <c r="AU216" s="21">
        <f t="shared" si="397"/>
        <v>4.96E-3</v>
      </c>
      <c r="AV216" s="10">
        <f t="shared" si="388"/>
        <v>8.9230400000000003</v>
      </c>
      <c r="AW216" s="18">
        <v>9.5399999999999991</v>
      </c>
      <c r="AX216" s="25">
        <v>12</v>
      </c>
      <c r="AY216" s="27">
        <f t="shared" si="370"/>
        <v>114.47999999999999</v>
      </c>
      <c r="AZ216" s="18">
        <f t="shared" si="394"/>
        <v>0.4854</v>
      </c>
      <c r="BA216" s="9">
        <f t="shared" si="373"/>
        <v>432.00599999999997</v>
      </c>
      <c r="BB216" s="18">
        <f t="shared" si="395"/>
        <v>0.1416</v>
      </c>
      <c r="BC216" s="9">
        <f t="shared" si="374"/>
        <v>128.71440000000001</v>
      </c>
      <c r="BD216" s="18">
        <f t="shared" si="396"/>
        <v>0</v>
      </c>
      <c r="BE216" s="9">
        <f t="shared" si="375"/>
        <v>0</v>
      </c>
      <c r="BF216" s="11">
        <f t="shared" si="376"/>
        <v>1069.4192399999999</v>
      </c>
      <c r="BG216" s="11">
        <f t="shared" si="377"/>
        <v>0</v>
      </c>
      <c r="BH216" s="11">
        <f t="shared" si="383"/>
        <v>1069.4192399999999</v>
      </c>
      <c r="BI216" s="11">
        <f t="shared" si="384"/>
        <v>245.9664252</v>
      </c>
      <c r="BJ216" s="11">
        <f t="shared" si="385"/>
        <v>1315.3856651999999</v>
      </c>
      <c r="BL216" s="12"/>
    </row>
    <row r="217" spans="1:64" ht="13.8" x14ac:dyDescent="0.3">
      <c r="A217" s="31">
        <v>209</v>
      </c>
      <c r="B217" s="31">
        <v>41</v>
      </c>
      <c r="C217" s="31">
        <v>13</v>
      </c>
      <c r="D217" s="31" t="s">
        <v>99</v>
      </c>
      <c r="E217" s="31" t="s">
        <v>83</v>
      </c>
      <c r="F217" s="31" t="s">
        <v>80</v>
      </c>
      <c r="G217" s="31" t="s">
        <v>6</v>
      </c>
      <c r="H217" s="31" t="s">
        <v>6</v>
      </c>
      <c r="I217" s="31" t="s">
        <v>149</v>
      </c>
      <c r="J217" s="37" t="s">
        <v>150</v>
      </c>
      <c r="K217" s="31"/>
      <c r="L217" s="18" t="s">
        <v>115</v>
      </c>
      <c r="M217" s="18" t="s">
        <v>116</v>
      </c>
      <c r="N217" s="18" t="s">
        <v>117</v>
      </c>
      <c r="O217" s="18" t="s">
        <v>393</v>
      </c>
      <c r="P217" s="18" t="s">
        <v>871</v>
      </c>
      <c r="Q217" s="31"/>
      <c r="R217" s="18" t="s">
        <v>213</v>
      </c>
      <c r="S217" s="18" t="s">
        <v>415</v>
      </c>
      <c r="T217" s="18" t="s">
        <v>416</v>
      </c>
      <c r="U217" s="18" t="s">
        <v>416</v>
      </c>
      <c r="V217" s="18"/>
      <c r="W217" s="18"/>
      <c r="X217" s="18"/>
      <c r="Y217" s="38" t="s">
        <v>693</v>
      </c>
      <c r="Z217" s="18" t="str">
        <f t="shared" si="389"/>
        <v>C12a</v>
      </c>
      <c r="AA217" s="18" t="s">
        <v>866</v>
      </c>
      <c r="AB217" s="41">
        <v>8168</v>
      </c>
      <c r="AC217" s="41">
        <v>9475</v>
      </c>
      <c r="AD217" s="18"/>
      <c r="AE217" s="31"/>
      <c r="AF217" s="8">
        <f t="shared" si="378"/>
        <v>17643</v>
      </c>
      <c r="AG217" s="8">
        <f t="shared" si="379"/>
        <v>17.643000000000001</v>
      </c>
      <c r="AH217" s="18">
        <v>12</v>
      </c>
      <c r="AI217" s="18">
        <f t="shared" si="386"/>
        <v>0</v>
      </c>
      <c r="AJ217" s="9">
        <f t="shared" si="380"/>
        <v>0</v>
      </c>
      <c r="AK217" s="18">
        <f t="shared" si="390"/>
        <v>5.8</v>
      </c>
      <c r="AL217" s="9">
        <f t="shared" si="371"/>
        <v>69.599999999999994</v>
      </c>
      <c r="AM217" s="18">
        <f t="shared" si="391"/>
        <v>0.08</v>
      </c>
      <c r="AN217" s="9">
        <f t="shared" si="381"/>
        <v>4.8</v>
      </c>
      <c r="AO217" s="18">
        <f t="shared" si="392"/>
        <v>7.48</v>
      </c>
      <c r="AP217" s="9">
        <f t="shared" si="387"/>
        <v>448.8</v>
      </c>
      <c r="AQ217" s="21">
        <v>0</v>
      </c>
      <c r="AR217" s="9">
        <f t="shared" si="382"/>
        <v>0</v>
      </c>
      <c r="AS217" s="18">
        <f t="shared" si="393"/>
        <v>2.4199999999999999E-2</v>
      </c>
      <c r="AT217" s="9">
        <f t="shared" si="372"/>
        <v>426.9606</v>
      </c>
      <c r="AU217" s="21">
        <f t="shared" si="397"/>
        <v>4.96E-3</v>
      </c>
      <c r="AV217" s="10">
        <f t="shared" si="388"/>
        <v>87.509280000000004</v>
      </c>
      <c r="AW217" s="18">
        <v>13.35</v>
      </c>
      <c r="AX217" s="25">
        <v>12</v>
      </c>
      <c r="AY217" s="27">
        <f t="shared" si="370"/>
        <v>160.19999999999999</v>
      </c>
      <c r="AZ217" s="18">
        <f t="shared" si="394"/>
        <v>0.4854</v>
      </c>
      <c r="BA217" s="9">
        <f t="shared" si="373"/>
        <v>3964.7471999999998</v>
      </c>
      <c r="BB217" s="18">
        <f t="shared" si="395"/>
        <v>0.1416</v>
      </c>
      <c r="BC217" s="9">
        <f t="shared" si="374"/>
        <v>1341.66</v>
      </c>
      <c r="BD217" s="18">
        <f t="shared" si="396"/>
        <v>0</v>
      </c>
      <c r="BE217" s="9">
        <f t="shared" si="375"/>
        <v>0</v>
      </c>
      <c r="BF217" s="11">
        <f t="shared" si="376"/>
        <v>6504.2770800000008</v>
      </c>
      <c r="BG217" s="11">
        <f t="shared" si="377"/>
        <v>0</v>
      </c>
      <c r="BH217" s="11">
        <f t="shared" si="383"/>
        <v>6504.2770800000008</v>
      </c>
      <c r="BI217" s="11">
        <f t="shared" si="384"/>
        <v>1495.9837284000002</v>
      </c>
      <c r="BJ217" s="11">
        <f t="shared" si="385"/>
        <v>8000.2608084000012</v>
      </c>
      <c r="BL217" s="12"/>
    </row>
    <row r="218" spans="1:64" ht="13.8" x14ac:dyDescent="0.3">
      <c r="A218" s="31">
        <v>210</v>
      </c>
      <c r="B218" s="31">
        <v>41</v>
      </c>
      <c r="C218" s="31">
        <v>14</v>
      </c>
      <c r="D218" s="31" t="s">
        <v>99</v>
      </c>
      <c r="E218" s="31" t="s">
        <v>83</v>
      </c>
      <c r="F218" s="31" t="s">
        <v>80</v>
      </c>
      <c r="G218" s="31" t="s">
        <v>6</v>
      </c>
      <c r="H218" s="31" t="s">
        <v>6</v>
      </c>
      <c r="I218" s="31" t="s">
        <v>149</v>
      </c>
      <c r="J218" s="37" t="s">
        <v>150</v>
      </c>
      <c r="K218" s="31"/>
      <c r="L218" s="18" t="s">
        <v>115</v>
      </c>
      <c r="M218" s="18" t="s">
        <v>116</v>
      </c>
      <c r="N218" s="18" t="s">
        <v>117</v>
      </c>
      <c r="O218" s="18" t="s">
        <v>393</v>
      </c>
      <c r="P218" s="18" t="s">
        <v>871</v>
      </c>
      <c r="Q218" s="31"/>
      <c r="R218" s="18" t="s">
        <v>218</v>
      </c>
      <c r="S218" s="18" t="s">
        <v>116</v>
      </c>
      <c r="T218" s="18" t="s">
        <v>117</v>
      </c>
      <c r="U218" s="18" t="s">
        <v>117</v>
      </c>
      <c r="V218" s="18" t="s">
        <v>417</v>
      </c>
      <c r="W218" s="18"/>
      <c r="X218" s="18"/>
      <c r="Y218" s="38" t="s">
        <v>694</v>
      </c>
      <c r="Z218" s="18" t="str">
        <f t="shared" si="389"/>
        <v>C12a</v>
      </c>
      <c r="AA218" s="18" t="s">
        <v>864</v>
      </c>
      <c r="AB218" s="41">
        <v>1150</v>
      </c>
      <c r="AC218" s="41">
        <v>797</v>
      </c>
      <c r="AD218" s="18"/>
      <c r="AE218" s="31"/>
      <c r="AF218" s="8">
        <f t="shared" si="378"/>
        <v>1947</v>
      </c>
      <c r="AG218" s="8">
        <f t="shared" si="379"/>
        <v>1.9470000000000001</v>
      </c>
      <c r="AH218" s="18">
        <v>12</v>
      </c>
      <c r="AI218" s="18">
        <f t="shared" si="386"/>
        <v>0</v>
      </c>
      <c r="AJ218" s="9">
        <f t="shared" si="380"/>
        <v>0</v>
      </c>
      <c r="AK218" s="18">
        <f t="shared" si="390"/>
        <v>5.8</v>
      </c>
      <c r="AL218" s="9">
        <f t="shared" si="371"/>
        <v>69.599999999999994</v>
      </c>
      <c r="AM218" s="18">
        <f t="shared" si="391"/>
        <v>0.08</v>
      </c>
      <c r="AN218" s="9">
        <f t="shared" si="381"/>
        <v>2.88</v>
      </c>
      <c r="AO218" s="18">
        <f t="shared" si="392"/>
        <v>7.48</v>
      </c>
      <c r="AP218" s="9">
        <f t="shared" si="387"/>
        <v>269.28000000000003</v>
      </c>
      <c r="AQ218" s="21">
        <v>0</v>
      </c>
      <c r="AR218" s="9">
        <f t="shared" si="382"/>
        <v>0</v>
      </c>
      <c r="AS218" s="18">
        <f t="shared" si="393"/>
        <v>2.4199999999999999E-2</v>
      </c>
      <c r="AT218" s="9">
        <f t="shared" si="372"/>
        <v>47.117399999999996</v>
      </c>
      <c r="AU218" s="21">
        <f t="shared" si="397"/>
        <v>4.96E-3</v>
      </c>
      <c r="AV218" s="10">
        <f t="shared" si="388"/>
        <v>9.6571200000000008</v>
      </c>
      <c r="AW218" s="18">
        <v>9.5399999999999991</v>
      </c>
      <c r="AX218" s="25">
        <v>12</v>
      </c>
      <c r="AY218" s="27">
        <f t="shared" si="370"/>
        <v>114.47999999999999</v>
      </c>
      <c r="AZ218" s="18">
        <f t="shared" si="394"/>
        <v>0.4854</v>
      </c>
      <c r="BA218" s="9">
        <f t="shared" si="373"/>
        <v>558.21</v>
      </c>
      <c r="BB218" s="18">
        <f t="shared" si="395"/>
        <v>0.1416</v>
      </c>
      <c r="BC218" s="9">
        <f t="shared" si="374"/>
        <v>112.8552</v>
      </c>
      <c r="BD218" s="18">
        <f t="shared" si="396"/>
        <v>0</v>
      </c>
      <c r="BE218" s="9">
        <f t="shared" si="375"/>
        <v>0</v>
      </c>
      <c r="BF218" s="11">
        <f t="shared" si="376"/>
        <v>1184.07972</v>
      </c>
      <c r="BG218" s="11">
        <f t="shared" si="377"/>
        <v>0</v>
      </c>
      <c r="BH218" s="11">
        <f t="shared" si="383"/>
        <v>1184.07972</v>
      </c>
      <c r="BI218" s="11">
        <f t="shared" si="384"/>
        <v>272.33833559999999</v>
      </c>
      <c r="BJ218" s="11">
        <f t="shared" si="385"/>
        <v>1456.4180555999999</v>
      </c>
      <c r="BL218" s="12"/>
    </row>
    <row r="219" spans="1:64" ht="13.8" x14ac:dyDescent="0.3">
      <c r="A219" s="31">
        <v>211</v>
      </c>
      <c r="B219" s="31">
        <v>41</v>
      </c>
      <c r="C219" s="31">
        <v>15</v>
      </c>
      <c r="D219" s="31" t="s">
        <v>99</v>
      </c>
      <c r="E219" s="31" t="s">
        <v>83</v>
      </c>
      <c r="F219" s="31" t="s">
        <v>80</v>
      </c>
      <c r="G219" s="31" t="s">
        <v>6</v>
      </c>
      <c r="H219" s="31" t="s">
        <v>6</v>
      </c>
      <c r="I219" s="31" t="s">
        <v>149</v>
      </c>
      <c r="J219" s="37" t="s">
        <v>150</v>
      </c>
      <c r="K219" s="31"/>
      <c r="L219" s="18" t="s">
        <v>115</v>
      </c>
      <c r="M219" s="18" t="s">
        <v>116</v>
      </c>
      <c r="N219" s="18" t="s">
        <v>117</v>
      </c>
      <c r="O219" s="18" t="s">
        <v>393</v>
      </c>
      <c r="P219" s="18" t="s">
        <v>871</v>
      </c>
      <c r="Q219" s="31"/>
      <c r="R219" s="18" t="s">
        <v>213</v>
      </c>
      <c r="S219" s="18" t="s">
        <v>116</v>
      </c>
      <c r="T219" s="18" t="s">
        <v>418</v>
      </c>
      <c r="U219" s="18" t="s">
        <v>418</v>
      </c>
      <c r="V219" s="18"/>
      <c r="W219" s="18"/>
      <c r="X219" s="18"/>
      <c r="Y219" s="38" t="s">
        <v>695</v>
      </c>
      <c r="Z219" s="18" t="str">
        <f>Z$9</f>
        <v>C12a</v>
      </c>
      <c r="AA219" s="18" t="s">
        <v>862</v>
      </c>
      <c r="AB219" s="41">
        <v>577</v>
      </c>
      <c r="AC219" s="41">
        <v>672</v>
      </c>
      <c r="AD219" s="18"/>
      <c r="AE219" s="31"/>
      <c r="AF219" s="8">
        <f t="shared" si="378"/>
        <v>1249</v>
      </c>
      <c r="AG219" s="8">
        <f t="shared" si="379"/>
        <v>1.2490000000000001</v>
      </c>
      <c r="AH219" s="18">
        <v>12</v>
      </c>
      <c r="AI219" s="18">
        <f t="shared" si="386"/>
        <v>0</v>
      </c>
      <c r="AJ219" s="9">
        <f t="shared" si="380"/>
        <v>0</v>
      </c>
      <c r="AK219" s="18">
        <f>AK$9</f>
        <v>5.8</v>
      </c>
      <c r="AL219" s="9">
        <f t="shared" si="371"/>
        <v>69.599999999999994</v>
      </c>
      <c r="AM219" s="18">
        <f>AM$9</f>
        <v>0.08</v>
      </c>
      <c r="AN219" s="9">
        <f t="shared" si="381"/>
        <v>1.92</v>
      </c>
      <c r="AO219" s="18">
        <f>AO$9</f>
        <v>7.48</v>
      </c>
      <c r="AP219" s="9">
        <f t="shared" si="387"/>
        <v>179.52</v>
      </c>
      <c r="AQ219" s="21">
        <v>0</v>
      </c>
      <c r="AR219" s="9">
        <f t="shared" si="382"/>
        <v>0</v>
      </c>
      <c r="AS219" s="18">
        <f>AS$9</f>
        <v>2.4199999999999999E-2</v>
      </c>
      <c r="AT219" s="9">
        <f t="shared" si="372"/>
        <v>30.2258</v>
      </c>
      <c r="AU219" s="21">
        <f t="shared" si="397"/>
        <v>4.96E-3</v>
      </c>
      <c r="AV219" s="10">
        <f t="shared" si="388"/>
        <v>6.1950399999999997</v>
      </c>
      <c r="AW219" s="18">
        <v>9.5399999999999991</v>
      </c>
      <c r="AX219" s="25">
        <v>12</v>
      </c>
      <c r="AY219" s="27">
        <f t="shared" si="370"/>
        <v>114.47999999999999</v>
      </c>
      <c r="AZ219" s="18">
        <f>AZ$9</f>
        <v>0.4854</v>
      </c>
      <c r="BA219" s="9">
        <f t="shared" si="373"/>
        <v>280.07580000000002</v>
      </c>
      <c r="BB219" s="18">
        <f>BB$9</f>
        <v>0.1416</v>
      </c>
      <c r="BC219" s="9">
        <f t="shared" si="374"/>
        <v>95.155200000000008</v>
      </c>
      <c r="BD219" s="18">
        <f>BD$9</f>
        <v>0</v>
      </c>
      <c r="BE219" s="9">
        <f t="shared" si="375"/>
        <v>0</v>
      </c>
      <c r="BF219" s="11">
        <f t="shared" si="376"/>
        <v>777.17183999999997</v>
      </c>
      <c r="BG219" s="11">
        <f t="shared" si="377"/>
        <v>0</v>
      </c>
      <c r="BH219" s="11">
        <f t="shared" si="383"/>
        <v>777.17183999999997</v>
      </c>
      <c r="BI219" s="11">
        <f t="shared" si="384"/>
        <v>178.7495232</v>
      </c>
      <c r="BJ219" s="11">
        <f t="shared" si="385"/>
        <v>955.92136319999997</v>
      </c>
      <c r="BL219" s="12"/>
    </row>
    <row r="220" spans="1:64" ht="13.8" x14ac:dyDescent="0.3">
      <c r="A220" s="31">
        <v>212</v>
      </c>
      <c r="B220" s="31">
        <v>41</v>
      </c>
      <c r="C220" s="31">
        <v>16</v>
      </c>
      <c r="D220" s="31" t="s">
        <v>99</v>
      </c>
      <c r="E220" s="31" t="s">
        <v>83</v>
      </c>
      <c r="F220" s="31" t="s">
        <v>80</v>
      </c>
      <c r="G220" s="31" t="s">
        <v>6</v>
      </c>
      <c r="H220" s="31" t="s">
        <v>6</v>
      </c>
      <c r="I220" s="31" t="s">
        <v>149</v>
      </c>
      <c r="J220" s="37" t="s">
        <v>150</v>
      </c>
      <c r="K220" s="31"/>
      <c r="L220" s="18" t="s">
        <v>115</v>
      </c>
      <c r="M220" s="18" t="s">
        <v>116</v>
      </c>
      <c r="N220" s="18" t="s">
        <v>117</v>
      </c>
      <c r="O220" s="18" t="s">
        <v>393</v>
      </c>
      <c r="P220" s="18" t="s">
        <v>871</v>
      </c>
      <c r="Q220" s="31"/>
      <c r="R220" s="18" t="s">
        <v>215</v>
      </c>
      <c r="S220" s="18" t="s">
        <v>397</v>
      </c>
      <c r="T220" s="18" t="s">
        <v>419</v>
      </c>
      <c r="U220" s="18" t="s">
        <v>419</v>
      </c>
      <c r="V220" s="18" t="s">
        <v>394</v>
      </c>
      <c r="W220" s="18"/>
      <c r="X220" s="18"/>
      <c r="Y220" s="38" t="s">
        <v>696</v>
      </c>
      <c r="Z220" s="18" t="str">
        <f t="shared" ref="Z220:Z233" si="398">Z$9</f>
        <v>C12a</v>
      </c>
      <c r="AA220" s="18" t="s">
        <v>862</v>
      </c>
      <c r="AB220" s="41">
        <v>594</v>
      </c>
      <c r="AC220" s="41">
        <v>682</v>
      </c>
      <c r="AD220" s="18"/>
      <c r="AE220" s="31"/>
      <c r="AF220" s="8">
        <f t="shared" si="378"/>
        <v>1276</v>
      </c>
      <c r="AG220" s="8">
        <f t="shared" si="379"/>
        <v>1.276</v>
      </c>
      <c r="AH220" s="18">
        <v>12</v>
      </c>
      <c r="AI220" s="18">
        <f t="shared" si="386"/>
        <v>0</v>
      </c>
      <c r="AJ220" s="9">
        <f t="shared" si="380"/>
        <v>0</v>
      </c>
      <c r="AK220" s="18">
        <f t="shared" ref="AK220:AK233" si="399">AK$9</f>
        <v>5.8</v>
      </c>
      <c r="AL220" s="9">
        <f t="shared" si="371"/>
        <v>69.599999999999994</v>
      </c>
      <c r="AM220" s="18">
        <f t="shared" ref="AM220:AM233" si="400">AM$9</f>
        <v>0.08</v>
      </c>
      <c r="AN220" s="9">
        <f t="shared" si="381"/>
        <v>1.92</v>
      </c>
      <c r="AO220" s="18">
        <f t="shared" ref="AO220:AO233" si="401">AO$9</f>
        <v>7.48</v>
      </c>
      <c r="AP220" s="9">
        <f t="shared" si="387"/>
        <v>179.52</v>
      </c>
      <c r="AQ220" s="21">
        <v>0</v>
      </c>
      <c r="AR220" s="9">
        <f t="shared" si="382"/>
        <v>0</v>
      </c>
      <c r="AS220" s="18">
        <f t="shared" ref="AS220:AS233" si="402">AS$9</f>
        <v>2.4199999999999999E-2</v>
      </c>
      <c r="AT220" s="9">
        <f t="shared" si="372"/>
        <v>30.879199999999997</v>
      </c>
      <c r="AU220" s="21">
        <f t="shared" si="397"/>
        <v>4.96E-3</v>
      </c>
      <c r="AV220" s="10">
        <f t="shared" si="388"/>
        <v>6.3289600000000004</v>
      </c>
      <c r="AW220" s="18">
        <v>9.5399999999999991</v>
      </c>
      <c r="AX220" s="25">
        <v>12</v>
      </c>
      <c r="AY220" s="27">
        <f t="shared" si="370"/>
        <v>114.47999999999999</v>
      </c>
      <c r="AZ220" s="18">
        <f t="shared" ref="AZ220:AZ233" si="403">AZ$9</f>
        <v>0.4854</v>
      </c>
      <c r="BA220" s="9">
        <f t="shared" si="373"/>
        <v>288.32760000000002</v>
      </c>
      <c r="BB220" s="18">
        <f t="shared" ref="BB220:BB233" si="404">BB$9</f>
        <v>0.1416</v>
      </c>
      <c r="BC220" s="9">
        <f t="shared" si="374"/>
        <v>96.571200000000005</v>
      </c>
      <c r="BD220" s="18">
        <f t="shared" ref="BD220:BD233" si="405">BD$9</f>
        <v>0</v>
      </c>
      <c r="BE220" s="9">
        <f t="shared" si="375"/>
        <v>0</v>
      </c>
      <c r="BF220" s="11">
        <f t="shared" si="376"/>
        <v>787.62696000000005</v>
      </c>
      <c r="BG220" s="11">
        <f t="shared" si="377"/>
        <v>0</v>
      </c>
      <c r="BH220" s="11">
        <f t="shared" si="383"/>
        <v>787.62696000000005</v>
      </c>
      <c r="BI220" s="11">
        <f t="shared" si="384"/>
        <v>181.15420080000001</v>
      </c>
      <c r="BJ220" s="11">
        <f t="shared" si="385"/>
        <v>968.78116080000007</v>
      </c>
      <c r="BL220" s="12"/>
    </row>
    <row r="221" spans="1:64" ht="13.8" x14ac:dyDescent="0.3">
      <c r="A221" s="31">
        <v>213</v>
      </c>
      <c r="B221" s="31">
        <v>41</v>
      </c>
      <c r="C221" s="31">
        <v>17</v>
      </c>
      <c r="D221" s="31" t="s">
        <v>99</v>
      </c>
      <c r="E221" s="31" t="s">
        <v>83</v>
      </c>
      <c r="F221" s="31" t="s">
        <v>80</v>
      </c>
      <c r="G221" s="31" t="s">
        <v>6</v>
      </c>
      <c r="H221" s="31" t="s">
        <v>6</v>
      </c>
      <c r="I221" s="31" t="s">
        <v>149</v>
      </c>
      <c r="J221" s="37" t="s">
        <v>150</v>
      </c>
      <c r="K221" s="31"/>
      <c r="L221" s="18" t="s">
        <v>115</v>
      </c>
      <c r="M221" s="18" t="s">
        <v>116</v>
      </c>
      <c r="N221" s="18" t="s">
        <v>117</v>
      </c>
      <c r="O221" s="18" t="s">
        <v>393</v>
      </c>
      <c r="P221" s="18" t="s">
        <v>871</v>
      </c>
      <c r="Q221" s="31"/>
      <c r="R221" s="18" t="s">
        <v>219</v>
      </c>
      <c r="S221" s="18"/>
      <c r="T221" s="18" t="s">
        <v>420</v>
      </c>
      <c r="U221" s="18" t="s">
        <v>420</v>
      </c>
      <c r="V221" s="18"/>
      <c r="W221" s="18" t="s">
        <v>421</v>
      </c>
      <c r="X221" s="18"/>
      <c r="Y221" s="38" t="s">
        <v>697</v>
      </c>
      <c r="Z221" s="18" t="str">
        <f t="shared" si="398"/>
        <v>C12a</v>
      </c>
      <c r="AA221" s="18">
        <v>1.5</v>
      </c>
      <c r="AB221" s="41">
        <v>493</v>
      </c>
      <c r="AC221" s="41">
        <v>638</v>
      </c>
      <c r="AD221" s="18"/>
      <c r="AE221" s="31"/>
      <c r="AF221" s="8">
        <f t="shared" si="378"/>
        <v>1131</v>
      </c>
      <c r="AG221" s="8">
        <f t="shared" si="379"/>
        <v>1.131</v>
      </c>
      <c r="AH221" s="18">
        <v>12</v>
      </c>
      <c r="AI221" s="18">
        <f t="shared" si="386"/>
        <v>0</v>
      </c>
      <c r="AJ221" s="9">
        <f t="shared" si="380"/>
        <v>0</v>
      </c>
      <c r="AK221" s="18">
        <f t="shared" si="399"/>
        <v>5.8</v>
      </c>
      <c r="AL221" s="9">
        <f t="shared" si="371"/>
        <v>69.599999999999994</v>
      </c>
      <c r="AM221" s="18">
        <f t="shared" si="400"/>
        <v>0.08</v>
      </c>
      <c r="AN221" s="9">
        <f t="shared" si="381"/>
        <v>1.44</v>
      </c>
      <c r="AO221" s="18">
        <f t="shared" si="401"/>
        <v>7.48</v>
      </c>
      <c r="AP221" s="9">
        <f t="shared" si="387"/>
        <v>134.64000000000001</v>
      </c>
      <c r="AQ221" s="21">
        <v>0</v>
      </c>
      <c r="AR221" s="9">
        <f t="shared" si="382"/>
        <v>0</v>
      </c>
      <c r="AS221" s="18">
        <f t="shared" si="402"/>
        <v>2.4199999999999999E-2</v>
      </c>
      <c r="AT221" s="9">
        <f t="shared" si="372"/>
        <v>27.370200000000001</v>
      </c>
      <c r="AU221" s="21">
        <f t="shared" si="397"/>
        <v>4.96E-3</v>
      </c>
      <c r="AV221" s="10">
        <f t="shared" si="388"/>
        <v>5.6097599999999996</v>
      </c>
      <c r="AW221" s="18">
        <v>5.72</v>
      </c>
      <c r="AX221" s="25">
        <v>12</v>
      </c>
      <c r="AY221" s="27">
        <f t="shared" si="370"/>
        <v>68.64</v>
      </c>
      <c r="AZ221" s="18">
        <f t="shared" si="403"/>
        <v>0.4854</v>
      </c>
      <c r="BA221" s="9">
        <f t="shared" si="373"/>
        <v>239.3022</v>
      </c>
      <c r="BB221" s="18">
        <f t="shared" si="404"/>
        <v>0.1416</v>
      </c>
      <c r="BC221" s="9">
        <f t="shared" si="374"/>
        <v>90.340800000000002</v>
      </c>
      <c r="BD221" s="18">
        <f t="shared" si="405"/>
        <v>0</v>
      </c>
      <c r="BE221" s="9">
        <f t="shared" si="375"/>
        <v>0</v>
      </c>
      <c r="BF221" s="11">
        <f t="shared" si="376"/>
        <v>636.94296000000008</v>
      </c>
      <c r="BG221" s="11">
        <f t="shared" si="377"/>
        <v>0</v>
      </c>
      <c r="BH221" s="11">
        <f t="shared" si="383"/>
        <v>636.94296000000008</v>
      </c>
      <c r="BI221" s="11">
        <f t="shared" si="384"/>
        <v>146.49688080000001</v>
      </c>
      <c r="BJ221" s="11">
        <f t="shared" si="385"/>
        <v>783.43984080000007</v>
      </c>
      <c r="BL221" s="12"/>
    </row>
    <row r="222" spans="1:64" ht="13.8" x14ac:dyDescent="0.3">
      <c r="A222" s="31">
        <v>214</v>
      </c>
      <c r="B222" s="31">
        <v>41</v>
      </c>
      <c r="C222" s="31">
        <v>18</v>
      </c>
      <c r="D222" s="31" t="s">
        <v>99</v>
      </c>
      <c r="E222" s="31" t="s">
        <v>83</v>
      </c>
      <c r="F222" s="31" t="s">
        <v>80</v>
      </c>
      <c r="G222" s="31" t="s">
        <v>6</v>
      </c>
      <c r="H222" s="31" t="s">
        <v>6</v>
      </c>
      <c r="I222" s="31" t="s">
        <v>149</v>
      </c>
      <c r="J222" s="37" t="s">
        <v>150</v>
      </c>
      <c r="K222" s="31"/>
      <c r="L222" s="18" t="s">
        <v>115</v>
      </c>
      <c r="M222" s="18" t="s">
        <v>116</v>
      </c>
      <c r="N222" s="18" t="s">
        <v>117</v>
      </c>
      <c r="O222" s="18" t="s">
        <v>393</v>
      </c>
      <c r="P222" s="18" t="s">
        <v>871</v>
      </c>
      <c r="Q222" s="31"/>
      <c r="R222" s="18" t="s">
        <v>921</v>
      </c>
      <c r="S222" s="18"/>
      <c r="T222" s="18" t="s">
        <v>922</v>
      </c>
      <c r="U222" s="18" t="s">
        <v>923</v>
      </c>
      <c r="V222" s="18" t="s">
        <v>924</v>
      </c>
      <c r="W222" s="18" t="s">
        <v>925</v>
      </c>
      <c r="X222" s="18"/>
      <c r="Y222" s="38" t="s">
        <v>920</v>
      </c>
      <c r="Z222" s="18" t="str">
        <f t="shared" si="398"/>
        <v>C12a</v>
      </c>
      <c r="AA222" s="18" t="s">
        <v>864</v>
      </c>
      <c r="AB222" s="41">
        <v>1182</v>
      </c>
      <c r="AC222" s="41">
        <v>0</v>
      </c>
      <c r="AD222" s="18"/>
      <c r="AE222" s="31"/>
      <c r="AF222" s="8">
        <f t="shared" si="378"/>
        <v>1182</v>
      </c>
      <c r="AG222" s="8">
        <f t="shared" si="379"/>
        <v>1.1819999999999999</v>
      </c>
      <c r="AH222" s="18">
        <v>12</v>
      </c>
      <c r="AI222" s="18">
        <f t="shared" si="386"/>
        <v>0</v>
      </c>
      <c r="AJ222" s="9">
        <f t="shared" si="380"/>
        <v>0</v>
      </c>
      <c r="AK222" s="18">
        <f t="shared" si="399"/>
        <v>5.8</v>
      </c>
      <c r="AL222" s="9">
        <f t="shared" si="371"/>
        <v>69.599999999999994</v>
      </c>
      <c r="AM222" s="18">
        <f t="shared" si="400"/>
        <v>0.08</v>
      </c>
      <c r="AN222" s="9">
        <f t="shared" si="381"/>
        <v>2.88</v>
      </c>
      <c r="AO222" s="18">
        <f t="shared" si="401"/>
        <v>7.48</v>
      </c>
      <c r="AP222" s="9">
        <f t="shared" si="387"/>
        <v>269.28000000000003</v>
      </c>
      <c r="AQ222" s="21">
        <v>0</v>
      </c>
      <c r="AR222" s="9">
        <f t="shared" si="382"/>
        <v>0</v>
      </c>
      <c r="AS222" s="18">
        <f t="shared" si="402"/>
        <v>2.4199999999999999E-2</v>
      </c>
      <c r="AT222" s="9">
        <f t="shared" si="372"/>
        <v>28.604399999999998</v>
      </c>
      <c r="AU222" s="21">
        <f t="shared" si="397"/>
        <v>4.96E-3</v>
      </c>
      <c r="AV222" s="10">
        <f t="shared" si="388"/>
        <v>5.8627200000000004</v>
      </c>
      <c r="AW222" s="18">
        <v>5.72</v>
      </c>
      <c r="AX222" s="25">
        <v>12</v>
      </c>
      <c r="AY222" s="27">
        <f t="shared" si="370"/>
        <v>68.64</v>
      </c>
      <c r="AZ222" s="18">
        <f t="shared" si="403"/>
        <v>0.4854</v>
      </c>
      <c r="BA222" s="9">
        <f t="shared" si="373"/>
        <v>573.74279999999999</v>
      </c>
      <c r="BB222" s="18">
        <f t="shared" si="404"/>
        <v>0.1416</v>
      </c>
      <c r="BC222" s="9">
        <f t="shared" si="374"/>
        <v>0</v>
      </c>
      <c r="BD222" s="18">
        <f t="shared" si="405"/>
        <v>0</v>
      </c>
      <c r="BE222" s="9">
        <f t="shared" si="375"/>
        <v>0</v>
      </c>
      <c r="BF222" s="11">
        <f t="shared" si="376"/>
        <v>1018.6099199999999</v>
      </c>
      <c r="BG222" s="11">
        <f t="shared" si="377"/>
        <v>0</v>
      </c>
      <c r="BH222" s="11">
        <f t="shared" si="383"/>
        <v>1018.6099199999999</v>
      </c>
      <c r="BI222" s="11">
        <f t="shared" si="384"/>
        <v>234.2802816</v>
      </c>
      <c r="BJ222" s="11">
        <f t="shared" si="385"/>
        <v>1252.8902016</v>
      </c>
      <c r="BL222" s="12"/>
    </row>
    <row r="223" spans="1:64" ht="13.8" x14ac:dyDescent="0.3">
      <c r="A223" s="31">
        <v>215</v>
      </c>
      <c r="B223" s="31">
        <v>42</v>
      </c>
      <c r="C223" s="31">
        <v>1</v>
      </c>
      <c r="D223" s="31" t="s">
        <v>99</v>
      </c>
      <c r="E223" s="31" t="s">
        <v>83</v>
      </c>
      <c r="F223" s="31" t="s">
        <v>80</v>
      </c>
      <c r="G223" s="31" t="s">
        <v>6</v>
      </c>
      <c r="H223" s="31" t="s">
        <v>6</v>
      </c>
      <c r="I223" s="31" t="s">
        <v>149</v>
      </c>
      <c r="J223" s="37" t="s">
        <v>150</v>
      </c>
      <c r="K223" s="31"/>
      <c r="L223" s="18" t="s">
        <v>118</v>
      </c>
      <c r="M223" s="18" t="s">
        <v>119</v>
      </c>
      <c r="N223" s="18" t="s">
        <v>120</v>
      </c>
      <c r="O223" s="18" t="s">
        <v>392</v>
      </c>
      <c r="P223" s="18" t="s">
        <v>888</v>
      </c>
      <c r="Q223" s="31"/>
      <c r="R223" s="18" t="s">
        <v>220</v>
      </c>
      <c r="S223" s="18" t="s">
        <v>119</v>
      </c>
      <c r="T223" s="18" t="s">
        <v>120</v>
      </c>
      <c r="U223" s="18" t="s">
        <v>120</v>
      </c>
      <c r="V223" s="18" t="s">
        <v>422</v>
      </c>
      <c r="W223" s="18"/>
      <c r="X223" s="18"/>
      <c r="Y223" s="38" t="s">
        <v>698</v>
      </c>
      <c r="Z223" s="18" t="str">
        <f t="shared" si="398"/>
        <v>C12a</v>
      </c>
      <c r="AA223" s="18" t="s">
        <v>862</v>
      </c>
      <c r="AB223" s="18">
        <v>565</v>
      </c>
      <c r="AC223" s="18">
        <v>1903</v>
      </c>
      <c r="AD223" s="18"/>
      <c r="AE223" s="31"/>
      <c r="AF223" s="8">
        <f t="shared" si="378"/>
        <v>2468</v>
      </c>
      <c r="AG223" s="8">
        <f t="shared" si="379"/>
        <v>2.468</v>
      </c>
      <c r="AH223" s="18">
        <v>12</v>
      </c>
      <c r="AI223" s="18">
        <f t="shared" si="386"/>
        <v>0</v>
      </c>
      <c r="AJ223" s="9">
        <f t="shared" si="380"/>
        <v>0</v>
      </c>
      <c r="AK223" s="18">
        <f t="shared" si="399"/>
        <v>5.8</v>
      </c>
      <c r="AL223" s="9">
        <f t="shared" si="371"/>
        <v>69.599999999999994</v>
      </c>
      <c r="AM223" s="18">
        <f t="shared" si="400"/>
        <v>0.08</v>
      </c>
      <c r="AN223" s="9">
        <f t="shared" si="381"/>
        <v>1.92</v>
      </c>
      <c r="AO223" s="18">
        <f t="shared" si="401"/>
        <v>7.48</v>
      </c>
      <c r="AP223" s="9">
        <f t="shared" si="387"/>
        <v>179.52</v>
      </c>
      <c r="AQ223" s="21">
        <v>0</v>
      </c>
      <c r="AR223" s="9">
        <f t="shared" si="382"/>
        <v>0</v>
      </c>
      <c r="AS223" s="18">
        <f t="shared" si="402"/>
        <v>2.4199999999999999E-2</v>
      </c>
      <c r="AT223" s="9">
        <f t="shared" si="372"/>
        <v>59.7256</v>
      </c>
      <c r="AU223" s="21">
        <f t="shared" si="397"/>
        <v>4.96E-3</v>
      </c>
      <c r="AV223" s="10">
        <f t="shared" si="388"/>
        <v>12.24128</v>
      </c>
      <c r="AW223" s="18">
        <v>9.5399999999999991</v>
      </c>
      <c r="AX223" s="25">
        <v>12</v>
      </c>
      <c r="AY223" s="27">
        <f t="shared" si="370"/>
        <v>114.47999999999999</v>
      </c>
      <c r="AZ223" s="18">
        <f t="shared" si="403"/>
        <v>0.4854</v>
      </c>
      <c r="BA223" s="9">
        <f t="shared" si="373"/>
        <v>274.25099999999998</v>
      </c>
      <c r="BB223" s="18">
        <f t="shared" si="404"/>
        <v>0.1416</v>
      </c>
      <c r="BC223" s="9">
        <f t="shared" si="374"/>
        <v>269.46480000000003</v>
      </c>
      <c r="BD223" s="18">
        <f t="shared" si="405"/>
        <v>0</v>
      </c>
      <c r="BE223" s="9">
        <f t="shared" si="375"/>
        <v>0</v>
      </c>
      <c r="BF223" s="11">
        <f t="shared" si="376"/>
        <v>981.20267999999987</v>
      </c>
      <c r="BG223" s="11">
        <f t="shared" si="377"/>
        <v>0</v>
      </c>
      <c r="BH223" s="11">
        <f t="shared" si="383"/>
        <v>981.20267999999987</v>
      </c>
      <c r="BI223" s="11">
        <f t="shared" si="384"/>
        <v>225.67661639999997</v>
      </c>
      <c r="BJ223" s="11">
        <f t="shared" si="385"/>
        <v>1206.8792963999999</v>
      </c>
      <c r="BL223" s="12"/>
    </row>
    <row r="224" spans="1:64" ht="13.8" x14ac:dyDescent="0.3">
      <c r="A224" s="31">
        <v>216</v>
      </c>
      <c r="B224" s="31">
        <v>42</v>
      </c>
      <c r="C224" s="31">
        <v>2</v>
      </c>
      <c r="D224" s="31" t="s">
        <v>99</v>
      </c>
      <c r="E224" s="31" t="s">
        <v>83</v>
      </c>
      <c r="F224" s="31" t="s">
        <v>80</v>
      </c>
      <c r="G224" s="31" t="s">
        <v>6</v>
      </c>
      <c r="H224" s="31" t="s">
        <v>6</v>
      </c>
      <c r="I224" s="31" t="s">
        <v>149</v>
      </c>
      <c r="J224" s="37" t="s">
        <v>150</v>
      </c>
      <c r="K224" s="31"/>
      <c r="L224" s="18" t="s">
        <v>118</v>
      </c>
      <c r="M224" s="18" t="s">
        <v>119</v>
      </c>
      <c r="N224" s="18" t="s">
        <v>120</v>
      </c>
      <c r="O224" s="18" t="s">
        <v>392</v>
      </c>
      <c r="P224" s="18" t="s">
        <v>888</v>
      </c>
      <c r="Q224" s="31"/>
      <c r="R224" s="18" t="s">
        <v>221</v>
      </c>
      <c r="S224" s="18" t="s">
        <v>423</v>
      </c>
      <c r="T224" s="18" t="s">
        <v>424</v>
      </c>
      <c r="U224" s="18" t="s">
        <v>424</v>
      </c>
      <c r="V224" s="18" t="s">
        <v>378</v>
      </c>
      <c r="W224" s="18"/>
      <c r="X224" s="18"/>
      <c r="Y224" s="38" t="s">
        <v>699</v>
      </c>
      <c r="Z224" s="18" t="str">
        <f t="shared" si="398"/>
        <v>C12a</v>
      </c>
      <c r="AA224" s="18" t="s">
        <v>864</v>
      </c>
      <c r="AB224" s="18">
        <v>638</v>
      </c>
      <c r="AC224" s="18">
        <v>2206</v>
      </c>
      <c r="AD224" s="18"/>
      <c r="AE224" s="31"/>
      <c r="AF224" s="8">
        <f t="shared" si="378"/>
        <v>2844</v>
      </c>
      <c r="AG224" s="8">
        <f t="shared" si="379"/>
        <v>2.8439999999999999</v>
      </c>
      <c r="AH224" s="18">
        <v>12</v>
      </c>
      <c r="AI224" s="18">
        <f t="shared" si="386"/>
        <v>0</v>
      </c>
      <c r="AJ224" s="9">
        <f t="shared" si="380"/>
        <v>0</v>
      </c>
      <c r="AK224" s="18">
        <f t="shared" si="399"/>
        <v>5.8</v>
      </c>
      <c r="AL224" s="9">
        <f t="shared" si="371"/>
        <v>69.599999999999994</v>
      </c>
      <c r="AM224" s="18">
        <f t="shared" si="400"/>
        <v>0.08</v>
      </c>
      <c r="AN224" s="9">
        <f t="shared" si="381"/>
        <v>2.88</v>
      </c>
      <c r="AO224" s="18">
        <f t="shared" si="401"/>
        <v>7.48</v>
      </c>
      <c r="AP224" s="9">
        <f t="shared" si="387"/>
        <v>269.28000000000003</v>
      </c>
      <c r="AQ224" s="21">
        <v>0</v>
      </c>
      <c r="AR224" s="9">
        <f t="shared" si="382"/>
        <v>0</v>
      </c>
      <c r="AS224" s="18">
        <f t="shared" si="402"/>
        <v>2.4199999999999999E-2</v>
      </c>
      <c r="AT224" s="9">
        <f t="shared" si="372"/>
        <v>68.824799999999996</v>
      </c>
      <c r="AU224" s="21">
        <f t="shared" si="397"/>
        <v>4.96E-3</v>
      </c>
      <c r="AV224" s="10">
        <f t="shared" si="388"/>
        <v>14.10624</v>
      </c>
      <c r="AW224" s="18">
        <v>13.35</v>
      </c>
      <c r="AX224" s="25">
        <v>12</v>
      </c>
      <c r="AY224" s="27">
        <f t="shared" si="370"/>
        <v>160.19999999999999</v>
      </c>
      <c r="AZ224" s="18">
        <f t="shared" si="403"/>
        <v>0.4854</v>
      </c>
      <c r="BA224" s="9">
        <f t="shared" si="373"/>
        <v>309.68520000000001</v>
      </c>
      <c r="BB224" s="18">
        <f t="shared" si="404"/>
        <v>0.1416</v>
      </c>
      <c r="BC224" s="9">
        <f t="shared" si="374"/>
        <v>312.36959999999999</v>
      </c>
      <c r="BD224" s="18">
        <f t="shared" si="405"/>
        <v>0</v>
      </c>
      <c r="BE224" s="9">
        <f t="shared" si="375"/>
        <v>0</v>
      </c>
      <c r="BF224" s="11">
        <f t="shared" si="376"/>
        <v>1206.9458399999999</v>
      </c>
      <c r="BG224" s="11">
        <f t="shared" si="377"/>
        <v>0</v>
      </c>
      <c r="BH224" s="11">
        <f t="shared" si="383"/>
        <v>1206.9458399999999</v>
      </c>
      <c r="BI224" s="11">
        <f t="shared" si="384"/>
        <v>277.59754319999996</v>
      </c>
      <c r="BJ224" s="11">
        <f t="shared" si="385"/>
        <v>1484.5433831999999</v>
      </c>
      <c r="BL224" s="12"/>
    </row>
    <row r="225" spans="1:64" ht="13.8" x14ac:dyDescent="0.3">
      <c r="A225" s="31">
        <v>217</v>
      </c>
      <c r="B225" s="31">
        <v>42</v>
      </c>
      <c r="C225" s="31">
        <v>3</v>
      </c>
      <c r="D225" s="31" t="s">
        <v>99</v>
      </c>
      <c r="E225" s="31" t="s">
        <v>83</v>
      </c>
      <c r="F225" s="31" t="s">
        <v>80</v>
      </c>
      <c r="G225" s="31" t="s">
        <v>6</v>
      </c>
      <c r="H225" s="31" t="s">
        <v>6</v>
      </c>
      <c r="I225" s="31" t="s">
        <v>149</v>
      </c>
      <c r="J225" s="37" t="s">
        <v>150</v>
      </c>
      <c r="K225" s="31"/>
      <c r="L225" s="18" t="s">
        <v>118</v>
      </c>
      <c r="M225" s="18" t="s">
        <v>119</v>
      </c>
      <c r="N225" s="18" t="s">
        <v>120</v>
      </c>
      <c r="O225" s="18" t="s">
        <v>392</v>
      </c>
      <c r="P225" s="18" t="s">
        <v>888</v>
      </c>
      <c r="Q225" s="31"/>
      <c r="R225" s="18" t="s">
        <v>222</v>
      </c>
      <c r="S225" s="18" t="s">
        <v>423</v>
      </c>
      <c r="T225" s="18" t="s">
        <v>424</v>
      </c>
      <c r="U225" s="18" t="s">
        <v>424</v>
      </c>
      <c r="V225" s="18" t="s">
        <v>425</v>
      </c>
      <c r="W225" s="18"/>
      <c r="X225" s="18"/>
      <c r="Y225" s="38" t="s">
        <v>700</v>
      </c>
      <c r="Z225" s="18" t="str">
        <f t="shared" si="398"/>
        <v>C12a</v>
      </c>
      <c r="AA225" s="18">
        <v>2.5</v>
      </c>
      <c r="AB225" s="18">
        <v>645</v>
      </c>
      <c r="AC225" s="18">
        <v>2155</v>
      </c>
      <c r="AD225" s="18"/>
      <c r="AE225" s="31"/>
      <c r="AF225" s="8">
        <f t="shared" si="378"/>
        <v>2800</v>
      </c>
      <c r="AG225" s="8">
        <f t="shared" si="379"/>
        <v>2.8</v>
      </c>
      <c r="AH225" s="18">
        <v>12</v>
      </c>
      <c r="AI225" s="18">
        <f t="shared" si="386"/>
        <v>0</v>
      </c>
      <c r="AJ225" s="9">
        <f t="shared" si="380"/>
        <v>0</v>
      </c>
      <c r="AK225" s="18">
        <f t="shared" si="399"/>
        <v>5.8</v>
      </c>
      <c r="AL225" s="9">
        <f t="shared" si="371"/>
        <v>69.599999999999994</v>
      </c>
      <c r="AM225" s="18">
        <f t="shared" si="400"/>
        <v>0.08</v>
      </c>
      <c r="AN225" s="9">
        <f t="shared" si="381"/>
        <v>2.4</v>
      </c>
      <c r="AO225" s="18">
        <f t="shared" si="401"/>
        <v>7.48</v>
      </c>
      <c r="AP225" s="9">
        <f t="shared" si="387"/>
        <v>224.4</v>
      </c>
      <c r="AQ225" s="21">
        <v>0</v>
      </c>
      <c r="AR225" s="9">
        <f t="shared" si="382"/>
        <v>0</v>
      </c>
      <c r="AS225" s="18">
        <f t="shared" si="402"/>
        <v>2.4199999999999999E-2</v>
      </c>
      <c r="AT225" s="9">
        <f t="shared" si="372"/>
        <v>67.759999999999991</v>
      </c>
      <c r="AU225" s="21">
        <f t="shared" si="397"/>
        <v>4.96E-3</v>
      </c>
      <c r="AV225" s="10">
        <f t="shared" si="388"/>
        <v>13.888</v>
      </c>
      <c r="AW225" s="18">
        <v>9.5399999999999991</v>
      </c>
      <c r="AX225" s="25">
        <v>12</v>
      </c>
      <c r="AY225" s="27">
        <f t="shared" si="370"/>
        <v>114.47999999999999</v>
      </c>
      <c r="AZ225" s="18">
        <f t="shared" si="403"/>
        <v>0.4854</v>
      </c>
      <c r="BA225" s="9">
        <f t="shared" si="373"/>
        <v>313.08300000000003</v>
      </c>
      <c r="BB225" s="18">
        <f t="shared" si="404"/>
        <v>0.1416</v>
      </c>
      <c r="BC225" s="9">
        <f t="shared" si="374"/>
        <v>305.14800000000002</v>
      </c>
      <c r="BD225" s="18">
        <f t="shared" si="405"/>
        <v>0</v>
      </c>
      <c r="BE225" s="9">
        <f t="shared" si="375"/>
        <v>0</v>
      </c>
      <c r="BF225" s="11">
        <f t="shared" si="376"/>
        <v>1110.759</v>
      </c>
      <c r="BG225" s="11">
        <f t="shared" si="377"/>
        <v>0</v>
      </c>
      <c r="BH225" s="11">
        <f t="shared" si="383"/>
        <v>1110.759</v>
      </c>
      <c r="BI225" s="11">
        <f t="shared" si="384"/>
        <v>255.47457000000003</v>
      </c>
      <c r="BJ225" s="11">
        <f t="shared" si="385"/>
        <v>1366.2335700000001</v>
      </c>
      <c r="BL225" s="12"/>
    </row>
    <row r="226" spans="1:64" ht="13.8" x14ac:dyDescent="0.3">
      <c r="A226" s="31">
        <v>218</v>
      </c>
      <c r="B226" s="31">
        <v>42</v>
      </c>
      <c r="C226" s="31">
        <v>4</v>
      </c>
      <c r="D226" s="31" t="s">
        <v>99</v>
      </c>
      <c r="E226" s="31" t="s">
        <v>83</v>
      </c>
      <c r="F226" s="31" t="s">
        <v>80</v>
      </c>
      <c r="G226" s="31" t="s">
        <v>6</v>
      </c>
      <c r="H226" s="31" t="s">
        <v>6</v>
      </c>
      <c r="I226" s="31" t="s">
        <v>149</v>
      </c>
      <c r="J226" s="37" t="s">
        <v>150</v>
      </c>
      <c r="K226" s="31"/>
      <c r="L226" s="18" t="s">
        <v>118</v>
      </c>
      <c r="M226" s="18" t="s">
        <v>119</v>
      </c>
      <c r="N226" s="18" t="s">
        <v>120</v>
      </c>
      <c r="O226" s="18" t="s">
        <v>392</v>
      </c>
      <c r="P226" s="18" t="s">
        <v>888</v>
      </c>
      <c r="Q226" s="31"/>
      <c r="R226" s="18" t="s">
        <v>223</v>
      </c>
      <c r="S226" s="18" t="s">
        <v>426</v>
      </c>
      <c r="T226" s="18" t="s">
        <v>427</v>
      </c>
      <c r="U226" s="18" t="s">
        <v>427</v>
      </c>
      <c r="V226" s="18" t="s">
        <v>428</v>
      </c>
      <c r="W226" s="18"/>
      <c r="X226" s="18"/>
      <c r="Y226" s="38" t="s">
        <v>701</v>
      </c>
      <c r="Z226" s="18" t="str">
        <f t="shared" si="398"/>
        <v>C12a</v>
      </c>
      <c r="AA226" s="18" t="s">
        <v>864</v>
      </c>
      <c r="AB226" s="18">
        <v>603</v>
      </c>
      <c r="AC226" s="18">
        <v>2026</v>
      </c>
      <c r="AD226" s="18"/>
      <c r="AE226" s="31"/>
      <c r="AF226" s="8">
        <f t="shared" si="378"/>
        <v>2629</v>
      </c>
      <c r="AG226" s="8">
        <f t="shared" si="379"/>
        <v>2.629</v>
      </c>
      <c r="AH226" s="18">
        <v>12</v>
      </c>
      <c r="AI226" s="18">
        <f t="shared" si="386"/>
        <v>0</v>
      </c>
      <c r="AJ226" s="9">
        <f t="shared" si="380"/>
        <v>0</v>
      </c>
      <c r="AK226" s="18">
        <f t="shared" si="399"/>
        <v>5.8</v>
      </c>
      <c r="AL226" s="9">
        <f t="shared" si="371"/>
        <v>69.599999999999994</v>
      </c>
      <c r="AM226" s="18">
        <f t="shared" si="400"/>
        <v>0.08</v>
      </c>
      <c r="AN226" s="9">
        <f t="shared" si="381"/>
        <v>2.88</v>
      </c>
      <c r="AO226" s="18">
        <f t="shared" si="401"/>
        <v>7.48</v>
      </c>
      <c r="AP226" s="9">
        <f t="shared" si="387"/>
        <v>269.28000000000003</v>
      </c>
      <c r="AQ226" s="21">
        <v>0</v>
      </c>
      <c r="AR226" s="9">
        <f t="shared" si="382"/>
        <v>0</v>
      </c>
      <c r="AS226" s="18">
        <f t="shared" si="402"/>
        <v>2.4199999999999999E-2</v>
      </c>
      <c r="AT226" s="9">
        <f t="shared" si="372"/>
        <v>63.6218</v>
      </c>
      <c r="AU226" s="21">
        <f t="shared" si="397"/>
        <v>4.96E-3</v>
      </c>
      <c r="AV226" s="10">
        <f t="shared" si="388"/>
        <v>13.03984</v>
      </c>
      <c r="AW226" s="18">
        <v>9.5399999999999991</v>
      </c>
      <c r="AX226" s="25">
        <v>12</v>
      </c>
      <c r="AY226" s="27">
        <f t="shared" si="370"/>
        <v>114.47999999999999</v>
      </c>
      <c r="AZ226" s="18">
        <f t="shared" si="403"/>
        <v>0.4854</v>
      </c>
      <c r="BA226" s="9">
        <f t="shared" si="373"/>
        <v>292.69619999999998</v>
      </c>
      <c r="BB226" s="18">
        <f t="shared" si="404"/>
        <v>0.1416</v>
      </c>
      <c r="BC226" s="9">
        <f t="shared" si="374"/>
        <v>286.88159999999999</v>
      </c>
      <c r="BD226" s="18">
        <f t="shared" si="405"/>
        <v>0</v>
      </c>
      <c r="BE226" s="9">
        <f t="shared" si="375"/>
        <v>0</v>
      </c>
      <c r="BF226" s="11">
        <f t="shared" si="376"/>
        <v>1112.4794400000001</v>
      </c>
      <c r="BG226" s="11">
        <f t="shared" si="377"/>
        <v>0</v>
      </c>
      <c r="BH226" s="11">
        <f t="shared" si="383"/>
        <v>1112.4794400000001</v>
      </c>
      <c r="BI226" s="11">
        <f t="shared" si="384"/>
        <v>255.87027120000002</v>
      </c>
      <c r="BJ226" s="11">
        <f t="shared" si="385"/>
        <v>1368.3497112</v>
      </c>
      <c r="BL226" s="12"/>
    </row>
    <row r="227" spans="1:64" ht="13.8" x14ac:dyDescent="0.3">
      <c r="A227" s="31">
        <v>219</v>
      </c>
      <c r="B227" s="31">
        <v>42</v>
      </c>
      <c r="C227" s="31">
        <v>5</v>
      </c>
      <c r="D227" s="31" t="s">
        <v>99</v>
      </c>
      <c r="E227" s="31" t="s">
        <v>83</v>
      </c>
      <c r="F227" s="31" t="s">
        <v>80</v>
      </c>
      <c r="G227" s="31" t="s">
        <v>6</v>
      </c>
      <c r="H227" s="31" t="s">
        <v>6</v>
      </c>
      <c r="I227" s="31" t="s">
        <v>149</v>
      </c>
      <c r="J227" s="37" t="s">
        <v>150</v>
      </c>
      <c r="K227" s="31"/>
      <c r="L227" s="18" t="s">
        <v>118</v>
      </c>
      <c r="M227" s="18" t="s">
        <v>119</v>
      </c>
      <c r="N227" s="18" t="s">
        <v>120</v>
      </c>
      <c r="O227" s="18" t="s">
        <v>392</v>
      </c>
      <c r="P227" s="18" t="s">
        <v>888</v>
      </c>
      <c r="Q227" s="31"/>
      <c r="R227" s="18" t="s">
        <v>224</v>
      </c>
      <c r="S227" s="18" t="s">
        <v>429</v>
      </c>
      <c r="T227" s="18" t="s">
        <v>430</v>
      </c>
      <c r="U227" s="18" t="s">
        <v>430</v>
      </c>
      <c r="V227" s="18" t="s">
        <v>392</v>
      </c>
      <c r="W227" s="18" t="s">
        <v>926</v>
      </c>
      <c r="X227" s="18"/>
      <c r="Y227" s="38" t="s">
        <v>702</v>
      </c>
      <c r="Z227" s="18" t="str">
        <f t="shared" si="398"/>
        <v>C12a</v>
      </c>
      <c r="AA227" s="18" t="s">
        <v>864</v>
      </c>
      <c r="AB227" s="18">
        <v>319</v>
      </c>
      <c r="AC227" s="18">
        <v>998</v>
      </c>
      <c r="AD227" s="18"/>
      <c r="AE227" s="31"/>
      <c r="AF227" s="8">
        <f t="shared" si="378"/>
        <v>1317</v>
      </c>
      <c r="AG227" s="8">
        <f t="shared" si="379"/>
        <v>1.3169999999999999</v>
      </c>
      <c r="AH227" s="18">
        <v>12</v>
      </c>
      <c r="AI227" s="18">
        <f t="shared" si="386"/>
        <v>0</v>
      </c>
      <c r="AJ227" s="9">
        <f t="shared" si="380"/>
        <v>0</v>
      </c>
      <c r="AK227" s="18">
        <f t="shared" si="399"/>
        <v>5.8</v>
      </c>
      <c r="AL227" s="9">
        <f t="shared" si="371"/>
        <v>69.599999999999994</v>
      </c>
      <c r="AM227" s="18">
        <f t="shared" si="400"/>
        <v>0.08</v>
      </c>
      <c r="AN227" s="9">
        <f t="shared" si="381"/>
        <v>2.88</v>
      </c>
      <c r="AO227" s="18">
        <f t="shared" si="401"/>
        <v>7.48</v>
      </c>
      <c r="AP227" s="9">
        <f t="shared" si="387"/>
        <v>269.28000000000003</v>
      </c>
      <c r="AQ227" s="21">
        <v>0</v>
      </c>
      <c r="AR227" s="9">
        <f t="shared" si="382"/>
        <v>0</v>
      </c>
      <c r="AS227" s="18">
        <f t="shared" si="402"/>
        <v>2.4199999999999999E-2</v>
      </c>
      <c r="AT227" s="9">
        <f t="shared" si="372"/>
        <v>31.871399999999998</v>
      </c>
      <c r="AU227" s="21">
        <f t="shared" si="397"/>
        <v>4.96E-3</v>
      </c>
      <c r="AV227" s="10">
        <f t="shared" si="388"/>
        <v>6.5323200000000003</v>
      </c>
      <c r="AW227" s="18">
        <v>9.5399999999999991</v>
      </c>
      <c r="AX227" s="25">
        <v>12</v>
      </c>
      <c r="AY227" s="27">
        <f t="shared" si="370"/>
        <v>114.47999999999999</v>
      </c>
      <c r="AZ227" s="18">
        <f t="shared" si="403"/>
        <v>0.4854</v>
      </c>
      <c r="BA227" s="9">
        <f t="shared" si="373"/>
        <v>154.8426</v>
      </c>
      <c r="BB227" s="18">
        <f t="shared" si="404"/>
        <v>0.1416</v>
      </c>
      <c r="BC227" s="9">
        <f t="shared" si="374"/>
        <v>141.3168</v>
      </c>
      <c r="BD227" s="18">
        <f t="shared" si="405"/>
        <v>0</v>
      </c>
      <c r="BE227" s="9">
        <f t="shared" si="375"/>
        <v>0</v>
      </c>
      <c r="BF227" s="11">
        <f t="shared" si="376"/>
        <v>790.80312000000004</v>
      </c>
      <c r="BG227" s="11">
        <f t="shared" si="377"/>
        <v>0</v>
      </c>
      <c r="BH227" s="11">
        <f t="shared" si="383"/>
        <v>790.80312000000004</v>
      </c>
      <c r="BI227" s="11">
        <f t="shared" si="384"/>
        <v>181.88471760000002</v>
      </c>
      <c r="BJ227" s="11">
        <f t="shared" si="385"/>
        <v>972.68783760000008</v>
      </c>
      <c r="BL227" s="12"/>
    </row>
    <row r="228" spans="1:64" ht="13.8" x14ac:dyDescent="0.3">
      <c r="A228" s="31">
        <v>220</v>
      </c>
      <c r="B228" s="31">
        <v>42</v>
      </c>
      <c r="C228" s="31">
        <v>6</v>
      </c>
      <c r="D228" s="31" t="s">
        <v>99</v>
      </c>
      <c r="E228" s="31" t="s">
        <v>83</v>
      </c>
      <c r="F228" s="31" t="s">
        <v>80</v>
      </c>
      <c r="G228" s="31" t="s">
        <v>6</v>
      </c>
      <c r="H228" s="31" t="s">
        <v>6</v>
      </c>
      <c r="I228" s="31" t="s">
        <v>149</v>
      </c>
      <c r="J228" s="37" t="s">
        <v>150</v>
      </c>
      <c r="K228" s="31"/>
      <c r="L228" s="18" t="s">
        <v>118</v>
      </c>
      <c r="M228" s="18" t="s">
        <v>119</v>
      </c>
      <c r="N228" s="18" t="s">
        <v>120</v>
      </c>
      <c r="O228" s="18" t="s">
        <v>392</v>
      </c>
      <c r="P228" s="18" t="s">
        <v>888</v>
      </c>
      <c r="Q228" s="31"/>
      <c r="R228" s="18" t="s">
        <v>225</v>
      </c>
      <c r="S228" s="18" t="s">
        <v>119</v>
      </c>
      <c r="T228" s="18" t="s">
        <v>120</v>
      </c>
      <c r="U228" s="18" t="s">
        <v>120</v>
      </c>
      <c r="V228" s="18" t="s">
        <v>392</v>
      </c>
      <c r="W228" s="18" t="s">
        <v>888</v>
      </c>
      <c r="X228" s="18"/>
      <c r="Y228" s="38" t="s">
        <v>703</v>
      </c>
      <c r="Z228" s="18" t="str">
        <f t="shared" si="398"/>
        <v>C12a</v>
      </c>
      <c r="AA228" s="18" t="s">
        <v>877</v>
      </c>
      <c r="AB228" s="18">
        <v>3050</v>
      </c>
      <c r="AC228" s="18">
        <v>8200</v>
      </c>
      <c r="AD228" s="18"/>
      <c r="AE228" s="31"/>
      <c r="AF228" s="8">
        <f t="shared" si="378"/>
        <v>11250</v>
      </c>
      <c r="AG228" s="8">
        <f t="shared" si="379"/>
        <v>11.25</v>
      </c>
      <c r="AH228" s="18">
        <v>12</v>
      </c>
      <c r="AI228" s="18">
        <f t="shared" si="386"/>
        <v>0</v>
      </c>
      <c r="AJ228" s="9">
        <f t="shared" si="380"/>
        <v>0</v>
      </c>
      <c r="AK228" s="18">
        <f t="shared" si="399"/>
        <v>5.8</v>
      </c>
      <c r="AL228" s="9">
        <f t="shared" si="371"/>
        <v>69.599999999999994</v>
      </c>
      <c r="AM228" s="18">
        <f t="shared" si="400"/>
        <v>0.08</v>
      </c>
      <c r="AN228" s="9">
        <f t="shared" si="381"/>
        <v>24.96</v>
      </c>
      <c r="AO228" s="18">
        <f t="shared" si="401"/>
        <v>7.48</v>
      </c>
      <c r="AP228" s="9">
        <f t="shared" si="387"/>
        <v>2333.7600000000002</v>
      </c>
      <c r="AQ228" s="21">
        <v>0</v>
      </c>
      <c r="AR228" s="9">
        <f t="shared" si="382"/>
        <v>0</v>
      </c>
      <c r="AS228" s="18">
        <f t="shared" si="402"/>
        <v>2.4199999999999999E-2</v>
      </c>
      <c r="AT228" s="9">
        <f t="shared" si="372"/>
        <v>272.25</v>
      </c>
      <c r="AU228" s="21">
        <f t="shared" si="397"/>
        <v>4.96E-3</v>
      </c>
      <c r="AV228" s="10">
        <f t="shared" si="388"/>
        <v>55.8</v>
      </c>
      <c r="AW228" s="18">
        <f t="shared" ref="AW228:AW230" si="406">AW$9</f>
        <v>0.1024</v>
      </c>
      <c r="AX228" s="18">
        <v>0.8</v>
      </c>
      <c r="AY228" s="9">
        <f>AX228*AW228*AF228</f>
        <v>921.6</v>
      </c>
      <c r="AZ228" s="18">
        <f t="shared" si="403"/>
        <v>0.4854</v>
      </c>
      <c r="BA228" s="9">
        <f t="shared" si="373"/>
        <v>1480.47</v>
      </c>
      <c r="BB228" s="18">
        <f t="shared" si="404"/>
        <v>0.1416</v>
      </c>
      <c r="BC228" s="9">
        <f t="shared" si="374"/>
        <v>1161.1200000000001</v>
      </c>
      <c r="BD228" s="18">
        <f t="shared" si="405"/>
        <v>0</v>
      </c>
      <c r="BE228" s="9">
        <f t="shared" si="375"/>
        <v>0</v>
      </c>
      <c r="BF228" s="11">
        <f t="shared" si="376"/>
        <v>6319.56</v>
      </c>
      <c r="BG228" s="11">
        <f t="shared" si="377"/>
        <v>0</v>
      </c>
      <c r="BH228" s="11">
        <f t="shared" si="383"/>
        <v>6319.56</v>
      </c>
      <c r="BI228" s="11">
        <f t="shared" si="384"/>
        <v>1453.4988000000001</v>
      </c>
      <c r="BJ228" s="11">
        <f t="shared" si="385"/>
        <v>7773.0588000000007</v>
      </c>
      <c r="BL228" s="12"/>
    </row>
    <row r="229" spans="1:64" ht="13.8" x14ac:dyDescent="0.3">
      <c r="A229" s="31">
        <v>221</v>
      </c>
      <c r="B229" s="31">
        <v>42</v>
      </c>
      <c r="C229" s="31">
        <v>7</v>
      </c>
      <c r="D229" s="31" t="s">
        <v>99</v>
      </c>
      <c r="E229" s="31" t="s">
        <v>83</v>
      </c>
      <c r="F229" s="31" t="s">
        <v>80</v>
      </c>
      <c r="G229" s="31" t="s">
        <v>6</v>
      </c>
      <c r="H229" s="31" t="s">
        <v>6</v>
      </c>
      <c r="I229" s="31" t="s">
        <v>149</v>
      </c>
      <c r="J229" s="37" t="s">
        <v>150</v>
      </c>
      <c r="K229" s="31"/>
      <c r="L229" s="18" t="s">
        <v>118</v>
      </c>
      <c r="M229" s="18" t="s">
        <v>119</v>
      </c>
      <c r="N229" s="18" t="s">
        <v>120</v>
      </c>
      <c r="O229" s="18" t="s">
        <v>392</v>
      </c>
      <c r="P229" s="18" t="s">
        <v>888</v>
      </c>
      <c r="Q229" s="31"/>
      <c r="R229" s="18" t="s">
        <v>226</v>
      </c>
      <c r="S229" s="18" t="s">
        <v>431</v>
      </c>
      <c r="T229" s="18" t="s">
        <v>432</v>
      </c>
      <c r="U229" s="18" t="s">
        <v>433</v>
      </c>
      <c r="V229" s="18" t="s">
        <v>434</v>
      </c>
      <c r="W229" s="18"/>
      <c r="X229" s="18"/>
      <c r="Y229" s="38" t="s">
        <v>704</v>
      </c>
      <c r="Z229" s="18" t="str">
        <f t="shared" si="398"/>
        <v>C12a</v>
      </c>
      <c r="AA229" s="18" t="s">
        <v>864</v>
      </c>
      <c r="AB229" s="18">
        <v>51</v>
      </c>
      <c r="AC229" s="18">
        <v>170</v>
      </c>
      <c r="AD229" s="18"/>
      <c r="AE229" s="31"/>
      <c r="AF229" s="8">
        <f t="shared" si="378"/>
        <v>221</v>
      </c>
      <c r="AG229" s="8">
        <f t="shared" si="379"/>
        <v>0.221</v>
      </c>
      <c r="AH229" s="18">
        <v>12</v>
      </c>
      <c r="AI229" s="18">
        <f t="shared" si="386"/>
        <v>0</v>
      </c>
      <c r="AJ229" s="9">
        <f t="shared" si="380"/>
        <v>0</v>
      </c>
      <c r="AK229" s="18">
        <f t="shared" si="399"/>
        <v>5.8</v>
      </c>
      <c r="AL229" s="9">
        <f t="shared" si="371"/>
        <v>69.599999999999994</v>
      </c>
      <c r="AM229" s="18">
        <f t="shared" si="400"/>
        <v>0.08</v>
      </c>
      <c r="AN229" s="9">
        <f t="shared" si="381"/>
        <v>2.88</v>
      </c>
      <c r="AO229" s="18">
        <f t="shared" si="401"/>
        <v>7.48</v>
      </c>
      <c r="AP229" s="9">
        <f t="shared" si="387"/>
        <v>269.28000000000003</v>
      </c>
      <c r="AQ229" s="21">
        <v>0</v>
      </c>
      <c r="AR229" s="9">
        <f t="shared" si="382"/>
        <v>0</v>
      </c>
      <c r="AS229" s="18">
        <f t="shared" si="402"/>
        <v>2.4199999999999999E-2</v>
      </c>
      <c r="AT229" s="9">
        <f t="shared" si="372"/>
        <v>5.3482000000000003</v>
      </c>
      <c r="AU229" s="21">
        <f t="shared" si="397"/>
        <v>4.96E-3</v>
      </c>
      <c r="AV229" s="10">
        <f t="shared" si="388"/>
        <v>1.09616</v>
      </c>
      <c r="AW229" s="18">
        <v>2.38</v>
      </c>
      <c r="AX229" s="25">
        <v>12</v>
      </c>
      <c r="AY229" s="27">
        <f>AX229*AW229</f>
        <v>28.56</v>
      </c>
      <c r="AZ229" s="18">
        <f t="shared" si="403"/>
        <v>0.4854</v>
      </c>
      <c r="BA229" s="9">
        <f t="shared" si="373"/>
        <v>24.755400000000002</v>
      </c>
      <c r="BB229" s="18">
        <f t="shared" si="404"/>
        <v>0.1416</v>
      </c>
      <c r="BC229" s="9">
        <f t="shared" si="374"/>
        <v>24.071999999999999</v>
      </c>
      <c r="BD229" s="18">
        <f t="shared" si="405"/>
        <v>0</v>
      </c>
      <c r="BE229" s="9">
        <f t="shared" si="375"/>
        <v>0</v>
      </c>
      <c r="BF229" s="11">
        <f t="shared" si="376"/>
        <v>425.59176000000002</v>
      </c>
      <c r="BG229" s="11">
        <f t="shared" si="377"/>
        <v>0</v>
      </c>
      <c r="BH229" s="11">
        <f t="shared" si="383"/>
        <v>425.59176000000002</v>
      </c>
      <c r="BI229" s="11">
        <f t="shared" si="384"/>
        <v>97.886104800000012</v>
      </c>
      <c r="BJ229" s="11">
        <f t="shared" si="385"/>
        <v>523.47786480000002</v>
      </c>
      <c r="BL229" s="12"/>
    </row>
    <row r="230" spans="1:64" ht="13.8" x14ac:dyDescent="0.3">
      <c r="A230" s="31">
        <v>222</v>
      </c>
      <c r="B230" s="31">
        <v>42</v>
      </c>
      <c r="C230" s="31">
        <v>8</v>
      </c>
      <c r="D230" s="31" t="s">
        <v>99</v>
      </c>
      <c r="E230" s="31" t="s">
        <v>83</v>
      </c>
      <c r="F230" s="31" t="s">
        <v>80</v>
      </c>
      <c r="G230" s="31" t="s">
        <v>6</v>
      </c>
      <c r="H230" s="31" t="s">
        <v>6</v>
      </c>
      <c r="I230" s="31" t="s">
        <v>149</v>
      </c>
      <c r="J230" s="37" t="s">
        <v>150</v>
      </c>
      <c r="K230" s="31"/>
      <c r="L230" s="18" t="s">
        <v>118</v>
      </c>
      <c r="M230" s="18" t="s">
        <v>119</v>
      </c>
      <c r="N230" s="18" t="s">
        <v>120</v>
      </c>
      <c r="O230" s="18" t="s">
        <v>392</v>
      </c>
      <c r="P230" s="18" t="s">
        <v>888</v>
      </c>
      <c r="Q230" s="31"/>
      <c r="R230" s="18" t="s">
        <v>227</v>
      </c>
      <c r="S230" s="18" t="s">
        <v>431</v>
      </c>
      <c r="T230" s="18" t="s">
        <v>432</v>
      </c>
      <c r="U230" s="18" t="s">
        <v>432</v>
      </c>
      <c r="V230" s="18" t="s">
        <v>927</v>
      </c>
      <c r="W230" s="18"/>
      <c r="X230" s="18"/>
      <c r="Y230" s="38" t="s">
        <v>705</v>
      </c>
      <c r="Z230" s="18" t="str">
        <f t="shared" si="398"/>
        <v>C12a</v>
      </c>
      <c r="AA230" s="18" t="s">
        <v>883</v>
      </c>
      <c r="AB230" s="18">
        <v>126</v>
      </c>
      <c r="AC230" s="18">
        <v>375</v>
      </c>
      <c r="AD230" s="18"/>
      <c r="AE230" s="31"/>
      <c r="AF230" s="8">
        <f t="shared" si="378"/>
        <v>501</v>
      </c>
      <c r="AG230" s="8">
        <f t="shared" si="379"/>
        <v>0.501</v>
      </c>
      <c r="AH230" s="18">
        <v>12</v>
      </c>
      <c r="AI230" s="18">
        <f t="shared" si="386"/>
        <v>0</v>
      </c>
      <c r="AJ230" s="9">
        <f t="shared" si="380"/>
        <v>0</v>
      </c>
      <c r="AK230" s="18">
        <f t="shared" si="399"/>
        <v>5.8</v>
      </c>
      <c r="AL230" s="9">
        <f t="shared" si="371"/>
        <v>69.599999999999994</v>
      </c>
      <c r="AM230" s="18">
        <f t="shared" si="400"/>
        <v>0.08</v>
      </c>
      <c r="AN230" s="9">
        <f t="shared" si="381"/>
        <v>38.4</v>
      </c>
      <c r="AO230" s="18">
        <f t="shared" si="401"/>
        <v>7.48</v>
      </c>
      <c r="AP230" s="9">
        <f t="shared" si="387"/>
        <v>3590.4</v>
      </c>
      <c r="AQ230" s="21">
        <v>0</v>
      </c>
      <c r="AR230" s="9">
        <f t="shared" si="382"/>
        <v>0</v>
      </c>
      <c r="AS230" s="18">
        <f t="shared" si="402"/>
        <v>2.4199999999999999E-2</v>
      </c>
      <c r="AT230" s="9">
        <f t="shared" si="372"/>
        <v>12.1242</v>
      </c>
      <c r="AU230" s="21">
        <f t="shared" si="397"/>
        <v>4.96E-3</v>
      </c>
      <c r="AV230" s="10">
        <f t="shared" si="388"/>
        <v>2.4849600000000001</v>
      </c>
      <c r="AW230" s="18">
        <f t="shared" si="406"/>
        <v>0.1024</v>
      </c>
      <c r="AX230" s="18">
        <v>0.8</v>
      </c>
      <c r="AY230" s="9">
        <f>AX230*AW230*AF230</f>
        <v>41.041920000000005</v>
      </c>
      <c r="AZ230" s="18">
        <f t="shared" si="403"/>
        <v>0.4854</v>
      </c>
      <c r="BA230" s="9">
        <f t="shared" si="373"/>
        <v>61.160400000000003</v>
      </c>
      <c r="BB230" s="18">
        <f t="shared" si="404"/>
        <v>0.1416</v>
      </c>
      <c r="BC230" s="9">
        <f t="shared" si="374"/>
        <v>53.1</v>
      </c>
      <c r="BD230" s="18">
        <f t="shared" si="405"/>
        <v>0</v>
      </c>
      <c r="BE230" s="9">
        <f t="shared" si="375"/>
        <v>0</v>
      </c>
      <c r="BF230" s="11">
        <f t="shared" si="376"/>
        <v>3868.3114800000003</v>
      </c>
      <c r="BG230" s="11">
        <f t="shared" si="377"/>
        <v>0</v>
      </c>
      <c r="BH230" s="11">
        <f t="shared" si="383"/>
        <v>3868.3114800000003</v>
      </c>
      <c r="BI230" s="11">
        <f t="shared" si="384"/>
        <v>889.71164040000008</v>
      </c>
      <c r="BJ230" s="11">
        <f t="shared" si="385"/>
        <v>4758.0231204000002</v>
      </c>
      <c r="BL230" s="12"/>
    </row>
    <row r="231" spans="1:64" ht="13.8" x14ac:dyDescent="0.3">
      <c r="A231" s="31">
        <v>223</v>
      </c>
      <c r="B231" s="31">
        <v>42</v>
      </c>
      <c r="C231" s="31">
        <v>9</v>
      </c>
      <c r="D231" s="31" t="s">
        <v>99</v>
      </c>
      <c r="E231" s="31" t="s">
        <v>83</v>
      </c>
      <c r="F231" s="31" t="s">
        <v>80</v>
      </c>
      <c r="G231" s="31" t="s">
        <v>6</v>
      </c>
      <c r="H231" s="31" t="s">
        <v>6</v>
      </c>
      <c r="I231" s="31" t="s">
        <v>149</v>
      </c>
      <c r="J231" s="37" t="s">
        <v>150</v>
      </c>
      <c r="K231" s="31"/>
      <c r="L231" s="18" t="s">
        <v>118</v>
      </c>
      <c r="M231" s="18" t="s">
        <v>119</v>
      </c>
      <c r="N231" s="18" t="s">
        <v>120</v>
      </c>
      <c r="O231" s="18" t="s">
        <v>392</v>
      </c>
      <c r="P231" s="18" t="s">
        <v>888</v>
      </c>
      <c r="Q231" s="31"/>
      <c r="R231" s="18" t="s">
        <v>228</v>
      </c>
      <c r="S231" s="18" t="s">
        <v>1107</v>
      </c>
      <c r="T231" s="18" t="s">
        <v>435</v>
      </c>
      <c r="U231" s="18" t="s">
        <v>435</v>
      </c>
      <c r="V231" s="18" t="s">
        <v>436</v>
      </c>
      <c r="W231" s="18" t="s">
        <v>928</v>
      </c>
      <c r="X231" s="18"/>
      <c r="Y231" s="38" t="s">
        <v>706</v>
      </c>
      <c r="Z231" s="18" t="str">
        <f t="shared" si="398"/>
        <v>C12a</v>
      </c>
      <c r="AA231" s="18" t="s">
        <v>867</v>
      </c>
      <c r="AB231" s="18">
        <v>223</v>
      </c>
      <c r="AC231" s="18">
        <v>652</v>
      </c>
      <c r="AD231" s="18"/>
      <c r="AE231" s="31"/>
      <c r="AF231" s="8">
        <f t="shared" si="378"/>
        <v>875</v>
      </c>
      <c r="AG231" s="8">
        <f t="shared" si="379"/>
        <v>0.875</v>
      </c>
      <c r="AH231" s="18">
        <v>12</v>
      </c>
      <c r="AI231" s="18">
        <f t="shared" si="386"/>
        <v>0</v>
      </c>
      <c r="AJ231" s="9">
        <f t="shared" si="380"/>
        <v>0</v>
      </c>
      <c r="AK231" s="18">
        <f t="shared" si="399"/>
        <v>5.8</v>
      </c>
      <c r="AL231" s="9">
        <f t="shared" si="371"/>
        <v>69.599999999999994</v>
      </c>
      <c r="AM231" s="18">
        <f t="shared" si="400"/>
        <v>0.08</v>
      </c>
      <c r="AN231" s="9">
        <f t="shared" si="381"/>
        <v>5.76</v>
      </c>
      <c r="AO231" s="18">
        <f t="shared" si="401"/>
        <v>7.48</v>
      </c>
      <c r="AP231" s="9">
        <f t="shared" si="387"/>
        <v>538.56000000000006</v>
      </c>
      <c r="AQ231" s="21">
        <v>0</v>
      </c>
      <c r="AR231" s="9">
        <f t="shared" si="382"/>
        <v>0</v>
      </c>
      <c r="AS231" s="18">
        <f t="shared" si="402"/>
        <v>2.4199999999999999E-2</v>
      </c>
      <c r="AT231" s="9">
        <f t="shared" si="372"/>
        <v>21.175000000000001</v>
      </c>
      <c r="AU231" s="21">
        <f t="shared" si="397"/>
        <v>4.96E-3</v>
      </c>
      <c r="AV231" s="10">
        <f t="shared" si="388"/>
        <v>4.34</v>
      </c>
      <c r="AW231" s="18">
        <v>5.72</v>
      </c>
      <c r="AX231" s="25">
        <v>12</v>
      </c>
      <c r="AY231" s="27">
        <f t="shared" ref="AY231:AY238" si="407">AX231*AW231</f>
        <v>68.64</v>
      </c>
      <c r="AZ231" s="18">
        <f t="shared" si="403"/>
        <v>0.4854</v>
      </c>
      <c r="BA231" s="9">
        <f t="shared" si="373"/>
        <v>108.24420000000001</v>
      </c>
      <c r="BB231" s="18">
        <f t="shared" si="404"/>
        <v>0.1416</v>
      </c>
      <c r="BC231" s="9">
        <f t="shared" si="374"/>
        <v>92.3232</v>
      </c>
      <c r="BD231" s="18">
        <f t="shared" si="405"/>
        <v>0</v>
      </c>
      <c r="BE231" s="9">
        <f t="shared" si="375"/>
        <v>0</v>
      </c>
      <c r="BF231" s="11">
        <f t="shared" si="376"/>
        <v>908.64240000000007</v>
      </c>
      <c r="BG231" s="11">
        <f t="shared" si="377"/>
        <v>0</v>
      </c>
      <c r="BH231" s="11">
        <f t="shared" si="383"/>
        <v>908.64240000000007</v>
      </c>
      <c r="BI231" s="11">
        <f t="shared" si="384"/>
        <v>208.98775200000003</v>
      </c>
      <c r="BJ231" s="11">
        <f t="shared" si="385"/>
        <v>1117.6301520000002</v>
      </c>
      <c r="BL231" s="12"/>
    </row>
    <row r="232" spans="1:64" ht="13.8" x14ac:dyDescent="0.3">
      <c r="A232" s="31">
        <v>224</v>
      </c>
      <c r="B232" s="31">
        <v>42</v>
      </c>
      <c r="C232" s="31">
        <v>10</v>
      </c>
      <c r="D232" s="31" t="s">
        <v>99</v>
      </c>
      <c r="E232" s="31" t="s">
        <v>83</v>
      </c>
      <c r="F232" s="31" t="s">
        <v>80</v>
      </c>
      <c r="G232" s="31" t="s">
        <v>6</v>
      </c>
      <c r="H232" s="31" t="s">
        <v>6</v>
      </c>
      <c r="I232" s="31" t="s">
        <v>149</v>
      </c>
      <c r="J232" s="37" t="s">
        <v>150</v>
      </c>
      <c r="K232" s="31"/>
      <c r="L232" s="18" t="s">
        <v>118</v>
      </c>
      <c r="M232" s="18" t="s">
        <v>119</v>
      </c>
      <c r="N232" s="18" t="s">
        <v>120</v>
      </c>
      <c r="O232" s="18" t="s">
        <v>392</v>
      </c>
      <c r="P232" s="18" t="s">
        <v>888</v>
      </c>
      <c r="Q232" s="31"/>
      <c r="R232" s="18" t="s">
        <v>228</v>
      </c>
      <c r="S232" s="18" t="s">
        <v>1107</v>
      </c>
      <c r="T232" s="18" t="s">
        <v>435</v>
      </c>
      <c r="U232" s="18" t="s">
        <v>435</v>
      </c>
      <c r="V232" s="18" t="s">
        <v>436</v>
      </c>
      <c r="W232" s="18" t="s">
        <v>929</v>
      </c>
      <c r="X232" s="18"/>
      <c r="Y232" s="38" t="s">
        <v>707</v>
      </c>
      <c r="Z232" s="18" t="str">
        <f t="shared" si="398"/>
        <v>C12a</v>
      </c>
      <c r="AA232" s="18" t="s">
        <v>867</v>
      </c>
      <c r="AB232" s="18">
        <v>230</v>
      </c>
      <c r="AC232" s="18">
        <v>656</v>
      </c>
      <c r="AD232" s="18"/>
      <c r="AE232" s="31"/>
      <c r="AF232" s="8">
        <f t="shared" si="378"/>
        <v>886</v>
      </c>
      <c r="AG232" s="8">
        <f t="shared" si="379"/>
        <v>0.88600000000000001</v>
      </c>
      <c r="AH232" s="18">
        <v>12</v>
      </c>
      <c r="AI232" s="18">
        <f t="shared" si="386"/>
        <v>0</v>
      </c>
      <c r="AJ232" s="9">
        <f t="shared" si="380"/>
        <v>0</v>
      </c>
      <c r="AK232" s="18">
        <f t="shared" si="399"/>
        <v>5.8</v>
      </c>
      <c r="AL232" s="9">
        <f t="shared" si="371"/>
        <v>69.599999999999994</v>
      </c>
      <c r="AM232" s="18">
        <f t="shared" si="400"/>
        <v>0.08</v>
      </c>
      <c r="AN232" s="9">
        <f t="shared" si="381"/>
        <v>5.76</v>
      </c>
      <c r="AO232" s="18">
        <f t="shared" si="401"/>
        <v>7.48</v>
      </c>
      <c r="AP232" s="9">
        <f t="shared" si="387"/>
        <v>538.56000000000006</v>
      </c>
      <c r="AQ232" s="21">
        <v>0</v>
      </c>
      <c r="AR232" s="9">
        <f t="shared" si="382"/>
        <v>0</v>
      </c>
      <c r="AS232" s="18">
        <f t="shared" si="402"/>
        <v>2.4199999999999999E-2</v>
      </c>
      <c r="AT232" s="9">
        <f t="shared" si="372"/>
        <v>21.441199999999998</v>
      </c>
      <c r="AU232" s="21">
        <f t="shared" si="397"/>
        <v>4.96E-3</v>
      </c>
      <c r="AV232" s="10">
        <f t="shared" si="388"/>
        <v>4.3945600000000002</v>
      </c>
      <c r="AW232" s="18">
        <v>5.72</v>
      </c>
      <c r="AX232" s="25">
        <v>12</v>
      </c>
      <c r="AY232" s="27">
        <f t="shared" si="407"/>
        <v>68.64</v>
      </c>
      <c r="AZ232" s="18">
        <f t="shared" si="403"/>
        <v>0.4854</v>
      </c>
      <c r="BA232" s="9">
        <f t="shared" si="373"/>
        <v>111.642</v>
      </c>
      <c r="BB232" s="18">
        <f t="shared" si="404"/>
        <v>0.1416</v>
      </c>
      <c r="BC232" s="9">
        <f t="shared" si="374"/>
        <v>92.889600000000002</v>
      </c>
      <c r="BD232" s="18">
        <f t="shared" si="405"/>
        <v>0</v>
      </c>
      <c r="BE232" s="9">
        <f t="shared" si="375"/>
        <v>0</v>
      </c>
      <c r="BF232" s="11">
        <f t="shared" si="376"/>
        <v>912.92736000000002</v>
      </c>
      <c r="BG232" s="11">
        <f t="shared" si="377"/>
        <v>0</v>
      </c>
      <c r="BH232" s="11">
        <f t="shared" si="383"/>
        <v>912.92736000000002</v>
      </c>
      <c r="BI232" s="11">
        <f t="shared" si="384"/>
        <v>209.97329280000002</v>
      </c>
      <c r="BJ232" s="11">
        <f t="shared" si="385"/>
        <v>1122.9006528</v>
      </c>
      <c r="BL232" s="12"/>
    </row>
    <row r="233" spans="1:64" ht="13.8" x14ac:dyDescent="0.3">
      <c r="A233" s="31">
        <v>225</v>
      </c>
      <c r="B233" s="31">
        <v>43</v>
      </c>
      <c r="C233" s="31">
        <v>3</v>
      </c>
      <c r="D233" s="31" t="s">
        <v>99</v>
      </c>
      <c r="E233" s="31" t="s">
        <v>83</v>
      </c>
      <c r="F233" s="31" t="s">
        <v>80</v>
      </c>
      <c r="G233" s="31" t="s">
        <v>6</v>
      </c>
      <c r="H233" s="31" t="s">
        <v>6</v>
      </c>
      <c r="I233" s="31" t="s">
        <v>149</v>
      </c>
      <c r="J233" s="37" t="s">
        <v>150</v>
      </c>
      <c r="K233" s="31"/>
      <c r="L233" s="18" t="s">
        <v>121</v>
      </c>
      <c r="M233" s="18" t="s">
        <v>122</v>
      </c>
      <c r="N233" s="18" t="s">
        <v>123</v>
      </c>
      <c r="O233" s="18" t="s">
        <v>459</v>
      </c>
      <c r="P233" s="18" t="s">
        <v>864</v>
      </c>
      <c r="Q233" s="31"/>
      <c r="R233" s="18" t="s">
        <v>229</v>
      </c>
      <c r="S233" s="18" t="s">
        <v>350</v>
      </c>
      <c r="T233" s="18" t="s">
        <v>351</v>
      </c>
      <c r="U233" s="18" t="s">
        <v>351</v>
      </c>
      <c r="V233" s="18" t="s">
        <v>440</v>
      </c>
      <c r="W233" s="18"/>
      <c r="X233" s="18"/>
      <c r="Y233" s="38" t="s">
        <v>708</v>
      </c>
      <c r="Z233" s="18" t="str">
        <f t="shared" si="398"/>
        <v>C12a</v>
      </c>
      <c r="AA233" s="18" t="s">
        <v>862</v>
      </c>
      <c r="AB233" s="18">
        <v>517</v>
      </c>
      <c r="AC233" s="18">
        <v>1510</v>
      </c>
      <c r="AD233" s="18"/>
      <c r="AE233" s="31"/>
      <c r="AF233" s="8">
        <f t="shared" si="378"/>
        <v>2027</v>
      </c>
      <c r="AG233" s="8">
        <f t="shared" si="379"/>
        <v>2.0270000000000001</v>
      </c>
      <c r="AH233" s="18">
        <v>12</v>
      </c>
      <c r="AI233" s="18">
        <f t="shared" si="386"/>
        <v>0</v>
      </c>
      <c r="AJ233" s="9">
        <f t="shared" si="380"/>
        <v>0</v>
      </c>
      <c r="AK233" s="18">
        <f t="shared" si="399"/>
        <v>5.8</v>
      </c>
      <c r="AL233" s="9">
        <f t="shared" si="371"/>
        <v>69.599999999999994</v>
      </c>
      <c r="AM233" s="18">
        <f t="shared" si="400"/>
        <v>0.08</v>
      </c>
      <c r="AN233" s="9">
        <f t="shared" si="381"/>
        <v>1.92</v>
      </c>
      <c r="AO233" s="18">
        <f t="shared" si="401"/>
        <v>7.48</v>
      </c>
      <c r="AP233" s="9">
        <f t="shared" si="387"/>
        <v>179.52</v>
      </c>
      <c r="AQ233" s="21">
        <v>0</v>
      </c>
      <c r="AR233" s="9">
        <f t="shared" si="382"/>
        <v>0</v>
      </c>
      <c r="AS233" s="18">
        <f t="shared" si="402"/>
        <v>2.4199999999999999E-2</v>
      </c>
      <c r="AT233" s="9">
        <f t="shared" si="372"/>
        <v>49.053399999999996</v>
      </c>
      <c r="AU233" s="21">
        <f t="shared" si="397"/>
        <v>4.96E-3</v>
      </c>
      <c r="AV233" s="10">
        <f t="shared" si="388"/>
        <v>10.05392</v>
      </c>
      <c r="AW233" s="18">
        <v>9.5399999999999991</v>
      </c>
      <c r="AX233" s="25">
        <v>12</v>
      </c>
      <c r="AY233" s="27">
        <f t="shared" si="407"/>
        <v>114.47999999999999</v>
      </c>
      <c r="AZ233" s="18">
        <f t="shared" si="403"/>
        <v>0.4854</v>
      </c>
      <c r="BA233" s="9">
        <f t="shared" si="373"/>
        <v>250.95179999999999</v>
      </c>
      <c r="BB233" s="18">
        <f t="shared" si="404"/>
        <v>0.1416</v>
      </c>
      <c r="BC233" s="9">
        <f t="shared" si="374"/>
        <v>213.816</v>
      </c>
      <c r="BD233" s="18">
        <f t="shared" si="405"/>
        <v>0</v>
      </c>
      <c r="BE233" s="9">
        <f t="shared" si="375"/>
        <v>0</v>
      </c>
      <c r="BF233" s="11">
        <f t="shared" si="376"/>
        <v>889.39511999999991</v>
      </c>
      <c r="BG233" s="11">
        <f t="shared" si="377"/>
        <v>0</v>
      </c>
      <c r="BH233" s="11">
        <f t="shared" si="383"/>
        <v>889.39511999999991</v>
      </c>
      <c r="BI233" s="11">
        <f t="shared" si="384"/>
        <v>204.5608776</v>
      </c>
      <c r="BJ233" s="11">
        <f t="shared" si="385"/>
        <v>1093.9559975999998</v>
      </c>
      <c r="BL233" s="12"/>
    </row>
    <row r="234" spans="1:64" ht="13.8" x14ac:dyDescent="0.3">
      <c r="A234" s="31">
        <v>226</v>
      </c>
      <c r="B234" s="31">
        <v>43</v>
      </c>
      <c r="C234" s="31">
        <v>4</v>
      </c>
      <c r="D234" s="31" t="s">
        <v>99</v>
      </c>
      <c r="E234" s="31" t="s">
        <v>83</v>
      </c>
      <c r="F234" s="31" t="s">
        <v>80</v>
      </c>
      <c r="G234" s="31" t="s">
        <v>6</v>
      </c>
      <c r="H234" s="31" t="s">
        <v>6</v>
      </c>
      <c r="I234" s="31" t="s">
        <v>149</v>
      </c>
      <c r="J234" s="37" t="s">
        <v>150</v>
      </c>
      <c r="K234" s="31"/>
      <c r="L234" s="18" t="s">
        <v>121</v>
      </c>
      <c r="M234" s="18" t="s">
        <v>122</v>
      </c>
      <c r="N234" s="18" t="s">
        <v>123</v>
      </c>
      <c r="O234" s="18" t="s">
        <v>459</v>
      </c>
      <c r="P234" s="18" t="s">
        <v>864</v>
      </c>
      <c r="Q234" s="31"/>
      <c r="R234" s="18" t="s">
        <v>229</v>
      </c>
      <c r="S234" s="18" t="s">
        <v>441</v>
      </c>
      <c r="T234" s="18" t="s">
        <v>442</v>
      </c>
      <c r="U234" s="18" t="s">
        <v>442</v>
      </c>
      <c r="V234" s="18" t="s">
        <v>376</v>
      </c>
      <c r="W234" s="18"/>
      <c r="X234" s="18"/>
      <c r="Y234" s="38" t="s">
        <v>709</v>
      </c>
      <c r="Z234" s="18" t="str">
        <f>Z$9</f>
        <v>C12a</v>
      </c>
      <c r="AA234" s="18" t="s">
        <v>862</v>
      </c>
      <c r="AB234" s="18">
        <v>672</v>
      </c>
      <c r="AC234" s="18">
        <v>2432</v>
      </c>
      <c r="AD234" s="18"/>
      <c r="AE234" s="31"/>
      <c r="AF234" s="8">
        <f t="shared" si="378"/>
        <v>3104</v>
      </c>
      <c r="AG234" s="8">
        <f t="shared" si="379"/>
        <v>3.1040000000000001</v>
      </c>
      <c r="AH234" s="18">
        <v>12</v>
      </c>
      <c r="AI234" s="18">
        <f t="shared" si="386"/>
        <v>0</v>
      </c>
      <c r="AJ234" s="9">
        <f t="shared" si="380"/>
        <v>0</v>
      </c>
      <c r="AK234" s="18">
        <f>AK$9</f>
        <v>5.8</v>
      </c>
      <c r="AL234" s="9">
        <f t="shared" si="371"/>
        <v>69.599999999999994</v>
      </c>
      <c r="AM234" s="18">
        <f>AM$9</f>
        <v>0.08</v>
      </c>
      <c r="AN234" s="9">
        <f t="shared" si="381"/>
        <v>1.92</v>
      </c>
      <c r="AO234" s="18">
        <f>AO$9</f>
        <v>7.48</v>
      </c>
      <c r="AP234" s="9">
        <f t="shared" si="387"/>
        <v>179.52</v>
      </c>
      <c r="AQ234" s="21">
        <v>0</v>
      </c>
      <c r="AR234" s="9">
        <f t="shared" si="382"/>
        <v>0</v>
      </c>
      <c r="AS234" s="18">
        <f>AS$9</f>
        <v>2.4199999999999999E-2</v>
      </c>
      <c r="AT234" s="9">
        <f t="shared" si="372"/>
        <v>75.116799999999998</v>
      </c>
      <c r="AU234" s="21">
        <f t="shared" si="397"/>
        <v>4.96E-3</v>
      </c>
      <c r="AV234" s="10">
        <f t="shared" si="388"/>
        <v>15.39584</v>
      </c>
      <c r="AW234" s="18">
        <v>13.35</v>
      </c>
      <c r="AX234" s="25">
        <v>12</v>
      </c>
      <c r="AY234" s="27">
        <f t="shared" si="407"/>
        <v>160.19999999999999</v>
      </c>
      <c r="AZ234" s="18">
        <f>AZ$9</f>
        <v>0.4854</v>
      </c>
      <c r="BA234" s="9">
        <f t="shared" si="373"/>
        <v>326.18880000000001</v>
      </c>
      <c r="BB234" s="18">
        <f>BB$9</f>
        <v>0.1416</v>
      </c>
      <c r="BC234" s="9">
        <f t="shared" si="374"/>
        <v>344.37119999999999</v>
      </c>
      <c r="BD234" s="18">
        <f>BD$9</f>
        <v>0</v>
      </c>
      <c r="BE234" s="9">
        <f t="shared" si="375"/>
        <v>0</v>
      </c>
      <c r="BF234" s="11">
        <f t="shared" si="376"/>
        <v>1172.3126400000001</v>
      </c>
      <c r="BG234" s="11">
        <f t="shared" si="377"/>
        <v>0</v>
      </c>
      <c r="BH234" s="11">
        <f t="shared" si="383"/>
        <v>1172.3126400000001</v>
      </c>
      <c r="BI234" s="11">
        <f t="shared" si="384"/>
        <v>269.63190720000006</v>
      </c>
      <c r="BJ234" s="11">
        <f t="shared" si="385"/>
        <v>1441.9445472000002</v>
      </c>
      <c r="BL234" s="12"/>
    </row>
    <row r="235" spans="1:64" ht="13.8" x14ac:dyDescent="0.3">
      <c r="A235" s="31">
        <v>227</v>
      </c>
      <c r="B235" s="31">
        <v>43</v>
      </c>
      <c r="C235" s="31">
        <v>5</v>
      </c>
      <c r="D235" s="31" t="s">
        <v>99</v>
      </c>
      <c r="E235" s="31" t="s">
        <v>83</v>
      </c>
      <c r="F235" s="31" t="s">
        <v>80</v>
      </c>
      <c r="G235" s="31" t="s">
        <v>6</v>
      </c>
      <c r="H235" s="31" t="s">
        <v>6</v>
      </c>
      <c r="I235" s="31" t="s">
        <v>149</v>
      </c>
      <c r="J235" s="37" t="s">
        <v>150</v>
      </c>
      <c r="K235" s="31"/>
      <c r="L235" s="18" t="s">
        <v>121</v>
      </c>
      <c r="M235" s="18" t="s">
        <v>122</v>
      </c>
      <c r="N235" s="18" t="s">
        <v>123</v>
      </c>
      <c r="O235" s="18" t="s">
        <v>459</v>
      </c>
      <c r="P235" s="18" t="s">
        <v>864</v>
      </c>
      <c r="Q235" s="31"/>
      <c r="R235" s="18" t="s">
        <v>229</v>
      </c>
      <c r="S235" s="18" t="s">
        <v>443</v>
      </c>
      <c r="T235" s="18" t="s">
        <v>444</v>
      </c>
      <c r="U235" s="18" t="s">
        <v>444</v>
      </c>
      <c r="V235" s="18" t="s">
        <v>445</v>
      </c>
      <c r="W235" s="18"/>
      <c r="X235" s="18"/>
      <c r="Y235" s="38" t="s">
        <v>710</v>
      </c>
      <c r="Z235" s="18" t="str">
        <f t="shared" ref="Z235:Z244" si="408">Z$9</f>
        <v>C12a</v>
      </c>
      <c r="AA235" s="18">
        <v>1.5</v>
      </c>
      <c r="AB235" s="18">
        <v>386</v>
      </c>
      <c r="AC235" s="18">
        <v>1401</v>
      </c>
      <c r="AD235" s="18"/>
      <c r="AE235" s="31"/>
      <c r="AF235" s="8">
        <f t="shared" si="378"/>
        <v>1787</v>
      </c>
      <c r="AG235" s="8">
        <f t="shared" si="379"/>
        <v>1.7869999999999999</v>
      </c>
      <c r="AH235" s="18">
        <v>12</v>
      </c>
      <c r="AI235" s="18">
        <f t="shared" si="386"/>
        <v>0</v>
      </c>
      <c r="AJ235" s="9">
        <f t="shared" si="380"/>
        <v>0</v>
      </c>
      <c r="AK235" s="18">
        <f t="shared" ref="AK235:AK244" si="409">AK$9</f>
        <v>5.8</v>
      </c>
      <c r="AL235" s="9">
        <f t="shared" si="371"/>
        <v>69.599999999999994</v>
      </c>
      <c r="AM235" s="18">
        <f t="shared" ref="AM235:AM244" si="410">AM$9</f>
        <v>0.08</v>
      </c>
      <c r="AN235" s="9">
        <f t="shared" si="381"/>
        <v>1.44</v>
      </c>
      <c r="AO235" s="18">
        <f t="shared" ref="AO235:AO244" si="411">AO$9</f>
        <v>7.48</v>
      </c>
      <c r="AP235" s="9">
        <f t="shared" si="387"/>
        <v>134.64000000000001</v>
      </c>
      <c r="AQ235" s="21">
        <v>0</v>
      </c>
      <c r="AR235" s="9">
        <f t="shared" si="382"/>
        <v>0</v>
      </c>
      <c r="AS235" s="18">
        <f t="shared" ref="AS235:AS244" si="412">AS$9</f>
        <v>2.4199999999999999E-2</v>
      </c>
      <c r="AT235" s="9">
        <f t="shared" si="372"/>
        <v>43.245399999999997</v>
      </c>
      <c r="AU235" s="21">
        <f t="shared" si="397"/>
        <v>4.96E-3</v>
      </c>
      <c r="AV235" s="10">
        <f t="shared" si="388"/>
        <v>8.8635199999999994</v>
      </c>
      <c r="AW235" s="18">
        <v>9.5399999999999991</v>
      </c>
      <c r="AX235" s="25">
        <v>12</v>
      </c>
      <c r="AY235" s="27">
        <f t="shared" si="407"/>
        <v>114.47999999999999</v>
      </c>
      <c r="AZ235" s="18">
        <f t="shared" ref="AZ235:AZ244" si="413">AZ$9</f>
        <v>0.4854</v>
      </c>
      <c r="BA235" s="9">
        <f t="shared" si="373"/>
        <v>187.36439999999999</v>
      </c>
      <c r="BB235" s="18">
        <f t="shared" ref="BB235:BB244" si="414">BB$9</f>
        <v>0.1416</v>
      </c>
      <c r="BC235" s="9">
        <f t="shared" si="374"/>
        <v>198.38159999999999</v>
      </c>
      <c r="BD235" s="18">
        <f t="shared" ref="BD235:BD244" si="415">BD$9</f>
        <v>0</v>
      </c>
      <c r="BE235" s="9">
        <f t="shared" si="375"/>
        <v>0</v>
      </c>
      <c r="BF235" s="11">
        <f t="shared" si="376"/>
        <v>758.01492000000007</v>
      </c>
      <c r="BG235" s="11">
        <f t="shared" si="377"/>
        <v>0</v>
      </c>
      <c r="BH235" s="11">
        <f t="shared" si="383"/>
        <v>758.01492000000007</v>
      </c>
      <c r="BI235" s="11">
        <f t="shared" si="384"/>
        <v>174.34343160000003</v>
      </c>
      <c r="BJ235" s="11">
        <f t="shared" si="385"/>
        <v>932.35835160000011</v>
      </c>
      <c r="BL235" s="12"/>
    </row>
    <row r="236" spans="1:64" ht="13.8" x14ac:dyDescent="0.3">
      <c r="A236" s="31">
        <v>228</v>
      </c>
      <c r="B236" s="31">
        <v>43</v>
      </c>
      <c r="C236" s="31">
        <v>6</v>
      </c>
      <c r="D236" s="31" t="s">
        <v>99</v>
      </c>
      <c r="E236" s="31" t="s">
        <v>83</v>
      </c>
      <c r="F236" s="31" t="s">
        <v>80</v>
      </c>
      <c r="G236" s="31" t="s">
        <v>6</v>
      </c>
      <c r="H236" s="31" t="s">
        <v>6</v>
      </c>
      <c r="I236" s="31" t="s">
        <v>149</v>
      </c>
      <c r="J236" s="37" t="s">
        <v>150</v>
      </c>
      <c r="K236" s="31"/>
      <c r="L236" s="18" t="s">
        <v>121</v>
      </c>
      <c r="M236" s="18" t="s">
        <v>122</v>
      </c>
      <c r="N236" s="18" t="s">
        <v>123</v>
      </c>
      <c r="O236" s="18" t="s">
        <v>459</v>
      </c>
      <c r="P236" s="18" t="s">
        <v>864</v>
      </c>
      <c r="Q236" s="31"/>
      <c r="R236" s="18" t="s">
        <v>229</v>
      </c>
      <c r="S236" s="18" t="s">
        <v>11</v>
      </c>
      <c r="T236" s="18" t="s">
        <v>10</v>
      </c>
      <c r="U236" s="18" t="s">
        <v>10</v>
      </c>
      <c r="V236" s="18" t="s">
        <v>446</v>
      </c>
      <c r="W236" s="18"/>
      <c r="X236" s="18"/>
      <c r="Y236" s="38" t="s">
        <v>711</v>
      </c>
      <c r="Z236" s="18" t="str">
        <f t="shared" si="408"/>
        <v>C12a</v>
      </c>
      <c r="AA236" s="18">
        <v>1.5</v>
      </c>
      <c r="AB236" s="18">
        <v>516</v>
      </c>
      <c r="AC236" s="18">
        <v>1425</v>
      </c>
      <c r="AD236" s="18"/>
      <c r="AE236" s="31"/>
      <c r="AF236" s="8">
        <f t="shared" si="378"/>
        <v>1941</v>
      </c>
      <c r="AG236" s="8">
        <f t="shared" si="379"/>
        <v>1.9410000000000001</v>
      </c>
      <c r="AH236" s="18">
        <v>12</v>
      </c>
      <c r="AI236" s="18">
        <f t="shared" si="386"/>
        <v>0</v>
      </c>
      <c r="AJ236" s="9">
        <f t="shared" si="380"/>
        <v>0</v>
      </c>
      <c r="AK236" s="18">
        <f t="shared" si="409"/>
        <v>5.8</v>
      </c>
      <c r="AL236" s="9">
        <f t="shared" si="371"/>
        <v>69.599999999999994</v>
      </c>
      <c r="AM236" s="18">
        <f t="shared" si="410"/>
        <v>0.08</v>
      </c>
      <c r="AN236" s="9">
        <f t="shared" si="381"/>
        <v>1.44</v>
      </c>
      <c r="AO236" s="18">
        <f t="shared" si="411"/>
        <v>7.48</v>
      </c>
      <c r="AP236" s="9">
        <f t="shared" si="387"/>
        <v>134.64000000000001</v>
      </c>
      <c r="AQ236" s="21">
        <v>0</v>
      </c>
      <c r="AR236" s="9">
        <f t="shared" si="382"/>
        <v>0</v>
      </c>
      <c r="AS236" s="18">
        <f t="shared" si="412"/>
        <v>2.4199999999999999E-2</v>
      </c>
      <c r="AT236" s="9">
        <f t="shared" si="372"/>
        <v>46.972200000000001</v>
      </c>
      <c r="AU236" s="21">
        <f t="shared" si="397"/>
        <v>4.96E-3</v>
      </c>
      <c r="AV236" s="10">
        <f t="shared" si="388"/>
        <v>9.6273599999999995</v>
      </c>
      <c r="AW236" s="18">
        <v>9.5399999999999991</v>
      </c>
      <c r="AX236" s="25">
        <v>12</v>
      </c>
      <c r="AY236" s="27">
        <f t="shared" si="407"/>
        <v>114.47999999999999</v>
      </c>
      <c r="AZ236" s="18">
        <f t="shared" si="413"/>
        <v>0.4854</v>
      </c>
      <c r="BA236" s="9">
        <f t="shared" si="373"/>
        <v>250.46639999999999</v>
      </c>
      <c r="BB236" s="18">
        <f t="shared" si="414"/>
        <v>0.1416</v>
      </c>
      <c r="BC236" s="9">
        <f t="shared" si="374"/>
        <v>201.78</v>
      </c>
      <c r="BD236" s="18">
        <f t="shared" si="415"/>
        <v>0</v>
      </c>
      <c r="BE236" s="9">
        <f t="shared" si="375"/>
        <v>0</v>
      </c>
      <c r="BF236" s="11">
        <f t="shared" si="376"/>
        <v>829.00596000000007</v>
      </c>
      <c r="BG236" s="11">
        <f t="shared" si="377"/>
        <v>0</v>
      </c>
      <c r="BH236" s="11">
        <f t="shared" si="383"/>
        <v>829.00596000000007</v>
      </c>
      <c r="BI236" s="11">
        <f t="shared" si="384"/>
        <v>190.67137080000003</v>
      </c>
      <c r="BJ236" s="11">
        <f t="shared" si="385"/>
        <v>1019.6773308000002</v>
      </c>
      <c r="BL236" s="12"/>
    </row>
    <row r="237" spans="1:64" ht="13.8" x14ac:dyDescent="0.3">
      <c r="A237" s="31">
        <v>229</v>
      </c>
      <c r="B237" s="31">
        <v>43</v>
      </c>
      <c r="C237" s="31">
        <v>7</v>
      </c>
      <c r="D237" s="31" t="s">
        <v>99</v>
      </c>
      <c r="E237" s="31" t="s">
        <v>83</v>
      </c>
      <c r="F237" s="31" t="s">
        <v>80</v>
      </c>
      <c r="G237" s="31" t="s">
        <v>6</v>
      </c>
      <c r="H237" s="31" t="s">
        <v>6</v>
      </c>
      <c r="I237" s="31" t="s">
        <v>149</v>
      </c>
      <c r="J237" s="37" t="s">
        <v>150</v>
      </c>
      <c r="K237" s="31"/>
      <c r="L237" s="18" t="s">
        <v>121</v>
      </c>
      <c r="M237" s="18" t="s">
        <v>122</v>
      </c>
      <c r="N237" s="18" t="s">
        <v>123</v>
      </c>
      <c r="O237" s="18" t="s">
        <v>459</v>
      </c>
      <c r="P237" s="18" t="s">
        <v>864</v>
      </c>
      <c r="Q237" s="31"/>
      <c r="R237" s="18" t="s">
        <v>229</v>
      </c>
      <c r="S237" s="18" t="s">
        <v>447</v>
      </c>
      <c r="T237" s="18" t="s">
        <v>448</v>
      </c>
      <c r="U237" s="18" t="s">
        <v>448</v>
      </c>
      <c r="V237" s="18" t="s">
        <v>449</v>
      </c>
      <c r="W237" s="18" t="s">
        <v>860</v>
      </c>
      <c r="X237" s="18"/>
      <c r="Y237" s="38" t="s">
        <v>712</v>
      </c>
      <c r="Z237" s="18" t="str">
        <f t="shared" si="408"/>
        <v>C12a</v>
      </c>
      <c r="AA237" s="18" t="s">
        <v>860</v>
      </c>
      <c r="AB237" s="18">
        <v>172</v>
      </c>
      <c r="AC237" s="18">
        <v>652</v>
      </c>
      <c r="AD237" s="18"/>
      <c r="AE237" s="31"/>
      <c r="AF237" s="8">
        <f t="shared" si="378"/>
        <v>824</v>
      </c>
      <c r="AG237" s="8">
        <f t="shared" si="379"/>
        <v>0.82399999999999995</v>
      </c>
      <c r="AH237" s="18">
        <v>12</v>
      </c>
      <c r="AI237" s="18">
        <f t="shared" si="386"/>
        <v>0</v>
      </c>
      <c r="AJ237" s="9">
        <f t="shared" si="380"/>
        <v>0</v>
      </c>
      <c r="AK237" s="18">
        <f t="shared" si="409"/>
        <v>5.8</v>
      </c>
      <c r="AL237" s="9">
        <f t="shared" si="371"/>
        <v>69.599999999999994</v>
      </c>
      <c r="AM237" s="18">
        <f t="shared" si="410"/>
        <v>0.08</v>
      </c>
      <c r="AN237" s="9">
        <f t="shared" si="381"/>
        <v>0.96</v>
      </c>
      <c r="AO237" s="18">
        <f t="shared" si="411"/>
        <v>7.48</v>
      </c>
      <c r="AP237" s="9">
        <f t="shared" si="387"/>
        <v>89.76</v>
      </c>
      <c r="AQ237" s="21">
        <v>0</v>
      </c>
      <c r="AR237" s="9">
        <f t="shared" si="382"/>
        <v>0</v>
      </c>
      <c r="AS237" s="18">
        <f t="shared" si="412"/>
        <v>2.4199999999999999E-2</v>
      </c>
      <c r="AT237" s="9">
        <f t="shared" si="372"/>
        <v>19.940799999999999</v>
      </c>
      <c r="AU237" s="21">
        <f t="shared" si="397"/>
        <v>4.96E-3</v>
      </c>
      <c r="AV237" s="10">
        <f t="shared" si="388"/>
        <v>4.08704</v>
      </c>
      <c r="AW237" s="18">
        <v>5.72</v>
      </c>
      <c r="AX237" s="25">
        <v>12</v>
      </c>
      <c r="AY237" s="27">
        <f t="shared" si="407"/>
        <v>68.64</v>
      </c>
      <c r="AZ237" s="18">
        <f t="shared" si="413"/>
        <v>0.4854</v>
      </c>
      <c r="BA237" s="9">
        <f t="shared" si="373"/>
        <v>83.488799999999998</v>
      </c>
      <c r="BB237" s="18">
        <f t="shared" si="414"/>
        <v>0.1416</v>
      </c>
      <c r="BC237" s="9">
        <f t="shared" si="374"/>
        <v>92.3232</v>
      </c>
      <c r="BD237" s="18">
        <f t="shared" si="415"/>
        <v>0</v>
      </c>
      <c r="BE237" s="9">
        <f t="shared" si="375"/>
        <v>0</v>
      </c>
      <c r="BF237" s="11">
        <f t="shared" si="376"/>
        <v>428.79984000000002</v>
      </c>
      <c r="BG237" s="11">
        <f t="shared" si="377"/>
        <v>0</v>
      </c>
      <c r="BH237" s="11">
        <f t="shared" si="383"/>
        <v>428.79984000000002</v>
      </c>
      <c r="BI237" s="11">
        <f t="shared" si="384"/>
        <v>98.623963200000006</v>
      </c>
      <c r="BJ237" s="11">
        <f t="shared" si="385"/>
        <v>527.42380320000007</v>
      </c>
      <c r="BL237" s="12"/>
    </row>
    <row r="238" spans="1:64" ht="13.8" x14ac:dyDescent="0.3">
      <c r="A238" s="31">
        <v>230</v>
      </c>
      <c r="B238" s="31">
        <v>43</v>
      </c>
      <c r="C238" s="31">
        <v>8</v>
      </c>
      <c r="D238" s="31" t="s">
        <v>99</v>
      </c>
      <c r="E238" s="31" t="s">
        <v>83</v>
      </c>
      <c r="F238" s="31" t="s">
        <v>80</v>
      </c>
      <c r="G238" s="31" t="s">
        <v>6</v>
      </c>
      <c r="H238" s="31" t="s">
        <v>6</v>
      </c>
      <c r="I238" s="31" t="s">
        <v>149</v>
      </c>
      <c r="J238" s="37" t="s">
        <v>150</v>
      </c>
      <c r="K238" s="31"/>
      <c r="L238" s="18" t="s">
        <v>121</v>
      </c>
      <c r="M238" s="18" t="s">
        <v>122</v>
      </c>
      <c r="N238" s="18" t="s">
        <v>123</v>
      </c>
      <c r="O238" s="18" t="s">
        <v>459</v>
      </c>
      <c r="P238" s="18" t="s">
        <v>864</v>
      </c>
      <c r="Q238" s="31"/>
      <c r="R238" s="18" t="s">
        <v>230</v>
      </c>
      <c r="S238" s="18" t="s">
        <v>447</v>
      </c>
      <c r="T238" s="18" t="s">
        <v>448</v>
      </c>
      <c r="U238" s="18" t="s">
        <v>448</v>
      </c>
      <c r="V238" s="18" t="s">
        <v>449</v>
      </c>
      <c r="W238" s="18"/>
      <c r="X238" s="18"/>
      <c r="Y238" s="38" t="s">
        <v>713</v>
      </c>
      <c r="Z238" s="18" t="str">
        <f t="shared" si="408"/>
        <v>C12a</v>
      </c>
      <c r="AA238" s="18" t="s">
        <v>862</v>
      </c>
      <c r="AB238" s="18">
        <v>292</v>
      </c>
      <c r="AC238" s="18">
        <v>831</v>
      </c>
      <c r="AD238" s="18"/>
      <c r="AE238" s="31"/>
      <c r="AF238" s="8">
        <f t="shared" si="378"/>
        <v>1123</v>
      </c>
      <c r="AG238" s="8">
        <f t="shared" si="379"/>
        <v>1.123</v>
      </c>
      <c r="AH238" s="18">
        <v>12</v>
      </c>
      <c r="AI238" s="18">
        <f t="shared" si="386"/>
        <v>0</v>
      </c>
      <c r="AJ238" s="9">
        <f t="shared" si="380"/>
        <v>0</v>
      </c>
      <c r="AK238" s="18">
        <f t="shared" si="409"/>
        <v>5.8</v>
      </c>
      <c r="AL238" s="9">
        <f t="shared" si="371"/>
        <v>69.599999999999994</v>
      </c>
      <c r="AM238" s="18">
        <f t="shared" si="410"/>
        <v>0.08</v>
      </c>
      <c r="AN238" s="9">
        <f t="shared" si="381"/>
        <v>1.92</v>
      </c>
      <c r="AO238" s="18">
        <f t="shared" si="411"/>
        <v>7.48</v>
      </c>
      <c r="AP238" s="9">
        <f t="shared" si="387"/>
        <v>179.52</v>
      </c>
      <c r="AQ238" s="21">
        <v>0</v>
      </c>
      <c r="AR238" s="9">
        <f t="shared" si="382"/>
        <v>0</v>
      </c>
      <c r="AS238" s="18">
        <f t="shared" si="412"/>
        <v>2.4199999999999999E-2</v>
      </c>
      <c r="AT238" s="9">
        <f t="shared" si="372"/>
        <v>27.176600000000001</v>
      </c>
      <c r="AU238" s="21">
        <f t="shared" si="397"/>
        <v>4.96E-3</v>
      </c>
      <c r="AV238" s="10">
        <f t="shared" si="388"/>
        <v>5.5700799999999999</v>
      </c>
      <c r="AW238" s="18">
        <v>5.72</v>
      </c>
      <c r="AX238" s="25">
        <v>12</v>
      </c>
      <c r="AY238" s="27">
        <f t="shared" si="407"/>
        <v>68.64</v>
      </c>
      <c r="AZ238" s="18">
        <f t="shared" si="413"/>
        <v>0.4854</v>
      </c>
      <c r="BA238" s="9">
        <f t="shared" si="373"/>
        <v>141.73679999999999</v>
      </c>
      <c r="BB238" s="18">
        <f t="shared" si="414"/>
        <v>0.1416</v>
      </c>
      <c r="BC238" s="9">
        <f t="shared" si="374"/>
        <v>117.6696</v>
      </c>
      <c r="BD238" s="18">
        <f t="shared" si="415"/>
        <v>0</v>
      </c>
      <c r="BE238" s="9">
        <f t="shared" si="375"/>
        <v>0</v>
      </c>
      <c r="BF238" s="11">
        <f t="shared" si="376"/>
        <v>611.83308</v>
      </c>
      <c r="BG238" s="11">
        <f t="shared" si="377"/>
        <v>0</v>
      </c>
      <c r="BH238" s="11">
        <f t="shared" si="383"/>
        <v>611.83308</v>
      </c>
      <c r="BI238" s="11">
        <f t="shared" si="384"/>
        <v>140.72160840000001</v>
      </c>
      <c r="BJ238" s="11">
        <f t="shared" si="385"/>
        <v>752.55468840000003</v>
      </c>
      <c r="BL238" s="12"/>
    </row>
    <row r="239" spans="1:64" ht="13.8" x14ac:dyDescent="0.3">
      <c r="A239" s="31">
        <v>231</v>
      </c>
      <c r="B239" s="31">
        <v>43</v>
      </c>
      <c r="C239" s="31">
        <v>9</v>
      </c>
      <c r="D239" s="31" t="s">
        <v>99</v>
      </c>
      <c r="E239" s="31" t="s">
        <v>83</v>
      </c>
      <c r="F239" s="31" t="s">
        <v>80</v>
      </c>
      <c r="G239" s="31" t="s">
        <v>6</v>
      </c>
      <c r="H239" s="31" t="s">
        <v>6</v>
      </c>
      <c r="I239" s="31" t="s">
        <v>149</v>
      </c>
      <c r="J239" s="37" t="s">
        <v>150</v>
      </c>
      <c r="K239" s="31"/>
      <c r="L239" s="18" t="s">
        <v>121</v>
      </c>
      <c r="M239" s="18" t="s">
        <v>122</v>
      </c>
      <c r="N239" s="18" t="s">
        <v>123</v>
      </c>
      <c r="O239" s="18" t="s">
        <v>459</v>
      </c>
      <c r="P239" s="18" t="s">
        <v>864</v>
      </c>
      <c r="Q239" s="31"/>
      <c r="R239" s="18" t="s">
        <v>231</v>
      </c>
      <c r="S239" s="18" t="s">
        <v>441</v>
      </c>
      <c r="T239" s="18" t="s">
        <v>442</v>
      </c>
      <c r="U239" s="18" t="s">
        <v>442</v>
      </c>
      <c r="V239" s="18" t="s">
        <v>450</v>
      </c>
      <c r="W239" s="18" t="s">
        <v>451</v>
      </c>
      <c r="X239" s="18"/>
      <c r="Y239" s="38" t="s">
        <v>714</v>
      </c>
      <c r="Z239" s="18" t="str">
        <f t="shared" si="408"/>
        <v>C12a</v>
      </c>
      <c r="AA239" s="18" t="s">
        <v>998</v>
      </c>
      <c r="AB239" s="18">
        <v>280</v>
      </c>
      <c r="AC239" s="18">
        <v>1025</v>
      </c>
      <c r="AD239" s="18"/>
      <c r="AE239" s="31"/>
      <c r="AF239" s="8">
        <f t="shared" si="378"/>
        <v>1305</v>
      </c>
      <c r="AG239" s="8">
        <f t="shared" si="379"/>
        <v>1.3049999999999999</v>
      </c>
      <c r="AH239" s="18">
        <v>12</v>
      </c>
      <c r="AI239" s="18">
        <f t="shared" si="386"/>
        <v>0</v>
      </c>
      <c r="AJ239" s="9">
        <f t="shared" si="380"/>
        <v>0</v>
      </c>
      <c r="AK239" s="18">
        <f t="shared" si="409"/>
        <v>5.8</v>
      </c>
      <c r="AL239" s="9">
        <f t="shared" si="371"/>
        <v>69.599999999999994</v>
      </c>
      <c r="AM239" s="18">
        <f t="shared" si="410"/>
        <v>0.08</v>
      </c>
      <c r="AN239" s="9">
        <f t="shared" si="381"/>
        <v>33.6</v>
      </c>
      <c r="AO239" s="18">
        <f t="shared" si="411"/>
        <v>7.48</v>
      </c>
      <c r="AP239" s="9">
        <f t="shared" si="387"/>
        <v>3141.6000000000004</v>
      </c>
      <c r="AQ239" s="21">
        <v>0</v>
      </c>
      <c r="AR239" s="9">
        <f t="shared" si="382"/>
        <v>0</v>
      </c>
      <c r="AS239" s="18">
        <f t="shared" si="412"/>
        <v>2.4199999999999999E-2</v>
      </c>
      <c r="AT239" s="9">
        <f t="shared" si="372"/>
        <v>31.581</v>
      </c>
      <c r="AU239" s="21">
        <f t="shared" si="397"/>
        <v>4.96E-3</v>
      </c>
      <c r="AV239" s="10">
        <f t="shared" si="388"/>
        <v>6.4728000000000003</v>
      </c>
      <c r="AW239" s="18">
        <f t="shared" ref="AW239:AW243" si="416">AW$9</f>
        <v>0.1024</v>
      </c>
      <c r="AX239" s="18">
        <v>0.8</v>
      </c>
      <c r="AY239" s="9">
        <f>AX239*AW239*AF239</f>
        <v>106.90560000000001</v>
      </c>
      <c r="AZ239" s="18">
        <f t="shared" si="413"/>
        <v>0.4854</v>
      </c>
      <c r="BA239" s="9">
        <f t="shared" si="373"/>
        <v>135.91200000000001</v>
      </c>
      <c r="BB239" s="18">
        <f t="shared" si="414"/>
        <v>0.1416</v>
      </c>
      <c r="BC239" s="9">
        <f t="shared" si="374"/>
        <v>145.14000000000001</v>
      </c>
      <c r="BD239" s="18">
        <f t="shared" si="415"/>
        <v>0</v>
      </c>
      <c r="BE239" s="9">
        <f t="shared" si="375"/>
        <v>0</v>
      </c>
      <c r="BF239" s="11">
        <f t="shared" si="376"/>
        <v>3670.8114</v>
      </c>
      <c r="BG239" s="11">
        <f t="shared" si="377"/>
        <v>0</v>
      </c>
      <c r="BH239" s="11">
        <f t="shared" si="383"/>
        <v>3670.8114</v>
      </c>
      <c r="BI239" s="11">
        <f t="shared" si="384"/>
        <v>844.28662200000008</v>
      </c>
      <c r="BJ239" s="11">
        <f t="shared" si="385"/>
        <v>4515.0980220000001</v>
      </c>
      <c r="BL239" s="12"/>
    </row>
    <row r="240" spans="1:64" ht="13.8" x14ac:dyDescent="0.3">
      <c r="A240" s="31">
        <v>232</v>
      </c>
      <c r="B240" s="31">
        <v>43</v>
      </c>
      <c r="C240" s="31">
        <v>10</v>
      </c>
      <c r="D240" s="31" t="s">
        <v>99</v>
      </c>
      <c r="E240" s="31" t="s">
        <v>83</v>
      </c>
      <c r="F240" s="31" t="s">
        <v>80</v>
      </c>
      <c r="G240" s="31" t="s">
        <v>6</v>
      </c>
      <c r="H240" s="31" t="s">
        <v>6</v>
      </c>
      <c r="I240" s="31" t="s">
        <v>149</v>
      </c>
      <c r="J240" s="37" t="s">
        <v>150</v>
      </c>
      <c r="K240" s="31"/>
      <c r="L240" s="18" t="s">
        <v>121</v>
      </c>
      <c r="M240" s="18" t="s">
        <v>122</v>
      </c>
      <c r="N240" s="18" t="s">
        <v>123</v>
      </c>
      <c r="O240" s="18" t="s">
        <v>459</v>
      </c>
      <c r="P240" s="18" t="s">
        <v>864</v>
      </c>
      <c r="Q240" s="31"/>
      <c r="R240" s="18" t="s">
        <v>232</v>
      </c>
      <c r="S240" s="18" t="s">
        <v>452</v>
      </c>
      <c r="T240" s="18" t="s">
        <v>453</v>
      </c>
      <c r="U240" s="18" t="s">
        <v>453</v>
      </c>
      <c r="V240" s="18" t="s">
        <v>454</v>
      </c>
      <c r="W240" s="18" t="s">
        <v>455</v>
      </c>
      <c r="X240" s="18"/>
      <c r="Y240" s="38" t="s">
        <v>715</v>
      </c>
      <c r="Z240" s="18" t="str">
        <f t="shared" si="408"/>
        <v>C12a</v>
      </c>
      <c r="AA240" s="18">
        <v>12.5</v>
      </c>
      <c r="AB240" s="18">
        <v>152</v>
      </c>
      <c r="AC240" s="18">
        <v>480</v>
      </c>
      <c r="AD240" s="18"/>
      <c r="AE240" s="31"/>
      <c r="AF240" s="8">
        <f t="shared" si="378"/>
        <v>632</v>
      </c>
      <c r="AG240" s="8">
        <f t="shared" si="379"/>
        <v>0.63200000000000001</v>
      </c>
      <c r="AH240" s="18">
        <v>12</v>
      </c>
      <c r="AI240" s="18">
        <f t="shared" si="386"/>
        <v>0</v>
      </c>
      <c r="AJ240" s="9">
        <f t="shared" si="380"/>
        <v>0</v>
      </c>
      <c r="AK240" s="18">
        <f t="shared" si="409"/>
        <v>5.8</v>
      </c>
      <c r="AL240" s="9">
        <f t="shared" si="371"/>
        <v>69.599999999999994</v>
      </c>
      <c r="AM240" s="18">
        <f t="shared" si="410"/>
        <v>0.08</v>
      </c>
      <c r="AN240" s="9">
        <f t="shared" si="381"/>
        <v>12</v>
      </c>
      <c r="AO240" s="18">
        <f t="shared" si="411"/>
        <v>7.48</v>
      </c>
      <c r="AP240" s="9">
        <f t="shared" si="387"/>
        <v>1122</v>
      </c>
      <c r="AQ240" s="21">
        <v>0</v>
      </c>
      <c r="AR240" s="9">
        <f t="shared" si="382"/>
        <v>0</v>
      </c>
      <c r="AS240" s="18">
        <f t="shared" si="412"/>
        <v>2.4199999999999999E-2</v>
      </c>
      <c r="AT240" s="9">
        <f t="shared" si="372"/>
        <v>15.2944</v>
      </c>
      <c r="AU240" s="21">
        <f t="shared" si="397"/>
        <v>4.96E-3</v>
      </c>
      <c r="AV240" s="10">
        <f t="shared" si="388"/>
        <v>3.1347200000000002</v>
      </c>
      <c r="AW240" s="18">
        <v>5.72</v>
      </c>
      <c r="AX240" s="25">
        <v>12</v>
      </c>
      <c r="AY240" s="27">
        <f>AX240*AW240</f>
        <v>68.64</v>
      </c>
      <c r="AZ240" s="18">
        <f t="shared" si="413"/>
        <v>0.4854</v>
      </c>
      <c r="BA240" s="9">
        <f t="shared" si="373"/>
        <v>73.780799999999999</v>
      </c>
      <c r="BB240" s="18">
        <f t="shared" si="414"/>
        <v>0.1416</v>
      </c>
      <c r="BC240" s="9">
        <f t="shared" si="374"/>
        <v>67.968000000000004</v>
      </c>
      <c r="BD240" s="18">
        <f t="shared" si="415"/>
        <v>0</v>
      </c>
      <c r="BE240" s="9">
        <f t="shared" si="375"/>
        <v>0</v>
      </c>
      <c r="BF240" s="11">
        <f t="shared" si="376"/>
        <v>1432.4179199999999</v>
      </c>
      <c r="BG240" s="11">
        <f t="shared" si="377"/>
        <v>0</v>
      </c>
      <c r="BH240" s="11">
        <f t="shared" si="383"/>
        <v>1432.4179199999999</v>
      </c>
      <c r="BI240" s="11">
        <f t="shared" si="384"/>
        <v>329.45612159999996</v>
      </c>
      <c r="BJ240" s="11">
        <f t="shared" si="385"/>
        <v>1761.8740415999998</v>
      </c>
      <c r="BL240" s="12"/>
    </row>
    <row r="241" spans="1:64" ht="13.8" x14ac:dyDescent="0.3">
      <c r="A241" s="31">
        <v>233</v>
      </c>
      <c r="B241" s="31">
        <v>43</v>
      </c>
      <c r="C241" s="31">
        <v>11</v>
      </c>
      <c r="D241" s="31" t="s">
        <v>99</v>
      </c>
      <c r="E241" s="31" t="s">
        <v>83</v>
      </c>
      <c r="F241" s="31" t="s">
        <v>80</v>
      </c>
      <c r="G241" s="31" t="s">
        <v>6</v>
      </c>
      <c r="H241" s="31" t="s">
        <v>6</v>
      </c>
      <c r="I241" s="31" t="s">
        <v>149</v>
      </c>
      <c r="J241" s="37" t="s">
        <v>150</v>
      </c>
      <c r="K241" s="31"/>
      <c r="L241" s="18" t="s">
        <v>121</v>
      </c>
      <c r="M241" s="18" t="s">
        <v>122</v>
      </c>
      <c r="N241" s="18" t="s">
        <v>123</v>
      </c>
      <c r="O241" s="18" t="s">
        <v>459</v>
      </c>
      <c r="P241" s="18" t="s">
        <v>864</v>
      </c>
      <c r="Q241" s="31"/>
      <c r="R241" s="18" t="s">
        <v>233</v>
      </c>
      <c r="S241" s="18" t="s">
        <v>447</v>
      </c>
      <c r="T241" s="18" t="s">
        <v>448</v>
      </c>
      <c r="U241" s="18" t="s">
        <v>448</v>
      </c>
      <c r="V241" s="18" t="s">
        <v>449</v>
      </c>
      <c r="W241" s="18" t="s">
        <v>456</v>
      </c>
      <c r="X241" s="18"/>
      <c r="Y241" s="38" t="s">
        <v>716</v>
      </c>
      <c r="Z241" s="18" t="str">
        <f t="shared" si="408"/>
        <v>C12a</v>
      </c>
      <c r="AA241" s="18" t="s">
        <v>864</v>
      </c>
      <c r="AB241" s="18">
        <v>580</v>
      </c>
      <c r="AC241" s="18">
        <v>2200</v>
      </c>
      <c r="AD241" s="18"/>
      <c r="AE241" s="31"/>
      <c r="AF241" s="8">
        <f t="shared" si="378"/>
        <v>2780</v>
      </c>
      <c r="AG241" s="8">
        <f t="shared" si="379"/>
        <v>2.78</v>
      </c>
      <c r="AH241" s="18">
        <v>12</v>
      </c>
      <c r="AI241" s="18">
        <f t="shared" si="386"/>
        <v>0</v>
      </c>
      <c r="AJ241" s="9">
        <f t="shared" si="380"/>
        <v>0</v>
      </c>
      <c r="AK241" s="18">
        <f t="shared" si="409"/>
        <v>5.8</v>
      </c>
      <c r="AL241" s="9">
        <f t="shared" si="371"/>
        <v>69.599999999999994</v>
      </c>
      <c r="AM241" s="18">
        <f t="shared" si="410"/>
        <v>0.08</v>
      </c>
      <c r="AN241" s="9">
        <f t="shared" si="381"/>
        <v>2.88</v>
      </c>
      <c r="AO241" s="18">
        <f t="shared" si="411"/>
        <v>7.48</v>
      </c>
      <c r="AP241" s="9">
        <f t="shared" si="387"/>
        <v>269.28000000000003</v>
      </c>
      <c r="AQ241" s="21">
        <v>0</v>
      </c>
      <c r="AR241" s="9">
        <f t="shared" si="382"/>
        <v>0</v>
      </c>
      <c r="AS241" s="18">
        <f t="shared" si="412"/>
        <v>2.4199999999999999E-2</v>
      </c>
      <c r="AT241" s="9">
        <f t="shared" si="372"/>
        <v>67.275999999999996</v>
      </c>
      <c r="AU241" s="21">
        <f t="shared" si="397"/>
        <v>4.96E-3</v>
      </c>
      <c r="AV241" s="10">
        <f t="shared" si="388"/>
        <v>13.7888</v>
      </c>
      <c r="AW241" s="18">
        <v>9.5399999999999991</v>
      </c>
      <c r="AX241" s="25">
        <v>12</v>
      </c>
      <c r="AY241" s="27">
        <f>AX241*AW241</f>
        <v>114.47999999999999</v>
      </c>
      <c r="AZ241" s="18">
        <f t="shared" si="413"/>
        <v>0.4854</v>
      </c>
      <c r="BA241" s="9">
        <f t="shared" si="373"/>
        <v>281.53199999999998</v>
      </c>
      <c r="BB241" s="18">
        <f t="shared" si="414"/>
        <v>0.1416</v>
      </c>
      <c r="BC241" s="9">
        <f t="shared" si="374"/>
        <v>311.52</v>
      </c>
      <c r="BD241" s="18">
        <f t="shared" si="415"/>
        <v>0</v>
      </c>
      <c r="BE241" s="9">
        <f t="shared" si="375"/>
        <v>0</v>
      </c>
      <c r="BF241" s="11">
        <f t="shared" si="376"/>
        <v>1130.3568</v>
      </c>
      <c r="BG241" s="11">
        <f t="shared" si="377"/>
        <v>0</v>
      </c>
      <c r="BH241" s="11">
        <f t="shared" si="383"/>
        <v>1130.3568</v>
      </c>
      <c r="BI241" s="11">
        <f t="shared" si="384"/>
        <v>259.98206400000004</v>
      </c>
      <c r="BJ241" s="11">
        <f t="shared" si="385"/>
        <v>1390.3388640000001</v>
      </c>
      <c r="BL241" s="12"/>
    </row>
    <row r="242" spans="1:64" ht="13.8" x14ac:dyDescent="0.3">
      <c r="A242" s="31">
        <v>234</v>
      </c>
      <c r="B242" s="31">
        <v>43</v>
      </c>
      <c r="C242" s="31">
        <v>12</v>
      </c>
      <c r="D242" s="31" t="s">
        <v>99</v>
      </c>
      <c r="E242" s="31" t="s">
        <v>83</v>
      </c>
      <c r="F242" s="31" t="s">
        <v>80</v>
      </c>
      <c r="G242" s="31" t="s">
        <v>6</v>
      </c>
      <c r="H242" s="31" t="s">
        <v>6</v>
      </c>
      <c r="I242" s="31" t="s">
        <v>149</v>
      </c>
      <c r="J242" s="37" t="s">
        <v>150</v>
      </c>
      <c r="K242" s="31"/>
      <c r="L242" s="18" t="s">
        <v>121</v>
      </c>
      <c r="M242" s="18" t="s">
        <v>122</v>
      </c>
      <c r="N242" s="18" t="s">
        <v>123</v>
      </c>
      <c r="O242" s="18" t="s">
        <v>459</v>
      </c>
      <c r="P242" s="18" t="s">
        <v>864</v>
      </c>
      <c r="Q242" s="31"/>
      <c r="R242" s="18" t="s">
        <v>234</v>
      </c>
      <c r="S242" s="18" t="s">
        <v>457</v>
      </c>
      <c r="T242" s="18" t="s">
        <v>458</v>
      </c>
      <c r="U242" s="18" t="s">
        <v>458</v>
      </c>
      <c r="V242" s="18"/>
      <c r="W242" s="18"/>
      <c r="X242" s="18"/>
      <c r="Y242" s="38" t="s">
        <v>717</v>
      </c>
      <c r="Z242" s="18" t="str">
        <f t="shared" si="408"/>
        <v>C12a</v>
      </c>
      <c r="AA242" s="18" t="s">
        <v>864</v>
      </c>
      <c r="AB242" s="18">
        <v>271</v>
      </c>
      <c r="AC242" s="18">
        <v>861</v>
      </c>
      <c r="AD242" s="18"/>
      <c r="AE242" s="31"/>
      <c r="AF242" s="8">
        <f t="shared" si="378"/>
        <v>1132</v>
      </c>
      <c r="AG242" s="8">
        <f t="shared" si="379"/>
        <v>1.1319999999999999</v>
      </c>
      <c r="AH242" s="18">
        <v>12</v>
      </c>
      <c r="AI242" s="18">
        <f t="shared" si="386"/>
        <v>0</v>
      </c>
      <c r="AJ242" s="9">
        <f t="shared" si="380"/>
        <v>0</v>
      </c>
      <c r="AK242" s="18">
        <f t="shared" si="409"/>
        <v>5.8</v>
      </c>
      <c r="AL242" s="9">
        <f t="shared" si="371"/>
        <v>69.599999999999994</v>
      </c>
      <c r="AM242" s="18">
        <f t="shared" si="410"/>
        <v>0.08</v>
      </c>
      <c r="AN242" s="9">
        <f t="shared" si="381"/>
        <v>2.88</v>
      </c>
      <c r="AO242" s="18">
        <f t="shared" si="411"/>
        <v>7.48</v>
      </c>
      <c r="AP242" s="9">
        <f t="shared" si="387"/>
        <v>269.28000000000003</v>
      </c>
      <c r="AQ242" s="21">
        <v>0</v>
      </c>
      <c r="AR242" s="9">
        <f t="shared" si="382"/>
        <v>0</v>
      </c>
      <c r="AS242" s="18">
        <f t="shared" si="412"/>
        <v>2.4199999999999999E-2</v>
      </c>
      <c r="AT242" s="9">
        <f t="shared" si="372"/>
        <v>27.394399999999997</v>
      </c>
      <c r="AU242" s="21">
        <f t="shared" si="397"/>
        <v>4.96E-3</v>
      </c>
      <c r="AV242" s="10">
        <f t="shared" si="388"/>
        <v>5.6147200000000002</v>
      </c>
      <c r="AW242" s="18">
        <v>5.72</v>
      </c>
      <c r="AX242" s="25">
        <v>12</v>
      </c>
      <c r="AY242" s="27">
        <f>AX242*AW242</f>
        <v>68.64</v>
      </c>
      <c r="AZ242" s="18">
        <f t="shared" si="413"/>
        <v>0.4854</v>
      </c>
      <c r="BA242" s="9">
        <f t="shared" si="373"/>
        <v>131.54339999999999</v>
      </c>
      <c r="BB242" s="18">
        <f t="shared" si="414"/>
        <v>0.1416</v>
      </c>
      <c r="BC242" s="9">
        <f t="shared" si="374"/>
        <v>121.91760000000001</v>
      </c>
      <c r="BD242" s="18">
        <f t="shared" si="415"/>
        <v>0</v>
      </c>
      <c r="BE242" s="9">
        <f t="shared" si="375"/>
        <v>0</v>
      </c>
      <c r="BF242" s="11">
        <f t="shared" si="376"/>
        <v>696.87012000000004</v>
      </c>
      <c r="BG242" s="11">
        <f t="shared" si="377"/>
        <v>0</v>
      </c>
      <c r="BH242" s="11">
        <f t="shared" si="383"/>
        <v>696.87012000000004</v>
      </c>
      <c r="BI242" s="11">
        <f t="shared" si="384"/>
        <v>160.28012760000001</v>
      </c>
      <c r="BJ242" s="11">
        <f t="shared" si="385"/>
        <v>857.15024760000006</v>
      </c>
      <c r="BL242" s="12"/>
    </row>
    <row r="243" spans="1:64" ht="13.8" x14ac:dyDescent="0.3">
      <c r="A243" s="31">
        <v>235</v>
      </c>
      <c r="B243" s="31">
        <v>43</v>
      </c>
      <c r="C243" s="31">
        <v>13</v>
      </c>
      <c r="D243" s="31" t="s">
        <v>99</v>
      </c>
      <c r="E243" s="31" t="s">
        <v>83</v>
      </c>
      <c r="F243" s="31" t="s">
        <v>80</v>
      </c>
      <c r="G243" s="31" t="s">
        <v>6</v>
      </c>
      <c r="H243" s="31" t="s">
        <v>6</v>
      </c>
      <c r="I243" s="31" t="s">
        <v>149</v>
      </c>
      <c r="J243" s="37" t="s">
        <v>150</v>
      </c>
      <c r="K243" s="31"/>
      <c r="L243" s="18" t="s">
        <v>121</v>
      </c>
      <c r="M243" s="18" t="s">
        <v>122</v>
      </c>
      <c r="N243" s="18" t="s">
        <v>123</v>
      </c>
      <c r="O243" s="18" t="s">
        <v>459</v>
      </c>
      <c r="P243" s="18" t="s">
        <v>864</v>
      </c>
      <c r="Q243" s="31"/>
      <c r="R243" s="18" t="s">
        <v>235</v>
      </c>
      <c r="S243" s="18" t="s">
        <v>122</v>
      </c>
      <c r="T243" s="18" t="s">
        <v>123</v>
      </c>
      <c r="U243" s="18" t="s">
        <v>123</v>
      </c>
      <c r="V243" s="18" t="s">
        <v>459</v>
      </c>
      <c r="W243" s="18" t="s">
        <v>864</v>
      </c>
      <c r="X243" s="18"/>
      <c r="Y243" s="38" t="s">
        <v>718</v>
      </c>
      <c r="Z243" s="18" t="str">
        <f t="shared" si="408"/>
        <v>C12a</v>
      </c>
      <c r="AA243" s="18" t="s">
        <v>900</v>
      </c>
      <c r="AB243" s="18">
        <v>4060</v>
      </c>
      <c r="AC243" s="18">
        <v>12057</v>
      </c>
      <c r="AD243" s="18"/>
      <c r="AE243" s="31"/>
      <c r="AF243" s="8">
        <f t="shared" si="378"/>
        <v>16117</v>
      </c>
      <c r="AG243" s="8">
        <f t="shared" si="379"/>
        <v>16.117000000000001</v>
      </c>
      <c r="AH243" s="18">
        <v>12</v>
      </c>
      <c r="AI243" s="18">
        <f t="shared" si="386"/>
        <v>0</v>
      </c>
      <c r="AJ243" s="9">
        <f t="shared" si="380"/>
        <v>0</v>
      </c>
      <c r="AK243" s="18">
        <f t="shared" si="409"/>
        <v>5.8</v>
      </c>
      <c r="AL243" s="9">
        <f t="shared" si="371"/>
        <v>69.599999999999994</v>
      </c>
      <c r="AM243" s="18">
        <f t="shared" si="410"/>
        <v>0.08</v>
      </c>
      <c r="AN243" s="9">
        <f t="shared" si="381"/>
        <v>28.799999999999997</v>
      </c>
      <c r="AO243" s="18">
        <f t="shared" si="411"/>
        <v>7.48</v>
      </c>
      <c r="AP243" s="9">
        <f t="shared" si="387"/>
        <v>2692.8</v>
      </c>
      <c r="AQ243" s="21">
        <v>0</v>
      </c>
      <c r="AR243" s="9">
        <f t="shared" si="382"/>
        <v>0</v>
      </c>
      <c r="AS243" s="18">
        <f t="shared" si="412"/>
        <v>2.4199999999999999E-2</v>
      </c>
      <c r="AT243" s="9">
        <f t="shared" si="372"/>
        <v>390.03139999999996</v>
      </c>
      <c r="AU243" s="21">
        <f t="shared" si="397"/>
        <v>4.96E-3</v>
      </c>
      <c r="AV243" s="10">
        <f t="shared" si="388"/>
        <v>79.94032</v>
      </c>
      <c r="AW243" s="18">
        <f t="shared" si="416"/>
        <v>0.1024</v>
      </c>
      <c r="AX243" s="18">
        <v>0.8</v>
      </c>
      <c r="AY243" s="9">
        <f>AX243*AW243*AF243</f>
        <v>1320.3046400000001</v>
      </c>
      <c r="AZ243" s="18">
        <f t="shared" si="413"/>
        <v>0.4854</v>
      </c>
      <c r="BA243" s="9">
        <f t="shared" si="373"/>
        <v>1970.7239999999999</v>
      </c>
      <c r="BB243" s="18">
        <f t="shared" si="414"/>
        <v>0.1416</v>
      </c>
      <c r="BC243" s="9">
        <f t="shared" si="374"/>
        <v>1707.2712000000001</v>
      </c>
      <c r="BD243" s="18">
        <f t="shared" si="415"/>
        <v>0</v>
      </c>
      <c r="BE243" s="9">
        <f t="shared" si="375"/>
        <v>0</v>
      </c>
      <c r="BF243" s="11">
        <f t="shared" si="376"/>
        <v>8259.47156</v>
      </c>
      <c r="BG243" s="11">
        <f t="shared" si="377"/>
        <v>0</v>
      </c>
      <c r="BH243" s="11">
        <f t="shared" si="383"/>
        <v>8259.47156</v>
      </c>
      <c r="BI243" s="11">
        <f t="shared" si="384"/>
        <v>1899.6784588</v>
      </c>
      <c r="BJ243" s="11">
        <f t="shared" si="385"/>
        <v>10159.150018799999</v>
      </c>
      <c r="BL243" s="12"/>
    </row>
    <row r="244" spans="1:64" ht="13.8" x14ac:dyDescent="0.3">
      <c r="A244" s="31">
        <v>236</v>
      </c>
      <c r="B244" s="31">
        <v>43</v>
      </c>
      <c r="C244" s="31">
        <v>14</v>
      </c>
      <c r="D244" s="31" t="s">
        <v>99</v>
      </c>
      <c r="E244" s="31" t="s">
        <v>83</v>
      </c>
      <c r="F244" s="31" t="s">
        <v>80</v>
      </c>
      <c r="G244" s="31" t="s">
        <v>6</v>
      </c>
      <c r="H244" s="31" t="s">
        <v>6</v>
      </c>
      <c r="I244" s="31" t="s">
        <v>149</v>
      </c>
      <c r="J244" s="37" t="s">
        <v>150</v>
      </c>
      <c r="K244" s="31"/>
      <c r="L244" s="18" t="s">
        <v>121</v>
      </c>
      <c r="M244" s="18" t="s">
        <v>122</v>
      </c>
      <c r="N244" s="18" t="s">
        <v>123</v>
      </c>
      <c r="O244" s="18" t="s">
        <v>459</v>
      </c>
      <c r="P244" s="18" t="s">
        <v>864</v>
      </c>
      <c r="Q244" s="31"/>
      <c r="R244" s="18" t="s">
        <v>229</v>
      </c>
      <c r="S244" s="18" t="s">
        <v>11</v>
      </c>
      <c r="T244" s="18" t="s">
        <v>10</v>
      </c>
      <c r="U244" s="18" t="s">
        <v>10</v>
      </c>
      <c r="V244" s="18" t="s">
        <v>460</v>
      </c>
      <c r="W244" s="18"/>
      <c r="X244" s="18"/>
      <c r="Y244" s="38" t="s">
        <v>719</v>
      </c>
      <c r="Z244" s="18" t="str">
        <f t="shared" si="408"/>
        <v>C12a</v>
      </c>
      <c r="AA244" s="18" t="s">
        <v>864</v>
      </c>
      <c r="AB244" s="18">
        <v>700</v>
      </c>
      <c r="AC244" s="18">
        <v>2349</v>
      </c>
      <c r="AD244" s="18"/>
      <c r="AE244" s="31"/>
      <c r="AF244" s="8">
        <f t="shared" si="378"/>
        <v>3049</v>
      </c>
      <c r="AG244" s="8">
        <f t="shared" si="379"/>
        <v>3.0489999999999999</v>
      </c>
      <c r="AH244" s="18">
        <v>12</v>
      </c>
      <c r="AI244" s="18">
        <f t="shared" si="386"/>
        <v>0</v>
      </c>
      <c r="AJ244" s="9">
        <f t="shared" si="380"/>
        <v>0</v>
      </c>
      <c r="AK244" s="18">
        <f t="shared" si="409"/>
        <v>5.8</v>
      </c>
      <c r="AL244" s="9">
        <f t="shared" si="371"/>
        <v>69.599999999999994</v>
      </c>
      <c r="AM244" s="18">
        <f t="shared" si="410"/>
        <v>0.08</v>
      </c>
      <c r="AN244" s="9">
        <f t="shared" si="381"/>
        <v>2.88</v>
      </c>
      <c r="AO244" s="18">
        <f t="shared" si="411"/>
        <v>7.48</v>
      </c>
      <c r="AP244" s="9">
        <f t="shared" si="387"/>
        <v>269.28000000000003</v>
      </c>
      <c r="AQ244" s="21">
        <v>0</v>
      </c>
      <c r="AR244" s="9">
        <f t="shared" si="382"/>
        <v>0</v>
      </c>
      <c r="AS244" s="18">
        <f t="shared" si="412"/>
        <v>2.4199999999999999E-2</v>
      </c>
      <c r="AT244" s="9">
        <f t="shared" si="372"/>
        <v>73.785799999999995</v>
      </c>
      <c r="AU244" s="21">
        <f t="shared" si="397"/>
        <v>4.96E-3</v>
      </c>
      <c r="AV244" s="10">
        <f t="shared" si="388"/>
        <v>15.12304</v>
      </c>
      <c r="AW244" s="18">
        <v>13.35</v>
      </c>
      <c r="AX244" s="25">
        <v>12</v>
      </c>
      <c r="AY244" s="27">
        <f>AX244*AW244</f>
        <v>160.19999999999999</v>
      </c>
      <c r="AZ244" s="18">
        <f t="shared" si="413"/>
        <v>0.4854</v>
      </c>
      <c r="BA244" s="9">
        <f t="shared" si="373"/>
        <v>339.78</v>
      </c>
      <c r="BB244" s="18">
        <f t="shared" si="414"/>
        <v>0.1416</v>
      </c>
      <c r="BC244" s="9">
        <f t="shared" si="374"/>
        <v>332.61840000000001</v>
      </c>
      <c r="BD244" s="18">
        <f t="shared" si="415"/>
        <v>0</v>
      </c>
      <c r="BE244" s="9">
        <f t="shared" si="375"/>
        <v>0</v>
      </c>
      <c r="BF244" s="11">
        <f t="shared" si="376"/>
        <v>1263.2672400000001</v>
      </c>
      <c r="BG244" s="11">
        <f t="shared" si="377"/>
        <v>0</v>
      </c>
      <c r="BH244" s="11">
        <f t="shared" si="383"/>
        <v>1263.2672400000001</v>
      </c>
      <c r="BI244" s="11">
        <f t="shared" si="384"/>
        <v>290.55146520000005</v>
      </c>
      <c r="BJ244" s="11">
        <f t="shared" si="385"/>
        <v>1553.8187052000003</v>
      </c>
      <c r="BL244" s="12"/>
    </row>
    <row r="245" spans="1:64" ht="13.8" x14ac:dyDescent="0.3">
      <c r="A245" s="31">
        <v>237</v>
      </c>
      <c r="B245" s="31">
        <v>43</v>
      </c>
      <c r="C245" s="31">
        <v>16</v>
      </c>
      <c r="D245" s="31" t="s">
        <v>99</v>
      </c>
      <c r="E245" s="31" t="s">
        <v>83</v>
      </c>
      <c r="F245" s="31" t="s">
        <v>80</v>
      </c>
      <c r="G245" s="31" t="s">
        <v>6</v>
      </c>
      <c r="H245" s="31" t="s">
        <v>6</v>
      </c>
      <c r="I245" s="31" t="s">
        <v>149</v>
      </c>
      <c r="J245" s="37" t="s">
        <v>150</v>
      </c>
      <c r="K245" s="31"/>
      <c r="L245" s="18" t="s">
        <v>121</v>
      </c>
      <c r="M245" s="18" t="s">
        <v>122</v>
      </c>
      <c r="N245" s="18" t="s">
        <v>123</v>
      </c>
      <c r="O245" s="18" t="s">
        <v>459</v>
      </c>
      <c r="P245" s="18" t="s">
        <v>864</v>
      </c>
      <c r="Q245" s="31"/>
      <c r="R245" s="18" t="s">
        <v>236</v>
      </c>
      <c r="S245" s="18" t="s">
        <v>441</v>
      </c>
      <c r="T245" s="18" t="s">
        <v>442</v>
      </c>
      <c r="U245" s="18" t="s">
        <v>442</v>
      </c>
      <c r="V245" s="18" t="s">
        <v>461</v>
      </c>
      <c r="W245" s="18" t="s">
        <v>462</v>
      </c>
      <c r="X245" s="18"/>
      <c r="Y245" s="38" t="s">
        <v>720</v>
      </c>
      <c r="Z245" s="18" t="str">
        <f>Z$71</f>
        <v>C21</v>
      </c>
      <c r="AA245" s="18" t="s">
        <v>1262</v>
      </c>
      <c r="AB245" s="18">
        <v>2595</v>
      </c>
      <c r="AC245" s="18"/>
      <c r="AD245" s="18"/>
      <c r="AE245" s="31"/>
      <c r="AF245" s="8">
        <f t="shared" si="378"/>
        <v>2595</v>
      </c>
      <c r="AG245" s="8">
        <f t="shared" si="379"/>
        <v>2.5950000000000002</v>
      </c>
      <c r="AH245" s="18">
        <v>12</v>
      </c>
      <c r="AI245" s="18">
        <f t="shared" si="386"/>
        <v>0</v>
      </c>
      <c r="AJ245" s="9">
        <f t="shared" si="380"/>
        <v>0</v>
      </c>
      <c r="AK245" s="18">
        <f>AK$71</f>
        <v>7.25</v>
      </c>
      <c r="AL245" s="9">
        <f t="shared" si="371"/>
        <v>87</v>
      </c>
      <c r="AM245" s="18">
        <f>AM$71</f>
        <v>0.08</v>
      </c>
      <c r="AN245" s="9">
        <f t="shared" si="381"/>
        <v>43.199999999999996</v>
      </c>
      <c r="AO245" s="18">
        <f>AO$71</f>
        <v>32.479999999999997</v>
      </c>
      <c r="AP245" s="9">
        <f t="shared" si="387"/>
        <v>17539.2</v>
      </c>
      <c r="AQ245" s="21">
        <v>0</v>
      </c>
      <c r="AR245" s="9">
        <f t="shared" si="382"/>
        <v>0</v>
      </c>
      <c r="AS245" s="18">
        <f>AS$71</f>
        <v>2.4199999999999999E-2</v>
      </c>
      <c r="AT245" s="9">
        <f t="shared" si="372"/>
        <v>62.798999999999999</v>
      </c>
      <c r="AU245" s="21">
        <f t="shared" si="397"/>
        <v>4.96E-3</v>
      </c>
      <c r="AV245" s="10">
        <f t="shared" si="388"/>
        <v>12.8712</v>
      </c>
      <c r="AW245" s="18">
        <f>AW$71</f>
        <v>0.1024</v>
      </c>
      <c r="AX245" s="18">
        <v>0.8</v>
      </c>
      <c r="AY245" s="9">
        <f>AX245*AW245*AF245</f>
        <v>212.58240000000001</v>
      </c>
      <c r="AZ245" s="18">
        <f>AZ$71</f>
        <v>0.27750000000000002</v>
      </c>
      <c r="BA245" s="9">
        <f t="shared" si="373"/>
        <v>720.11250000000007</v>
      </c>
      <c r="BB245" s="18">
        <f>BB$71</f>
        <v>0</v>
      </c>
      <c r="BC245" s="9">
        <f t="shared" si="374"/>
        <v>0</v>
      </c>
      <c r="BD245" s="18">
        <f>BD$71</f>
        <v>0</v>
      </c>
      <c r="BE245" s="9">
        <f t="shared" si="375"/>
        <v>0</v>
      </c>
      <c r="BF245" s="11">
        <f t="shared" si="376"/>
        <v>18677.765100000001</v>
      </c>
      <c r="BG245" s="11">
        <f t="shared" si="377"/>
        <v>0</v>
      </c>
      <c r="BH245" s="11">
        <f t="shared" si="383"/>
        <v>18677.765100000001</v>
      </c>
      <c r="BI245" s="11">
        <f t="shared" si="384"/>
        <v>4295.8859730000004</v>
      </c>
      <c r="BJ245" s="11">
        <f t="shared" si="385"/>
        <v>22973.651073000001</v>
      </c>
      <c r="BL245" s="12"/>
    </row>
    <row r="246" spans="1:64" ht="13.8" x14ac:dyDescent="0.3">
      <c r="A246" s="31">
        <v>238</v>
      </c>
      <c r="B246" s="31">
        <v>43</v>
      </c>
      <c r="C246" s="31">
        <v>17</v>
      </c>
      <c r="D246" s="31" t="s">
        <v>99</v>
      </c>
      <c r="E246" s="31" t="s">
        <v>83</v>
      </c>
      <c r="F246" s="31" t="s">
        <v>80</v>
      </c>
      <c r="G246" s="31" t="s">
        <v>6</v>
      </c>
      <c r="H246" s="31" t="s">
        <v>6</v>
      </c>
      <c r="I246" s="31" t="s">
        <v>149</v>
      </c>
      <c r="J246" s="37" t="s">
        <v>150</v>
      </c>
      <c r="K246" s="31"/>
      <c r="L246" s="18" t="s">
        <v>121</v>
      </c>
      <c r="M246" s="18" t="s">
        <v>122</v>
      </c>
      <c r="N246" s="18" t="s">
        <v>123</v>
      </c>
      <c r="O246" s="18" t="s">
        <v>459</v>
      </c>
      <c r="P246" s="18" t="s">
        <v>864</v>
      </c>
      <c r="Q246" s="31"/>
      <c r="R246" s="18" t="s">
        <v>237</v>
      </c>
      <c r="S246" s="18" t="s">
        <v>11</v>
      </c>
      <c r="T246" s="18" t="s">
        <v>463</v>
      </c>
      <c r="U246" s="18" t="s">
        <v>463</v>
      </c>
      <c r="V246" s="18"/>
      <c r="W246" s="18" t="s">
        <v>464</v>
      </c>
      <c r="X246" s="18"/>
      <c r="Y246" s="38" t="s">
        <v>721</v>
      </c>
      <c r="Z246" s="18" t="str">
        <f>Z$9</f>
        <v>C12a</v>
      </c>
      <c r="AA246" s="18" t="s">
        <v>862</v>
      </c>
      <c r="AB246" s="18">
        <v>290</v>
      </c>
      <c r="AC246" s="18">
        <v>1079</v>
      </c>
      <c r="AD246" s="18"/>
      <c r="AE246" s="31"/>
      <c r="AF246" s="8">
        <f t="shared" si="378"/>
        <v>1369</v>
      </c>
      <c r="AG246" s="8">
        <f t="shared" si="379"/>
        <v>1.369</v>
      </c>
      <c r="AH246" s="18">
        <v>12</v>
      </c>
      <c r="AI246" s="18">
        <f t="shared" si="386"/>
        <v>0</v>
      </c>
      <c r="AJ246" s="9">
        <f t="shared" si="380"/>
        <v>0</v>
      </c>
      <c r="AK246" s="18">
        <f>AK$9</f>
        <v>5.8</v>
      </c>
      <c r="AL246" s="9">
        <f t="shared" si="371"/>
        <v>69.599999999999994</v>
      </c>
      <c r="AM246" s="18">
        <f>AM$9</f>
        <v>0.08</v>
      </c>
      <c r="AN246" s="9">
        <f t="shared" si="381"/>
        <v>1.92</v>
      </c>
      <c r="AO246" s="18">
        <f>AO$9</f>
        <v>7.48</v>
      </c>
      <c r="AP246" s="9">
        <f t="shared" si="387"/>
        <v>179.52</v>
      </c>
      <c r="AQ246" s="21">
        <v>0</v>
      </c>
      <c r="AR246" s="9">
        <f t="shared" si="382"/>
        <v>0</v>
      </c>
      <c r="AS246" s="18">
        <f>AS$9</f>
        <v>2.4199999999999999E-2</v>
      </c>
      <c r="AT246" s="9">
        <f t="shared" si="372"/>
        <v>33.129799999999996</v>
      </c>
      <c r="AU246" s="21">
        <f t="shared" si="397"/>
        <v>4.96E-3</v>
      </c>
      <c r="AV246" s="10">
        <f t="shared" si="388"/>
        <v>6.7902399999999998</v>
      </c>
      <c r="AW246" s="18">
        <v>9.5399999999999991</v>
      </c>
      <c r="AX246" s="25">
        <v>12</v>
      </c>
      <c r="AY246" s="27">
        <f t="shared" ref="AY246:AY285" si="417">AX246*AW246</f>
        <v>114.47999999999999</v>
      </c>
      <c r="AZ246" s="18">
        <f>AZ$9</f>
        <v>0.4854</v>
      </c>
      <c r="BA246" s="9">
        <f t="shared" si="373"/>
        <v>140.76599999999999</v>
      </c>
      <c r="BB246" s="18">
        <f>BB$9</f>
        <v>0.1416</v>
      </c>
      <c r="BC246" s="9">
        <f t="shared" si="374"/>
        <v>152.78640000000001</v>
      </c>
      <c r="BD246" s="18">
        <f>BD$9</f>
        <v>0</v>
      </c>
      <c r="BE246" s="9">
        <f t="shared" si="375"/>
        <v>0</v>
      </c>
      <c r="BF246" s="11">
        <f t="shared" si="376"/>
        <v>698.99243999999999</v>
      </c>
      <c r="BG246" s="11">
        <f t="shared" si="377"/>
        <v>0</v>
      </c>
      <c r="BH246" s="11">
        <f t="shared" si="383"/>
        <v>698.99243999999999</v>
      </c>
      <c r="BI246" s="11">
        <f t="shared" si="384"/>
        <v>160.76826120000001</v>
      </c>
      <c r="BJ246" s="11">
        <f t="shared" si="385"/>
        <v>859.76070119999997</v>
      </c>
      <c r="BL246" s="12"/>
    </row>
    <row r="247" spans="1:64" ht="13.8" x14ac:dyDescent="0.3">
      <c r="A247" s="31">
        <v>239</v>
      </c>
      <c r="B247" s="31">
        <v>43</v>
      </c>
      <c r="C247" s="31">
        <v>19</v>
      </c>
      <c r="D247" s="31" t="s">
        <v>99</v>
      </c>
      <c r="E247" s="31" t="s">
        <v>83</v>
      </c>
      <c r="F247" s="31" t="s">
        <v>80</v>
      </c>
      <c r="G247" s="31" t="s">
        <v>6</v>
      </c>
      <c r="H247" s="31" t="s">
        <v>6</v>
      </c>
      <c r="I247" s="31" t="s">
        <v>149</v>
      </c>
      <c r="J247" s="37" t="s">
        <v>150</v>
      </c>
      <c r="K247" s="31"/>
      <c r="L247" s="18" t="s">
        <v>121</v>
      </c>
      <c r="M247" s="18" t="s">
        <v>122</v>
      </c>
      <c r="N247" s="18" t="s">
        <v>123</v>
      </c>
      <c r="O247" s="18" t="s">
        <v>459</v>
      </c>
      <c r="P247" s="18" t="s">
        <v>864</v>
      </c>
      <c r="Q247" s="31"/>
      <c r="R247" s="18" t="s">
        <v>1108</v>
      </c>
      <c r="S247" s="18" t="s">
        <v>1109</v>
      </c>
      <c r="T247" s="18"/>
      <c r="U247" s="18" t="s">
        <v>1110</v>
      </c>
      <c r="V247" s="18" t="s">
        <v>1105</v>
      </c>
      <c r="W247" s="18" t="s">
        <v>879</v>
      </c>
      <c r="X247" s="18"/>
      <c r="Y247" s="38" t="s">
        <v>1199</v>
      </c>
      <c r="Z247" s="18" t="str">
        <f>Z$60</f>
        <v>C11</v>
      </c>
      <c r="AA247" s="18">
        <v>1.5</v>
      </c>
      <c r="AB247" s="18">
        <v>1352</v>
      </c>
      <c r="AC247" s="18"/>
      <c r="AD247" s="18"/>
      <c r="AE247" s="31"/>
      <c r="AF247" s="8">
        <f t="shared" si="378"/>
        <v>1352</v>
      </c>
      <c r="AG247" s="8">
        <f t="shared" si="379"/>
        <v>1.3520000000000001</v>
      </c>
      <c r="AH247" s="18">
        <v>12</v>
      </c>
      <c r="AI247" s="18">
        <f t="shared" si="386"/>
        <v>0</v>
      </c>
      <c r="AJ247" s="9">
        <f t="shared" si="380"/>
        <v>0</v>
      </c>
      <c r="AK247" s="18">
        <f>AK$60</f>
        <v>5.8</v>
      </c>
      <c r="AL247" s="9">
        <f t="shared" si="371"/>
        <v>69.599999999999994</v>
      </c>
      <c r="AM247" s="18">
        <f>AM$60</f>
        <v>0.08</v>
      </c>
      <c r="AN247" s="9">
        <f t="shared" si="381"/>
        <v>1.44</v>
      </c>
      <c r="AO247" s="18">
        <f>AO$60</f>
        <v>7.48</v>
      </c>
      <c r="AP247" s="9">
        <f t="shared" si="387"/>
        <v>134.64000000000001</v>
      </c>
      <c r="AQ247" s="21">
        <v>0</v>
      </c>
      <c r="AR247" s="9">
        <f t="shared" si="382"/>
        <v>0</v>
      </c>
      <c r="AS247" s="18">
        <f>AS$60</f>
        <v>2.4199999999999999E-2</v>
      </c>
      <c r="AT247" s="9">
        <f t="shared" si="372"/>
        <v>32.718400000000003</v>
      </c>
      <c r="AU247" s="21">
        <f t="shared" si="397"/>
        <v>4.96E-3</v>
      </c>
      <c r="AV247" s="10">
        <f t="shared" si="388"/>
        <v>6.7059199999999999</v>
      </c>
      <c r="AW247" s="18">
        <f>AW$60</f>
        <v>9.5399999999999991</v>
      </c>
      <c r="AX247" s="25">
        <v>12</v>
      </c>
      <c r="AY247" s="27">
        <f t="shared" si="417"/>
        <v>114.47999999999999</v>
      </c>
      <c r="AZ247" s="18">
        <f>AZ$60</f>
        <v>0.38819999999999999</v>
      </c>
      <c r="BA247" s="9">
        <f t="shared" si="373"/>
        <v>524.84640000000002</v>
      </c>
      <c r="BB247" s="18">
        <f>BB$60</f>
        <v>0</v>
      </c>
      <c r="BC247" s="9">
        <f t="shared" si="374"/>
        <v>0</v>
      </c>
      <c r="BD247" s="18">
        <f>BD$60</f>
        <v>0</v>
      </c>
      <c r="BE247" s="9">
        <f t="shared" si="375"/>
        <v>0</v>
      </c>
      <c r="BF247" s="11">
        <f t="shared" si="376"/>
        <v>884.43072000000006</v>
      </c>
      <c r="BG247" s="11">
        <f t="shared" si="377"/>
        <v>0</v>
      </c>
      <c r="BH247" s="11">
        <f t="shared" si="383"/>
        <v>884.43072000000006</v>
      </c>
      <c r="BI247" s="11">
        <f t="shared" si="384"/>
        <v>203.41906560000001</v>
      </c>
      <c r="BJ247" s="11">
        <f t="shared" si="385"/>
        <v>1087.8497856000001</v>
      </c>
      <c r="BL247" s="12"/>
    </row>
    <row r="248" spans="1:64" ht="13.8" x14ac:dyDescent="0.3">
      <c r="A248" s="31">
        <v>240</v>
      </c>
      <c r="B248" s="31">
        <v>43</v>
      </c>
      <c r="C248" s="31">
        <v>20</v>
      </c>
      <c r="D248" s="31" t="s">
        <v>99</v>
      </c>
      <c r="E248" s="31" t="s">
        <v>83</v>
      </c>
      <c r="F248" s="31" t="s">
        <v>80</v>
      </c>
      <c r="G248" s="31" t="s">
        <v>6</v>
      </c>
      <c r="H248" s="31" t="s">
        <v>6</v>
      </c>
      <c r="I248" s="31" t="s">
        <v>149</v>
      </c>
      <c r="J248" s="37" t="s">
        <v>150</v>
      </c>
      <c r="K248" s="31"/>
      <c r="L248" s="18" t="s">
        <v>121</v>
      </c>
      <c r="M248" s="18" t="s">
        <v>122</v>
      </c>
      <c r="N248" s="18" t="s">
        <v>123</v>
      </c>
      <c r="O248" s="18" t="s">
        <v>459</v>
      </c>
      <c r="P248" s="18" t="s">
        <v>864</v>
      </c>
      <c r="Q248" s="31"/>
      <c r="R248" s="18" t="s">
        <v>1111</v>
      </c>
      <c r="S248" s="18" t="s">
        <v>1112</v>
      </c>
      <c r="T248" s="18"/>
      <c r="U248" s="18" t="s">
        <v>1113</v>
      </c>
      <c r="V248" s="18" t="s">
        <v>1114</v>
      </c>
      <c r="W248" s="18" t="s">
        <v>1115</v>
      </c>
      <c r="X248" s="18"/>
      <c r="Y248" s="38" t="s">
        <v>1200</v>
      </c>
      <c r="Z248" s="18" t="str">
        <f>Z$9</f>
        <v>C12a</v>
      </c>
      <c r="AA248" s="18" t="s">
        <v>864</v>
      </c>
      <c r="AB248" s="18">
        <v>1079</v>
      </c>
      <c r="AC248" s="18">
        <v>1619</v>
      </c>
      <c r="AD248" s="18"/>
      <c r="AE248" s="31"/>
      <c r="AF248" s="8">
        <f t="shared" si="378"/>
        <v>2698</v>
      </c>
      <c r="AG248" s="8">
        <f t="shared" si="379"/>
        <v>2.698</v>
      </c>
      <c r="AH248" s="18">
        <v>12</v>
      </c>
      <c r="AI248" s="18">
        <f t="shared" si="386"/>
        <v>0</v>
      </c>
      <c r="AJ248" s="9">
        <f t="shared" si="380"/>
        <v>0</v>
      </c>
      <c r="AK248" s="18">
        <f>AK$9</f>
        <v>5.8</v>
      </c>
      <c r="AL248" s="9">
        <f t="shared" si="371"/>
        <v>69.599999999999994</v>
      </c>
      <c r="AM248" s="18">
        <f>AM$9</f>
        <v>0.08</v>
      </c>
      <c r="AN248" s="9">
        <f t="shared" si="381"/>
        <v>2.88</v>
      </c>
      <c r="AO248" s="18">
        <f>AO$9</f>
        <v>7.48</v>
      </c>
      <c r="AP248" s="9">
        <f t="shared" si="387"/>
        <v>269.28000000000003</v>
      </c>
      <c r="AQ248" s="21">
        <v>0</v>
      </c>
      <c r="AR248" s="9">
        <f t="shared" si="382"/>
        <v>0</v>
      </c>
      <c r="AS248" s="18">
        <f>AS$9</f>
        <v>2.4199999999999999E-2</v>
      </c>
      <c r="AT248" s="9">
        <f t="shared" si="372"/>
        <v>65.291600000000003</v>
      </c>
      <c r="AU248" s="21">
        <f t="shared" si="397"/>
        <v>4.96E-3</v>
      </c>
      <c r="AV248" s="10">
        <f t="shared" si="388"/>
        <v>13.38208</v>
      </c>
      <c r="AW248" s="18">
        <f>AW$9</f>
        <v>0.1024</v>
      </c>
      <c r="AX248" s="25">
        <v>12</v>
      </c>
      <c r="AY248" s="27">
        <f t="shared" si="417"/>
        <v>1.2288000000000001</v>
      </c>
      <c r="AZ248" s="18">
        <f>AZ$9</f>
        <v>0.4854</v>
      </c>
      <c r="BA248" s="9">
        <f t="shared" si="373"/>
        <v>523.74659999999994</v>
      </c>
      <c r="BB248" s="18">
        <f>BB$9</f>
        <v>0.1416</v>
      </c>
      <c r="BC248" s="9">
        <f t="shared" si="374"/>
        <v>229.25040000000001</v>
      </c>
      <c r="BD248" s="18">
        <f>BD$9</f>
        <v>0</v>
      </c>
      <c r="BE248" s="9">
        <f t="shared" si="375"/>
        <v>0</v>
      </c>
      <c r="BF248" s="11">
        <f t="shared" si="376"/>
        <v>1174.65948</v>
      </c>
      <c r="BG248" s="11">
        <f t="shared" si="377"/>
        <v>0</v>
      </c>
      <c r="BH248" s="11">
        <f t="shared" si="383"/>
        <v>1174.65948</v>
      </c>
      <c r="BI248" s="11">
        <f t="shared" si="384"/>
        <v>270.17168040000001</v>
      </c>
      <c r="BJ248" s="11">
        <f t="shared" si="385"/>
        <v>1444.8311604</v>
      </c>
      <c r="BL248" s="12"/>
    </row>
    <row r="249" spans="1:64" ht="13.8" x14ac:dyDescent="0.3">
      <c r="A249" s="31">
        <v>241</v>
      </c>
      <c r="B249" s="31">
        <v>43</v>
      </c>
      <c r="C249" s="31">
        <v>21</v>
      </c>
      <c r="D249" s="31" t="s">
        <v>99</v>
      </c>
      <c r="E249" s="31" t="s">
        <v>83</v>
      </c>
      <c r="F249" s="31" t="s">
        <v>80</v>
      </c>
      <c r="G249" s="31" t="s">
        <v>6</v>
      </c>
      <c r="H249" s="31" t="s">
        <v>6</v>
      </c>
      <c r="I249" s="31" t="s">
        <v>149</v>
      </c>
      <c r="J249" s="37" t="s">
        <v>150</v>
      </c>
      <c r="K249" s="31"/>
      <c r="L249" s="18" t="s">
        <v>121</v>
      </c>
      <c r="M249" s="18" t="s">
        <v>122</v>
      </c>
      <c r="N249" s="18" t="s">
        <v>123</v>
      </c>
      <c r="O249" s="18" t="s">
        <v>459</v>
      </c>
      <c r="P249" s="18" t="s">
        <v>864</v>
      </c>
      <c r="Q249" s="31"/>
      <c r="R249" s="18" t="s">
        <v>1111</v>
      </c>
      <c r="S249" s="18" t="s">
        <v>1112</v>
      </c>
      <c r="T249" s="18"/>
      <c r="U249" s="18" t="s">
        <v>1113</v>
      </c>
      <c r="V249" s="18" t="s">
        <v>1116</v>
      </c>
      <c r="W249" s="18" t="s">
        <v>862</v>
      </c>
      <c r="X249" s="18"/>
      <c r="Y249" s="38" t="s">
        <v>1201</v>
      </c>
      <c r="Z249" s="18" t="str">
        <f t="shared" ref="Z249:Z252" si="418">Z$60</f>
        <v>C11</v>
      </c>
      <c r="AA249" s="18" t="s">
        <v>866</v>
      </c>
      <c r="AB249" s="18">
        <v>2031</v>
      </c>
      <c r="AC249" s="18"/>
      <c r="AD249" s="18"/>
      <c r="AE249" s="31"/>
      <c r="AF249" s="8">
        <f t="shared" si="378"/>
        <v>2031</v>
      </c>
      <c r="AG249" s="8">
        <f t="shared" si="379"/>
        <v>2.0310000000000001</v>
      </c>
      <c r="AH249" s="18">
        <v>12</v>
      </c>
      <c r="AI249" s="18">
        <f t="shared" si="386"/>
        <v>0</v>
      </c>
      <c r="AJ249" s="9">
        <f t="shared" si="380"/>
        <v>0</v>
      </c>
      <c r="AK249" s="18">
        <f t="shared" ref="AK249:AK252" si="419">AK$60</f>
        <v>5.8</v>
      </c>
      <c r="AL249" s="9">
        <f t="shared" si="371"/>
        <v>69.599999999999994</v>
      </c>
      <c r="AM249" s="18">
        <f t="shared" ref="AM249:AM252" si="420">AM$60</f>
        <v>0.08</v>
      </c>
      <c r="AN249" s="9">
        <f t="shared" si="381"/>
        <v>4.8</v>
      </c>
      <c r="AO249" s="18">
        <f t="shared" ref="AO249:AO252" si="421">AO$60</f>
        <v>7.48</v>
      </c>
      <c r="AP249" s="9">
        <f t="shared" si="387"/>
        <v>448.8</v>
      </c>
      <c r="AQ249" s="21">
        <v>0</v>
      </c>
      <c r="AR249" s="9">
        <f t="shared" si="382"/>
        <v>0</v>
      </c>
      <c r="AS249" s="18">
        <f t="shared" ref="AS249:AS252" si="422">AS$60</f>
        <v>2.4199999999999999E-2</v>
      </c>
      <c r="AT249" s="9">
        <f t="shared" si="372"/>
        <v>49.150199999999998</v>
      </c>
      <c r="AU249" s="21">
        <f t="shared" si="397"/>
        <v>4.96E-3</v>
      </c>
      <c r="AV249" s="10">
        <f t="shared" si="388"/>
        <v>10.07376</v>
      </c>
      <c r="AW249" s="18">
        <f t="shared" ref="AW249:AW250" si="423">AW$60</f>
        <v>9.5399999999999991</v>
      </c>
      <c r="AX249" s="25">
        <v>12</v>
      </c>
      <c r="AY249" s="27">
        <f t="shared" si="417"/>
        <v>114.47999999999999</v>
      </c>
      <c r="AZ249" s="18">
        <f t="shared" ref="AZ249:AZ252" si="424">AZ$60</f>
        <v>0.38819999999999999</v>
      </c>
      <c r="BA249" s="9">
        <f t="shared" si="373"/>
        <v>788.43420000000003</v>
      </c>
      <c r="BB249" s="18">
        <f t="shared" ref="BB249:BB252" si="425">BB$60</f>
        <v>0</v>
      </c>
      <c r="BC249" s="9">
        <f t="shared" si="374"/>
        <v>0</v>
      </c>
      <c r="BD249" s="18">
        <f t="shared" ref="BD249:BD252" si="426">BD$60</f>
        <v>0</v>
      </c>
      <c r="BE249" s="9">
        <f t="shared" si="375"/>
        <v>0</v>
      </c>
      <c r="BF249" s="11">
        <f t="shared" si="376"/>
        <v>1485.33816</v>
      </c>
      <c r="BG249" s="11">
        <f t="shared" si="377"/>
        <v>0</v>
      </c>
      <c r="BH249" s="11">
        <f t="shared" si="383"/>
        <v>1485.33816</v>
      </c>
      <c r="BI249" s="11">
        <f t="shared" si="384"/>
        <v>341.62777679999999</v>
      </c>
      <c r="BJ249" s="11">
        <f t="shared" si="385"/>
        <v>1826.9659368</v>
      </c>
      <c r="BL249" s="12"/>
    </row>
    <row r="250" spans="1:64" ht="13.8" x14ac:dyDescent="0.3">
      <c r="A250" s="31">
        <v>242</v>
      </c>
      <c r="B250" s="31">
        <v>43</v>
      </c>
      <c r="C250" s="31">
        <v>22</v>
      </c>
      <c r="D250" s="31" t="s">
        <v>99</v>
      </c>
      <c r="E250" s="31" t="s">
        <v>83</v>
      </c>
      <c r="F250" s="31" t="s">
        <v>80</v>
      </c>
      <c r="G250" s="31" t="s">
        <v>6</v>
      </c>
      <c r="H250" s="31" t="s">
        <v>6</v>
      </c>
      <c r="I250" s="31" t="s">
        <v>149</v>
      </c>
      <c r="J250" s="37" t="s">
        <v>150</v>
      </c>
      <c r="K250" s="31"/>
      <c r="L250" s="18" t="s">
        <v>121</v>
      </c>
      <c r="M250" s="18" t="s">
        <v>122</v>
      </c>
      <c r="N250" s="18" t="s">
        <v>123</v>
      </c>
      <c r="O250" s="18" t="s">
        <v>459</v>
      </c>
      <c r="P250" s="18" t="s">
        <v>864</v>
      </c>
      <c r="Q250" s="31"/>
      <c r="R250" s="18" t="s">
        <v>1111</v>
      </c>
      <c r="S250" s="18" t="s">
        <v>1112</v>
      </c>
      <c r="T250" s="18"/>
      <c r="U250" s="18" t="s">
        <v>1113</v>
      </c>
      <c r="V250" s="18" t="s">
        <v>1105</v>
      </c>
      <c r="W250" s="18" t="s">
        <v>890</v>
      </c>
      <c r="X250" s="18"/>
      <c r="Y250" s="38" t="s">
        <v>1202</v>
      </c>
      <c r="Z250" s="18" t="str">
        <f t="shared" si="418"/>
        <v>C11</v>
      </c>
      <c r="AA250" s="18">
        <v>0.5</v>
      </c>
      <c r="AB250" s="18">
        <v>1467</v>
      </c>
      <c r="AC250" s="18"/>
      <c r="AD250" s="18"/>
      <c r="AE250" s="31"/>
      <c r="AF250" s="8">
        <f t="shared" si="378"/>
        <v>1467</v>
      </c>
      <c r="AG250" s="8">
        <f t="shared" si="379"/>
        <v>1.4670000000000001</v>
      </c>
      <c r="AH250" s="18">
        <v>12</v>
      </c>
      <c r="AI250" s="18">
        <f t="shared" si="386"/>
        <v>0</v>
      </c>
      <c r="AJ250" s="9">
        <f t="shared" si="380"/>
        <v>0</v>
      </c>
      <c r="AK250" s="18">
        <f t="shared" si="419"/>
        <v>5.8</v>
      </c>
      <c r="AL250" s="9">
        <f t="shared" si="371"/>
        <v>69.599999999999994</v>
      </c>
      <c r="AM250" s="18">
        <f t="shared" si="420"/>
        <v>0.08</v>
      </c>
      <c r="AN250" s="9">
        <f t="shared" si="381"/>
        <v>0.48</v>
      </c>
      <c r="AO250" s="18">
        <f t="shared" si="421"/>
        <v>7.48</v>
      </c>
      <c r="AP250" s="9">
        <f t="shared" si="387"/>
        <v>44.88</v>
      </c>
      <c r="AQ250" s="21">
        <v>0</v>
      </c>
      <c r="AR250" s="9">
        <f t="shared" si="382"/>
        <v>0</v>
      </c>
      <c r="AS250" s="18">
        <f t="shared" si="422"/>
        <v>2.4199999999999999E-2</v>
      </c>
      <c r="AT250" s="9">
        <f t="shared" si="372"/>
        <v>35.501399999999997</v>
      </c>
      <c r="AU250" s="21">
        <f t="shared" si="397"/>
        <v>4.96E-3</v>
      </c>
      <c r="AV250" s="10">
        <f t="shared" si="388"/>
        <v>7.2763200000000001</v>
      </c>
      <c r="AW250" s="18">
        <f t="shared" si="423"/>
        <v>9.5399999999999991</v>
      </c>
      <c r="AX250" s="25">
        <v>12</v>
      </c>
      <c r="AY250" s="27">
        <f t="shared" si="417"/>
        <v>114.47999999999999</v>
      </c>
      <c r="AZ250" s="18">
        <f t="shared" si="424"/>
        <v>0.38819999999999999</v>
      </c>
      <c r="BA250" s="9">
        <f t="shared" si="373"/>
        <v>569.48939999999993</v>
      </c>
      <c r="BB250" s="18">
        <f t="shared" si="425"/>
        <v>0</v>
      </c>
      <c r="BC250" s="9">
        <f t="shared" si="374"/>
        <v>0</v>
      </c>
      <c r="BD250" s="18">
        <f t="shared" si="426"/>
        <v>0</v>
      </c>
      <c r="BE250" s="9">
        <f t="shared" si="375"/>
        <v>0</v>
      </c>
      <c r="BF250" s="11">
        <f t="shared" si="376"/>
        <v>841.70712000000003</v>
      </c>
      <c r="BG250" s="11">
        <f t="shared" si="377"/>
        <v>0</v>
      </c>
      <c r="BH250" s="11">
        <f t="shared" si="383"/>
        <v>841.70712000000003</v>
      </c>
      <c r="BI250" s="11">
        <f t="shared" si="384"/>
        <v>193.59263760000002</v>
      </c>
      <c r="BJ250" s="11">
        <f t="shared" si="385"/>
        <v>1035.2997576</v>
      </c>
      <c r="BL250" s="12"/>
    </row>
    <row r="251" spans="1:64" ht="13.8" x14ac:dyDescent="0.3">
      <c r="A251" s="31">
        <v>243</v>
      </c>
      <c r="B251" s="31">
        <v>43</v>
      </c>
      <c r="C251" s="31">
        <v>23</v>
      </c>
      <c r="D251" s="31" t="s">
        <v>99</v>
      </c>
      <c r="E251" s="31" t="s">
        <v>83</v>
      </c>
      <c r="F251" s="31" t="s">
        <v>80</v>
      </c>
      <c r="G251" s="31" t="s">
        <v>6</v>
      </c>
      <c r="H251" s="31" t="s">
        <v>6</v>
      </c>
      <c r="I251" s="31" t="s">
        <v>149</v>
      </c>
      <c r="J251" s="37" t="s">
        <v>150</v>
      </c>
      <c r="K251" s="31"/>
      <c r="L251" s="18" t="s">
        <v>121</v>
      </c>
      <c r="M251" s="18" t="s">
        <v>122</v>
      </c>
      <c r="N251" s="18" t="s">
        <v>123</v>
      </c>
      <c r="O251" s="18" t="s">
        <v>459</v>
      </c>
      <c r="P251" s="18" t="s">
        <v>864</v>
      </c>
      <c r="Q251" s="31"/>
      <c r="R251" s="18" t="s">
        <v>1111</v>
      </c>
      <c r="S251" s="18" t="s">
        <v>1117</v>
      </c>
      <c r="T251" s="18"/>
      <c r="U251" s="18" t="s">
        <v>1118</v>
      </c>
      <c r="V251" s="18"/>
      <c r="W251" s="18"/>
      <c r="X251" s="18"/>
      <c r="Y251" s="38" t="s">
        <v>1203</v>
      </c>
      <c r="Z251" s="18" t="str">
        <f t="shared" si="418"/>
        <v>C11</v>
      </c>
      <c r="AA251" s="18" t="s">
        <v>862</v>
      </c>
      <c r="AB251" s="18">
        <v>5575</v>
      </c>
      <c r="AC251" s="18"/>
      <c r="AD251" s="18"/>
      <c r="AE251" s="31"/>
      <c r="AF251" s="8">
        <f t="shared" si="378"/>
        <v>5575</v>
      </c>
      <c r="AG251" s="8">
        <f t="shared" si="379"/>
        <v>5.5750000000000002</v>
      </c>
      <c r="AH251" s="18">
        <v>12</v>
      </c>
      <c r="AI251" s="18">
        <f t="shared" si="386"/>
        <v>0</v>
      </c>
      <c r="AJ251" s="9">
        <f t="shared" si="380"/>
        <v>0</v>
      </c>
      <c r="AK251" s="18">
        <f t="shared" si="419"/>
        <v>5.8</v>
      </c>
      <c r="AL251" s="9">
        <f t="shared" si="371"/>
        <v>69.599999999999994</v>
      </c>
      <c r="AM251" s="18">
        <f t="shared" si="420"/>
        <v>0.08</v>
      </c>
      <c r="AN251" s="9">
        <f t="shared" si="381"/>
        <v>1.92</v>
      </c>
      <c r="AO251" s="18">
        <f t="shared" si="421"/>
        <v>7.48</v>
      </c>
      <c r="AP251" s="9">
        <f t="shared" si="387"/>
        <v>179.52</v>
      </c>
      <c r="AQ251" s="21">
        <v>0</v>
      </c>
      <c r="AR251" s="9">
        <f t="shared" si="382"/>
        <v>0</v>
      </c>
      <c r="AS251" s="18">
        <f t="shared" si="422"/>
        <v>2.4199999999999999E-2</v>
      </c>
      <c r="AT251" s="9">
        <f t="shared" si="372"/>
        <v>134.91499999999999</v>
      </c>
      <c r="AU251" s="21">
        <f t="shared" si="397"/>
        <v>4.96E-3</v>
      </c>
      <c r="AV251" s="10">
        <f t="shared" si="388"/>
        <v>27.652000000000001</v>
      </c>
      <c r="AW251" s="18">
        <v>13.35</v>
      </c>
      <c r="AX251" s="25">
        <v>12</v>
      </c>
      <c r="AY251" s="27">
        <f t="shared" si="417"/>
        <v>160.19999999999999</v>
      </c>
      <c r="AZ251" s="18">
        <f t="shared" si="424"/>
        <v>0.38819999999999999</v>
      </c>
      <c r="BA251" s="9">
        <f t="shared" si="373"/>
        <v>2164.2150000000001</v>
      </c>
      <c r="BB251" s="18">
        <f t="shared" si="425"/>
        <v>0</v>
      </c>
      <c r="BC251" s="9">
        <f t="shared" si="374"/>
        <v>0</v>
      </c>
      <c r="BD251" s="18">
        <f t="shared" si="426"/>
        <v>0</v>
      </c>
      <c r="BE251" s="9">
        <f t="shared" si="375"/>
        <v>0</v>
      </c>
      <c r="BF251" s="11">
        <f t="shared" si="376"/>
        <v>2738.0219999999999</v>
      </c>
      <c r="BG251" s="11">
        <f t="shared" si="377"/>
        <v>0</v>
      </c>
      <c r="BH251" s="11">
        <f t="shared" si="383"/>
        <v>2738.0219999999999</v>
      </c>
      <c r="BI251" s="11">
        <f t="shared" si="384"/>
        <v>629.74505999999997</v>
      </c>
      <c r="BJ251" s="11">
        <f t="shared" si="385"/>
        <v>3367.7670600000001</v>
      </c>
      <c r="BL251" s="12"/>
    </row>
    <row r="252" spans="1:64" ht="13.8" x14ac:dyDescent="0.3">
      <c r="A252" s="31">
        <v>244</v>
      </c>
      <c r="B252" s="31">
        <v>43</v>
      </c>
      <c r="C252" s="31">
        <v>24</v>
      </c>
      <c r="D252" s="31" t="s">
        <v>99</v>
      </c>
      <c r="E252" s="31" t="s">
        <v>83</v>
      </c>
      <c r="F252" s="31" t="s">
        <v>80</v>
      </c>
      <c r="G252" s="31" t="s">
        <v>6</v>
      </c>
      <c r="H252" s="31" t="s">
        <v>6</v>
      </c>
      <c r="I252" s="31" t="s">
        <v>149</v>
      </c>
      <c r="J252" s="37" t="s">
        <v>150</v>
      </c>
      <c r="K252" s="31"/>
      <c r="L252" s="18" t="s">
        <v>121</v>
      </c>
      <c r="M252" s="18" t="s">
        <v>122</v>
      </c>
      <c r="N252" s="18" t="s">
        <v>123</v>
      </c>
      <c r="O252" s="18" t="s">
        <v>459</v>
      </c>
      <c r="P252" s="18" t="s">
        <v>864</v>
      </c>
      <c r="Q252" s="31"/>
      <c r="R252" s="18" t="s">
        <v>1119</v>
      </c>
      <c r="S252" s="18" t="s">
        <v>1117</v>
      </c>
      <c r="T252" s="18"/>
      <c r="U252" s="18" t="s">
        <v>1118</v>
      </c>
      <c r="V252" s="18" t="s">
        <v>425</v>
      </c>
      <c r="W252" s="18" t="s">
        <v>1120</v>
      </c>
      <c r="X252" s="18"/>
      <c r="Y252" s="38" t="s">
        <v>1204</v>
      </c>
      <c r="Z252" s="18" t="str">
        <f t="shared" si="418"/>
        <v>C11</v>
      </c>
      <c r="AA252" s="18" t="s">
        <v>862</v>
      </c>
      <c r="AB252" s="18">
        <v>3105</v>
      </c>
      <c r="AC252" s="18"/>
      <c r="AD252" s="18"/>
      <c r="AE252" s="31"/>
      <c r="AF252" s="8">
        <f t="shared" si="378"/>
        <v>3105</v>
      </c>
      <c r="AG252" s="8">
        <f t="shared" si="379"/>
        <v>3.105</v>
      </c>
      <c r="AH252" s="18">
        <v>12</v>
      </c>
      <c r="AI252" s="18">
        <f t="shared" si="386"/>
        <v>0</v>
      </c>
      <c r="AJ252" s="9">
        <f t="shared" si="380"/>
        <v>0</v>
      </c>
      <c r="AK252" s="18">
        <f t="shared" si="419"/>
        <v>5.8</v>
      </c>
      <c r="AL252" s="9">
        <f t="shared" si="371"/>
        <v>69.599999999999994</v>
      </c>
      <c r="AM252" s="18">
        <f t="shared" si="420"/>
        <v>0.08</v>
      </c>
      <c r="AN252" s="9">
        <f t="shared" si="381"/>
        <v>1.92</v>
      </c>
      <c r="AO252" s="18">
        <f t="shared" si="421"/>
        <v>7.48</v>
      </c>
      <c r="AP252" s="9">
        <f t="shared" si="387"/>
        <v>179.52</v>
      </c>
      <c r="AQ252" s="21">
        <v>0</v>
      </c>
      <c r="AR252" s="9">
        <f t="shared" si="382"/>
        <v>0</v>
      </c>
      <c r="AS252" s="18">
        <f t="shared" si="422"/>
        <v>2.4199999999999999E-2</v>
      </c>
      <c r="AT252" s="9">
        <f t="shared" si="372"/>
        <v>75.140999999999991</v>
      </c>
      <c r="AU252" s="21">
        <f t="shared" si="397"/>
        <v>4.96E-3</v>
      </c>
      <c r="AV252" s="10">
        <f t="shared" si="388"/>
        <v>15.4008</v>
      </c>
      <c r="AW252" s="18">
        <v>13.35</v>
      </c>
      <c r="AX252" s="25">
        <v>12</v>
      </c>
      <c r="AY252" s="27">
        <f t="shared" si="417"/>
        <v>160.19999999999999</v>
      </c>
      <c r="AZ252" s="18">
        <f t="shared" si="424"/>
        <v>0.38819999999999999</v>
      </c>
      <c r="BA252" s="9">
        <f t="shared" si="373"/>
        <v>1205.3609999999999</v>
      </c>
      <c r="BB252" s="18">
        <f t="shared" si="425"/>
        <v>0</v>
      </c>
      <c r="BC252" s="9">
        <f t="shared" si="374"/>
        <v>0</v>
      </c>
      <c r="BD252" s="18">
        <f t="shared" si="426"/>
        <v>0</v>
      </c>
      <c r="BE252" s="9">
        <f t="shared" si="375"/>
        <v>0</v>
      </c>
      <c r="BF252" s="11">
        <f t="shared" si="376"/>
        <v>1707.1427999999999</v>
      </c>
      <c r="BG252" s="11">
        <f t="shared" si="377"/>
        <v>0</v>
      </c>
      <c r="BH252" s="11">
        <f t="shared" si="383"/>
        <v>1707.1427999999999</v>
      </c>
      <c r="BI252" s="11">
        <f t="shared" si="384"/>
        <v>392.64284399999997</v>
      </c>
      <c r="BJ252" s="11">
        <f t="shared" si="385"/>
        <v>2099.7856439999996</v>
      </c>
      <c r="BL252" s="12"/>
    </row>
    <row r="253" spans="1:64" ht="13.8" x14ac:dyDescent="0.3">
      <c r="A253" s="31">
        <v>245</v>
      </c>
      <c r="B253" s="31">
        <v>43</v>
      </c>
      <c r="C253" s="31">
        <v>25</v>
      </c>
      <c r="D253" s="31" t="s">
        <v>99</v>
      </c>
      <c r="E253" s="31" t="s">
        <v>83</v>
      </c>
      <c r="F253" s="31" t="s">
        <v>80</v>
      </c>
      <c r="G253" s="31" t="s">
        <v>6</v>
      </c>
      <c r="H253" s="31" t="s">
        <v>6</v>
      </c>
      <c r="I253" s="31" t="s">
        <v>149</v>
      </c>
      <c r="J253" s="37" t="s">
        <v>150</v>
      </c>
      <c r="K253" s="31"/>
      <c r="L253" s="18" t="s">
        <v>121</v>
      </c>
      <c r="M253" s="18" t="s">
        <v>122</v>
      </c>
      <c r="N253" s="18" t="s">
        <v>123</v>
      </c>
      <c r="O253" s="18" t="s">
        <v>459</v>
      </c>
      <c r="P253" s="18" t="s">
        <v>864</v>
      </c>
      <c r="Q253" s="31"/>
      <c r="R253" s="18" t="s">
        <v>1111</v>
      </c>
      <c r="S253" s="18" t="s">
        <v>1121</v>
      </c>
      <c r="T253" s="18"/>
      <c r="U253" s="18" t="s">
        <v>1122</v>
      </c>
      <c r="V253" s="18"/>
      <c r="W253" s="18" t="s">
        <v>1123</v>
      </c>
      <c r="X253" s="18"/>
      <c r="Y253" s="38" t="s">
        <v>1205</v>
      </c>
      <c r="Z253" s="18" t="str">
        <f>Z$9</f>
        <v>C12a</v>
      </c>
      <c r="AA253" s="18">
        <v>3.5</v>
      </c>
      <c r="AB253" s="18">
        <v>295</v>
      </c>
      <c r="AC253" s="18">
        <v>886</v>
      </c>
      <c r="AD253" s="18"/>
      <c r="AE253" s="31"/>
      <c r="AF253" s="8">
        <f t="shared" si="378"/>
        <v>1181</v>
      </c>
      <c r="AG253" s="8">
        <f t="shared" si="379"/>
        <v>1.181</v>
      </c>
      <c r="AH253" s="18">
        <v>12</v>
      </c>
      <c r="AI253" s="18">
        <f t="shared" si="386"/>
        <v>0</v>
      </c>
      <c r="AJ253" s="9">
        <f t="shared" si="380"/>
        <v>0</v>
      </c>
      <c r="AK253" s="18">
        <f>AK$9</f>
        <v>5.8</v>
      </c>
      <c r="AL253" s="9">
        <f t="shared" si="371"/>
        <v>69.599999999999994</v>
      </c>
      <c r="AM253" s="18">
        <f>AM$9</f>
        <v>0.08</v>
      </c>
      <c r="AN253" s="9">
        <f t="shared" si="381"/>
        <v>3.36</v>
      </c>
      <c r="AO253" s="18">
        <f>AO$9</f>
        <v>7.48</v>
      </c>
      <c r="AP253" s="9">
        <f t="shared" si="387"/>
        <v>314.16000000000003</v>
      </c>
      <c r="AQ253" s="21">
        <v>0</v>
      </c>
      <c r="AR253" s="9">
        <f t="shared" si="382"/>
        <v>0</v>
      </c>
      <c r="AS253" s="18">
        <f>AS$9</f>
        <v>2.4199999999999999E-2</v>
      </c>
      <c r="AT253" s="9">
        <f t="shared" si="372"/>
        <v>28.580199999999998</v>
      </c>
      <c r="AU253" s="21">
        <f t="shared" si="397"/>
        <v>4.96E-3</v>
      </c>
      <c r="AV253" s="10">
        <f t="shared" si="388"/>
        <v>5.8577599999999999</v>
      </c>
      <c r="AW253" s="18">
        <f>AW$9</f>
        <v>0.1024</v>
      </c>
      <c r="AX253" s="25">
        <v>12</v>
      </c>
      <c r="AY253" s="27">
        <f t="shared" si="417"/>
        <v>1.2288000000000001</v>
      </c>
      <c r="AZ253" s="18">
        <f>AZ$9</f>
        <v>0.4854</v>
      </c>
      <c r="BA253" s="9">
        <f t="shared" si="373"/>
        <v>143.19300000000001</v>
      </c>
      <c r="BB253" s="18">
        <f>BB$9</f>
        <v>0.1416</v>
      </c>
      <c r="BC253" s="9">
        <f t="shared" si="374"/>
        <v>125.4576</v>
      </c>
      <c r="BD253" s="18">
        <f>BD$9</f>
        <v>0</v>
      </c>
      <c r="BE253" s="9">
        <f t="shared" si="375"/>
        <v>0</v>
      </c>
      <c r="BF253" s="11">
        <f t="shared" si="376"/>
        <v>691.43736000000001</v>
      </c>
      <c r="BG253" s="11">
        <f t="shared" si="377"/>
        <v>0</v>
      </c>
      <c r="BH253" s="11">
        <f t="shared" si="383"/>
        <v>691.43736000000001</v>
      </c>
      <c r="BI253" s="11">
        <f t="shared" si="384"/>
        <v>159.03059280000002</v>
      </c>
      <c r="BJ253" s="11">
        <f t="shared" si="385"/>
        <v>850.46795280000003</v>
      </c>
      <c r="BL253" s="12"/>
    </row>
    <row r="254" spans="1:64" ht="13.8" x14ac:dyDescent="0.3">
      <c r="A254" s="31">
        <v>246</v>
      </c>
      <c r="B254" s="31">
        <v>43</v>
      </c>
      <c r="C254" s="31">
        <v>26</v>
      </c>
      <c r="D254" s="31" t="s">
        <v>99</v>
      </c>
      <c r="E254" s="31" t="s">
        <v>83</v>
      </c>
      <c r="F254" s="31" t="s">
        <v>80</v>
      </c>
      <c r="G254" s="31" t="s">
        <v>6</v>
      </c>
      <c r="H254" s="31" t="s">
        <v>6</v>
      </c>
      <c r="I254" s="31" t="s">
        <v>149</v>
      </c>
      <c r="J254" s="37" t="s">
        <v>150</v>
      </c>
      <c r="K254" s="31"/>
      <c r="L254" s="18" t="s">
        <v>121</v>
      </c>
      <c r="M254" s="18" t="s">
        <v>122</v>
      </c>
      <c r="N254" s="18" t="s">
        <v>123</v>
      </c>
      <c r="O254" s="18" t="s">
        <v>459</v>
      </c>
      <c r="P254" s="18" t="s">
        <v>864</v>
      </c>
      <c r="Q254" s="31"/>
      <c r="R254" s="18" t="s">
        <v>1111</v>
      </c>
      <c r="S254" s="18" t="s">
        <v>1121</v>
      </c>
      <c r="T254" s="18"/>
      <c r="U254" s="18" t="s">
        <v>1122</v>
      </c>
      <c r="V254" s="18"/>
      <c r="W254" s="18"/>
      <c r="X254" s="18"/>
      <c r="Y254" s="38" t="s">
        <v>1206</v>
      </c>
      <c r="Z254" s="18" t="str">
        <f t="shared" ref="Z254:Z258" si="427">Z$60</f>
        <v>C11</v>
      </c>
      <c r="AA254" s="18" t="s">
        <v>862</v>
      </c>
      <c r="AB254" s="18">
        <v>3990</v>
      </c>
      <c r="AC254" s="18"/>
      <c r="AD254" s="18"/>
      <c r="AE254" s="31"/>
      <c r="AF254" s="8">
        <f t="shared" si="378"/>
        <v>3990</v>
      </c>
      <c r="AG254" s="8">
        <f t="shared" si="379"/>
        <v>3.99</v>
      </c>
      <c r="AH254" s="18">
        <v>12</v>
      </c>
      <c r="AI254" s="18">
        <f t="shared" si="386"/>
        <v>0</v>
      </c>
      <c r="AJ254" s="9">
        <f t="shared" si="380"/>
        <v>0</v>
      </c>
      <c r="AK254" s="18">
        <f t="shared" ref="AK254:AK258" si="428">AK$60</f>
        <v>5.8</v>
      </c>
      <c r="AL254" s="9">
        <f t="shared" si="371"/>
        <v>69.599999999999994</v>
      </c>
      <c r="AM254" s="18">
        <f t="shared" ref="AM254:AM258" si="429">AM$60</f>
        <v>0.08</v>
      </c>
      <c r="AN254" s="9">
        <f t="shared" si="381"/>
        <v>1.92</v>
      </c>
      <c r="AO254" s="18">
        <f t="shared" ref="AO254:AO258" si="430">AO$60</f>
        <v>7.48</v>
      </c>
      <c r="AP254" s="9">
        <f t="shared" si="387"/>
        <v>179.52</v>
      </c>
      <c r="AQ254" s="21">
        <v>0</v>
      </c>
      <c r="AR254" s="9">
        <f t="shared" si="382"/>
        <v>0</v>
      </c>
      <c r="AS254" s="18">
        <f t="shared" ref="AS254:AS258" si="431">AS$60</f>
        <v>2.4199999999999999E-2</v>
      </c>
      <c r="AT254" s="9">
        <f t="shared" si="372"/>
        <v>96.557999999999993</v>
      </c>
      <c r="AU254" s="21">
        <f t="shared" si="397"/>
        <v>4.96E-3</v>
      </c>
      <c r="AV254" s="10">
        <f t="shared" si="388"/>
        <v>19.790400000000002</v>
      </c>
      <c r="AW254" s="18">
        <v>13.35</v>
      </c>
      <c r="AX254" s="25">
        <v>12</v>
      </c>
      <c r="AY254" s="27">
        <f t="shared" si="417"/>
        <v>160.19999999999999</v>
      </c>
      <c r="AZ254" s="18">
        <f t="shared" ref="AZ254:AZ258" si="432">AZ$60</f>
        <v>0.38819999999999999</v>
      </c>
      <c r="BA254" s="9">
        <f t="shared" si="373"/>
        <v>1548.9179999999999</v>
      </c>
      <c r="BB254" s="18">
        <f t="shared" ref="BB254:BB258" si="433">BB$60</f>
        <v>0</v>
      </c>
      <c r="BC254" s="9">
        <f t="shared" si="374"/>
        <v>0</v>
      </c>
      <c r="BD254" s="18">
        <f t="shared" ref="BD254:BD258" si="434">BD$60</f>
        <v>0</v>
      </c>
      <c r="BE254" s="9">
        <f t="shared" si="375"/>
        <v>0</v>
      </c>
      <c r="BF254" s="11">
        <f t="shared" si="376"/>
        <v>2076.5064000000002</v>
      </c>
      <c r="BG254" s="11">
        <f t="shared" si="377"/>
        <v>0</v>
      </c>
      <c r="BH254" s="11">
        <f t="shared" si="383"/>
        <v>2076.5064000000002</v>
      </c>
      <c r="BI254" s="11">
        <f t="shared" si="384"/>
        <v>477.59647200000006</v>
      </c>
      <c r="BJ254" s="11">
        <f t="shared" si="385"/>
        <v>2554.1028720000004</v>
      </c>
      <c r="BL254" s="12"/>
    </row>
    <row r="255" spans="1:64" ht="13.8" x14ac:dyDescent="0.3">
      <c r="A255" s="31">
        <v>247</v>
      </c>
      <c r="B255" s="31">
        <v>43</v>
      </c>
      <c r="C255" s="31">
        <v>27</v>
      </c>
      <c r="D255" s="31" t="s">
        <v>99</v>
      </c>
      <c r="E255" s="31" t="s">
        <v>83</v>
      </c>
      <c r="F255" s="31" t="s">
        <v>80</v>
      </c>
      <c r="G255" s="31" t="s">
        <v>6</v>
      </c>
      <c r="H255" s="31" t="s">
        <v>6</v>
      </c>
      <c r="I255" s="31" t="s">
        <v>149</v>
      </c>
      <c r="J255" s="37" t="s">
        <v>150</v>
      </c>
      <c r="K255" s="31"/>
      <c r="L255" s="18" t="s">
        <v>121</v>
      </c>
      <c r="M255" s="18" t="s">
        <v>122</v>
      </c>
      <c r="N255" s="18" t="s">
        <v>123</v>
      </c>
      <c r="O255" s="18" t="s">
        <v>459</v>
      </c>
      <c r="P255" s="18" t="s">
        <v>864</v>
      </c>
      <c r="Q255" s="31"/>
      <c r="R255" s="18" t="s">
        <v>1124</v>
      </c>
      <c r="S255" s="18" t="s">
        <v>1121</v>
      </c>
      <c r="T255" s="18"/>
      <c r="U255" s="18" t="s">
        <v>1122</v>
      </c>
      <c r="V255" s="18" t="s">
        <v>1125</v>
      </c>
      <c r="W255" s="18"/>
      <c r="X255" s="18"/>
      <c r="Y255" s="38" t="s">
        <v>1207</v>
      </c>
      <c r="Z255" s="18" t="str">
        <f t="shared" si="427"/>
        <v>C11</v>
      </c>
      <c r="AA255" s="18" t="s">
        <v>862</v>
      </c>
      <c r="AB255" s="18">
        <v>7353</v>
      </c>
      <c r="AC255" s="18"/>
      <c r="AD255" s="18"/>
      <c r="AE255" s="31"/>
      <c r="AF255" s="8">
        <f t="shared" si="378"/>
        <v>7353</v>
      </c>
      <c r="AG255" s="8">
        <f t="shared" si="379"/>
        <v>7.3529999999999998</v>
      </c>
      <c r="AH255" s="18">
        <v>12</v>
      </c>
      <c r="AI255" s="18">
        <f t="shared" si="386"/>
        <v>0</v>
      </c>
      <c r="AJ255" s="9">
        <f t="shared" si="380"/>
        <v>0</v>
      </c>
      <c r="AK255" s="18">
        <f t="shared" si="428"/>
        <v>5.8</v>
      </c>
      <c r="AL255" s="9">
        <f t="shared" si="371"/>
        <v>69.599999999999994</v>
      </c>
      <c r="AM255" s="18">
        <f t="shared" si="429"/>
        <v>0.08</v>
      </c>
      <c r="AN255" s="9">
        <f t="shared" si="381"/>
        <v>1.92</v>
      </c>
      <c r="AO255" s="18">
        <f t="shared" si="430"/>
        <v>7.48</v>
      </c>
      <c r="AP255" s="9">
        <f t="shared" si="387"/>
        <v>179.52</v>
      </c>
      <c r="AQ255" s="21">
        <v>0</v>
      </c>
      <c r="AR255" s="9">
        <f t="shared" si="382"/>
        <v>0</v>
      </c>
      <c r="AS255" s="18">
        <f t="shared" si="431"/>
        <v>2.4199999999999999E-2</v>
      </c>
      <c r="AT255" s="9">
        <f t="shared" si="372"/>
        <v>177.9426</v>
      </c>
      <c r="AU255" s="21">
        <f t="shared" si="397"/>
        <v>4.96E-3</v>
      </c>
      <c r="AV255" s="10">
        <f t="shared" si="388"/>
        <v>36.470880000000001</v>
      </c>
      <c r="AW255" s="18">
        <v>13.35</v>
      </c>
      <c r="AX255" s="25">
        <v>12</v>
      </c>
      <c r="AY255" s="27">
        <f t="shared" si="417"/>
        <v>160.19999999999999</v>
      </c>
      <c r="AZ255" s="18">
        <f t="shared" si="432"/>
        <v>0.38819999999999999</v>
      </c>
      <c r="BA255" s="9">
        <f t="shared" si="373"/>
        <v>2854.4346</v>
      </c>
      <c r="BB255" s="18">
        <f t="shared" si="433"/>
        <v>0</v>
      </c>
      <c r="BC255" s="9">
        <f t="shared" si="374"/>
        <v>0</v>
      </c>
      <c r="BD255" s="18">
        <f t="shared" si="434"/>
        <v>0</v>
      </c>
      <c r="BE255" s="9">
        <f t="shared" si="375"/>
        <v>0</v>
      </c>
      <c r="BF255" s="11">
        <f t="shared" si="376"/>
        <v>3480.0880799999995</v>
      </c>
      <c r="BG255" s="11">
        <f t="shared" si="377"/>
        <v>0</v>
      </c>
      <c r="BH255" s="11">
        <f t="shared" si="383"/>
        <v>3480.0880799999995</v>
      </c>
      <c r="BI255" s="11">
        <f t="shared" si="384"/>
        <v>800.42025839999997</v>
      </c>
      <c r="BJ255" s="11">
        <f t="shared" si="385"/>
        <v>4280.508338399999</v>
      </c>
      <c r="BL255" s="12"/>
    </row>
    <row r="256" spans="1:64" ht="13.8" x14ac:dyDescent="0.3">
      <c r="A256" s="31">
        <v>248</v>
      </c>
      <c r="B256" s="31">
        <v>43</v>
      </c>
      <c r="C256" s="31">
        <v>28</v>
      </c>
      <c r="D256" s="31" t="s">
        <v>99</v>
      </c>
      <c r="E256" s="31" t="s">
        <v>83</v>
      </c>
      <c r="F256" s="31" t="s">
        <v>80</v>
      </c>
      <c r="G256" s="31" t="s">
        <v>6</v>
      </c>
      <c r="H256" s="31" t="s">
        <v>6</v>
      </c>
      <c r="I256" s="31" t="s">
        <v>149</v>
      </c>
      <c r="J256" s="37" t="s">
        <v>150</v>
      </c>
      <c r="K256" s="31"/>
      <c r="L256" s="18" t="s">
        <v>121</v>
      </c>
      <c r="M256" s="18" t="s">
        <v>122</v>
      </c>
      <c r="N256" s="18" t="s">
        <v>123</v>
      </c>
      <c r="O256" s="18" t="s">
        <v>459</v>
      </c>
      <c r="P256" s="18" t="s">
        <v>864</v>
      </c>
      <c r="Q256" s="31"/>
      <c r="R256" s="18" t="s">
        <v>1111</v>
      </c>
      <c r="S256" s="18" t="s">
        <v>1121</v>
      </c>
      <c r="T256" s="18"/>
      <c r="U256" s="18" t="s">
        <v>1122</v>
      </c>
      <c r="V256" s="18" t="s">
        <v>460</v>
      </c>
      <c r="W256" s="18" t="s">
        <v>1126</v>
      </c>
      <c r="X256" s="18"/>
      <c r="Y256" s="38" t="s">
        <v>1208</v>
      </c>
      <c r="Z256" s="18" t="str">
        <f t="shared" si="427"/>
        <v>C11</v>
      </c>
      <c r="AA256" s="18" t="s">
        <v>866</v>
      </c>
      <c r="AB256" s="18">
        <v>2919</v>
      </c>
      <c r="AC256" s="18"/>
      <c r="AD256" s="18"/>
      <c r="AE256" s="31"/>
      <c r="AF256" s="8">
        <f t="shared" si="378"/>
        <v>2919</v>
      </c>
      <c r="AG256" s="8">
        <f t="shared" si="379"/>
        <v>2.919</v>
      </c>
      <c r="AH256" s="18">
        <v>12</v>
      </c>
      <c r="AI256" s="18">
        <f t="shared" si="386"/>
        <v>0</v>
      </c>
      <c r="AJ256" s="9">
        <f t="shared" si="380"/>
        <v>0</v>
      </c>
      <c r="AK256" s="18">
        <f t="shared" si="428"/>
        <v>5.8</v>
      </c>
      <c r="AL256" s="9">
        <f t="shared" si="371"/>
        <v>69.599999999999994</v>
      </c>
      <c r="AM256" s="18">
        <f t="shared" si="429"/>
        <v>0.08</v>
      </c>
      <c r="AN256" s="9">
        <f t="shared" si="381"/>
        <v>4.8</v>
      </c>
      <c r="AO256" s="18">
        <f t="shared" si="430"/>
        <v>7.48</v>
      </c>
      <c r="AP256" s="9">
        <f t="shared" si="387"/>
        <v>448.8</v>
      </c>
      <c r="AQ256" s="21">
        <v>0</v>
      </c>
      <c r="AR256" s="9">
        <f t="shared" si="382"/>
        <v>0</v>
      </c>
      <c r="AS256" s="18">
        <f t="shared" si="431"/>
        <v>2.4199999999999999E-2</v>
      </c>
      <c r="AT256" s="9">
        <f t="shared" si="372"/>
        <v>70.639799999999994</v>
      </c>
      <c r="AU256" s="21">
        <f t="shared" si="397"/>
        <v>4.96E-3</v>
      </c>
      <c r="AV256" s="10">
        <f t="shared" si="388"/>
        <v>14.47824</v>
      </c>
      <c r="AW256" s="18">
        <v>13.35</v>
      </c>
      <c r="AX256" s="25">
        <v>12</v>
      </c>
      <c r="AY256" s="27">
        <f t="shared" si="417"/>
        <v>160.19999999999999</v>
      </c>
      <c r="AZ256" s="18">
        <f t="shared" si="432"/>
        <v>0.38819999999999999</v>
      </c>
      <c r="BA256" s="9">
        <f t="shared" si="373"/>
        <v>1133.1558</v>
      </c>
      <c r="BB256" s="18">
        <f t="shared" si="433"/>
        <v>0</v>
      </c>
      <c r="BC256" s="9">
        <f t="shared" si="374"/>
        <v>0</v>
      </c>
      <c r="BD256" s="18">
        <f t="shared" si="434"/>
        <v>0</v>
      </c>
      <c r="BE256" s="9">
        <f t="shared" si="375"/>
        <v>0</v>
      </c>
      <c r="BF256" s="11">
        <f t="shared" si="376"/>
        <v>1901.6738399999997</v>
      </c>
      <c r="BG256" s="11">
        <f t="shared" si="377"/>
        <v>0</v>
      </c>
      <c r="BH256" s="11">
        <f t="shared" si="383"/>
        <v>1901.6738399999997</v>
      </c>
      <c r="BI256" s="11">
        <f t="shared" si="384"/>
        <v>437.38498319999997</v>
      </c>
      <c r="BJ256" s="11">
        <f t="shared" si="385"/>
        <v>2339.0588231999996</v>
      </c>
      <c r="BL256" s="12"/>
    </row>
    <row r="257" spans="1:64" ht="13.8" x14ac:dyDescent="0.3">
      <c r="A257" s="31">
        <v>249</v>
      </c>
      <c r="B257" s="31">
        <v>43</v>
      </c>
      <c r="C257" s="31">
        <v>29</v>
      </c>
      <c r="D257" s="31" t="s">
        <v>99</v>
      </c>
      <c r="E257" s="31" t="s">
        <v>83</v>
      </c>
      <c r="F257" s="31" t="s">
        <v>80</v>
      </c>
      <c r="G257" s="31" t="s">
        <v>6</v>
      </c>
      <c r="H257" s="31" t="s">
        <v>6</v>
      </c>
      <c r="I257" s="31" t="s">
        <v>149</v>
      </c>
      <c r="J257" s="37" t="s">
        <v>150</v>
      </c>
      <c r="K257" s="31"/>
      <c r="L257" s="18" t="s">
        <v>121</v>
      </c>
      <c r="M257" s="18" t="s">
        <v>122</v>
      </c>
      <c r="N257" s="18" t="s">
        <v>123</v>
      </c>
      <c r="O257" s="18" t="s">
        <v>459</v>
      </c>
      <c r="P257" s="18" t="s">
        <v>864</v>
      </c>
      <c r="Q257" s="31"/>
      <c r="R257" s="18" t="s">
        <v>1111</v>
      </c>
      <c r="S257" s="18" t="s">
        <v>1127</v>
      </c>
      <c r="T257" s="18"/>
      <c r="U257" s="18" t="s">
        <v>1128</v>
      </c>
      <c r="V257" s="18" t="s">
        <v>1105</v>
      </c>
      <c r="W257" s="18"/>
      <c r="X257" s="18"/>
      <c r="Y257" s="38" t="s">
        <v>1209</v>
      </c>
      <c r="Z257" s="18" t="str">
        <f t="shared" si="427"/>
        <v>C11</v>
      </c>
      <c r="AA257" s="18" t="s">
        <v>862</v>
      </c>
      <c r="AB257" s="18">
        <v>5061</v>
      </c>
      <c r="AC257" s="18"/>
      <c r="AD257" s="18"/>
      <c r="AE257" s="31"/>
      <c r="AF257" s="8">
        <f t="shared" si="378"/>
        <v>5061</v>
      </c>
      <c r="AG257" s="8">
        <f t="shared" si="379"/>
        <v>5.0609999999999999</v>
      </c>
      <c r="AH257" s="18">
        <v>12</v>
      </c>
      <c r="AI257" s="18">
        <f t="shared" si="386"/>
        <v>0</v>
      </c>
      <c r="AJ257" s="9">
        <f t="shared" si="380"/>
        <v>0</v>
      </c>
      <c r="AK257" s="18">
        <f t="shared" si="428"/>
        <v>5.8</v>
      </c>
      <c r="AL257" s="9">
        <f t="shared" si="371"/>
        <v>69.599999999999994</v>
      </c>
      <c r="AM257" s="18">
        <f t="shared" si="429"/>
        <v>0.08</v>
      </c>
      <c r="AN257" s="9">
        <f t="shared" si="381"/>
        <v>1.92</v>
      </c>
      <c r="AO257" s="18">
        <f t="shared" si="430"/>
        <v>7.48</v>
      </c>
      <c r="AP257" s="9">
        <f t="shared" si="387"/>
        <v>179.52</v>
      </c>
      <c r="AQ257" s="21">
        <v>0</v>
      </c>
      <c r="AR257" s="9">
        <f t="shared" si="382"/>
        <v>0</v>
      </c>
      <c r="AS257" s="18">
        <f t="shared" si="431"/>
        <v>2.4199999999999999E-2</v>
      </c>
      <c r="AT257" s="9">
        <f t="shared" si="372"/>
        <v>122.47619999999999</v>
      </c>
      <c r="AU257" s="21">
        <f t="shared" si="397"/>
        <v>4.96E-3</v>
      </c>
      <c r="AV257" s="10">
        <f t="shared" si="388"/>
        <v>25.10256</v>
      </c>
      <c r="AW257" s="18">
        <v>13.35</v>
      </c>
      <c r="AX257" s="25">
        <v>12</v>
      </c>
      <c r="AY257" s="27">
        <f t="shared" si="417"/>
        <v>160.19999999999999</v>
      </c>
      <c r="AZ257" s="18">
        <f t="shared" si="432"/>
        <v>0.38819999999999999</v>
      </c>
      <c r="BA257" s="9">
        <f t="shared" si="373"/>
        <v>1964.6802</v>
      </c>
      <c r="BB257" s="18">
        <f t="shared" si="433"/>
        <v>0</v>
      </c>
      <c r="BC257" s="9">
        <f t="shared" si="374"/>
        <v>0</v>
      </c>
      <c r="BD257" s="18">
        <f t="shared" si="434"/>
        <v>0</v>
      </c>
      <c r="BE257" s="9">
        <f t="shared" si="375"/>
        <v>0</v>
      </c>
      <c r="BF257" s="11">
        <f t="shared" si="376"/>
        <v>2523.4989599999999</v>
      </c>
      <c r="BG257" s="11">
        <f t="shared" si="377"/>
        <v>0</v>
      </c>
      <c r="BH257" s="11">
        <f t="shared" si="383"/>
        <v>2523.4989599999999</v>
      </c>
      <c r="BI257" s="11">
        <f t="shared" si="384"/>
        <v>580.40476079999996</v>
      </c>
      <c r="BJ257" s="11">
        <f t="shared" si="385"/>
        <v>3103.9037208</v>
      </c>
      <c r="BL257" s="12"/>
    </row>
    <row r="258" spans="1:64" ht="13.8" x14ac:dyDescent="0.3">
      <c r="A258" s="31">
        <v>250</v>
      </c>
      <c r="B258" s="31">
        <v>43</v>
      </c>
      <c r="C258" s="31">
        <v>30</v>
      </c>
      <c r="D258" s="31" t="s">
        <v>99</v>
      </c>
      <c r="E258" s="31" t="s">
        <v>83</v>
      </c>
      <c r="F258" s="31" t="s">
        <v>80</v>
      </c>
      <c r="G258" s="31" t="s">
        <v>6</v>
      </c>
      <c r="H258" s="31" t="s">
        <v>6</v>
      </c>
      <c r="I258" s="31" t="s">
        <v>149</v>
      </c>
      <c r="J258" s="37" t="s">
        <v>150</v>
      </c>
      <c r="K258" s="31"/>
      <c r="L258" s="18" t="s">
        <v>121</v>
      </c>
      <c r="M258" s="18" t="s">
        <v>122</v>
      </c>
      <c r="N258" s="18" t="s">
        <v>123</v>
      </c>
      <c r="O258" s="18" t="s">
        <v>459</v>
      </c>
      <c r="P258" s="18" t="s">
        <v>864</v>
      </c>
      <c r="Q258" s="31"/>
      <c r="R258" s="18" t="s">
        <v>1111</v>
      </c>
      <c r="S258" s="18" t="s">
        <v>11</v>
      </c>
      <c r="T258" s="18"/>
      <c r="U258" s="18" t="s">
        <v>10</v>
      </c>
      <c r="V258" s="18" t="s">
        <v>1129</v>
      </c>
      <c r="W258" s="18"/>
      <c r="X258" s="18"/>
      <c r="Y258" s="38" t="s">
        <v>1210</v>
      </c>
      <c r="Z258" s="18" t="str">
        <f t="shared" si="427"/>
        <v>C11</v>
      </c>
      <c r="AA258" s="18" t="s">
        <v>862</v>
      </c>
      <c r="AB258" s="18">
        <v>6764</v>
      </c>
      <c r="AC258" s="18"/>
      <c r="AD258" s="18"/>
      <c r="AE258" s="31"/>
      <c r="AF258" s="8">
        <f t="shared" si="378"/>
        <v>6764</v>
      </c>
      <c r="AG258" s="8">
        <f t="shared" si="379"/>
        <v>6.7640000000000002</v>
      </c>
      <c r="AH258" s="18">
        <v>12</v>
      </c>
      <c r="AI258" s="18">
        <f t="shared" si="386"/>
        <v>0</v>
      </c>
      <c r="AJ258" s="9">
        <f t="shared" si="380"/>
        <v>0</v>
      </c>
      <c r="AK258" s="18">
        <f t="shared" si="428"/>
        <v>5.8</v>
      </c>
      <c r="AL258" s="9">
        <f t="shared" si="371"/>
        <v>69.599999999999994</v>
      </c>
      <c r="AM258" s="18">
        <f t="shared" si="429"/>
        <v>0.08</v>
      </c>
      <c r="AN258" s="9">
        <f t="shared" si="381"/>
        <v>1.92</v>
      </c>
      <c r="AO258" s="18">
        <f t="shared" si="430"/>
        <v>7.48</v>
      </c>
      <c r="AP258" s="9">
        <f t="shared" si="387"/>
        <v>179.52</v>
      </c>
      <c r="AQ258" s="21">
        <v>0</v>
      </c>
      <c r="AR258" s="9">
        <f t="shared" si="382"/>
        <v>0</v>
      </c>
      <c r="AS258" s="18">
        <f t="shared" si="431"/>
        <v>2.4199999999999999E-2</v>
      </c>
      <c r="AT258" s="9">
        <f t="shared" si="372"/>
        <v>163.68879999999999</v>
      </c>
      <c r="AU258" s="21">
        <f t="shared" si="397"/>
        <v>4.96E-3</v>
      </c>
      <c r="AV258" s="10">
        <f t="shared" si="388"/>
        <v>33.549439999999997</v>
      </c>
      <c r="AW258" s="18">
        <v>13.35</v>
      </c>
      <c r="AX258" s="25">
        <v>12</v>
      </c>
      <c r="AY258" s="27">
        <f t="shared" si="417"/>
        <v>160.19999999999999</v>
      </c>
      <c r="AZ258" s="18">
        <f t="shared" si="432"/>
        <v>0.38819999999999999</v>
      </c>
      <c r="BA258" s="9">
        <f t="shared" si="373"/>
        <v>2625.7847999999999</v>
      </c>
      <c r="BB258" s="18">
        <f t="shared" si="433"/>
        <v>0</v>
      </c>
      <c r="BC258" s="9">
        <f t="shared" si="374"/>
        <v>0</v>
      </c>
      <c r="BD258" s="18">
        <f t="shared" si="434"/>
        <v>0</v>
      </c>
      <c r="BE258" s="9">
        <f t="shared" si="375"/>
        <v>0</v>
      </c>
      <c r="BF258" s="11">
        <f t="shared" si="376"/>
        <v>3234.2630399999994</v>
      </c>
      <c r="BG258" s="11">
        <f t="shared" si="377"/>
        <v>0</v>
      </c>
      <c r="BH258" s="11">
        <f t="shared" si="383"/>
        <v>3234.2630399999994</v>
      </c>
      <c r="BI258" s="11">
        <f t="shared" si="384"/>
        <v>743.88049919999992</v>
      </c>
      <c r="BJ258" s="11">
        <f t="shared" si="385"/>
        <v>3978.1435391999994</v>
      </c>
      <c r="BL258" s="12"/>
    </row>
    <row r="259" spans="1:64" ht="13.8" x14ac:dyDescent="0.3">
      <c r="A259" s="31">
        <v>251</v>
      </c>
      <c r="B259" s="31">
        <v>43</v>
      </c>
      <c r="C259" s="31">
        <v>31</v>
      </c>
      <c r="D259" s="31" t="s">
        <v>99</v>
      </c>
      <c r="E259" s="31" t="s">
        <v>83</v>
      </c>
      <c r="F259" s="31" t="s">
        <v>80</v>
      </c>
      <c r="G259" s="31" t="s">
        <v>6</v>
      </c>
      <c r="H259" s="31" t="s">
        <v>6</v>
      </c>
      <c r="I259" s="31" t="s">
        <v>149</v>
      </c>
      <c r="J259" s="37" t="s">
        <v>150</v>
      </c>
      <c r="K259" s="31"/>
      <c r="L259" s="18" t="s">
        <v>121</v>
      </c>
      <c r="M259" s="18" t="s">
        <v>122</v>
      </c>
      <c r="N259" s="18" t="s">
        <v>123</v>
      </c>
      <c r="O259" s="18" t="s">
        <v>459</v>
      </c>
      <c r="P259" s="18" t="s">
        <v>864</v>
      </c>
      <c r="Q259" s="31"/>
      <c r="R259" s="18" t="s">
        <v>1111</v>
      </c>
      <c r="S259" s="18" t="s">
        <v>11</v>
      </c>
      <c r="T259" s="18"/>
      <c r="U259" s="18" t="s">
        <v>10</v>
      </c>
      <c r="V259" s="18" t="s">
        <v>1130</v>
      </c>
      <c r="W259" s="18"/>
      <c r="X259" s="18"/>
      <c r="Y259" s="38" t="s">
        <v>1211</v>
      </c>
      <c r="Z259" s="18" t="str">
        <f>Z$64</f>
        <v>C12b</v>
      </c>
      <c r="AA259" s="18" t="s">
        <v>868</v>
      </c>
      <c r="AB259" s="18">
        <v>1389</v>
      </c>
      <c r="AC259" s="18">
        <v>2084</v>
      </c>
      <c r="AD259" s="18"/>
      <c r="AE259" s="31"/>
      <c r="AF259" s="8">
        <f t="shared" si="378"/>
        <v>3473</v>
      </c>
      <c r="AG259" s="8">
        <f t="shared" si="379"/>
        <v>3.4729999999999999</v>
      </c>
      <c r="AH259" s="18">
        <v>12</v>
      </c>
      <c r="AI259" s="18">
        <f t="shared" si="386"/>
        <v>0</v>
      </c>
      <c r="AJ259" s="9">
        <f t="shared" si="380"/>
        <v>0</v>
      </c>
      <c r="AK259" s="18">
        <f>AK$64</f>
        <v>5.8</v>
      </c>
      <c r="AL259" s="9">
        <f t="shared" si="371"/>
        <v>69.599999999999994</v>
      </c>
      <c r="AM259" s="18">
        <f>AM$64</f>
        <v>0.08</v>
      </c>
      <c r="AN259" s="9">
        <f t="shared" si="381"/>
        <v>3.84</v>
      </c>
      <c r="AO259" s="18">
        <f>AO$64</f>
        <v>7.48</v>
      </c>
      <c r="AP259" s="9">
        <f t="shared" si="387"/>
        <v>359.04</v>
      </c>
      <c r="AQ259" s="21">
        <v>0</v>
      </c>
      <c r="AR259" s="9">
        <f t="shared" si="382"/>
        <v>0</v>
      </c>
      <c r="AS259" s="18">
        <f>AS$64</f>
        <v>2.4199999999999999E-2</v>
      </c>
      <c r="AT259" s="9">
        <f t="shared" si="372"/>
        <v>84.046599999999998</v>
      </c>
      <c r="AU259" s="21">
        <f t="shared" si="397"/>
        <v>4.96E-3</v>
      </c>
      <c r="AV259" s="10">
        <f t="shared" si="388"/>
        <v>17.22608</v>
      </c>
      <c r="AW259" s="18">
        <f>AW$64</f>
        <v>9.5399999999999991</v>
      </c>
      <c r="AX259" s="25">
        <v>12</v>
      </c>
      <c r="AY259" s="27">
        <f t="shared" si="417"/>
        <v>114.47999999999999</v>
      </c>
      <c r="AZ259" s="18">
        <f>AZ$64</f>
        <v>0.42020000000000002</v>
      </c>
      <c r="BA259" s="9">
        <f t="shared" si="373"/>
        <v>583.65780000000007</v>
      </c>
      <c r="BB259" s="18">
        <f>BB$64</f>
        <v>9.3200000000000005E-2</v>
      </c>
      <c r="BC259" s="9">
        <f t="shared" si="374"/>
        <v>194.22880000000001</v>
      </c>
      <c r="BD259" s="18">
        <f>BD$64</f>
        <v>0</v>
      </c>
      <c r="BE259" s="9">
        <f t="shared" si="375"/>
        <v>0</v>
      </c>
      <c r="BF259" s="11">
        <f t="shared" si="376"/>
        <v>1426.1192799999999</v>
      </c>
      <c r="BG259" s="11">
        <f t="shared" si="377"/>
        <v>0</v>
      </c>
      <c r="BH259" s="11">
        <f t="shared" si="383"/>
        <v>1426.1192799999999</v>
      </c>
      <c r="BI259" s="11">
        <f t="shared" si="384"/>
        <v>328.00743439999997</v>
      </c>
      <c r="BJ259" s="11">
        <f t="shared" si="385"/>
        <v>1754.1267143999999</v>
      </c>
      <c r="BL259" s="12"/>
    </row>
    <row r="260" spans="1:64" ht="13.8" x14ac:dyDescent="0.3">
      <c r="A260" s="31">
        <v>252</v>
      </c>
      <c r="B260" s="31">
        <v>43</v>
      </c>
      <c r="C260" s="31">
        <v>32</v>
      </c>
      <c r="D260" s="31" t="s">
        <v>99</v>
      </c>
      <c r="E260" s="31" t="s">
        <v>83</v>
      </c>
      <c r="F260" s="31" t="s">
        <v>80</v>
      </c>
      <c r="G260" s="31" t="s">
        <v>6</v>
      </c>
      <c r="H260" s="31" t="s">
        <v>6</v>
      </c>
      <c r="I260" s="31" t="s">
        <v>149</v>
      </c>
      <c r="J260" s="37" t="s">
        <v>150</v>
      </c>
      <c r="K260" s="31"/>
      <c r="L260" s="18" t="s">
        <v>121</v>
      </c>
      <c r="M260" s="18" t="s">
        <v>122</v>
      </c>
      <c r="N260" s="18" t="s">
        <v>123</v>
      </c>
      <c r="O260" s="18" t="s">
        <v>459</v>
      </c>
      <c r="P260" s="18" t="s">
        <v>864</v>
      </c>
      <c r="Q260" s="31"/>
      <c r="R260" s="18" t="s">
        <v>1111</v>
      </c>
      <c r="S260" s="18" t="s">
        <v>11</v>
      </c>
      <c r="T260" s="18"/>
      <c r="U260" s="18" t="s">
        <v>10</v>
      </c>
      <c r="V260" s="18" t="s">
        <v>1130</v>
      </c>
      <c r="W260" s="18"/>
      <c r="X260" s="18"/>
      <c r="Y260" s="38" t="s">
        <v>1212</v>
      </c>
      <c r="Z260" s="18" t="str">
        <f t="shared" ref="Z260:Z278" si="435">Z$60</f>
        <v>C11</v>
      </c>
      <c r="AA260" s="18" t="s">
        <v>862</v>
      </c>
      <c r="AB260" s="18">
        <v>4654</v>
      </c>
      <c r="AC260" s="18"/>
      <c r="AD260" s="18"/>
      <c r="AE260" s="31"/>
      <c r="AF260" s="8">
        <f t="shared" si="378"/>
        <v>4654</v>
      </c>
      <c r="AG260" s="8">
        <f t="shared" si="379"/>
        <v>4.6539999999999999</v>
      </c>
      <c r="AH260" s="18">
        <v>12</v>
      </c>
      <c r="AI260" s="18">
        <f t="shared" si="386"/>
        <v>0</v>
      </c>
      <c r="AJ260" s="9">
        <f t="shared" si="380"/>
        <v>0</v>
      </c>
      <c r="AK260" s="18">
        <f t="shared" ref="AK260:AK278" si="436">AK$60</f>
        <v>5.8</v>
      </c>
      <c r="AL260" s="9">
        <f t="shared" si="371"/>
        <v>69.599999999999994</v>
      </c>
      <c r="AM260" s="18">
        <f t="shared" ref="AM260:AM278" si="437">AM$60</f>
        <v>0.08</v>
      </c>
      <c r="AN260" s="9">
        <f t="shared" si="381"/>
        <v>1.92</v>
      </c>
      <c r="AO260" s="18">
        <f t="shared" ref="AO260:AO278" si="438">AO$60</f>
        <v>7.48</v>
      </c>
      <c r="AP260" s="9">
        <f t="shared" si="387"/>
        <v>179.52</v>
      </c>
      <c r="AQ260" s="21">
        <v>0</v>
      </c>
      <c r="AR260" s="9">
        <f t="shared" si="382"/>
        <v>0</v>
      </c>
      <c r="AS260" s="18">
        <f t="shared" ref="AS260:AS278" si="439">AS$60</f>
        <v>2.4199999999999999E-2</v>
      </c>
      <c r="AT260" s="9">
        <f t="shared" si="372"/>
        <v>112.6268</v>
      </c>
      <c r="AU260" s="21">
        <f t="shared" si="397"/>
        <v>4.96E-3</v>
      </c>
      <c r="AV260" s="10">
        <f t="shared" si="388"/>
        <v>23.083839999999999</v>
      </c>
      <c r="AW260" s="18">
        <v>13.35</v>
      </c>
      <c r="AX260" s="25">
        <v>12</v>
      </c>
      <c r="AY260" s="27">
        <f t="shared" si="417"/>
        <v>160.19999999999999</v>
      </c>
      <c r="AZ260" s="18">
        <f t="shared" ref="AZ260:AZ278" si="440">AZ$60</f>
        <v>0.38819999999999999</v>
      </c>
      <c r="BA260" s="9">
        <f t="shared" si="373"/>
        <v>1806.6828</v>
      </c>
      <c r="BB260" s="18">
        <f t="shared" ref="BB260:BB278" si="441">BB$60</f>
        <v>0</v>
      </c>
      <c r="BC260" s="9">
        <f t="shared" si="374"/>
        <v>0</v>
      </c>
      <c r="BD260" s="18">
        <f t="shared" ref="BD260:BD278" si="442">BD$60</f>
        <v>0</v>
      </c>
      <c r="BE260" s="9">
        <f t="shared" si="375"/>
        <v>0</v>
      </c>
      <c r="BF260" s="11">
        <f t="shared" si="376"/>
        <v>2353.6334400000001</v>
      </c>
      <c r="BG260" s="11">
        <f t="shared" si="377"/>
        <v>0</v>
      </c>
      <c r="BH260" s="11">
        <f t="shared" si="383"/>
        <v>2353.6334400000001</v>
      </c>
      <c r="BI260" s="11">
        <f t="shared" si="384"/>
        <v>541.33569120000004</v>
      </c>
      <c r="BJ260" s="11">
        <f t="shared" si="385"/>
        <v>2894.9691312</v>
      </c>
      <c r="BL260" s="12"/>
    </row>
    <row r="261" spans="1:64" ht="13.8" x14ac:dyDescent="0.3">
      <c r="A261" s="31">
        <v>253</v>
      </c>
      <c r="B261" s="31">
        <v>43</v>
      </c>
      <c r="C261" s="31">
        <v>33</v>
      </c>
      <c r="D261" s="31" t="s">
        <v>99</v>
      </c>
      <c r="E261" s="31" t="s">
        <v>83</v>
      </c>
      <c r="F261" s="31" t="s">
        <v>80</v>
      </c>
      <c r="G261" s="31" t="s">
        <v>6</v>
      </c>
      <c r="H261" s="31" t="s">
        <v>6</v>
      </c>
      <c r="I261" s="31" t="s">
        <v>149</v>
      </c>
      <c r="J261" s="37" t="s">
        <v>150</v>
      </c>
      <c r="K261" s="31"/>
      <c r="L261" s="18" t="s">
        <v>121</v>
      </c>
      <c r="M261" s="18" t="s">
        <v>122</v>
      </c>
      <c r="N261" s="18" t="s">
        <v>123</v>
      </c>
      <c r="O261" s="18" t="s">
        <v>459</v>
      </c>
      <c r="P261" s="18" t="s">
        <v>864</v>
      </c>
      <c r="Q261" s="31"/>
      <c r="R261" s="18" t="s">
        <v>1111</v>
      </c>
      <c r="S261" s="18" t="s">
        <v>11</v>
      </c>
      <c r="T261" s="18"/>
      <c r="U261" s="18" t="s">
        <v>10</v>
      </c>
      <c r="V261" s="18" t="s">
        <v>381</v>
      </c>
      <c r="W261" s="18" t="s">
        <v>879</v>
      </c>
      <c r="X261" s="18"/>
      <c r="Y261" s="38" t="s">
        <v>1213</v>
      </c>
      <c r="Z261" s="18" t="str">
        <f t="shared" si="435"/>
        <v>C11</v>
      </c>
      <c r="AA261" s="18">
        <v>2.2999999999999998</v>
      </c>
      <c r="AB261" s="18">
        <v>10611</v>
      </c>
      <c r="AC261" s="18"/>
      <c r="AD261" s="18"/>
      <c r="AE261" s="31"/>
      <c r="AF261" s="8">
        <f t="shared" si="378"/>
        <v>10611</v>
      </c>
      <c r="AG261" s="8">
        <f t="shared" si="379"/>
        <v>10.611000000000001</v>
      </c>
      <c r="AH261" s="18">
        <v>12</v>
      </c>
      <c r="AI261" s="18">
        <f t="shared" si="386"/>
        <v>0</v>
      </c>
      <c r="AJ261" s="9">
        <f t="shared" si="380"/>
        <v>0</v>
      </c>
      <c r="AK261" s="18">
        <f t="shared" si="436"/>
        <v>5.8</v>
      </c>
      <c r="AL261" s="9">
        <f t="shared" si="371"/>
        <v>69.599999999999994</v>
      </c>
      <c r="AM261" s="18">
        <f t="shared" si="437"/>
        <v>0.08</v>
      </c>
      <c r="AN261" s="9">
        <f t="shared" si="381"/>
        <v>2.2079999999999997</v>
      </c>
      <c r="AO261" s="18">
        <f t="shared" si="438"/>
        <v>7.48</v>
      </c>
      <c r="AP261" s="9">
        <f t="shared" si="387"/>
        <v>206.44800000000001</v>
      </c>
      <c r="AQ261" s="21">
        <v>0</v>
      </c>
      <c r="AR261" s="9">
        <f t="shared" si="382"/>
        <v>0</v>
      </c>
      <c r="AS261" s="18">
        <f t="shared" si="439"/>
        <v>2.4199999999999999E-2</v>
      </c>
      <c r="AT261" s="9">
        <f t="shared" si="372"/>
        <v>256.78620000000001</v>
      </c>
      <c r="AU261" s="21">
        <f t="shared" si="397"/>
        <v>4.96E-3</v>
      </c>
      <c r="AV261" s="10">
        <f t="shared" si="388"/>
        <v>52.630560000000003</v>
      </c>
      <c r="AW261" s="18">
        <v>13.35</v>
      </c>
      <c r="AX261" s="25">
        <v>12</v>
      </c>
      <c r="AY261" s="27">
        <f t="shared" si="417"/>
        <v>160.19999999999999</v>
      </c>
      <c r="AZ261" s="18">
        <f t="shared" si="440"/>
        <v>0.38819999999999999</v>
      </c>
      <c r="BA261" s="9">
        <f t="shared" si="373"/>
        <v>4119.1902</v>
      </c>
      <c r="BB261" s="18">
        <f t="shared" si="441"/>
        <v>0</v>
      </c>
      <c r="BC261" s="9">
        <f t="shared" si="374"/>
        <v>0</v>
      </c>
      <c r="BD261" s="18">
        <f t="shared" si="442"/>
        <v>0</v>
      </c>
      <c r="BE261" s="9">
        <f t="shared" si="375"/>
        <v>0</v>
      </c>
      <c r="BF261" s="11">
        <f t="shared" si="376"/>
        <v>4867.0629600000002</v>
      </c>
      <c r="BG261" s="11">
        <f t="shared" si="377"/>
        <v>0</v>
      </c>
      <c r="BH261" s="11">
        <f t="shared" si="383"/>
        <v>4867.0629600000002</v>
      </c>
      <c r="BI261" s="11">
        <f t="shared" si="384"/>
        <v>1119.4244808000001</v>
      </c>
      <c r="BJ261" s="11">
        <f t="shared" si="385"/>
        <v>5986.4874408000005</v>
      </c>
      <c r="BL261" s="12"/>
    </row>
    <row r="262" spans="1:64" ht="13.8" x14ac:dyDescent="0.3">
      <c r="A262" s="31">
        <v>254</v>
      </c>
      <c r="B262" s="31">
        <v>43</v>
      </c>
      <c r="C262" s="31">
        <v>34</v>
      </c>
      <c r="D262" s="31" t="s">
        <v>99</v>
      </c>
      <c r="E262" s="31" t="s">
        <v>83</v>
      </c>
      <c r="F262" s="31" t="s">
        <v>80</v>
      </c>
      <c r="G262" s="31" t="s">
        <v>6</v>
      </c>
      <c r="H262" s="31" t="s">
        <v>6</v>
      </c>
      <c r="I262" s="31" t="s">
        <v>149</v>
      </c>
      <c r="J262" s="37" t="s">
        <v>150</v>
      </c>
      <c r="K262" s="31"/>
      <c r="L262" s="18" t="s">
        <v>121</v>
      </c>
      <c r="M262" s="18" t="s">
        <v>122</v>
      </c>
      <c r="N262" s="18" t="s">
        <v>123</v>
      </c>
      <c r="O262" s="18" t="s">
        <v>459</v>
      </c>
      <c r="P262" s="18" t="s">
        <v>864</v>
      </c>
      <c r="Q262" s="31"/>
      <c r="R262" s="18" t="s">
        <v>1111</v>
      </c>
      <c r="S262" s="18" t="s">
        <v>11</v>
      </c>
      <c r="T262" s="18"/>
      <c r="U262" s="18" t="s">
        <v>10</v>
      </c>
      <c r="V262" s="18" t="s">
        <v>381</v>
      </c>
      <c r="W262" s="18" t="s">
        <v>1131</v>
      </c>
      <c r="X262" s="18"/>
      <c r="Y262" s="38" t="s">
        <v>1214</v>
      </c>
      <c r="Z262" s="18" t="str">
        <f t="shared" si="435"/>
        <v>C11</v>
      </c>
      <c r="AA262" s="18" t="s">
        <v>860</v>
      </c>
      <c r="AB262" s="18">
        <v>3919</v>
      </c>
      <c r="AC262" s="18"/>
      <c r="AD262" s="18"/>
      <c r="AE262" s="31"/>
      <c r="AF262" s="8">
        <f t="shared" si="378"/>
        <v>3919</v>
      </c>
      <c r="AG262" s="8">
        <f t="shared" si="379"/>
        <v>3.919</v>
      </c>
      <c r="AH262" s="18">
        <v>12</v>
      </c>
      <c r="AI262" s="18">
        <f t="shared" si="386"/>
        <v>0</v>
      </c>
      <c r="AJ262" s="9">
        <f t="shared" si="380"/>
        <v>0</v>
      </c>
      <c r="AK262" s="18">
        <f t="shared" si="436"/>
        <v>5.8</v>
      </c>
      <c r="AL262" s="9">
        <f t="shared" si="371"/>
        <v>69.599999999999994</v>
      </c>
      <c r="AM262" s="18">
        <f t="shared" si="437"/>
        <v>0.08</v>
      </c>
      <c r="AN262" s="9">
        <f t="shared" si="381"/>
        <v>0.96</v>
      </c>
      <c r="AO262" s="18">
        <f t="shared" si="438"/>
        <v>7.48</v>
      </c>
      <c r="AP262" s="9">
        <f t="shared" si="387"/>
        <v>89.76</v>
      </c>
      <c r="AQ262" s="21">
        <v>0</v>
      </c>
      <c r="AR262" s="9">
        <f t="shared" si="382"/>
        <v>0</v>
      </c>
      <c r="AS262" s="18">
        <f t="shared" si="439"/>
        <v>2.4199999999999999E-2</v>
      </c>
      <c r="AT262" s="9">
        <f t="shared" si="372"/>
        <v>94.839799999999997</v>
      </c>
      <c r="AU262" s="21">
        <f t="shared" si="397"/>
        <v>4.96E-3</v>
      </c>
      <c r="AV262" s="10">
        <f t="shared" si="388"/>
        <v>19.43824</v>
      </c>
      <c r="AW262" s="18">
        <v>13.35</v>
      </c>
      <c r="AX262" s="25">
        <v>12</v>
      </c>
      <c r="AY262" s="27">
        <f t="shared" si="417"/>
        <v>160.19999999999999</v>
      </c>
      <c r="AZ262" s="18">
        <f t="shared" si="440"/>
        <v>0.38819999999999999</v>
      </c>
      <c r="BA262" s="9">
        <f t="shared" si="373"/>
        <v>1521.3558</v>
      </c>
      <c r="BB262" s="18">
        <f t="shared" si="441"/>
        <v>0</v>
      </c>
      <c r="BC262" s="9">
        <f t="shared" si="374"/>
        <v>0</v>
      </c>
      <c r="BD262" s="18">
        <f t="shared" si="442"/>
        <v>0</v>
      </c>
      <c r="BE262" s="9">
        <f t="shared" si="375"/>
        <v>0</v>
      </c>
      <c r="BF262" s="11">
        <f t="shared" si="376"/>
        <v>1956.1538399999999</v>
      </c>
      <c r="BG262" s="11">
        <f t="shared" si="377"/>
        <v>0</v>
      </c>
      <c r="BH262" s="11">
        <f t="shared" si="383"/>
        <v>1956.1538399999999</v>
      </c>
      <c r="BI262" s="11">
        <f t="shared" si="384"/>
        <v>449.91538320000001</v>
      </c>
      <c r="BJ262" s="11">
        <f t="shared" si="385"/>
        <v>2406.0692232000001</v>
      </c>
      <c r="BL262" s="12"/>
    </row>
    <row r="263" spans="1:64" ht="13.8" x14ac:dyDescent="0.3">
      <c r="A263" s="31">
        <v>255</v>
      </c>
      <c r="B263" s="31">
        <v>43</v>
      </c>
      <c r="C263" s="31">
        <v>35</v>
      </c>
      <c r="D263" s="31" t="s">
        <v>99</v>
      </c>
      <c r="E263" s="31" t="s">
        <v>83</v>
      </c>
      <c r="F263" s="31" t="s">
        <v>80</v>
      </c>
      <c r="G263" s="31" t="s">
        <v>6</v>
      </c>
      <c r="H263" s="31" t="s">
        <v>6</v>
      </c>
      <c r="I263" s="31" t="s">
        <v>149</v>
      </c>
      <c r="J263" s="37" t="s">
        <v>150</v>
      </c>
      <c r="K263" s="31"/>
      <c r="L263" s="18" t="s">
        <v>121</v>
      </c>
      <c r="M263" s="18" t="s">
        <v>122</v>
      </c>
      <c r="N263" s="18" t="s">
        <v>123</v>
      </c>
      <c r="O263" s="18" t="s">
        <v>459</v>
      </c>
      <c r="P263" s="18" t="s">
        <v>864</v>
      </c>
      <c r="Q263" s="31"/>
      <c r="R263" s="18" t="s">
        <v>1111</v>
      </c>
      <c r="S263" s="18" t="s">
        <v>11</v>
      </c>
      <c r="T263" s="18"/>
      <c r="U263" s="18" t="s">
        <v>10</v>
      </c>
      <c r="V263" s="18" t="s">
        <v>1132</v>
      </c>
      <c r="W263" s="18" t="s">
        <v>866</v>
      </c>
      <c r="X263" s="18"/>
      <c r="Y263" s="38" t="s">
        <v>1215</v>
      </c>
      <c r="Z263" s="18" t="str">
        <f t="shared" si="435"/>
        <v>C11</v>
      </c>
      <c r="AA263" s="18" t="s">
        <v>862</v>
      </c>
      <c r="AB263" s="18">
        <v>2961</v>
      </c>
      <c r="AC263" s="18"/>
      <c r="AD263" s="18"/>
      <c r="AE263" s="31"/>
      <c r="AF263" s="8">
        <f t="shared" si="378"/>
        <v>2961</v>
      </c>
      <c r="AG263" s="8">
        <f t="shared" si="379"/>
        <v>2.9609999999999999</v>
      </c>
      <c r="AH263" s="18">
        <v>12</v>
      </c>
      <c r="AI263" s="18">
        <f t="shared" si="386"/>
        <v>0</v>
      </c>
      <c r="AJ263" s="9">
        <f t="shared" si="380"/>
        <v>0</v>
      </c>
      <c r="AK263" s="18">
        <f t="shared" si="436"/>
        <v>5.8</v>
      </c>
      <c r="AL263" s="9">
        <f t="shared" si="371"/>
        <v>69.599999999999994</v>
      </c>
      <c r="AM263" s="18">
        <f t="shared" si="437"/>
        <v>0.08</v>
      </c>
      <c r="AN263" s="9">
        <f t="shared" si="381"/>
        <v>1.92</v>
      </c>
      <c r="AO263" s="18">
        <f t="shared" si="438"/>
        <v>7.48</v>
      </c>
      <c r="AP263" s="9">
        <f t="shared" si="387"/>
        <v>179.52</v>
      </c>
      <c r="AQ263" s="21">
        <v>0</v>
      </c>
      <c r="AR263" s="9">
        <f t="shared" si="382"/>
        <v>0</v>
      </c>
      <c r="AS263" s="18">
        <f t="shared" si="439"/>
        <v>2.4199999999999999E-2</v>
      </c>
      <c r="AT263" s="9">
        <f t="shared" si="372"/>
        <v>71.656199999999998</v>
      </c>
      <c r="AU263" s="21">
        <f t="shared" si="397"/>
        <v>4.96E-3</v>
      </c>
      <c r="AV263" s="10">
        <f t="shared" si="388"/>
        <v>14.68656</v>
      </c>
      <c r="AW263" s="18">
        <v>13.35</v>
      </c>
      <c r="AX263" s="25">
        <v>12</v>
      </c>
      <c r="AY263" s="27">
        <f t="shared" si="417"/>
        <v>160.19999999999999</v>
      </c>
      <c r="AZ263" s="18">
        <f t="shared" si="440"/>
        <v>0.38819999999999999</v>
      </c>
      <c r="BA263" s="9">
        <f t="shared" si="373"/>
        <v>1149.4602</v>
      </c>
      <c r="BB263" s="18">
        <f t="shared" si="441"/>
        <v>0</v>
      </c>
      <c r="BC263" s="9">
        <f t="shared" si="374"/>
        <v>0</v>
      </c>
      <c r="BD263" s="18">
        <f t="shared" si="442"/>
        <v>0</v>
      </c>
      <c r="BE263" s="9">
        <f t="shared" si="375"/>
        <v>0</v>
      </c>
      <c r="BF263" s="11">
        <f t="shared" si="376"/>
        <v>1647.04296</v>
      </c>
      <c r="BG263" s="11">
        <f t="shared" si="377"/>
        <v>0</v>
      </c>
      <c r="BH263" s="11">
        <f t="shared" si="383"/>
        <v>1647.04296</v>
      </c>
      <c r="BI263" s="11">
        <f t="shared" si="384"/>
        <v>378.81988080000002</v>
      </c>
      <c r="BJ263" s="11">
        <f t="shared" si="385"/>
        <v>2025.8628408</v>
      </c>
      <c r="BL263" s="12"/>
    </row>
    <row r="264" spans="1:64" ht="13.8" x14ac:dyDescent="0.3">
      <c r="A264" s="31">
        <v>256</v>
      </c>
      <c r="B264" s="31">
        <v>43</v>
      </c>
      <c r="C264" s="31">
        <v>36</v>
      </c>
      <c r="D264" s="31" t="s">
        <v>99</v>
      </c>
      <c r="E264" s="31" t="s">
        <v>83</v>
      </c>
      <c r="F264" s="31" t="s">
        <v>80</v>
      </c>
      <c r="G264" s="31" t="s">
        <v>6</v>
      </c>
      <c r="H264" s="31" t="s">
        <v>6</v>
      </c>
      <c r="I264" s="31" t="s">
        <v>149</v>
      </c>
      <c r="J264" s="37" t="s">
        <v>150</v>
      </c>
      <c r="K264" s="31"/>
      <c r="L264" s="18" t="s">
        <v>121</v>
      </c>
      <c r="M264" s="18" t="s">
        <v>122</v>
      </c>
      <c r="N264" s="18" t="s">
        <v>123</v>
      </c>
      <c r="O264" s="18" t="s">
        <v>459</v>
      </c>
      <c r="P264" s="18" t="s">
        <v>864</v>
      </c>
      <c r="Q264" s="31"/>
      <c r="R264" s="18" t="s">
        <v>1111</v>
      </c>
      <c r="S264" s="18" t="s">
        <v>447</v>
      </c>
      <c r="T264" s="18"/>
      <c r="U264" s="18" t="s">
        <v>448</v>
      </c>
      <c r="V264" s="18" t="s">
        <v>1133</v>
      </c>
      <c r="W264" s="18"/>
      <c r="X264" s="18"/>
      <c r="Y264" s="38" t="s">
        <v>1216</v>
      </c>
      <c r="Z264" s="18" t="str">
        <f t="shared" si="435"/>
        <v>C11</v>
      </c>
      <c r="AA264" s="18" t="s">
        <v>862</v>
      </c>
      <c r="AB264" s="18">
        <v>1205</v>
      </c>
      <c r="AC264" s="18"/>
      <c r="AD264" s="18"/>
      <c r="AE264" s="31"/>
      <c r="AF264" s="8">
        <f t="shared" si="378"/>
        <v>1205</v>
      </c>
      <c r="AG264" s="8">
        <f t="shared" si="379"/>
        <v>1.2050000000000001</v>
      </c>
      <c r="AH264" s="18">
        <v>12</v>
      </c>
      <c r="AI264" s="18">
        <f t="shared" si="386"/>
        <v>0</v>
      </c>
      <c r="AJ264" s="9">
        <f t="shared" si="380"/>
        <v>0</v>
      </c>
      <c r="AK264" s="18">
        <f t="shared" si="436"/>
        <v>5.8</v>
      </c>
      <c r="AL264" s="9">
        <f t="shared" si="371"/>
        <v>69.599999999999994</v>
      </c>
      <c r="AM264" s="18">
        <f t="shared" si="437"/>
        <v>0.08</v>
      </c>
      <c r="AN264" s="9">
        <f t="shared" si="381"/>
        <v>1.92</v>
      </c>
      <c r="AO264" s="18">
        <f t="shared" si="438"/>
        <v>7.48</v>
      </c>
      <c r="AP264" s="9">
        <f t="shared" si="387"/>
        <v>179.52</v>
      </c>
      <c r="AQ264" s="21">
        <v>0</v>
      </c>
      <c r="AR264" s="9">
        <f t="shared" si="382"/>
        <v>0</v>
      </c>
      <c r="AS264" s="18">
        <f t="shared" si="439"/>
        <v>2.4199999999999999E-2</v>
      </c>
      <c r="AT264" s="9">
        <f t="shared" si="372"/>
        <v>29.160999999999998</v>
      </c>
      <c r="AU264" s="21">
        <f t="shared" si="397"/>
        <v>4.96E-3</v>
      </c>
      <c r="AV264" s="10">
        <f t="shared" si="388"/>
        <v>5.9767999999999999</v>
      </c>
      <c r="AW264" s="18">
        <f t="shared" ref="AW264:AW284" si="443">AW$60</f>
        <v>9.5399999999999991</v>
      </c>
      <c r="AX264" s="25">
        <v>12</v>
      </c>
      <c r="AY264" s="27">
        <f t="shared" si="417"/>
        <v>114.47999999999999</v>
      </c>
      <c r="AZ264" s="18">
        <f t="shared" si="440"/>
        <v>0.38819999999999999</v>
      </c>
      <c r="BA264" s="9">
        <f t="shared" si="373"/>
        <v>467.78100000000001</v>
      </c>
      <c r="BB264" s="18">
        <f t="shared" si="441"/>
        <v>0</v>
      </c>
      <c r="BC264" s="9">
        <f t="shared" si="374"/>
        <v>0</v>
      </c>
      <c r="BD264" s="18">
        <f t="shared" si="442"/>
        <v>0</v>
      </c>
      <c r="BE264" s="9">
        <f t="shared" si="375"/>
        <v>0</v>
      </c>
      <c r="BF264" s="11">
        <f t="shared" si="376"/>
        <v>868.4387999999999</v>
      </c>
      <c r="BG264" s="11">
        <f t="shared" si="377"/>
        <v>0</v>
      </c>
      <c r="BH264" s="11">
        <f t="shared" si="383"/>
        <v>868.4387999999999</v>
      </c>
      <c r="BI264" s="11">
        <f t="shared" si="384"/>
        <v>199.74092399999998</v>
      </c>
      <c r="BJ264" s="11">
        <f t="shared" si="385"/>
        <v>1068.1797239999999</v>
      </c>
      <c r="BL264" s="12"/>
    </row>
    <row r="265" spans="1:64" ht="13.8" x14ac:dyDescent="0.3">
      <c r="A265" s="31">
        <v>257</v>
      </c>
      <c r="B265" s="31">
        <v>43</v>
      </c>
      <c r="C265" s="31">
        <v>37</v>
      </c>
      <c r="D265" s="31" t="s">
        <v>99</v>
      </c>
      <c r="E265" s="31" t="s">
        <v>83</v>
      </c>
      <c r="F265" s="31" t="s">
        <v>80</v>
      </c>
      <c r="G265" s="31" t="s">
        <v>6</v>
      </c>
      <c r="H265" s="31" t="s">
        <v>6</v>
      </c>
      <c r="I265" s="31" t="s">
        <v>149</v>
      </c>
      <c r="J265" s="37" t="s">
        <v>150</v>
      </c>
      <c r="K265" s="31"/>
      <c r="L265" s="18" t="s">
        <v>121</v>
      </c>
      <c r="M265" s="18" t="s">
        <v>122</v>
      </c>
      <c r="N265" s="18" t="s">
        <v>123</v>
      </c>
      <c r="O265" s="18" t="s">
        <v>459</v>
      </c>
      <c r="P265" s="18" t="s">
        <v>864</v>
      </c>
      <c r="Q265" s="31"/>
      <c r="R265" s="18" t="s">
        <v>1111</v>
      </c>
      <c r="S265" s="18" t="s">
        <v>447</v>
      </c>
      <c r="T265" s="18"/>
      <c r="U265" s="18" t="s">
        <v>448</v>
      </c>
      <c r="V265" s="18" t="s">
        <v>1134</v>
      </c>
      <c r="W265" s="18" t="s">
        <v>1135</v>
      </c>
      <c r="X265" s="18"/>
      <c r="Y265" s="38" t="s">
        <v>1217</v>
      </c>
      <c r="Z265" s="18" t="str">
        <f t="shared" si="435"/>
        <v>C11</v>
      </c>
      <c r="AA265" s="18" t="s">
        <v>862</v>
      </c>
      <c r="AB265" s="18">
        <v>3321</v>
      </c>
      <c r="AC265" s="18"/>
      <c r="AD265" s="18"/>
      <c r="AE265" s="31"/>
      <c r="AF265" s="8">
        <f t="shared" si="378"/>
        <v>3321</v>
      </c>
      <c r="AG265" s="8">
        <f t="shared" si="379"/>
        <v>3.3210000000000002</v>
      </c>
      <c r="AH265" s="18">
        <v>12</v>
      </c>
      <c r="AI265" s="18">
        <f t="shared" si="386"/>
        <v>0</v>
      </c>
      <c r="AJ265" s="9">
        <f t="shared" si="380"/>
        <v>0</v>
      </c>
      <c r="AK265" s="18">
        <f t="shared" si="436"/>
        <v>5.8</v>
      </c>
      <c r="AL265" s="9">
        <f t="shared" ref="AL265:AL328" si="444">AH265*AK265</f>
        <v>69.599999999999994</v>
      </c>
      <c r="AM265" s="18">
        <f t="shared" si="437"/>
        <v>0.08</v>
      </c>
      <c r="AN265" s="9">
        <f t="shared" si="381"/>
        <v>1.92</v>
      </c>
      <c r="AO265" s="18">
        <f t="shared" si="438"/>
        <v>7.48</v>
      </c>
      <c r="AP265" s="9">
        <f t="shared" si="387"/>
        <v>179.52</v>
      </c>
      <c r="AQ265" s="21">
        <v>0</v>
      </c>
      <c r="AR265" s="9">
        <f t="shared" si="382"/>
        <v>0</v>
      </c>
      <c r="AS265" s="18">
        <f t="shared" si="439"/>
        <v>2.4199999999999999E-2</v>
      </c>
      <c r="AT265" s="9">
        <f t="shared" ref="AT265:AT328" si="445">AS265*AF265</f>
        <v>80.368200000000002</v>
      </c>
      <c r="AU265" s="21">
        <f t="shared" si="397"/>
        <v>4.96E-3</v>
      </c>
      <c r="AV265" s="10">
        <f t="shared" si="388"/>
        <v>16.472159999999999</v>
      </c>
      <c r="AW265" s="18">
        <v>13.35</v>
      </c>
      <c r="AX265" s="25">
        <v>12</v>
      </c>
      <c r="AY265" s="27">
        <f t="shared" si="417"/>
        <v>160.19999999999999</v>
      </c>
      <c r="AZ265" s="18">
        <f t="shared" si="440"/>
        <v>0.38819999999999999</v>
      </c>
      <c r="BA265" s="9">
        <f t="shared" ref="BA265:BA328" si="446">AZ265*AB265</f>
        <v>1289.2121999999999</v>
      </c>
      <c r="BB265" s="18">
        <f t="shared" si="441"/>
        <v>0</v>
      </c>
      <c r="BC265" s="9">
        <f t="shared" ref="BC265:BC328" si="447">BB265*AC265</f>
        <v>0</v>
      </c>
      <c r="BD265" s="18">
        <f t="shared" si="442"/>
        <v>0</v>
      </c>
      <c r="BE265" s="9">
        <f t="shared" ref="BE265:BE328" si="448">BD265*AD265</f>
        <v>0</v>
      </c>
      <c r="BF265" s="11">
        <f t="shared" ref="BF265:BF328" si="449">BE265+BC265+BA265+AY265+AV265+AT265+AR265+AP265+AN265+AL265</f>
        <v>1797.2925599999999</v>
      </c>
      <c r="BG265" s="11">
        <f t="shared" ref="BG265:BG332" si="450">AJ265</f>
        <v>0</v>
      </c>
      <c r="BH265" s="11">
        <f t="shared" si="383"/>
        <v>1797.2925599999999</v>
      </c>
      <c r="BI265" s="11">
        <f t="shared" si="384"/>
        <v>413.37728879999997</v>
      </c>
      <c r="BJ265" s="11">
        <f t="shared" si="385"/>
        <v>2210.6698487999997</v>
      </c>
      <c r="BL265" s="12"/>
    </row>
    <row r="266" spans="1:64" ht="13.8" x14ac:dyDescent="0.3">
      <c r="A266" s="31">
        <v>258</v>
      </c>
      <c r="B266" s="31">
        <v>43</v>
      </c>
      <c r="C266" s="31">
        <v>38</v>
      </c>
      <c r="D266" s="31" t="s">
        <v>99</v>
      </c>
      <c r="E266" s="31" t="s">
        <v>83</v>
      </c>
      <c r="F266" s="31" t="s">
        <v>80</v>
      </c>
      <c r="G266" s="31" t="s">
        <v>6</v>
      </c>
      <c r="H266" s="31" t="s">
        <v>6</v>
      </c>
      <c r="I266" s="31" t="s">
        <v>149</v>
      </c>
      <c r="J266" s="37" t="s">
        <v>150</v>
      </c>
      <c r="K266" s="31"/>
      <c r="L266" s="18" t="s">
        <v>121</v>
      </c>
      <c r="M266" s="18" t="s">
        <v>122</v>
      </c>
      <c r="N266" s="18" t="s">
        <v>123</v>
      </c>
      <c r="O266" s="18" t="s">
        <v>459</v>
      </c>
      <c r="P266" s="18" t="s">
        <v>864</v>
      </c>
      <c r="Q266" s="31"/>
      <c r="R266" s="18" t="s">
        <v>1111</v>
      </c>
      <c r="S266" s="18" t="s">
        <v>447</v>
      </c>
      <c r="T266" s="18"/>
      <c r="U266" s="18" t="s">
        <v>448</v>
      </c>
      <c r="V266" s="18" t="s">
        <v>1105</v>
      </c>
      <c r="W266" s="18"/>
      <c r="X266" s="18"/>
      <c r="Y266" s="38" t="s">
        <v>1218</v>
      </c>
      <c r="Z266" s="18" t="str">
        <f t="shared" si="435"/>
        <v>C11</v>
      </c>
      <c r="AA266" s="18" t="s">
        <v>864</v>
      </c>
      <c r="AB266" s="18">
        <v>5211</v>
      </c>
      <c r="AC266" s="18"/>
      <c r="AD266" s="18"/>
      <c r="AE266" s="31"/>
      <c r="AF266" s="8">
        <f t="shared" ref="AF266:AF329" si="451">SUM(AB266:AE266)</f>
        <v>5211</v>
      </c>
      <c r="AG266" s="8">
        <f t="shared" ref="AG266:AG329" si="452">AF266/1000</f>
        <v>5.2110000000000003</v>
      </c>
      <c r="AH266" s="18">
        <v>12</v>
      </c>
      <c r="AI266" s="18">
        <f t="shared" si="386"/>
        <v>0</v>
      </c>
      <c r="AJ266" s="9">
        <f t="shared" ref="AJ266:AJ329" si="453">AG266*AI266</f>
        <v>0</v>
      </c>
      <c r="AK266" s="18">
        <f t="shared" si="436"/>
        <v>5.8</v>
      </c>
      <c r="AL266" s="9">
        <f t="shared" si="444"/>
        <v>69.599999999999994</v>
      </c>
      <c r="AM266" s="18">
        <f t="shared" si="437"/>
        <v>0.08</v>
      </c>
      <c r="AN266" s="9">
        <f t="shared" ref="AN266:AN329" si="454">AM266*AH266*AA266</f>
        <v>2.88</v>
      </c>
      <c r="AO266" s="18">
        <f t="shared" si="438"/>
        <v>7.48</v>
      </c>
      <c r="AP266" s="9">
        <f t="shared" si="387"/>
        <v>269.28000000000003</v>
      </c>
      <c r="AQ266" s="21">
        <v>0</v>
      </c>
      <c r="AR266" s="9">
        <f t="shared" ref="AR266:AR329" si="455">AQ266*AF266</f>
        <v>0</v>
      </c>
      <c r="AS266" s="18">
        <f t="shared" si="439"/>
        <v>2.4199999999999999E-2</v>
      </c>
      <c r="AT266" s="9">
        <f t="shared" si="445"/>
        <v>126.1062</v>
      </c>
      <c r="AU266" s="21">
        <f t="shared" si="397"/>
        <v>4.96E-3</v>
      </c>
      <c r="AV266" s="10">
        <f t="shared" si="388"/>
        <v>25.84656</v>
      </c>
      <c r="AW266" s="18">
        <v>13.35</v>
      </c>
      <c r="AX266" s="25">
        <v>12</v>
      </c>
      <c r="AY266" s="27">
        <f t="shared" si="417"/>
        <v>160.19999999999999</v>
      </c>
      <c r="AZ266" s="18">
        <f t="shared" si="440"/>
        <v>0.38819999999999999</v>
      </c>
      <c r="BA266" s="9">
        <f t="shared" si="446"/>
        <v>2022.9102</v>
      </c>
      <c r="BB266" s="18">
        <f t="shared" si="441"/>
        <v>0</v>
      </c>
      <c r="BC266" s="9">
        <f t="shared" si="447"/>
        <v>0</v>
      </c>
      <c r="BD266" s="18">
        <f t="shared" si="442"/>
        <v>0</v>
      </c>
      <c r="BE266" s="9">
        <f t="shared" si="448"/>
        <v>0</v>
      </c>
      <c r="BF266" s="11">
        <f t="shared" si="449"/>
        <v>2676.8229600000004</v>
      </c>
      <c r="BG266" s="11">
        <f t="shared" si="450"/>
        <v>0</v>
      </c>
      <c r="BH266" s="11">
        <f t="shared" ref="BH266:BH329" si="456">BF266+BG266</f>
        <v>2676.8229600000004</v>
      </c>
      <c r="BI266" s="11">
        <f t="shared" ref="BI266:BI329" si="457">BH266*0.23</f>
        <v>615.66928080000014</v>
      </c>
      <c r="BJ266" s="11">
        <f t="shared" ref="BJ266:BJ329" si="458">BH266+BI266</f>
        <v>3292.4922408000007</v>
      </c>
      <c r="BL266" s="12"/>
    </row>
    <row r="267" spans="1:64" ht="13.8" x14ac:dyDescent="0.3">
      <c r="A267" s="31">
        <v>259</v>
      </c>
      <c r="B267" s="31">
        <v>43</v>
      </c>
      <c r="C267" s="31">
        <v>39</v>
      </c>
      <c r="D267" s="31" t="s">
        <v>99</v>
      </c>
      <c r="E267" s="31" t="s">
        <v>83</v>
      </c>
      <c r="F267" s="31" t="s">
        <v>80</v>
      </c>
      <c r="G267" s="31" t="s">
        <v>6</v>
      </c>
      <c r="H267" s="31" t="s">
        <v>6</v>
      </c>
      <c r="I267" s="31" t="s">
        <v>149</v>
      </c>
      <c r="J267" s="37" t="s">
        <v>150</v>
      </c>
      <c r="K267" s="31"/>
      <c r="L267" s="18" t="s">
        <v>121</v>
      </c>
      <c r="M267" s="18" t="s">
        <v>122</v>
      </c>
      <c r="N267" s="18" t="s">
        <v>123</v>
      </c>
      <c r="O267" s="18" t="s">
        <v>459</v>
      </c>
      <c r="P267" s="18" t="s">
        <v>864</v>
      </c>
      <c r="Q267" s="31"/>
      <c r="R267" s="18" t="s">
        <v>1111</v>
      </c>
      <c r="S267" s="18" t="s">
        <v>447</v>
      </c>
      <c r="T267" s="18"/>
      <c r="U267" s="18" t="s">
        <v>448</v>
      </c>
      <c r="V267" s="18" t="s">
        <v>1136</v>
      </c>
      <c r="W267" s="18" t="s">
        <v>1137</v>
      </c>
      <c r="X267" s="18"/>
      <c r="Y267" s="38" t="s">
        <v>1219</v>
      </c>
      <c r="Z267" s="18" t="str">
        <f t="shared" si="435"/>
        <v>C11</v>
      </c>
      <c r="AA267" s="18">
        <v>3.5</v>
      </c>
      <c r="AB267" s="18">
        <v>3256</v>
      </c>
      <c r="AC267" s="18"/>
      <c r="AD267" s="18"/>
      <c r="AE267" s="31"/>
      <c r="AF267" s="8">
        <f t="shared" si="451"/>
        <v>3256</v>
      </c>
      <c r="AG267" s="8">
        <f t="shared" si="452"/>
        <v>3.2559999999999998</v>
      </c>
      <c r="AH267" s="18">
        <v>12</v>
      </c>
      <c r="AI267" s="18">
        <f t="shared" ref="AI267:AI330" si="459">AI266</f>
        <v>0</v>
      </c>
      <c r="AJ267" s="9">
        <f t="shared" si="453"/>
        <v>0</v>
      </c>
      <c r="AK267" s="18">
        <f t="shared" si="436"/>
        <v>5.8</v>
      </c>
      <c r="AL267" s="9">
        <f t="shared" si="444"/>
        <v>69.599999999999994</v>
      </c>
      <c r="AM267" s="18">
        <f t="shared" si="437"/>
        <v>0.08</v>
      </c>
      <c r="AN267" s="9">
        <f t="shared" si="454"/>
        <v>3.36</v>
      </c>
      <c r="AO267" s="18">
        <f t="shared" si="438"/>
        <v>7.48</v>
      </c>
      <c r="AP267" s="9">
        <f t="shared" ref="AP267:AP330" si="460">AO267*AH267*AA267</f>
        <v>314.16000000000003</v>
      </c>
      <c r="AQ267" s="21">
        <v>0</v>
      </c>
      <c r="AR267" s="9">
        <f t="shared" si="455"/>
        <v>0</v>
      </c>
      <c r="AS267" s="18">
        <f t="shared" si="439"/>
        <v>2.4199999999999999E-2</v>
      </c>
      <c r="AT267" s="9">
        <f t="shared" si="445"/>
        <v>78.795199999999994</v>
      </c>
      <c r="AU267" s="21">
        <f t="shared" si="397"/>
        <v>4.96E-3</v>
      </c>
      <c r="AV267" s="10">
        <f t="shared" ref="AV267:AV330" si="461">AU267*AF267</f>
        <v>16.149760000000001</v>
      </c>
      <c r="AW267" s="18">
        <v>13.35</v>
      </c>
      <c r="AX267" s="25">
        <v>12</v>
      </c>
      <c r="AY267" s="27">
        <f t="shared" si="417"/>
        <v>160.19999999999999</v>
      </c>
      <c r="AZ267" s="18">
        <f t="shared" si="440"/>
        <v>0.38819999999999999</v>
      </c>
      <c r="BA267" s="9">
        <f t="shared" si="446"/>
        <v>1263.9792</v>
      </c>
      <c r="BB267" s="18">
        <f t="shared" si="441"/>
        <v>0</v>
      </c>
      <c r="BC267" s="9">
        <f t="shared" si="447"/>
        <v>0</v>
      </c>
      <c r="BD267" s="18">
        <f t="shared" si="442"/>
        <v>0</v>
      </c>
      <c r="BE267" s="9">
        <f t="shared" si="448"/>
        <v>0</v>
      </c>
      <c r="BF267" s="11">
        <f t="shared" si="449"/>
        <v>1906.24416</v>
      </c>
      <c r="BG267" s="11">
        <f t="shared" si="450"/>
        <v>0</v>
      </c>
      <c r="BH267" s="11">
        <f t="shared" si="456"/>
        <v>1906.24416</v>
      </c>
      <c r="BI267" s="11">
        <f t="shared" si="457"/>
        <v>438.43615679999999</v>
      </c>
      <c r="BJ267" s="11">
        <f t="shared" si="458"/>
        <v>2344.6803168000001</v>
      </c>
      <c r="BL267" s="12"/>
    </row>
    <row r="268" spans="1:64" ht="13.8" x14ac:dyDescent="0.3">
      <c r="A268" s="31">
        <v>260</v>
      </c>
      <c r="B268" s="31">
        <v>43</v>
      </c>
      <c r="C268" s="31">
        <v>40</v>
      </c>
      <c r="D268" s="31" t="s">
        <v>99</v>
      </c>
      <c r="E268" s="31" t="s">
        <v>83</v>
      </c>
      <c r="F268" s="31" t="s">
        <v>80</v>
      </c>
      <c r="G268" s="31" t="s">
        <v>6</v>
      </c>
      <c r="H268" s="31" t="s">
        <v>6</v>
      </c>
      <c r="I268" s="31" t="s">
        <v>149</v>
      </c>
      <c r="J268" s="37" t="s">
        <v>150</v>
      </c>
      <c r="K268" s="31"/>
      <c r="L268" s="18" t="s">
        <v>121</v>
      </c>
      <c r="M268" s="18" t="s">
        <v>122</v>
      </c>
      <c r="N268" s="18" t="s">
        <v>123</v>
      </c>
      <c r="O268" s="18" t="s">
        <v>459</v>
      </c>
      <c r="P268" s="18" t="s">
        <v>864</v>
      </c>
      <c r="Q268" s="31"/>
      <c r="R268" s="18" t="s">
        <v>1111</v>
      </c>
      <c r="S268" s="18" t="s">
        <v>447</v>
      </c>
      <c r="T268" s="18"/>
      <c r="U268" s="18" t="s">
        <v>448</v>
      </c>
      <c r="V268" s="18" t="s">
        <v>1138</v>
      </c>
      <c r="W268" s="18"/>
      <c r="X268" s="18"/>
      <c r="Y268" s="38" t="s">
        <v>1220</v>
      </c>
      <c r="Z268" s="18" t="str">
        <f t="shared" si="435"/>
        <v>C11</v>
      </c>
      <c r="AA268" s="18" t="s">
        <v>868</v>
      </c>
      <c r="AB268" s="18">
        <v>3764</v>
      </c>
      <c r="AC268" s="18"/>
      <c r="AD268" s="18"/>
      <c r="AE268" s="31"/>
      <c r="AF268" s="8">
        <f t="shared" si="451"/>
        <v>3764</v>
      </c>
      <c r="AG268" s="8">
        <f t="shared" si="452"/>
        <v>3.7639999999999998</v>
      </c>
      <c r="AH268" s="18">
        <v>12</v>
      </c>
      <c r="AI268" s="18">
        <f t="shared" si="459"/>
        <v>0</v>
      </c>
      <c r="AJ268" s="9">
        <f t="shared" si="453"/>
        <v>0</v>
      </c>
      <c r="AK268" s="18">
        <f t="shared" si="436"/>
        <v>5.8</v>
      </c>
      <c r="AL268" s="9">
        <f t="shared" si="444"/>
        <v>69.599999999999994</v>
      </c>
      <c r="AM268" s="18">
        <f t="shared" si="437"/>
        <v>0.08</v>
      </c>
      <c r="AN268" s="9">
        <f t="shared" si="454"/>
        <v>3.84</v>
      </c>
      <c r="AO268" s="18">
        <f t="shared" si="438"/>
        <v>7.48</v>
      </c>
      <c r="AP268" s="9">
        <f t="shared" si="460"/>
        <v>359.04</v>
      </c>
      <c r="AQ268" s="21">
        <v>0</v>
      </c>
      <c r="AR268" s="9">
        <f t="shared" si="455"/>
        <v>0</v>
      </c>
      <c r="AS268" s="18">
        <f t="shared" si="439"/>
        <v>2.4199999999999999E-2</v>
      </c>
      <c r="AT268" s="9">
        <f t="shared" si="445"/>
        <v>91.088799999999992</v>
      </c>
      <c r="AU268" s="21">
        <f t="shared" si="397"/>
        <v>4.96E-3</v>
      </c>
      <c r="AV268" s="10">
        <f t="shared" si="461"/>
        <v>18.669440000000002</v>
      </c>
      <c r="AW268" s="18">
        <v>13.35</v>
      </c>
      <c r="AX268" s="25">
        <v>12</v>
      </c>
      <c r="AY268" s="27">
        <f t="shared" si="417"/>
        <v>160.19999999999999</v>
      </c>
      <c r="AZ268" s="18">
        <f t="shared" si="440"/>
        <v>0.38819999999999999</v>
      </c>
      <c r="BA268" s="9">
        <f t="shared" si="446"/>
        <v>1461.1848</v>
      </c>
      <c r="BB268" s="18">
        <f t="shared" si="441"/>
        <v>0</v>
      </c>
      <c r="BC268" s="9">
        <f t="shared" si="447"/>
        <v>0</v>
      </c>
      <c r="BD268" s="18">
        <f t="shared" si="442"/>
        <v>0</v>
      </c>
      <c r="BE268" s="9">
        <f t="shared" si="448"/>
        <v>0</v>
      </c>
      <c r="BF268" s="11">
        <f t="shared" si="449"/>
        <v>2163.6230399999999</v>
      </c>
      <c r="BG268" s="11">
        <f t="shared" si="450"/>
        <v>0</v>
      </c>
      <c r="BH268" s="11">
        <f t="shared" si="456"/>
        <v>2163.6230399999999</v>
      </c>
      <c r="BI268" s="11">
        <f t="shared" si="457"/>
        <v>497.63329920000001</v>
      </c>
      <c r="BJ268" s="11">
        <f t="shared" si="458"/>
        <v>2661.2563392000002</v>
      </c>
      <c r="BL268" s="12"/>
    </row>
    <row r="269" spans="1:64" ht="13.8" x14ac:dyDescent="0.3">
      <c r="A269" s="31">
        <v>261</v>
      </c>
      <c r="B269" s="31">
        <v>43</v>
      </c>
      <c r="C269" s="31">
        <v>41</v>
      </c>
      <c r="D269" s="31" t="s">
        <v>99</v>
      </c>
      <c r="E269" s="31" t="s">
        <v>83</v>
      </c>
      <c r="F269" s="31" t="s">
        <v>80</v>
      </c>
      <c r="G269" s="31" t="s">
        <v>6</v>
      </c>
      <c r="H269" s="31" t="s">
        <v>6</v>
      </c>
      <c r="I269" s="31" t="s">
        <v>149</v>
      </c>
      <c r="J269" s="37" t="s">
        <v>150</v>
      </c>
      <c r="K269" s="31"/>
      <c r="L269" s="18" t="s">
        <v>121</v>
      </c>
      <c r="M269" s="18" t="s">
        <v>122</v>
      </c>
      <c r="N269" s="18" t="s">
        <v>123</v>
      </c>
      <c r="O269" s="18" t="s">
        <v>459</v>
      </c>
      <c r="P269" s="18" t="s">
        <v>864</v>
      </c>
      <c r="Q269" s="31"/>
      <c r="R269" s="18" t="s">
        <v>1111</v>
      </c>
      <c r="S269" s="18" t="s">
        <v>447</v>
      </c>
      <c r="T269" s="18"/>
      <c r="U269" s="18" t="s">
        <v>448</v>
      </c>
      <c r="V269" s="18" t="s">
        <v>346</v>
      </c>
      <c r="W269" s="18"/>
      <c r="X269" s="18"/>
      <c r="Y269" s="38" t="s">
        <v>1221</v>
      </c>
      <c r="Z269" s="18" t="str">
        <f t="shared" si="435"/>
        <v>C11</v>
      </c>
      <c r="AA269" s="18" t="s">
        <v>862</v>
      </c>
      <c r="AB269" s="18">
        <v>1408</v>
      </c>
      <c r="AC269" s="18"/>
      <c r="AD269" s="18"/>
      <c r="AE269" s="31"/>
      <c r="AF269" s="8">
        <f t="shared" si="451"/>
        <v>1408</v>
      </c>
      <c r="AG269" s="8">
        <f t="shared" si="452"/>
        <v>1.4079999999999999</v>
      </c>
      <c r="AH269" s="18">
        <v>12</v>
      </c>
      <c r="AI269" s="18">
        <f t="shared" si="459"/>
        <v>0</v>
      </c>
      <c r="AJ269" s="9">
        <f t="shared" si="453"/>
        <v>0</v>
      </c>
      <c r="AK269" s="18">
        <f t="shared" si="436"/>
        <v>5.8</v>
      </c>
      <c r="AL269" s="9">
        <f t="shared" si="444"/>
        <v>69.599999999999994</v>
      </c>
      <c r="AM269" s="18">
        <f t="shared" si="437"/>
        <v>0.08</v>
      </c>
      <c r="AN269" s="9">
        <f t="shared" si="454"/>
        <v>1.92</v>
      </c>
      <c r="AO269" s="18">
        <f t="shared" si="438"/>
        <v>7.48</v>
      </c>
      <c r="AP269" s="9">
        <f t="shared" si="460"/>
        <v>179.52</v>
      </c>
      <c r="AQ269" s="21">
        <v>0</v>
      </c>
      <c r="AR269" s="9">
        <f t="shared" si="455"/>
        <v>0</v>
      </c>
      <c r="AS269" s="18">
        <f t="shared" si="439"/>
        <v>2.4199999999999999E-2</v>
      </c>
      <c r="AT269" s="9">
        <f t="shared" si="445"/>
        <v>34.073599999999999</v>
      </c>
      <c r="AU269" s="21">
        <f t="shared" si="397"/>
        <v>4.96E-3</v>
      </c>
      <c r="AV269" s="10">
        <f t="shared" si="461"/>
        <v>6.9836799999999997</v>
      </c>
      <c r="AW269" s="18">
        <f t="shared" si="443"/>
        <v>9.5399999999999991</v>
      </c>
      <c r="AX269" s="25">
        <v>12</v>
      </c>
      <c r="AY269" s="27">
        <f t="shared" si="417"/>
        <v>114.47999999999999</v>
      </c>
      <c r="AZ269" s="18">
        <f t="shared" si="440"/>
        <v>0.38819999999999999</v>
      </c>
      <c r="BA269" s="9">
        <f t="shared" si="446"/>
        <v>546.5856</v>
      </c>
      <c r="BB269" s="18">
        <f t="shared" si="441"/>
        <v>0</v>
      </c>
      <c r="BC269" s="9">
        <f t="shared" si="447"/>
        <v>0</v>
      </c>
      <c r="BD269" s="18">
        <f t="shared" si="442"/>
        <v>0</v>
      </c>
      <c r="BE269" s="9">
        <f t="shared" si="448"/>
        <v>0</v>
      </c>
      <c r="BF269" s="11">
        <f t="shared" si="449"/>
        <v>953.16288000000009</v>
      </c>
      <c r="BG269" s="11">
        <f t="shared" si="450"/>
        <v>0</v>
      </c>
      <c r="BH269" s="11">
        <f t="shared" si="456"/>
        <v>953.16288000000009</v>
      </c>
      <c r="BI269" s="11">
        <f t="shared" si="457"/>
        <v>219.22746240000004</v>
      </c>
      <c r="BJ269" s="11">
        <f t="shared" si="458"/>
        <v>1172.3903424</v>
      </c>
      <c r="BL269" s="12"/>
    </row>
    <row r="270" spans="1:64" ht="13.8" x14ac:dyDescent="0.3">
      <c r="A270" s="31">
        <v>262</v>
      </c>
      <c r="B270" s="31">
        <v>43</v>
      </c>
      <c r="C270" s="31">
        <v>42</v>
      </c>
      <c r="D270" s="31" t="s">
        <v>99</v>
      </c>
      <c r="E270" s="31" t="s">
        <v>83</v>
      </c>
      <c r="F270" s="31" t="s">
        <v>80</v>
      </c>
      <c r="G270" s="31" t="s">
        <v>6</v>
      </c>
      <c r="H270" s="31" t="s">
        <v>6</v>
      </c>
      <c r="I270" s="31" t="s">
        <v>149</v>
      </c>
      <c r="J270" s="37" t="s">
        <v>150</v>
      </c>
      <c r="K270" s="31"/>
      <c r="L270" s="18" t="s">
        <v>121</v>
      </c>
      <c r="M270" s="18" t="s">
        <v>122</v>
      </c>
      <c r="N270" s="18" t="s">
        <v>123</v>
      </c>
      <c r="O270" s="18" t="s">
        <v>459</v>
      </c>
      <c r="P270" s="18" t="s">
        <v>864</v>
      </c>
      <c r="Q270" s="31"/>
      <c r="R270" s="18" t="s">
        <v>1111</v>
      </c>
      <c r="S270" s="18" t="s">
        <v>447</v>
      </c>
      <c r="T270" s="18"/>
      <c r="U270" s="18" t="s">
        <v>448</v>
      </c>
      <c r="V270" s="18" t="s">
        <v>1139</v>
      </c>
      <c r="W270" s="18" t="s">
        <v>867</v>
      </c>
      <c r="X270" s="18"/>
      <c r="Y270" s="38" t="s">
        <v>1222</v>
      </c>
      <c r="Z270" s="18" t="str">
        <f t="shared" si="435"/>
        <v>C11</v>
      </c>
      <c r="AA270" s="18" t="s">
        <v>862</v>
      </c>
      <c r="AB270" s="18">
        <v>1502</v>
      </c>
      <c r="AC270" s="18"/>
      <c r="AD270" s="18"/>
      <c r="AE270" s="31"/>
      <c r="AF270" s="8">
        <f t="shared" si="451"/>
        <v>1502</v>
      </c>
      <c r="AG270" s="8">
        <f t="shared" si="452"/>
        <v>1.502</v>
      </c>
      <c r="AH270" s="18">
        <v>12</v>
      </c>
      <c r="AI270" s="18">
        <f t="shared" si="459"/>
        <v>0</v>
      </c>
      <c r="AJ270" s="9">
        <f t="shared" si="453"/>
        <v>0</v>
      </c>
      <c r="AK270" s="18">
        <f t="shared" si="436"/>
        <v>5.8</v>
      </c>
      <c r="AL270" s="9">
        <f t="shared" si="444"/>
        <v>69.599999999999994</v>
      </c>
      <c r="AM270" s="18">
        <f t="shared" si="437"/>
        <v>0.08</v>
      </c>
      <c r="AN270" s="9">
        <f t="shared" si="454"/>
        <v>1.92</v>
      </c>
      <c r="AO270" s="18">
        <f t="shared" si="438"/>
        <v>7.48</v>
      </c>
      <c r="AP270" s="9">
        <f t="shared" si="460"/>
        <v>179.52</v>
      </c>
      <c r="AQ270" s="21">
        <v>0</v>
      </c>
      <c r="AR270" s="9">
        <f t="shared" si="455"/>
        <v>0</v>
      </c>
      <c r="AS270" s="18">
        <f t="shared" si="439"/>
        <v>2.4199999999999999E-2</v>
      </c>
      <c r="AT270" s="9">
        <f t="shared" si="445"/>
        <v>36.348399999999998</v>
      </c>
      <c r="AU270" s="21">
        <f t="shared" si="397"/>
        <v>4.96E-3</v>
      </c>
      <c r="AV270" s="10">
        <f t="shared" si="461"/>
        <v>7.4499199999999997</v>
      </c>
      <c r="AW270" s="18">
        <f t="shared" si="443"/>
        <v>9.5399999999999991</v>
      </c>
      <c r="AX270" s="25">
        <v>12</v>
      </c>
      <c r="AY270" s="27">
        <f t="shared" si="417"/>
        <v>114.47999999999999</v>
      </c>
      <c r="AZ270" s="18">
        <f t="shared" si="440"/>
        <v>0.38819999999999999</v>
      </c>
      <c r="BA270" s="9">
        <f t="shared" si="446"/>
        <v>583.07640000000004</v>
      </c>
      <c r="BB270" s="18">
        <f t="shared" si="441"/>
        <v>0</v>
      </c>
      <c r="BC270" s="9">
        <f t="shared" si="447"/>
        <v>0</v>
      </c>
      <c r="BD270" s="18">
        <f t="shared" si="442"/>
        <v>0</v>
      </c>
      <c r="BE270" s="9">
        <f t="shared" si="448"/>
        <v>0</v>
      </c>
      <c r="BF270" s="11">
        <f t="shared" si="449"/>
        <v>992.39472000000001</v>
      </c>
      <c r="BG270" s="11">
        <f t="shared" si="450"/>
        <v>0</v>
      </c>
      <c r="BH270" s="11">
        <f t="shared" si="456"/>
        <v>992.39472000000001</v>
      </c>
      <c r="BI270" s="11">
        <f t="shared" si="457"/>
        <v>228.2507856</v>
      </c>
      <c r="BJ270" s="11">
        <f t="shared" si="458"/>
        <v>1220.6455056</v>
      </c>
      <c r="BL270" s="12"/>
    </row>
    <row r="271" spans="1:64" ht="13.8" x14ac:dyDescent="0.3">
      <c r="A271" s="31">
        <v>263</v>
      </c>
      <c r="B271" s="31">
        <v>43</v>
      </c>
      <c r="C271" s="31">
        <v>43</v>
      </c>
      <c r="D271" s="31" t="s">
        <v>99</v>
      </c>
      <c r="E271" s="31" t="s">
        <v>83</v>
      </c>
      <c r="F271" s="31" t="s">
        <v>80</v>
      </c>
      <c r="G271" s="31" t="s">
        <v>6</v>
      </c>
      <c r="H271" s="31" t="s">
        <v>6</v>
      </c>
      <c r="I271" s="31" t="s">
        <v>149</v>
      </c>
      <c r="J271" s="37" t="s">
        <v>150</v>
      </c>
      <c r="K271" s="31"/>
      <c r="L271" s="18" t="s">
        <v>121</v>
      </c>
      <c r="M271" s="18" t="s">
        <v>122</v>
      </c>
      <c r="N271" s="18" t="s">
        <v>123</v>
      </c>
      <c r="O271" s="18" t="s">
        <v>459</v>
      </c>
      <c r="P271" s="18" t="s">
        <v>864</v>
      </c>
      <c r="Q271" s="31"/>
      <c r="R271" s="18" t="s">
        <v>1140</v>
      </c>
      <c r="S271" s="18" t="s">
        <v>447</v>
      </c>
      <c r="T271" s="18"/>
      <c r="U271" s="18" t="s">
        <v>448</v>
      </c>
      <c r="V271" s="18"/>
      <c r="W271" s="18"/>
      <c r="X271" s="18"/>
      <c r="Y271" s="38" t="s">
        <v>1223</v>
      </c>
      <c r="Z271" s="18" t="str">
        <f t="shared" si="435"/>
        <v>C11</v>
      </c>
      <c r="AA271" s="18" t="s">
        <v>864</v>
      </c>
      <c r="AB271" s="18">
        <v>5733</v>
      </c>
      <c r="AC271" s="18"/>
      <c r="AD271" s="18"/>
      <c r="AE271" s="31"/>
      <c r="AF271" s="8">
        <f t="shared" si="451"/>
        <v>5733</v>
      </c>
      <c r="AG271" s="8">
        <f t="shared" si="452"/>
        <v>5.7329999999999997</v>
      </c>
      <c r="AH271" s="18">
        <v>12</v>
      </c>
      <c r="AI271" s="18">
        <f t="shared" si="459"/>
        <v>0</v>
      </c>
      <c r="AJ271" s="9">
        <f t="shared" si="453"/>
        <v>0</v>
      </c>
      <c r="AK271" s="18">
        <f t="shared" si="436"/>
        <v>5.8</v>
      </c>
      <c r="AL271" s="9">
        <f t="shared" si="444"/>
        <v>69.599999999999994</v>
      </c>
      <c r="AM271" s="18">
        <f t="shared" si="437"/>
        <v>0.08</v>
      </c>
      <c r="AN271" s="9">
        <f t="shared" si="454"/>
        <v>2.88</v>
      </c>
      <c r="AO271" s="18">
        <f t="shared" si="438"/>
        <v>7.48</v>
      </c>
      <c r="AP271" s="9">
        <f t="shared" si="460"/>
        <v>269.28000000000003</v>
      </c>
      <c r="AQ271" s="21">
        <v>0</v>
      </c>
      <c r="AR271" s="9">
        <f t="shared" si="455"/>
        <v>0</v>
      </c>
      <c r="AS271" s="18">
        <f t="shared" si="439"/>
        <v>2.4199999999999999E-2</v>
      </c>
      <c r="AT271" s="9">
        <f t="shared" si="445"/>
        <v>138.73859999999999</v>
      </c>
      <c r="AU271" s="21">
        <f t="shared" si="397"/>
        <v>4.96E-3</v>
      </c>
      <c r="AV271" s="10">
        <f t="shared" si="461"/>
        <v>28.435680000000001</v>
      </c>
      <c r="AW271" s="18">
        <v>13.35</v>
      </c>
      <c r="AX271" s="25">
        <v>12</v>
      </c>
      <c r="AY271" s="27">
        <f t="shared" si="417"/>
        <v>160.19999999999999</v>
      </c>
      <c r="AZ271" s="18">
        <f t="shared" si="440"/>
        <v>0.38819999999999999</v>
      </c>
      <c r="BA271" s="9">
        <f t="shared" si="446"/>
        <v>2225.5506</v>
      </c>
      <c r="BB271" s="18">
        <f t="shared" si="441"/>
        <v>0</v>
      </c>
      <c r="BC271" s="9">
        <f t="shared" si="447"/>
        <v>0</v>
      </c>
      <c r="BD271" s="18">
        <f t="shared" si="442"/>
        <v>0</v>
      </c>
      <c r="BE271" s="9">
        <f t="shared" si="448"/>
        <v>0</v>
      </c>
      <c r="BF271" s="11">
        <f t="shared" si="449"/>
        <v>2894.6848800000002</v>
      </c>
      <c r="BG271" s="11">
        <f t="shared" si="450"/>
        <v>0</v>
      </c>
      <c r="BH271" s="11">
        <f t="shared" si="456"/>
        <v>2894.6848800000002</v>
      </c>
      <c r="BI271" s="11">
        <f t="shared" si="457"/>
        <v>665.77752240000007</v>
      </c>
      <c r="BJ271" s="11">
        <f t="shared" si="458"/>
        <v>3560.4624024000004</v>
      </c>
      <c r="BL271" s="12"/>
    </row>
    <row r="272" spans="1:64" ht="13.8" x14ac:dyDescent="0.3">
      <c r="A272" s="31">
        <v>264</v>
      </c>
      <c r="B272" s="31">
        <v>43</v>
      </c>
      <c r="C272" s="31">
        <v>44</v>
      </c>
      <c r="D272" s="31" t="s">
        <v>99</v>
      </c>
      <c r="E272" s="31" t="s">
        <v>83</v>
      </c>
      <c r="F272" s="31" t="s">
        <v>80</v>
      </c>
      <c r="G272" s="31" t="s">
        <v>6</v>
      </c>
      <c r="H272" s="31" t="s">
        <v>6</v>
      </c>
      <c r="I272" s="31" t="s">
        <v>149</v>
      </c>
      <c r="J272" s="37" t="s">
        <v>150</v>
      </c>
      <c r="K272" s="31"/>
      <c r="L272" s="18" t="s">
        <v>121</v>
      </c>
      <c r="M272" s="18" t="s">
        <v>122</v>
      </c>
      <c r="N272" s="18" t="s">
        <v>123</v>
      </c>
      <c r="O272" s="18" t="s">
        <v>459</v>
      </c>
      <c r="P272" s="18" t="s">
        <v>864</v>
      </c>
      <c r="Q272" s="31"/>
      <c r="R272" s="18" t="s">
        <v>1111</v>
      </c>
      <c r="S272" s="18" t="s">
        <v>437</v>
      </c>
      <c r="T272" s="18"/>
      <c r="U272" s="18" t="s">
        <v>438</v>
      </c>
      <c r="V272" s="18" t="s">
        <v>378</v>
      </c>
      <c r="W272" s="18"/>
      <c r="X272" s="18"/>
      <c r="Y272" s="38" t="s">
        <v>1224</v>
      </c>
      <c r="Z272" s="18" t="str">
        <f t="shared" si="435"/>
        <v>C11</v>
      </c>
      <c r="AA272" s="18" t="s">
        <v>874</v>
      </c>
      <c r="AB272" s="18">
        <v>3196</v>
      </c>
      <c r="AC272" s="18"/>
      <c r="AD272" s="18"/>
      <c r="AE272" s="31"/>
      <c r="AF272" s="8">
        <f t="shared" si="451"/>
        <v>3196</v>
      </c>
      <c r="AG272" s="8">
        <f t="shared" si="452"/>
        <v>3.1960000000000002</v>
      </c>
      <c r="AH272" s="18">
        <v>12</v>
      </c>
      <c r="AI272" s="18">
        <f t="shared" si="459"/>
        <v>0</v>
      </c>
      <c r="AJ272" s="9">
        <f t="shared" si="453"/>
        <v>0</v>
      </c>
      <c r="AK272" s="18">
        <f t="shared" si="436"/>
        <v>5.8</v>
      </c>
      <c r="AL272" s="9">
        <f t="shared" si="444"/>
        <v>69.599999999999994</v>
      </c>
      <c r="AM272" s="18">
        <f t="shared" si="437"/>
        <v>0.08</v>
      </c>
      <c r="AN272" s="9">
        <f t="shared" si="454"/>
        <v>6.72</v>
      </c>
      <c r="AO272" s="18">
        <f t="shared" si="438"/>
        <v>7.48</v>
      </c>
      <c r="AP272" s="9">
        <f t="shared" si="460"/>
        <v>628.32000000000005</v>
      </c>
      <c r="AQ272" s="21">
        <v>0</v>
      </c>
      <c r="AR272" s="9">
        <f t="shared" si="455"/>
        <v>0</v>
      </c>
      <c r="AS272" s="18">
        <f t="shared" si="439"/>
        <v>2.4199999999999999E-2</v>
      </c>
      <c r="AT272" s="9">
        <f t="shared" si="445"/>
        <v>77.343199999999996</v>
      </c>
      <c r="AU272" s="21">
        <f t="shared" si="397"/>
        <v>4.96E-3</v>
      </c>
      <c r="AV272" s="10">
        <f t="shared" si="461"/>
        <v>15.85216</v>
      </c>
      <c r="AW272" s="18">
        <v>13.35</v>
      </c>
      <c r="AX272" s="25">
        <v>12</v>
      </c>
      <c r="AY272" s="27">
        <f t="shared" si="417"/>
        <v>160.19999999999999</v>
      </c>
      <c r="AZ272" s="18">
        <f t="shared" si="440"/>
        <v>0.38819999999999999</v>
      </c>
      <c r="BA272" s="9">
        <f t="shared" si="446"/>
        <v>1240.6872000000001</v>
      </c>
      <c r="BB272" s="18">
        <f t="shared" si="441"/>
        <v>0</v>
      </c>
      <c r="BC272" s="9">
        <f t="shared" si="447"/>
        <v>0</v>
      </c>
      <c r="BD272" s="18">
        <f t="shared" si="442"/>
        <v>0</v>
      </c>
      <c r="BE272" s="9">
        <f t="shared" si="448"/>
        <v>0</v>
      </c>
      <c r="BF272" s="11">
        <f t="shared" si="449"/>
        <v>2198.7225599999997</v>
      </c>
      <c r="BG272" s="11">
        <f t="shared" si="450"/>
        <v>0</v>
      </c>
      <c r="BH272" s="11">
        <f t="shared" si="456"/>
        <v>2198.7225599999997</v>
      </c>
      <c r="BI272" s="11">
        <f t="shared" si="457"/>
        <v>505.70618879999995</v>
      </c>
      <c r="BJ272" s="11">
        <f t="shared" si="458"/>
        <v>2704.4287487999995</v>
      </c>
      <c r="BL272" s="12"/>
    </row>
    <row r="273" spans="1:64" ht="13.8" x14ac:dyDescent="0.3">
      <c r="A273" s="31">
        <v>265</v>
      </c>
      <c r="B273" s="31">
        <v>43</v>
      </c>
      <c r="C273" s="31">
        <v>45</v>
      </c>
      <c r="D273" s="31" t="s">
        <v>99</v>
      </c>
      <c r="E273" s="31" t="s">
        <v>83</v>
      </c>
      <c r="F273" s="31" t="s">
        <v>80</v>
      </c>
      <c r="G273" s="31" t="s">
        <v>6</v>
      </c>
      <c r="H273" s="31" t="s">
        <v>6</v>
      </c>
      <c r="I273" s="31" t="s">
        <v>149</v>
      </c>
      <c r="J273" s="37" t="s">
        <v>150</v>
      </c>
      <c r="K273" s="31"/>
      <c r="L273" s="18" t="s">
        <v>121</v>
      </c>
      <c r="M273" s="18" t="s">
        <v>122</v>
      </c>
      <c r="N273" s="18" t="s">
        <v>123</v>
      </c>
      <c r="O273" s="18" t="s">
        <v>459</v>
      </c>
      <c r="P273" s="18" t="s">
        <v>864</v>
      </c>
      <c r="Q273" s="31"/>
      <c r="R273" s="18" t="s">
        <v>1111</v>
      </c>
      <c r="S273" s="18" t="s">
        <v>437</v>
      </c>
      <c r="T273" s="18"/>
      <c r="U273" s="18" t="s">
        <v>438</v>
      </c>
      <c r="V273" s="18" t="s">
        <v>439</v>
      </c>
      <c r="W273" s="18"/>
      <c r="X273" s="18"/>
      <c r="Y273" s="38" t="s">
        <v>1225</v>
      </c>
      <c r="Z273" s="18" t="str">
        <f t="shared" si="435"/>
        <v>C11</v>
      </c>
      <c r="AA273" s="18" t="s">
        <v>874</v>
      </c>
      <c r="AB273" s="18">
        <v>4702</v>
      </c>
      <c r="AC273" s="18"/>
      <c r="AD273" s="18"/>
      <c r="AE273" s="31"/>
      <c r="AF273" s="8">
        <f t="shared" si="451"/>
        <v>4702</v>
      </c>
      <c r="AG273" s="8">
        <f t="shared" si="452"/>
        <v>4.702</v>
      </c>
      <c r="AH273" s="18">
        <v>12</v>
      </c>
      <c r="AI273" s="18">
        <f t="shared" si="459"/>
        <v>0</v>
      </c>
      <c r="AJ273" s="9">
        <f t="shared" si="453"/>
        <v>0</v>
      </c>
      <c r="AK273" s="18">
        <f t="shared" si="436"/>
        <v>5.8</v>
      </c>
      <c r="AL273" s="9">
        <f t="shared" si="444"/>
        <v>69.599999999999994</v>
      </c>
      <c r="AM273" s="18">
        <f t="shared" si="437"/>
        <v>0.08</v>
      </c>
      <c r="AN273" s="9">
        <f t="shared" si="454"/>
        <v>6.72</v>
      </c>
      <c r="AO273" s="18">
        <f t="shared" si="438"/>
        <v>7.48</v>
      </c>
      <c r="AP273" s="9">
        <f t="shared" si="460"/>
        <v>628.32000000000005</v>
      </c>
      <c r="AQ273" s="21">
        <v>0</v>
      </c>
      <c r="AR273" s="9">
        <f t="shared" si="455"/>
        <v>0</v>
      </c>
      <c r="AS273" s="18">
        <f t="shared" si="439"/>
        <v>2.4199999999999999E-2</v>
      </c>
      <c r="AT273" s="9">
        <f t="shared" si="445"/>
        <v>113.7884</v>
      </c>
      <c r="AU273" s="21">
        <f t="shared" si="397"/>
        <v>4.96E-3</v>
      </c>
      <c r="AV273" s="10">
        <f t="shared" si="461"/>
        <v>23.321919999999999</v>
      </c>
      <c r="AW273" s="18">
        <v>13.35</v>
      </c>
      <c r="AX273" s="25">
        <v>12</v>
      </c>
      <c r="AY273" s="27">
        <f t="shared" si="417"/>
        <v>160.19999999999999</v>
      </c>
      <c r="AZ273" s="18">
        <f t="shared" si="440"/>
        <v>0.38819999999999999</v>
      </c>
      <c r="BA273" s="9">
        <f t="shared" si="446"/>
        <v>1825.3163999999999</v>
      </c>
      <c r="BB273" s="18">
        <f t="shared" si="441"/>
        <v>0</v>
      </c>
      <c r="BC273" s="9">
        <f t="shared" si="447"/>
        <v>0</v>
      </c>
      <c r="BD273" s="18">
        <f t="shared" si="442"/>
        <v>0</v>
      </c>
      <c r="BE273" s="9">
        <f t="shared" si="448"/>
        <v>0</v>
      </c>
      <c r="BF273" s="11">
        <f t="shared" si="449"/>
        <v>2827.2667200000001</v>
      </c>
      <c r="BG273" s="11">
        <f t="shared" si="450"/>
        <v>0</v>
      </c>
      <c r="BH273" s="11">
        <f t="shared" si="456"/>
        <v>2827.2667200000001</v>
      </c>
      <c r="BI273" s="11">
        <f t="shared" si="457"/>
        <v>650.27134560000002</v>
      </c>
      <c r="BJ273" s="11">
        <f t="shared" si="458"/>
        <v>3477.5380656000002</v>
      </c>
      <c r="BL273" s="12"/>
    </row>
    <row r="274" spans="1:64" ht="13.8" x14ac:dyDescent="0.3">
      <c r="A274" s="31">
        <v>266</v>
      </c>
      <c r="B274" s="31">
        <v>43</v>
      </c>
      <c r="C274" s="31">
        <v>46</v>
      </c>
      <c r="D274" s="31" t="s">
        <v>99</v>
      </c>
      <c r="E274" s="31" t="s">
        <v>83</v>
      </c>
      <c r="F274" s="31" t="s">
        <v>80</v>
      </c>
      <c r="G274" s="31" t="s">
        <v>6</v>
      </c>
      <c r="H274" s="31" t="s">
        <v>6</v>
      </c>
      <c r="I274" s="31" t="s">
        <v>149</v>
      </c>
      <c r="J274" s="37" t="s">
        <v>150</v>
      </c>
      <c r="K274" s="31"/>
      <c r="L274" s="18" t="s">
        <v>121</v>
      </c>
      <c r="M274" s="18" t="s">
        <v>122</v>
      </c>
      <c r="N274" s="18" t="s">
        <v>123</v>
      </c>
      <c r="O274" s="18" t="s">
        <v>459</v>
      </c>
      <c r="P274" s="18" t="s">
        <v>864</v>
      </c>
      <c r="Q274" s="31"/>
      <c r="R274" s="18" t="s">
        <v>1111</v>
      </c>
      <c r="S274" s="18" t="s">
        <v>437</v>
      </c>
      <c r="T274" s="18"/>
      <c r="U274" s="18" t="s">
        <v>438</v>
      </c>
      <c r="V274" s="18" t="s">
        <v>330</v>
      </c>
      <c r="W274" s="18"/>
      <c r="X274" s="18"/>
      <c r="Y274" s="38" t="s">
        <v>1226</v>
      </c>
      <c r="Z274" s="18" t="str">
        <f t="shared" si="435"/>
        <v>C11</v>
      </c>
      <c r="AA274" s="18" t="s">
        <v>862</v>
      </c>
      <c r="AB274" s="18">
        <v>2</v>
      </c>
      <c r="AC274" s="18"/>
      <c r="AD274" s="18"/>
      <c r="AE274" s="31"/>
      <c r="AF274" s="8">
        <f t="shared" si="451"/>
        <v>2</v>
      </c>
      <c r="AG274" s="8">
        <f t="shared" si="452"/>
        <v>2E-3</v>
      </c>
      <c r="AH274" s="18">
        <v>12</v>
      </c>
      <c r="AI274" s="18">
        <f t="shared" si="459"/>
        <v>0</v>
      </c>
      <c r="AJ274" s="9">
        <f t="shared" si="453"/>
        <v>0</v>
      </c>
      <c r="AK274" s="18">
        <f t="shared" si="436"/>
        <v>5.8</v>
      </c>
      <c r="AL274" s="9">
        <f t="shared" si="444"/>
        <v>69.599999999999994</v>
      </c>
      <c r="AM274" s="18">
        <f t="shared" si="437"/>
        <v>0.08</v>
      </c>
      <c r="AN274" s="9">
        <f t="shared" si="454"/>
        <v>1.92</v>
      </c>
      <c r="AO274" s="18">
        <f t="shared" si="438"/>
        <v>7.48</v>
      </c>
      <c r="AP274" s="9">
        <f t="shared" si="460"/>
        <v>179.52</v>
      </c>
      <c r="AQ274" s="21">
        <v>0</v>
      </c>
      <c r="AR274" s="9">
        <f t="shared" si="455"/>
        <v>0</v>
      </c>
      <c r="AS274" s="18">
        <f t="shared" si="439"/>
        <v>2.4199999999999999E-2</v>
      </c>
      <c r="AT274" s="9">
        <f t="shared" si="445"/>
        <v>4.8399999999999999E-2</v>
      </c>
      <c r="AU274" s="21">
        <f t="shared" si="397"/>
        <v>4.96E-3</v>
      </c>
      <c r="AV274" s="10">
        <f t="shared" si="461"/>
        <v>9.92E-3</v>
      </c>
      <c r="AW274" s="18">
        <f t="shared" si="443"/>
        <v>9.5399999999999991</v>
      </c>
      <c r="AX274" s="25">
        <v>12</v>
      </c>
      <c r="AY274" s="27">
        <f t="shared" si="417"/>
        <v>114.47999999999999</v>
      </c>
      <c r="AZ274" s="18">
        <f t="shared" si="440"/>
        <v>0.38819999999999999</v>
      </c>
      <c r="BA274" s="9">
        <f t="shared" si="446"/>
        <v>0.77639999999999998</v>
      </c>
      <c r="BB274" s="18">
        <f t="shared" si="441"/>
        <v>0</v>
      </c>
      <c r="BC274" s="9">
        <f t="shared" si="447"/>
        <v>0</v>
      </c>
      <c r="BD274" s="18">
        <f t="shared" si="442"/>
        <v>0</v>
      </c>
      <c r="BE274" s="9">
        <f t="shared" si="448"/>
        <v>0</v>
      </c>
      <c r="BF274" s="11">
        <f t="shared" si="449"/>
        <v>366.35472000000004</v>
      </c>
      <c r="BG274" s="11">
        <f t="shared" si="450"/>
        <v>0</v>
      </c>
      <c r="BH274" s="11">
        <f t="shared" si="456"/>
        <v>366.35472000000004</v>
      </c>
      <c r="BI274" s="11">
        <f t="shared" si="457"/>
        <v>84.261585600000018</v>
      </c>
      <c r="BJ274" s="11">
        <f t="shared" si="458"/>
        <v>450.61630560000003</v>
      </c>
      <c r="BL274" s="12"/>
    </row>
    <row r="275" spans="1:64" ht="13.8" x14ac:dyDescent="0.3">
      <c r="A275" s="31">
        <v>267</v>
      </c>
      <c r="B275" s="31">
        <v>43</v>
      </c>
      <c r="C275" s="31">
        <v>47</v>
      </c>
      <c r="D275" s="31" t="s">
        <v>99</v>
      </c>
      <c r="E275" s="31" t="s">
        <v>83</v>
      </c>
      <c r="F275" s="31" t="s">
        <v>80</v>
      </c>
      <c r="G275" s="31" t="s">
        <v>6</v>
      </c>
      <c r="H275" s="31" t="s">
        <v>6</v>
      </c>
      <c r="I275" s="31" t="s">
        <v>149</v>
      </c>
      <c r="J275" s="37" t="s">
        <v>150</v>
      </c>
      <c r="K275" s="31"/>
      <c r="L275" s="18" t="s">
        <v>121</v>
      </c>
      <c r="M275" s="18" t="s">
        <v>122</v>
      </c>
      <c r="N275" s="18" t="s">
        <v>123</v>
      </c>
      <c r="O275" s="18" t="s">
        <v>459</v>
      </c>
      <c r="P275" s="18" t="s">
        <v>864</v>
      </c>
      <c r="Q275" s="31"/>
      <c r="R275" s="18" t="s">
        <v>1111</v>
      </c>
      <c r="S275" s="18" t="s">
        <v>437</v>
      </c>
      <c r="T275" s="18"/>
      <c r="U275" s="18" t="s">
        <v>438</v>
      </c>
      <c r="V275" s="18" t="s">
        <v>330</v>
      </c>
      <c r="W275" s="18"/>
      <c r="X275" s="18"/>
      <c r="Y275" s="38" t="s">
        <v>1227</v>
      </c>
      <c r="Z275" s="18" t="str">
        <f t="shared" si="435"/>
        <v>C11</v>
      </c>
      <c r="AA275" s="18" t="s">
        <v>864</v>
      </c>
      <c r="AB275" s="18">
        <v>2987</v>
      </c>
      <c r="AC275" s="18"/>
      <c r="AD275" s="18"/>
      <c r="AE275" s="31"/>
      <c r="AF275" s="8">
        <f t="shared" si="451"/>
        <v>2987</v>
      </c>
      <c r="AG275" s="8">
        <f t="shared" si="452"/>
        <v>2.9870000000000001</v>
      </c>
      <c r="AH275" s="18">
        <v>12</v>
      </c>
      <c r="AI275" s="18">
        <f t="shared" si="459"/>
        <v>0</v>
      </c>
      <c r="AJ275" s="9">
        <f t="shared" si="453"/>
        <v>0</v>
      </c>
      <c r="AK275" s="18">
        <f t="shared" si="436"/>
        <v>5.8</v>
      </c>
      <c r="AL275" s="9">
        <f t="shared" si="444"/>
        <v>69.599999999999994</v>
      </c>
      <c r="AM275" s="18">
        <f t="shared" si="437"/>
        <v>0.08</v>
      </c>
      <c r="AN275" s="9">
        <f t="shared" si="454"/>
        <v>2.88</v>
      </c>
      <c r="AO275" s="18">
        <f t="shared" si="438"/>
        <v>7.48</v>
      </c>
      <c r="AP275" s="9">
        <f t="shared" si="460"/>
        <v>269.28000000000003</v>
      </c>
      <c r="AQ275" s="21">
        <v>0</v>
      </c>
      <c r="AR275" s="9">
        <f t="shared" si="455"/>
        <v>0</v>
      </c>
      <c r="AS275" s="18">
        <f t="shared" si="439"/>
        <v>2.4199999999999999E-2</v>
      </c>
      <c r="AT275" s="9">
        <f t="shared" si="445"/>
        <v>72.285399999999996</v>
      </c>
      <c r="AU275" s="21">
        <f t="shared" ref="AU275:AU332" si="462">AU$12</f>
        <v>4.96E-3</v>
      </c>
      <c r="AV275" s="10">
        <f t="shared" si="461"/>
        <v>14.815519999999999</v>
      </c>
      <c r="AW275" s="18">
        <v>13.35</v>
      </c>
      <c r="AX275" s="25">
        <v>12</v>
      </c>
      <c r="AY275" s="27">
        <f t="shared" si="417"/>
        <v>160.19999999999999</v>
      </c>
      <c r="AZ275" s="18">
        <f t="shared" si="440"/>
        <v>0.38819999999999999</v>
      </c>
      <c r="BA275" s="9">
        <f t="shared" si="446"/>
        <v>1159.5534</v>
      </c>
      <c r="BB275" s="18">
        <f t="shared" si="441"/>
        <v>0</v>
      </c>
      <c r="BC275" s="9">
        <f t="shared" si="447"/>
        <v>0</v>
      </c>
      <c r="BD275" s="18">
        <f t="shared" si="442"/>
        <v>0</v>
      </c>
      <c r="BE275" s="9">
        <f t="shared" si="448"/>
        <v>0</v>
      </c>
      <c r="BF275" s="11">
        <f t="shared" si="449"/>
        <v>1748.6143200000001</v>
      </c>
      <c r="BG275" s="11">
        <f t="shared" si="450"/>
        <v>0</v>
      </c>
      <c r="BH275" s="11">
        <f t="shared" si="456"/>
        <v>1748.6143200000001</v>
      </c>
      <c r="BI275" s="11">
        <f t="shared" si="457"/>
        <v>402.18129360000006</v>
      </c>
      <c r="BJ275" s="11">
        <f t="shared" si="458"/>
        <v>2150.7956136000003</v>
      </c>
      <c r="BL275" s="12"/>
    </row>
    <row r="276" spans="1:64" ht="13.8" x14ac:dyDescent="0.3">
      <c r="A276" s="31">
        <v>268</v>
      </c>
      <c r="B276" s="31">
        <v>43</v>
      </c>
      <c r="C276" s="31">
        <v>48</v>
      </c>
      <c r="D276" s="31" t="s">
        <v>99</v>
      </c>
      <c r="E276" s="31" t="s">
        <v>83</v>
      </c>
      <c r="F276" s="31" t="s">
        <v>80</v>
      </c>
      <c r="G276" s="31" t="s">
        <v>6</v>
      </c>
      <c r="H276" s="31" t="s">
        <v>6</v>
      </c>
      <c r="I276" s="31" t="s">
        <v>149</v>
      </c>
      <c r="J276" s="37" t="s">
        <v>150</v>
      </c>
      <c r="K276" s="31"/>
      <c r="L276" s="18" t="s">
        <v>121</v>
      </c>
      <c r="M276" s="18" t="s">
        <v>122</v>
      </c>
      <c r="N276" s="18" t="s">
        <v>123</v>
      </c>
      <c r="O276" s="18" t="s">
        <v>459</v>
      </c>
      <c r="P276" s="18" t="s">
        <v>864</v>
      </c>
      <c r="Q276" s="31"/>
      <c r="R276" s="18" t="s">
        <v>1111</v>
      </c>
      <c r="S276" s="18" t="s">
        <v>437</v>
      </c>
      <c r="T276" s="18"/>
      <c r="U276" s="18" t="s">
        <v>438</v>
      </c>
      <c r="V276" s="18" t="s">
        <v>330</v>
      </c>
      <c r="W276" s="18"/>
      <c r="X276" s="18"/>
      <c r="Y276" s="38" t="s">
        <v>1228</v>
      </c>
      <c r="Z276" s="18" t="str">
        <f t="shared" si="435"/>
        <v>C11</v>
      </c>
      <c r="AA276" s="18" t="s">
        <v>864</v>
      </c>
      <c r="AB276" s="18">
        <v>2077</v>
      </c>
      <c r="AC276" s="18"/>
      <c r="AD276" s="18"/>
      <c r="AE276" s="31"/>
      <c r="AF276" s="8">
        <f t="shared" si="451"/>
        <v>2077</v>
      </c>
      <c r="AG276" s="8">
        <f t="shared" si="452"/>
        <v>2.077</v>
      </c>
      <c r="AH276" s="18">
        <v>12</v>
      </c>
      <c r="AI276" s="18">
        <f t="shared" si="459"/>
        <v>0</v>
      </c>
      <c r="AJ276" s="9">
        <f t="shared" si="453"/>
        <v>0</v>
      </c>
      <c r="AK276" s="18">
        <f t="shared" si="436"/>
        <v>5.8</v>
      </c>
      <c r="AL276" s="9">
        <f t="shared" si="444"/>
        <v>69.599999999999994</v>
      </c>
      <c r="AM276" s="18">
        <f t="shared" si="437"/>
        <v>0.08</v>
      </c>
      <c r="AN276" s="9">
        <f t="shared" si="454"/>
        <v>2.88</v>
      </c>
      <c r="AO276" s="18">
        <f t="shared" si="438"/>
        <v>7.48</v>
      </c>
      <c r="AP276" s="9">
        <f t="shared" si="460"/>
        <v>269.28000000000003</v>
      </c>
      <c r="AQ276" s="21">
        <v>0</v>
      </c>
      <c r="AR276" s="9">
        <f t="shared" si="455"/>
        <v>0</v>
      </c>
      <c r="AS276" s="18">
        <f t="shared" si="439"/>
        <v>2.4199999999999999E-2</v>
      </c>
      <c r="AT276" s="9">
        <f t="shared" si="445"/>
        <v>50.263399999999997</v>
      </c>
      <c r="AU276" s="21">
        <f t="shared" si="462"/>
        <v>4.96E-3</v>
      </c>
      <c r="AV276" s="10">
        <f t="shared" si="461"/>
        <v>10.301920000000001</v>
      </c>
      <c r="AW276" s="18">
        <f t="shared" si="443"/>
        <v>9.5399999999999991</v>
      </c>
      <c r="AX276" s="25">
        <v>12</v>
      </c>
      <c r="AY276" s="27">
        <f t="shared" si="417"/>
        <v>114.47999999999999</v>
      </c>
      <c r="AZ276" s="18">
        <f t="shared" si="440"/>
        <v>0.38819999999999999</v>
      </c>
      <c r="BA276" s="9">
        <f t="shared" si="446"/>
        <v>806.29139999999995</v>
      </c>
      <c r="BB276" s="18">
        <f t="shared" si="441"/>
        <v>0</v>
      </c>
      <c r="BC276" s="9">
        <f t="shared" si="447"/>
        <v>0</v>
      </c>
      <c r="BD276" s="18">
        <f t="shared" si="442"/>
        <v>0</v>
      </c>
      <c r="BE276" s="9">
        <f t="shared" si="448"/>
        <v>0</v>
      </c>
      <c r="BF276" s="11">
        <f t="shared" si="449"/>
        <v>1323.09672</v>
      </c>
      <c r="BG276" s="11">
        <f t="shared" si="450"/>
        <v>0</v>
      </c>
      <c r="BH276" s="11">
        <f t="shared" si="456"/>
        <v>1323.09672</v>
      </c>
      <c r="BI276" s="11">
        <f t="shared" si="457"/>
        <v>304.31224560000004</v>
      </c>
      <c r="BJ276" s="11">
        <f t="shared" si="458"/>
        <v>1627.4089656000001</v>
      </c>
      <c r="BL276" s="12"/>
    </row>
    <row r="277" spans="1:64" ht="13.8" x14ac:dyDescent="0.3">
      <c r="A277" s="31">
        <v>269</v>
      </c>
      <c r="B277" s="31">
        <v>43</v>
      </c>
      <c r="C277" s="31">
        <v>49</v>
      </c>
      <c r="D277" s="31" t="s">
        <v>99</v>
      </c>
      <c r="E277" s="31" t="s">
        <v>83</v>
      </c>
      <c r="F277" s="31" t="s">
        <v>80</v>
      </c>
      <c r="G277" s="31" t="s">
        <v>6</v>
      </c>
      <c r="H277" s="31" t="s">
        <v>6</v>
      </c>
      <c r="I277" s="31" t="s">
        <v>149</v>
      </c>
      <c r="J277" s="37" t="s">
        <v>150</v>
      </c>
      <c r="K277" s="31"/>
      <c r="L277" s="18" t="s">
        <v>121</v>
      </c>
      <c r="M277" s="18" t="s">
        <v>122</v>
      </c>
      <c r="N277" s="18" t="s">
        <v>123</v>
      </c>
      <c r="O277" s="18" t="s">
        <v>459</v>
      </c>
      <c r="P277" s="18" t="s">
        <v>864</v>
      </c>
      <c r="Q277" s="31"/>
      <c r="R277" s="18" t="s">
        <v>1111</v>
      </c>
      <c r="S277" s="18" t="s">
        <v>437</v>
      </c>
      <c r="T277" s="18"/>
      <c r="U277" s="18" t="s">
        <v>438</v>
      </c>
      <c r="V277" s="18" t="s">
        <v>330</v>
      </c>
      <c r="W277" s="18"/>
      <c r="X277" s="18"/>
      <c r="Y277" s="38" t="s">
        <v>1229</v>
      </c>
      <c r="Z277" s="18" t="str">
        <f t="shared" si="435"/>
        <v>C11</v>
      </c>
      <c r="AA277" s="18" t="s">
        <v>860</v>
      </c>
      <c r="AB277" s="18">
        <v>1468</v>
      </c>
      <c r="AC277" s="18"/>
      <c r="AD277" s="18"/>
      <c r="AE277" s="31"/>
      <c r="AF277" s="8">
        <f t="shared" si="451"/>
        <v>1468</v>
      </c>
      <c r="AG277" s="8">
        <f t="shared" si="452"/>
        <v>1.468</v>
      </c>
      <c r="AH277" s="18">
        <v>12</v>
      </c>
      <c r="AI277" s="18">
        <f t="shared" si="459"/>
        <v>0</v>
      </c>
      <c r="AJ277" s="9">
        <f t="shared" si="453"/>
        <v>0</v>
      </c>
      <c r="AK277" s="18">
        <f t="shared" si="436"/>
        <v>5.8</v>
      </c>
      <c r="AL277" s="9">
        <f t="shared" si="444"/>
        <v>69.599999999999994</v>
      </c>
      <c r="AM277" s="18">
        <f t="shared" si="437"/>
        <v>0.08</v>
      </c>
      <c r="AN277" s="9">
        <f t="shared" si="454"/>
        <v>0.96</v>
      </c>
      <c r="AO277" s="18">
        <f t="shared" si="438"/>
        <v>7.48</v>
      </c>
      <c r="AP277" s="9">
        <f t="shared" si="460"/>
        <v>89.76</v>
      </c>
      <c r="AQ277" s="21">
        <v>0</v>
      </c>
      <c r="AR277" s="9">
        <f t="shared" si="455"/>
        <v>0</v>
      </c>
      <c r="AS277" s="18">
        <f t="shared" si="439"/>
        <v>2.4199999999999999E-2</v>
      </c>
      <c r="AT277" s="9">
        <f t="shared" si="445"/>
        <v>35.525599999999997</v>
      </c>
      <c r="AU277" s="21">
        <f t="shared" si="462"/>
        <v>4.96E-3</v>
      </c>
      <c r="AV277" s="10">
        <f t="shared" si="461"/>
        <v>7.2812799999999998</v>
      </c>
      <c r="AW277" s="18">
        <f t="shared" si="443"/>
        <v>9.5399999999999991</v>
      </c>
      <c r="AX277" s="25">
        <v>12</v>
      </c>
      <c r="AY277" s="27">
        <f t="shared" si="417"/>
        <v>114.47999999999999</v>
      </c>
      <c r="AZ277" s="18">
        <f t="shared" si="440"/>
        <v>0.38819999999999999</v>
      </c>
      <c r="BA277" s="9">
        <f t="shared" si="446"/>
        <v>569.87760000000003</v>
      </c>
      <c r="BB277" s="18">
        <f t="shared" si="441"/>
        <v>0</v>
      </c>
      <c r="BC277" s="9">
        <f t="shared" si="447"/>
        <v>0</v>
      </c>
      <c r="BD277" s="18">
        <f t="shared" si="442"/>
        <v>0</v>
      </c>
      <c r="BE277" s="9">
        <f t="shared" si="448"/>
        <v>0</v>
      </c>
      <c r="BF277" s="11">
        <f t="shared" si="449"/>
        <v>887.48448000000019</v>
      </c>
      <c r="BG277" s="11">
        <f t="shared" si="450"/>
        <v>0</v>
      </c>
      <c r="BH277" s="11">
        <f t="shared" si="456"/>
        <v>887.48448000000019</v>
      </c>
      <c r="BI277" s="11">
        <f t="shared" si="457"/>
        <v>204.12143040000007</v>
      </c>
      <c r="BJ277" s="11">
        <f t="shared" si="458"/>
        <v>1091.6059104000003</v>
      </c>
      <c r="BL277" s="12"/>
    </row>
    <row r="278" spans="1:64" ht="13.8" x14ac:dyDescent="0.3">
      <c r="A278" s="31">
        <v>270</v>
      </c>
      <c r="B278" s="31">
        <v>43</v>
      </c>
      <c r="C278" s="31">
        <v>50</v>
      </c>
      <c r="D278" s="31" t="s">
        <v>99</v>
      </c>
      <c r="E278" s="31" t="s">
        <v>83</v>
      </c>
      <c r="F278" s="31" t="s">
        <v>80</v>
      </c>
      <c r="G278" s="31" t="s">
        <v>6</v>
      </c>
      <c r="H278" s="31" t="s">
        <v>6</v>
      </c>
      <c r="I278" s="31" t="s">
        <v>149</v>
      </c>
      <c r="J278" s="37" t="s">
        <v>150</v>
      </c>
      <c r="K278" s="31"/>
      <c r="L278" s="18" t="s">
        <v>121</v>
      </c>
      <c r="M278" s="18" t="s">
        <v>122</v>
      </c>
      <c r="N278" s="18" t="s">
        <v>123</v>
      </c>
      <c r="O278" s="18" t="s">
        <v>459</v>
      </c>
      <c r="P278" s="18" t="s">
        <v>864</v>
      </c>
      <c r="Q278" s="31"/>
      <c r="R278" s="18" t="s">
        <v>1111</v>
      </c>
      <c r="S278" s="18" t="s">
        <v>437</v>
      </c>
      <c r="T278" s="18"/>
      <c r="U278" s="18" t="s">
        <v>438</v>
      </c>
      <c r="V278" s="18" t="s">
        <v>330</v>
      </c>
      <c r="W278" s="18"/>
      <c r="X278" s="18"/>
      <c r="Y278" s="38" t="s">
        <v>1230</v>
      </c>
      <c r="Z278" s="18" t="str">
        <f t="shared" si="435"/>
        <v>C11</v>
      </c>
      <c r="AA278" s="18">
        <v>1.5</v>
      </c>
      <c r="AB278" s="18">
        <v>972</v>
      </c>
      <c r="AC278" s="18"/>
      <c r="AD278" s="18"/>
      <c r="AE278" s="31"/>
      <c r="AF278" s="8">
        <f t="shared" si="451"/>
        <v>972</v>
      </c>
      <c r="AG278" s="8">
        <f t="shared" si="452"/>
        <v>0.97199999999999998</v>
      </c>
      <c r="AH278" s="18">
        <v>12</v>
      </c>
      <c r="AI278" s="18">
        <f t="shared" si="459"/>
        <v>0</v>
      </c>
      <c r="AJ278" s="9">
        <f t="shared" si="453"/>
        <v>0</v>
      </c>
      <c r="AK278" s="18">
        <f t="shared" si="436"/>
        <v>5.8</v>
      </c>
      <c r="AL278" s="9">
        <f t="shared" si="444"/>
        <v>69.599999999999994</v>
      </c>
      <c r="AM278" s="18">
        <f t="shared" si="437"/>
        <v>0.08</v>
      </c>
      <c r="AN278" s="9">
        <f t="shared" si="454"/>
        <v>1.44</v>
      </c>
      <c r="AO278" s="18">
        <f t="shared" si="438"/>
        <v>7.48</v>
      </c>
      <c r="AP278" s="9">
        <f t="shared" si="460"/>
        <v>134.64000000000001</v>
      </c>
      <c r="AQ278" s="21">
        <v>0</v>
      </c>
      <c r="AR278" s="9">
        <f t="shared" si="455"/>
        <v>0</v>
      </c>
      <c r="AS278" s="18">
        <f t="shared" si="439"/>
        <v>2.4199999999999999E-2</v>
      </c>
      <c r="AT278" s="9">
        <f t="shared" si="445"/>
        <v>23.522399999999998</v>
      </c>
      <c r="AU278" s="21">
        <f t="shared" si="462"/>
        <v>4.96E-3</v>
      </c>
      <c r="AV278" s="10">
        <f t="shared" si="461"/>
        <v>4.8211199999999996</v>
      </c>
      <c r="AW278" s="18">
        <v>5.72</v>
      </c>
      <c r="AX278" s="25">
        <v>12</v>
      </c>
      <c r="AY278" s="27">
        <f t="shared" si="417"/>
        <v>68.64</v>
      </c>
      <c r="AZ278" s="18">
        <f t="shared" si="440"/>
        <v>0.38819999999999999</v>
      </c>
      <c r="BA278" s="9">
        <f t="shared" si="446"/>
        <v>377.3304</v>
      </c>
      <c r="BB278" s="18">
        <f t="shared" si="441"/>
        <v>0</v>
      </c>
      <c r="BC278" s="9">
        <f t="shared" si="447"/>
        <v>0</v>
      </c>
      <c r="BD278" s="18">
        <f t="shared" si="442"/>
        <v>0</v>
      </c>
      <c r="BE278" s="9">
        <f t="shared" si="448"/>
        <v>0</v>
      </c>
      <c r="BF278" s="11">
        <f t="shared" si="449"/>
        <v>679.99392000000012</v>
      </c>
      <c r="BG278" s="11">
        <f t="shared" si="450"/>
        <v>0</v>
      </c>
      <c r="BH278" s="11">
        <f t="shared" si="456"/>
        <v>679.99392000000012</v>
      </c>
      <c r="BI278" s="11">
        <f t="shared" si="457"/>
        <v>156.39860160000003</v>
      </c>
      <c r="BJ278" s="11">
        <f t="shared" si="458"/>
        <v>836.39252160000012</v>
      </c>
      <c r="BL278" s="12"/>
    </row>
    <row r="279" spans="1:64" ht="13.8" x14ac:dyDescent="0.3">
      <c r="A279" s="31">
        <v>271</v>
      </c>
      <c r="B279" s="31">
        <v>44</v>
      </c>
      <c r="C279" s="31">
        <v>1</v>
      </c>
      <c r="D279" s="31" t="s">
        <v>99</v>
      </c>
      <c r="E279" s="31" t="s">
        <v>83</v>
      </c>
      <c r="F279" s="31" t="s">
        <v>80</v>
      </c>
      <c r="G279" s="31" t="s">
        <v>6</v>
      </c>
      <c r="H279" s="31" t="s">
        <v>6</v>
      </c>
      <c r="I279" s="31" t="s">
        <v>149</v>
      </c>
      <c r="J279" s="37" t="s">
        <v>150</v>
      </c>
      <c r="K279" s="31"/>
      <c r="L279" s="18" t="s">
        <v>125</v>
      </c>
      <c r="M279" s="18" t="s">
        <v>17</v>
      </c>
      <c r="N279" s="18" t="s">
        <v>18</v>
      </c>
      <c r="O279" s="18" t="s">
        <v>450</v>
      </c>
      <c r="P279" s="18" t="s">
        <v>872</v>
      </c>
      <c r="Q279" s="31"/>
      <c r="R279" s="18" t="s">
        <v>238</v>
      </c>
      <c r="S279" s="18" t="s">
        <v>465</v>
      </c>
      <c r="T279" s="18" t="s">
        <v>128</v>
      </c>
      <c r="U279" s="18" t="s">
        <v>128</v>
      </c>
      <c r="V279" s="18" t="s">
        <v>466</v>
      </c>
      <c r="W279" s="18"/>
      <c r="X279" s="18"/>
      <c r="Y279" s="38" t="s">
        <v>722</v>
      </c>
      <c r="Z279" s="18" t="str">
        <f>Z$9</f>
        <v>C12a</v>
      </c>
      <c r="AA279" s="18" t="s">
        <v>860</v>
      </c>
      <c r="AB279" s="18">
        <v>455</v>
      </c>
      <c r="AC279" s="18">
        <v>1311</v>
      </c>
      <c r="AD279" s="18"/>
      <c r="AE279" s="31"/>
      <c r="AF279" s="8">
        <f t="shared" si="451"/>
        <v>1766</v>
      </c>
      <c r="AG279" s="8">
        <f t="shared" si="452"/>
        <v>1.766</v>
      </c>
      <c r="AH279" s="18">
        <v>12</v>
      </c>
      <c r="AI279" s="18">
        <f t="shared" si="459"/>
        <v>0</v>
      </c>
      <c r="AJ279" s="9">
        <f t="shared" si="453"/>
        <v>0</v>
      </c>
      <c r="AK279" s="18">
        <f>AK$9</f>
        <v>5.8</v>
      </c>
      <c r="AL279" s="9">
        <f t="shared" si="444"/>
        <v>69.599999999999994</v>
      </c>
      <c r="AM279" s="18">
        <f>AM$9</f>
        <v>0.08</v>
      </c>
      <c r="AN279" s="9">
        <f t="shared" si="454"/>
        <v>0.96</v>
      </c>
      <c r="AO279" s="18">
        <f>AO$9</f>
        <v>7.48</v>
      </c>
      <c r="AP279" s="9">
        <f t="shared" si="460"/>
        <v>89.76</v>
      </c>
      <c r="AQ279" s="21">
        <v>0</v>
      </c>
      <c r="AR279" s="9">
        <f t="shared" si="455"/>
        <v>0</v>
      </c>
      <c r="AS279" s="18">
        <f>AS$9</f>
        <v>2.4199999999999999E-2</v>
      </c>
      <c r="AT279" s="9">
        <f t="shared" si="445"/>
        <v>42.737200000000001</v>
      </c>
      <c r="AU279" s="21">
        <f t="shared" si="462"/>
        <v>4.96E-3</v>
      </c>
      <c r="AV279" s="10">
        <f t="shared" si="461"/>
        <v>8.7593599999999991</v>
      </c>
      <c r="AW279" s="18">
        <f t="shared" si="443"/>
        <v>9.5399999999999991</v>
      </c>
      <c r="AX279" s="25">
        <v>12</v>
      </c>
      <c r="AY279" s="27">
        <f t="shared" si="417"/>
        <v>114.47999999999999</v>
      </c>
      <c r="AZ279" s="18">
        <f>AZ$9</f>
        <v>0.4854</v>
      </c>
      <c r="BA279" s="9">
        <f t="shared" si="446"/>
        <v>220.857</v>
      </c>
      <c r="BB279" s="18">
        <f>BB$9</f>
        <v>0.1416</v>
      </c>
      <c r="BC279" s="9">
        <f t="shared" si="447"/>
        <v>185.63759999999999</v>
      </c>
      <c r="BD279" s="18">
        <f>BD$9</f>
        <v>0</v>
      </c>
      <c r="BE279" s="9">
        <f t="shared" si="448"/>
        <v>0</v>
      </c>
      <c r="BF279" s="11">
        <f t="shared" si="449"/>
        <v>732.7911600000001</v>
      </c>
      <c r="BG279" s="11">
        <f t="shared" si="450"/>
        <v>0</v>
      </c>
      <c r="BH279" s="11">
        <f t="shared" si="456"/>
        <v>732.7911600000001</v>
      </c>
      <c r="BI279" s="11">
        <f t="shared" si="457"/>
        <v>168.54196680000004</v>
      </c>
      <c r="BJ279" s="11">
        <f t="shared" si="458"/>
        <v>901.33312680000017</v>
      </c>
      <c r="BL279" s="12"/>
    </row>
    <row r="280" spans="1:64" ht="13.8" x14ac:dyDescent="0.3">
      <c r="A280" s="31">
        <v>272</v>
      </c>
      <c r="B280" s="31">
        <v>44</v>
      </c>
      <c r="C280" s="31">
        <v>2</v>
      </c>
      <c r="D280" s="31" t="s">
        <v>99</v>
      </c>
      <c r="E280" s="31" t="s">
        <v>83</v>
      </c>
      <c r="F280" s="31" t="s">
        <v>80</v>
      </c>
      <c r="G280" s="31" t="s">
        <v>6</v>
      </c>
      <c r="H280" s="31" t="s">
        <v>6</v>
      </c>
      <c r="I280" s="31" t="s">
        <v>149</v>
      </c>
      <c r="J280" s="37" t="s">
        <v>150</v>
      </c>
      <c r="K280" s="31"/>
      <c r="L280" s="18" t="s">
        <v>125</v>
      </c>
      <c r="M280" s="18" t="s">
        <v>17</v>
      </c>
      <c r="N280" s="18" t="s">
        <v>18</v>
      </c>
      <c r="O280" s="18" t="s">
        <v>450</v>
      </c>
      <c r="P280" s="18" t="s">
        <v>872</v>
      </c>
      <c r="Q280" s="31"/>
      <c r="R280" s="18" t="s">
        <v>238</v>
      </c>
      <c r="S280" s="18" t="s">
        <v>17</v>
      </c>
      <c r="T280" s="18" t="s">
        <v>18</v>
      </c>
      <c r="U280" s="18" t="s">
        <v>18</v>
      </c>
      <c r="V280" s="18" t="s">
        <v>467</v>
      </c>
      <c r="W280" s="18"/>
      <c r="X280" s="18"/>
      <c r="Y280" s="38" t="s">
        <v>723</v>
      </c>
      <c r="Z280" s="18" t="str">
        <f>Z$9</f>
        <v>C12a</v>
      </c>
      <c r="AA280" s="18" t="s">
        <v>864</v>
      </c>
      <c r="AB280" s="18">
        <v>478</v>
      </c>
      <c r="AC280" s="18">
        <v>1714</v>
      </c>
      <c r="AD280" s="18"/>
      <c r="AE280" s="31"/>
      <c r="AF280" s="8">
        <f t="shared" si="451"/>
        <v>2192</v>
      </c>
      <c r="AG280" s="8">
        <f t="shared" si="452"/>
        <v>2.1920000000000002</v>
      </c>
      <c r="AH280" s="18">
        <v>12</v>
      </c>
      <c r="AI280" s="18">
        <f t="shared" si="459"/>
        <v>0</v>
      </c>
      <c r="AJ280" s="9">
        <f t="shared" si="453"/>
        <v>0</v>
      </c>
      <c r="AK280" s="18">
        <f>AK$9</f>
        <v>5.8</v>
      </c>
      <c r="AL280" s="9">
        <f t="shared" si="444"/>
        <v>69.599999999999994</v>
      </c>
      <c r="AM280" s="18">
        <f>AM$9</f>
        <v>0.08</v>
      </c>
      <c r="AN280" s="9">
        <f t="shared" si="454"/>
        <v>2.88</v>
      </c>
      <c r="AO280" s="18">
        <f>AO$9</f>
        <v>7.48</v>
      </c>
      <c r="AP280" s="9">
        <f t="shared" si="460"/>
        <v>269.28000000000003</v>
      </c>
      <c r="AQ280" s="21">
        <v>0</v>
      </c>
      <c r="AR280" s="9">
        <f t="shared" si="455"/>
        <v>0</v>
      </c>
      <c r="AS280" s="18">
        <f>AS$9</f>
        <v>2.4199999999999999E-2</v>
      </c>
      <c r="AT280" s="9">
        <f t="shared" si="445"/>
        <v>53.046399999999998</v>
      </c>
      <c r="AU280" s="21">
        <f t="shared" si="462"/>
        <v>4.96E-3</v>
      </c>
      <c r="AV280" s="10">
        <f t="shared" si="461"/>
        <v>10.87232</v>
      </c>
      <c r="AW280" s="18">
        <f t="shared" si="443"/>
        <v>9.5399999999999991</v>
      </c>
      <c r="AX280" s="25">
        <v>12</v>
      </c>
      <c r="AY280" s="27">
        <f t="shared" si="417"/>
        <v>114.47999999999999</v>
      </c>
      <c r="AZ280" s="18">
        <f>AZ$9</f>
        <v>0.4854</v>
      </c>
      <c r="BA280" s="9">
        <f t="shared" si="446"/>
        <v>232.02119999999999</v>
      </c>
      <c r="BB280" s="18">
        <f>BB$9</f>
        <v>0.1416</v>
      </c>
      <c r="BC280" s="9">
        <f t="shared" si="447"/>
        <v>242.70240000000001</v>
      </c>
      <c r="BD280" s="18">
        <f>BD$9</f>
        <v>0</v>
      </c>
      <c r="BE280" s="9">
        <f t="shared" si="448"/>
        <v>0</v>
      </c>
      <c r="BF280" s="11">
        <f t="shared" si="449"/>
        <v>994.88231999999994</v>
      </c>
      <c r="BG280" s="11">
        <f t="shared" si="450"/>
        <v>0</v>
      </c>
      <c r="BH280" s="11">
        <f t="shared" si="456"/>
        <v>994.88231999999994</v>
      </c>
      <c r="BI280" s="11">
        <f t="shared" si="457"/>
        <v>228.8229336</v>
      </c>
      <c r="BJ280" s="11">
        <f t="shared" si="458"/>
        <v>1223.7052535999999</v>
      </c>
      <c r="BL280" s="12"/>
    </row>
    <row r="281" spans="1:64" ht="13.8" x14ac:dyDescent="0.3">
      <c r="A281" s="31">
        <v>273</v>
      </c>
      <c r="B281" s="31">
        <v>44</v>
      </c>
      <c r="C281" s="31">
        <v>3</v>
      </c>
      <c r="D281" s="31" t="s">
        <v>99</v>
      </c>
      <c r="E281" s="31" t="s">
        <v>83</v>
      </c>
      <c r="F281" s="31" t="s">
        <v>80</v>
      </c>
      <c r="G281" s="31" t="s">
        <v>6</v>
      </c>
      <c r="H281" s="31" t="s">
        <v>6</v>
      </c>
      <c r="I281" s="31" t="s">
        <v>149</v>
      </c>
      <c r="J281" s="37" t="s">
        <v>150</v>
      </c>
      <c r="K281" s="31"/>
      <c r="L281" s="18" t="s">
        <v>125</v>
      </c>
      <c r="M281" s="18" t="s">
        <v>17</v>
      </c>
      <c r="N281" s="18" t="s">
        <v>18</v>
      </c>
      <c r="O281" s="18" t="s">
        <v>450</v>
      </c>
      <c r="P281" s="18" t="s">
        <v>872</v>
      </c>
      <c r="Q281" s="31"/>
      <c r="R281" s="18" t="s">
        <v>238</v>
      </c>
      <c r="S281" s="18" t="s">
        <v>17</v>
      </c>
      <c r="T281" s="18" t="s">
        <v>18</v>
      </c>
      <c r="U281" s="18" t="s">
        <v>18</v>
      </c>
      <c r="V281" s="18" t="s">
        <v>468</v>
      </c>
      <c r="W281" s="18"/>
      <c r="X281" s="18"/>
      <c r="Y281" s="38" t="s">
        <v>724</v>
      </c>
      <c r="Z281" s="18" t="str">
        <f>Z$9</f>
        <v>C12a</v>
      </c>
      <c r="AA281" s="18" t="s">
        <v>862</v>
      </c>
      <c r="AB281" s="18">
        <v>429</v>
      </c>
      <c r="AC281" s="18">
        <v>1573</v>
      </c>
      <c r="AD281" s="18"/>
      <c r="AE281" s="31"/>
      <c r="AF281" s="8">
        <f t="shared" si="451"/>
        <v>2002</v>
      </c>
      <c r="AG281" s="8">
        <f t="shared" si="452"/>
        <v>2.0019999999999998</v>
      </c>
      <c r="AH281" s="18">
        <v>12</v>
      </c>
      <c r="AI281" s="18">
        <f t="shared" si="459"/>
        <v>0</v>
      </c>
      <c r="AJ281" s="9">
        <f t="shared" si="453"/>
        <v>0</v>
      </c>
      <c r="AK281" s="18">
        <f>AK$9</f>
        <v>5.8</v>
      </c>
      <c r="AL281" s="9">
        <f t="shared" si="444"/>
        <v>69.599999999999994</v>
      </c>
      <c r="AM281" s="18">
        <f>AM$9</f>
        <v>0.08</v>
      </c>
      <c r="AN281" s="9">
        <f t="shared" si="454"/>
        <v>1.92</v>
      </c>
      <c r="AO281" s="18">
        <f>AO$9</f>
        <v>7.48</v>
      </c>
      <c r="AP281" s="9">
        <f t="shared" si="460"/>
        <v>179.52</v>
      </c>
      <c r="AQ281" s="21">
        <v>0</v>
      </c>
      <c r="AR281" s="9">
        <f t="shared" si="455"/>
        <v>0</v>
      </c>
      <c r="AS281" s="18">
        <f>AS$9</f>
        <v>2.4199999999999999E-2</v>
      </c>
      <c r="AT281" s="9">
        <f t="shared" si="445"/>
        <v>48.448399999999999</v>
      </c>
      <c r="AU281" s="21">
        <f t="shared" si="462"/>
        <v>4.96E-3</v>
      </c>
      <c r="AV281" s="10">
        <f t="shared" si="461"/>
        <v>9.9299199999999992</v>
      </c>
      <c r="AW281" s="18">
        <f t="shared" si="443"/>
        <v>9.5399999999999991</v>
      </c>
      <c r="AX281" s="25">
        <v>12</v>
      </c>
      <c r="AY281" s="27">
        <f t="shared" si="417"/>
        <v>114.47999999999999</v>
      </c>
      <c r="AZ281" s="18">
        <f>AZ$9</f>
        <v>0.4854</v>
      </c>
      <c r="BA281" s="9">
        <f t="shared" si="446"/>
        <v>208.23660000000001</v>
      </c>
      <c r="BB281" s="18">
        <f>BB$9</f>
        <v>0.1416</v>
      </c>
      <c r="BC281" s="9">
        <f t="shared" si="447"/>
        <v>222.73680000000002</v>
      </c>
      <c r="BD281" s="18">
        <f>BD$9</f>
        <v>0</v>
      </c>
      <c r="BE281" s="9">
        <f t="shared" si="448"/>
        <v>0</v>
      </c>
      <c r="BF281" s="11">
        <f t="shared" si="449"/>
        <v>854.87171999999998</v>
      </c>
      <c r="BG281" s="11">
        <f t="shared" si="450"/>
        <v>0</v>
      </c>
      <c r="BH281" s="11">
        <f t="shared" si="456"/>
        <v>854.87171999999998</v>
      </c>
      <c r="BI281" s="11">
        <f t="shared" si="457"/>
        <v>196.6204956</v>
      </c>
      <c r="BJ281" s="11">
        <f t="shared" si="458"/>
        <v>1051.4922156</v>
      </c>
      <c r="BL281" s="12"/>
    </row>
    <row r="282" spans="1:64" ht="13.8" x14ac:dyDescent="0.3">
      <c r="A282" s="31">
        <v>274</v>
      </c>
      <c r="B282" s="31">
        <v>44</v>
      </c>
      <c r="C282" s="31">
        <v>4</v>
      </c>
      <c r="D282" s="31" t="s">
        <v>99</v>
      </c>
      <c r="E282" s="31" t="s">
        <v>83</v>
      </c>
      <c r="F282" s="31" t="s">
        <v>80</v>
      </c>
      <c r="G282" s="31" t="s">
        <v>6</v>
      </c>
      <c r="H282" s="31" t="s">
        <v>6</v>
      </c>
      <c r="I282" s="31" t="s">
        <v>149</v>
      </c>
      <c r="J282" s="37" t="s">
        <v>150</v>
      </c>
      <c r="K282" s="31"/>
      <c r="L282" s="18" t="s">
        <v>125</v>
      </c>
      <c r="M282" s="18" t="s">
        <v>17</v>
      </c>
      <c r="N282" s="18" t="s">
        <v>18</v>
      </c>
      <c r="O282" s="18" t="s">
        <v>450</v>
      </c>
      <c r="P282" s="18" t="s">
        <v>872</v>
      </c>
      <c r="Q282" s="31"/>
      <c r="R282" s="18" t="s">
        <v>238</v>
      </c>
      <c r="S282" s="18" t="s">
        <v>469</v>
      </c>
      <c r="T282" s="18" t="s">
        <v>470</v>
      </c>
      <c r="U282" s="18" t="s">
        <v>470</v>
      </c>
      <c r="V282" s="18" t="s">
        <v>932</v>
      </c>
      <c r="W282" s="18"/>
      <c r="X282" s="18"/>
      <c r="Y282" s="38" t="s">
        <v>725</v>
      </c>
      <c r="Z282" s="18" t="str">
        <f>Z$9</f>
        <v>C12a</v>
      </c>
      <c r="AA282" s="18" t="s">
        <v>860</v>
      </c>
      <c r="AB282" s="18">
        <v>285</v>
      </c>
      <c r="AC282" s="18">
        <v>1030</v>
      </c>
      <c r="AD282" s="18"/>
      <c r="AE282" s="31"/>
      <c r="AF282" s="8">
        <f t="shared" si="451"/>
        <v>1315</v>
      </c>
      <c r="AG282" s="8">
        <f t="shared" si="452"/>
        <v>1.3149999999999999</v>
      </c>
      <c r="AH282" s="18">
        <v>12</v>
      </c>
      <c r="AI282" s="18">
        <f t="shared" si="459"/>
        <v>0</v>
      </c>
      <c r="AJ282" s="9">
        <f t="shared" si="453"/>
        <v>0</v>
      </c>
      <c r="AK282" s="18">
        <f>AK$9</f>
        <v>5.8</v>
      </c>
      <c r="AL282" s="9">
        <f t="shared" si="444"/>
        <v>69.599999999999994</v>
      </c>
      <c r="AM282" s="18">
        <f>AM$9</f>
        <v>0.08</v>
      </c>
      <c r="AN282" s="9">
        <f t="shared" si="454"/>
        <v>0.96</v>
      </c>
      <c r="AO282" s="18">
        <f>AO$9</f>
        <v>7.48</v>
      </c>
      <c r="AP282" s="9">
        <f t="shared" si="460"/>
        <v>89.76</v>
      </c>
      <c r="AQ282" s="21">
        <v>0</v>
      </c>
      <c r="AR282" s="9">
        <f t="shared" si="455"/>
        <v>0</v>
      </c>
      <c r="AS282" s="18">
        <f>AS$9</f>
        <v>2.4199999999999999E-2</v>
      </c>
      <c r="AT282" s="9">
        <f t="shared" si="445"/>
        <v>31.823</v>
      </c>
      <c r="AU282" s="21">
        <f t="shared" si="462"/>
        <v>4.96E-3</v>
      </c>
      <c r="AV282" s="10">
        <f t="shared" si="461"/>
        <v>6.5224000000000002</v>
      </c>
      <c r="AW282" s="18">
        <f t="shared" si="443"/>
        <v>9.5399999999999991</v>
      </c>
      <c r="AX282" s="25">
        <v>12</v>
      </c>
      <c r="AY282" s="27">
        <f t="shared" si="417"/>
        <v>114.47999999999999</v>
      </c>
      <c r="AZ282" s="18">
        <f>AZ$9</f>
        <v>0.4854</v>
      </c>
      <c r="BA282" s="9">
        <f t="shared" si="446"/>
        <v>138.339</v>
      </c>
      <c r="BB282" s="18">
        <f>BB$9</f>
        <v>0.1416</v>
      </c>
      <c r="BC282" s="9">
        <f t="shared" si="447"/>
        <v>145.84800000000001</v>
      </c>
      <c r="BD282" s="18">
        <f>BD$9</f>
        <v>0</v>
      </c>
      <c r="BE282" s="9">
        <f t="shared" si="448"/>
        <v>0</v>
      </c>
      <c r="BF282" s="11">
        <f t="shared" si="449"/>
        <v>597.33240000000012</v>
      </c>
      <c r="BG282" s="11">
        <f t="shared" si="450"/>
        <v>0</v>
      </c>
      <c r="BH282" s="11">
        <f t="shared" si="456"/>
        <v>597.33240000000012</v>
      </c>
      <c r="BI282" s="11">
        <f t="shared" si="457"/>
        <v>137.38645200000002</v>
      </c>
      <c r="BJ282" s="11">
        <f t="shared" si="458"/>
        <v>734.7188520000002</v>
      </c>
      <c r="BL282" s="12"/>
    </row>
    <row r="283" spans="1:64" ht="13.8" x14ac:dyDescent="0.3">
      <c r="A283" s="31">
        <v>275</v>
      </c>
      <c r="B283" s="31">
        <v>44</v>
      </c>
      <c r="C283" s="31">
        <v>5</v>
      </c>
      <c r="D283" s="31" t="s">
        <v>99</v>
      </c>
      <c r="E283" s="31" t="s">
        <v>83</v>
      </c>
      <c r="F283" s="31" t="s">
        <v>80</v>
      </c>
      <c r="G283" s="31" t="s">
        <v>6</v>
      </c>
      <c r="H283" s="31" t="s">
        <v>6</v>
      </c>
      <c r="I283" s="31" t="s">
        <v>149</v>
      </c>
      <c r="J283" s="37" t="s">
        <v>150</v>
      </c>
      <c r="K283" s="31"/>
      <c r="L283" s="18" t="s">
        <v>125</v>
      </c>
      <c r="M283" s="18" t="s">
        <v>17</v>
      </c>
      <c r="N283" s="18" t="s">
        <v>18</v>
      </c>
      <c r="O283" s="18" t="s">
        <v>450</v>
      </c>
      <c r="P283" s="18" t="s">
        <v>872</v>
      </c>
      <c r="Q283" s="31"/>
      <c r="R283" s="18" t="s">
        <v>239</v>
      </c>
      <c r="S283" s="18" t="s">
        <v>17</v>
      </c>
      <c r="T283" s="18" t="s">
        <v>18</v>
      </c>
      <c r="U283" s="18" t="s">
        <v>18</v>
      </c>
      <c r="V283" s="18" t="s">
        <v>450</v>
      </c>
      <c r="W283" s="18" t="s">
        <v>872</v>
      </c>
      <c r="X283" s="18"/>
      <c r="Y283" s="38" t="s">
        <v>726</v>
      </c>
      <c r="Z283" s="18" t="str">
        <f>Z$9</f>
        <v>C12a</v>
      </c>
      <c r="AA283" s="18" t="s">
        <v>871</v>
      </c>
      <c r="AB283" s="18">
        <v>692</v>
      </c>
      <c r="AC283" s="18">
        <v>1653</v>
      </c>
      <c r="AD283" s="18"/>
      <c r="AE283" s="31"/>
      <c r="AF283" s="8">
        <f t="shared" si="451"/>
        <v>2345</v>
      </c>
      <c r="AG283" s="8">
        <f t="shared" si="452"/>
        <v>2.3450000000000002</v>
      </c>
      <c r="AH283" s="18">
        <v>12</v>
      </c>
      <c r="AI283" s="18">
        <f t="shared" si="459"/>
        <v>0</v>
      </c>
      <c r="AJ283" s="9">
        <f t="shared" si="453"/>
        <v>0</v>
      </c>
      <c r="AK283" s="18">
        <f>AK$9</f>
        <v>5.8</v>
      </c>
      <c r="AL283" s="9">
        <f t="shared" si="444"/>
        <v>69.599999999999994</v>
      </c>
      <c r="AM283" s="18">
        <f>AM$9</f>
        <v>0.08</v>
      </c>
      <c r="AN283" s="9">
        <f t="shared" si="454"/>
        <v>14.399999999999999</v>
      </c>
      <c r="AO283" s="18">
        <f>AO$9</f>
        <v>7.48</v>
      </c>
      <c r="AP283" s="9">
        <f t="shared" si="460"/>
        <v>1346.4</v>
      </c>
      <c r="AQ283" s="21">
        <v>0</v>
      </c>
      <c r="AR283" s="9">
        <f t="shared" si="455"/>
        <v>0</v>
      </c>
      <c r="AS283" s="18">
        <f>AS$9</f>
        <v>2.4199999999999999E-2</v>
      </c>
      <c r="AT283" s="9">
        <f t="shared" si="445"/>
        <v>56.748999999999995</v>
      </c>
      <c r="AU283" s="21">
        <f t="shared" si="462"/>
        <v>4.96E-3</v>
      </c>
      <c r="AV283" s="10">
        <f t="shared" si="461"/>
        <v>11.6312</v>
      </c>
      <c r="AW283" s="18">
        <f t="shared" si="443"/>
        <v>9.5399999999999991</v>
      </c>
      <c r="AX283" s="25">
        <v>12</v>
      </c>
      <c r="AY283" s="27">
        <f t="shared" si="417"/>
        <v>114.47999999999999</v>
      </c>
      <c r="AZ283" s="18">
        <f>AZ$9</f>
        <v>0.4854</v>
      </c>
      <c r="BA283" s="9">
        <f t="shared" si="446"/>
        <v>335.89679999999998</v>
      </c>
      <c r="BB283" s="18">
        <f>BB$9</f>
        <v>0.1416</v>
      </c>
      <c r="BC283" s="9">
        <f t="shared" si="447"/>
        <v>234.06480000000002</v>
      </c>
      <c r="BD283" s="18">
        <f>BD$9</f>
        <v>0</v>
      </c>
      <c r="BE283" s="9">
        <f t="shared" si="448"/>
        <v>0</v>
      </c>
      <c r="BF283" s="11">
        <f t="shared" si="449"/>
        <v>2183.2218000000003</v>
      </c>
      <c r="BG283" s="11">
        <f t="shared" si="450"/>
        <v>0</v>
      </c>
      <c r="BH283" s="11">
        <f t="shared" si="456"/>
        <v>2183.2218000000003</v>
      </c>
      <c r="BI283" s="11">
        <f t="shared" si="457"/>
        <v>502.1410140000001</v>
      </c>
      <c r="BJ283" s="11">
        <f t="shared" si="458"/>
        <v>2685.3628140000005</v>
      </c>
      <c r="BL283" s="12"/>
    </row>
    <row r="284" spans="1:64" ht="13.8" x14ac:dyDescent="0.3">
      <c r="A284" s="31">
        <v>276</v>
      </c>
      <c r="B284" s="31">
        <v>44</v>
      </c>
      <c r="C284" s="31">
        <v>6</v>
      </c>
      <c r="D284" s="31" t="s">
        <v>99</v>
      </c>
      <c r="E284" s="31" t="s">
        <v>83</v>
      </c>
      <c r="F284" s="31" t="s">
        <v>80</v>
      </c>
      <c r="G284" s="31" t="s">
        <v>6</v>
      </c>
      <c r="H284" s="31" t="s">
        <v>6</v>
      </c>
      <c r="I284" s="31" t="s">
        <v>149</v>
      </c>
      <c r="J284" s="37" t="s">
        <v>150</v>
      </c>
      <c r="K284" s="31"/>
      <c r="L284" s="18" t="s">
        <v>125</v>
      </c>
      <c r="M284" s="18" t="s">
        <v>17</v>
      </c>
      <c r="N284" s="18" t="s">
        <v>18</v>
      </c>
      <c r="O284" s="18" t="s">
        <v>450</v>
      </c>
      <c r="P284" s="18" t="s">
        <v>872</v>
      </c>
      <c r="Q284" s="31"/>
      <c r="R284" s="18" t="s">
        <v>238</v>
      </c>
      <c r="S284" s="18" t="s">
        <v>17</v>
      </c>
      <c r="T284" s="18" t="s">
        <v>18</v>
      </c>
      <c r="U284" s="18" t="s">
        <v>18</v>
      </c>
      <c r="V284" s="18" t="s">
        <v>471</v>
      </c>
      <c r="W284" s="18"/>
      <c r="X284" s="18"/>
      <c r="Y284" s="38" t="s">
        <v>727</v>
      </c>
      <c r="Z284" s="18" t="str">
        <f t="shared" ref="Z284:Z293" si="463">Z$9</f>
        <v>C12a</v>
      </c>
      <c r="AA284" s="18" t="s">
        <v>860</v>
      </c>
      <c r="AB284" s="18">
        <v>454</v>
      </c>
      <c r="AC284" s="18">
        <v>1289</v>
      </c>
      <c r="AD284" s="18"/>
      <c r="AE284" s="31"/>
      <c r="AF284" s="8">
        <f t="shared" si="451"/>
        <v>1743</v>
      </c>
      <c r="AG284" s="8">
        <f t="shared" si="452"/>
        <v>1.7430000000000001</v>
      </c>
      <c r="AH284" s="18">
        <v>12</v>
      </c>
      <c r="AI284" s="18">
        <f t="shared" si="459"/>
        <v>0</v>
      </c>
      <c r="AJ284" s="9">
        <f t="shared" si="453"/>
        <v>0</v>
      </c>
      <c r="AK284" s="18">
        <f t="shared" ref="AK284:AK293" si="464">AK$9</f>
        <v>5.8</v>
      </c>
      <c r="AL284" s="9">
        <f t="shared" si="444"/>
        <v>69.599999999999994</v>
      </c>
      <c r="AM284" s="18">
        <f t="shared" ref="AM284:AM293" si="465">AM$9</f>
        <v>0.08</v>
      </c>
      <c r="AN284" s="9">
        <f t="shared" si="454"/>
        <v>0.96</v>
      </c>
      <c r="AO284" s="18">
        <f t="shared" ref="AO284:AO293" si="466">AO$9</f>
        <v>7.48</v>
      </c>
      <c r="AP284" s="9">
        <f t="shared" si="460"/>
        <v>89.76</v>
      </c>
      <c r="AQ284" s="21">
        <v>0</v>
      </c>
      <c r="AR284" s="9">
        <f t="shared" si="455"/>
        <v>0</v>
      </c>
      <c r="AS284" s="18">
        <f t="shared" ref="AS284:AS293" si="467">AS$9</f>
        <v>2.4199999999999999E-2</v>
      </c>
      <c r="AT284" s="9">
        <f t="shared" si="445"/>
        <v>42.180599999999998</v>
      </c>
      <c r="AU284" s="21">
        <f t="shared" si="462"/>
        <v>4.96E-3</v>
      </c>
      <c r="AV284" s="10">
        <f t="shared" si="461"/>
        <v>8.6452799999999996</v>
      </c>
      <c r="AW284" s="18">
        <f t="shared" si="443"/>
        <v>9.5399999999999991</v>
      </c>
      <c r="AX284" s="25">
        <v>12</v>
      </c>
      <c r="AY284" s="27">
        <f t="shared" si="417"/>
        <v>114.47999999999999</v>
      </c>
      <c r="AZ284" s="18">
        <f t="shared" ref="AZ284:AZ293" si="468">AZ$9</f>
        <v>0.4854</v>
      </c>
      <c r="BA284" s="9">
        <f t="shared" si="446"/>
        <v>220.3716</v>
      </c>
      <c r="BB284" s="18">
        <f t="shared" ref="BB284:BB293" si="469">BB$9</f>
        <v>0.1416</v>
      </c>
      <c r="BC284" s="9">
        <f t="shared" si="447"/>
        <v>182.5224</v>
      </c>
      <c r="BD284" s="18">
        <f t="shared" ref="BD284:BD293" si="470">BD$9</f>
        <v>0</v>
      </c>
      <c r="BE284" s="9">
        <f t="shared" si="448"/>
        <v>0</v>
      </c>
      <c r="BF284" s="11">
        <f t="shared" si="449"/>
        <v>728.51988000000006</v>
      </c>
      <c r="BG284" s="11">
        <f t="shared" si="450"/>
        <v>0</v>
      </c>
      <c r="BH284" s="11">
        <f t="shared" si="456"/>
        <v>728.51988000000006</v>
      </c>
      <c r="BI284" s="11">
        <f t="shared" si="457"/>
        <v>167.55957240000001</v>
      </c>
      <c r="BJ284" s="11">
        <f t="shared" si="458"/>
        <v>896.07945240000004</v>
      </c>
      <c r="BL284" s="12"/>
    </row>
    <row r="285" spans="1:64" ht="13.8" x14ac:dyDescent="0.3">
      <c r="A285" s="31">
        <v>277</v>
      </c>
      <c r="B285" s="31">
        <v>44</v>
      </c>
      <c r="C285" s="31">
        <v>7</v>
      </c>
      <c r="D285" s="31" t="s">
        <v>99</v>
      </c>
      <c r="E285" s="31" t="s">
        <v>83</v>
      </c>
      <c r="F285" s="31" t="s">
        <v>80</v>
      </c>
      <c r="G285" s="31" t="s">
        <v>6</v>
      </c>
      <c r="H285" s="31" t="s">
        <v>6</v>
      </c>
      <c r="I285" s="31" t="s">
        <v>149</v>
      </c>
      <c r="J285" s="37" t="s">
        <v>150</v>
      </c>
      <c r="K285" s="31"/>
      <c r="L285" s="18" t="s">
        <v>125</v>
      </c>
      <c r="M285" s="18" t="s">
        <v>17</v>
      </c>
      <c r="N285" s="18" t="s">
        <v>18</v>
      </c>
      <c r="O285" s="18" t="s">
        <v>450</v>
      </c>
      <c r="P285" s="18" t="s">
        <v>872</v>
      </c>
      <c r="Q285" s="31"/>
      <c r="R285" s="18" t="s">
        <v>238</v>
      </c>
      <c r="S285" s="18" t="s">
        <v>472</v>
      </c>
      <c r="T285" s="18" t="s">
        <v>473</v>
      </c>
      <c r="U285" s="18" t="s">
        <v>473</v>
      </c>
      <c r="V285" s="18"/>
      <c r="W285" s="18"/>
      <c r="X285" s="18"/>
      <c r="Y285" s="38" t="s">
        <v>728</v>
      </c>
      <c r="Z285" s="18" t="str">
        <f t="shared" si="463"/>
        <v>C12a</v>
      </c>
      <c r="AA285" s="18" t="s">
        <v>862</v>
      </c>
      <c r="AB285" s="18">
        <v>207</v>
      </c>
      <c r="AC285" s="18">
        <v>729</v>
      </c>
      <c r="AD285" s="18"/>
      <c r="AE285" s="31"/>
      <c r="AF285" s="8">
        <f t="shared" si="451"/>
        <v>936</v>
      </c>
      <c r="AG285" s="8">
        <f t="shared" si="452"/>
        <v>0.93600000000000005</v>
      </c>
      <c r="AH285" s="18">
        <v>12</v>
      </c>
      <c r="AI285" s="18">
        <f t="shared" si="459"/>
        <v>0</v>
      </c>
      <c r="AJ285" s="9">
        <f t="shared" si="453"/>
        <v>0</v>
      </c>
      <c r="AK285" s="18">
        <f t="shared" si="464"/>
        <v>5.8</v>
      </c>
      <c r="AL285" s="9">
        <f t="shared" si="444"/>
        <v>69.599999999999994</v>
      </c>
      <c r="AM285" s="18">
        <f t="shared" si="465"/>
        <v>0.08</v>
      </c>
      <c r="AN285" s="9">
        <f t="shared" si="454"/>
        <v>1.92</v>
      </c>
      <c r="AO285" s="18">
        <f t="shared" si="466"/>
        <v>7.48</v>
      </c>
      <c r="AP285" s="9">
        <f t="shared" si="460"/>
        <v>179.52</v>
      </c>
      <c r="AQ285" s="21">
        <v>0</v>
      </c>
      <c r="AR285" s="9">
        <f t="shared" si="455"/>
        <v>0</v>
      </c>
      <c r="AS285" s="18">
        <f t="shared" si="467"/>
        <v>2.4199999999999999E-2</v>
      </c>
      <c r="AT285" s="9">
        <f t="shared" si="445"/>
        <v>22.651199999999999</v>
      </c>
      <c r="AU285" s="21">
        <f t="shared" si="462"/>
        <v>4.96E-3</v>
      </c>
      <c r="AV285" s="10">
        <f t="shared" si="461"/>
        <v>4.6425599999999996</v>
      </c>
      <c r="AW285" s="18">
        <v>5.72</v>
      </c>
      <c r="AX285" s="25">
        <v>12</v>
      </c>
      <c r="AY285" s="27">
        <f t="shared" si="417"/>
        <v>68.64</v>
      </c>
      <c r="AZ285" s="18">
        <f t="shared" si="468"/>
        <v>0.4854</v>
      </c>
      <c r="BA285" s="9">
        <f t="shared" si="446"/>
        <v>100.4778</v>
      </c>
      <c r="BB285" s="18">
        <f t="shared" si="469"/>
        <v>0.1416</v>
      </c>
      <c r="BC285" s="9">
        <f t="shared" si="447"/>
        <v>103.2264</v>
      </c>
      <c r="BD285" s="18">
        <f t="shared" si="470"/>
        <v>0</v>
      </c>
      <c r="BE285" s="9">
        <f t="shared" si="448"/>
        <v>0</v>
      </c>
      <c r="BF285" s="11">
        <f t="shared" si="449"/>
        <v>550.67795999999998</v>
      </c>
      <c r="BG285" s="11">
        <f t="shared" si="450"/>
        <v>0</v>
      </c>
      <c r="BH285" s="11">
        <f t="shared" si="456"/>
        <v>550.67795999999998</v>
      </c>
      <c r="BI285" s="11">
        <f t="shared" si="457"/>
        <v>126.65593080000001</v>
      </c>
      <c r="BJ285" s="11">
        <f t="shared" si="458"/>
        <v>677.33389079999995</v>
      </c>
      <c r="BL285" s="12"/>
    </row>
    <row r="286" spans="1:64" ht="13.8" x14ac:dyDescent="0.3">
      <c r="A286" s="31">
        <v>278</v>
      </c>
      <c r="B286" s="31">
        <v>44</v>
      </c>
      <c r="C286" s="31">
        <v>8</v>
      </c>
      <c r="D286" s="31" t="s">
        <v>99</v>
      </c>
      <c r="E286" s="31" t="s">
        <v>83</v>
      </c>
      <c r="F286" s="31" t="s">
        <v>80</v>
      </c>
      <c r="G286" s="31" t="s">
        <v>6</v>
      </c>
      <c r="H286" s="31" t="s">
        <v>6</v>
      </c>
      <c r="I286" s="31" t="s">
        <v>149</v>
      </c>
      <c r="J286" s="37" t="s">
        <v>150</v>
      </c>
      <c r="K286" s="31"/>
      <c r="L286" s="18" t="s">
        <v>125</v>
      </c>
      <c r="M286" s="18" t="s">
        <v>17</v>
      </c>
      <c r="N286" s="18" t="s">
        <v>18</v>
      </c>
      <c r="O286" s="18" t="s">
        <v>450</v>
      </c>
      <c r="P286" s="18" t="s">
        <v>872</v>
      </c>
      <c r="Q286" s="31"/>
      <c r="R286" s="18" t="s">
        <v>240</v>
      </c>
      <c r="S286" s="18" t="s">
        <v>17</v>
      </c>
      <c r="T286" s="18" t="s">
        <v>18</v>
      </c>
      <c r="U286" s="18" t="s">
        <v>18</v>
      </c>
      <c r="V286" s="18" t="s">
        <v>474</v>
      </c>
      <c r="W286" s="18"/>
      <c r="X286" s="18"/>
      <c r="Y286" s="38" t="s">
        <v>729</v>
      </c>
      <c r="Z286" s="18" t="str">
        <f t="shared" si="463"/>
        <v>C12a</v>
      </c>
      <c r="AA286" s="18" t="s">
        <v>876</v>
      </c>
      <c r="AB286" s="18">
        <v>231</v>
      </c>
      <c r="AC286" s="18">
        <v>841</v>
      </c>
      <c r="AD286" s="18"/>
      <c r="AE286" s="31"/>
      <c r="AF286" s="8">
        <f t="shared" si="451"/>
        <v>1072</v>
      </c>
      <c r="AG286" s="8">
        <f t="shared" si="452"/>
        <v>1.0720000000000001</v>
      </c>
      <c r="AH286" s="18">
        <v>12</v>
      </c>
      <c r="AI286" s="18">
        <f t="shared" si="459"/>
        <v>0</v>
      </c>
      <c r="AJ286" s="9">
        <f t="shared" si="453"/>
        <v>0</v>
      </c>
      <c r="AK286" s="18">
        <f t="shared" si="464"/>
        <v>5.8</v>
      </c>
      <c r="AL286" s="9">
        <f t="shared" si="444"/>
        <v>69.599999999999994</v>
      </c>
      <c r="AM286" s="18">
        <f t="shared" si="465"/>
        <v>0.08</v>
      </c>
      <c r="AN286" s="9">
        <f t="shared" si="454"/>
        <v>24</v>
      </c>
      <c r="AO286" s="18">
        <f t="shared" si="466"/>
        <v>7.48</v>
      </c>
      <c r="AP286" s="9">
        <f t="shared" si="460"/>
        <v>2244</v>
      </c>
      <c r="AQ286" s="21">
        <v>0</v>
      </c>
      <c r="AR286" s="9">
        <f t="shared" si="455"/>
        <v>0</v>
      </c>
      <c r="AS286" s="18">
        <f t="shared" si="467"/>
        <v>2.4199999999999999E-2</v>
      </c>
      <c r="AT286" s="9">
        <f t="shared" si="445"/>
        <v>25.942399999999999</v>
      </c>
      <c r="AU286" s="21">
        <f t="shared" si="462"/>
        <v>4.96E-3</v>
      </c>
      <c r="AV286" s="10">
        <f t="shared" si="461"/>
        <v>5.3171200000000001</v>
      </c>
      <c r="AW286" s="18">
        <f t="shared" ref="AW286" si="471">AW$9</f>
        <v>0.1024</v>
      </c>
      <c r="AX286" s="18">
        <v>0.8</v>
      </c>
      <c r="AY286" s="9">
        <f>AX286*AW286*AF286</f>
        <v>87.818240000000003</v>
      </c>
      <c r="AZ286" s="18">
        <f t="shared" si="468"/>
        <v>0.4854</v>
      </c>
      <c r="BA286" s="9">
        <f t="shared" si="446"/>
        <v>112.12739999999999</v>
      </c>
      <c r="BB286" s="18">
        <f t="shared" si="469"/>
        <v>0.1416</v>
      </c>
      <c r="BC286" s="9">
        <f t="shared" si="447"/>
        <v>119.0856</v>
      </c>
      <c r="BD286" s="18">
        <f t="shared" si="470"/>
        <v>0</v>
      </c>
      <c r="BE286" s="9">
        <f t="shared" si="448"/>
        <v>0</v>
      </c>
      <c r="BF286" s="11">
        <f t="shared" si="449"/>
        <v>2687.8907599999998</v>
      </c>
      <c r="BG286" s="11">
        <f t="shared" si="450"/>
        <v>0</v>
      </c>
      <c r="BH286" s="11">
        <f t="shared" si="456"/>
        <v>2687.8907599999998</v>
      </c>
      <c r="BI286" s="11">
        <f t="shared" si="457"/>
        <v>618.21487479999996</v>
      </c>
      <c r="BJ286" s="11">
        <f t="shared" si="458"/>
        <v>3306.1056347999997</v>
      </c>
      <c r="BL286" s="12"/>
    </row>
    <row r="287" spans="1:64" ht="13.8" x14ac:dyDescent="0.3">
      <c r="A287" s="31">
        <v>279</v>
      </c>
      <c r="B287" s="31">
        <v>44</v>
      </c>
      <c r="C287" s="31">
        <v>9</v>
      </c>
      <c r="D287" s="31" t="s">
        <v>99</v>
      </c>
      <c r="E287" s="31" t="s">
        <v>83</v>
      </c>
      <c r="F287" s="31" t="s">
        <v>80</v>
      </c>
      <c r="G287" s="31" t="s">
        <v>6</v>
      </c>
      <c r="H287" s="31" t="s">
        <v>6</v>
      </c>
      <c r="I287" s="31" t="s">
        <v>149</v>
      </c>
      <c r="J287" s="37" t="s">
        <v>150</v>
      </c>
      <c r="K287" s="31"/>
      <c r="L287" s="18" t="s">
        <v>125</v>
      </c>
      <c r="M287" s="18" t="s">
        <v>17</v>
      </c>
      <c r="N287" s="18" t="s">
        <v>18</v>
      </c>
      <c r="O287" s="18" t="s">
        <v>450</v>
      </c>
      <c r="P287" s="18" t="s">
        <v>872</v>
      </c>
      <c r="Q287" s="31"/>
      <c r="R287" s="18" t="s">
        <v>241</v>
      </c>
      <c r="S287" s="18" t="s">
        <v>475</v>
      </c>
      <c r="T287" s="18" t="s">
        <v>476</v>
      </c>
      <c r="U287" s="18" t="s">
        <v>476</v>
      </c>
      <c r="V287" s="18"/>
      <c r="W287" s="18" t="s">
        <v>477</v>
      </c>
      <c r="X287" s="18"/>
      <c r="Y287" s="38" t="s">
        <v>730</v>
      </c>
      <c r="Z287" s="18" t="str">
        <f t="shared" si="463"/>
        <v>C12a</v>
      </c>
      <c r="AA287" s="18" t="s">
        <v>862</v>
      </c>
      <c r="AB287" s="18">
        <v>402</v>
      </c>
      <c r="AC287" s="18">
        <v>1156</v>
      </c>
      <c r="AD287" s="18"/>
      <c r="AE287" s="31"/>
      <c r="AF287" s="8">
        <f t="shared" si="451"/>
        <v>1558</v>
      </c>
      <c r="AG287" s="8">
        <f t="shared" si="452"/>
        <v>1.5580000000000001</v>
      </c>
      <c r="AH287" s="18">
        <v>12</v>
      </c>
      <c r="AI287" s="18">
        <f t="shared" si="459"/>
        <v>0</v>
      </c>
      <c r="AJ287" s="9">
        <f t="shared" si="453"/>
        <v>0</v>
      </c>
      <c r="AK287" s="18">
        <f t="shared" si="464"/>
        <v>5.8</v>
      </c>
      <c r="AL287" s="9">
        <f t="shared" si="444"/>
        <v>69.599999999999994</v>
      </c>
      <c r="AM287" s="18">
        <f t="shared" si="465"/>
        <v>0.08</v>
      </c>
      <c r="AN287" s="9">
        <f t="shared" si="454"/>
        <v>1.92</v>
      </c>
      <c r="AO287" s="18">
        <f t="shared" si="466"/>
        <v>7.48</v>
      </c>
      <c r="AP287" s="9">
        <f t="shared" si="460"/>
        <v>179.52</v>
      </c>
      <c r="AQ287" s="21">
        <v>0</v>
      </c>
      <c r="AR287" s="9">
        <f t="shared" si="455"/>
        <v>0</v>
      </c>
      <c r="AS287" s="18">
        <f t="shared" si="467"/>
        <v>2.4199999999999999E-2</v>
      </c>
      <c r="AT287" s="9">
        <f t="shared" si="445"/>
        <v>37.703600000000002</v>
      </c>
      <c r="AU287" s="21">
        <f t="shared" si="462"/>
        <v>4.96E-3</v>
      </c>
      <c r="AV287" s="10">
        <f t="shared" si="461"/>
        <v>7.7276800000000003</v>
      </c>
      <c r="AW287" s="18">
        <f t="shared" ref="AW287:AW289" si="472">AW$60</f>
        <v>9.5399999999999991</v>
      </c>
      <c r="AX287" s="25">
        <v>12</v>
      </c>
      <c r="AY287" s="27">
        <f t="shared" ref="AY287:AY304" si="473">AX287*AW287</f>
        <v>114.47999999999999</v>
      </c>
      <c r="AZ287" s="18">
        <f t="shared" si="468"/>
        <v>0.4854</v>
      </c>
      <c r="BA287" s="9">
        <f t="shared" si="446"/>
        <v>195.13079999999999</v>
      </c>
      <c r="BB287" s="18">
        <f t="shared" si="469"/>
        <v>0.1416</v>
      </c>
      <c r="BC287" s="9">
        <f t="shared" si="447"/>
        <v>163.68960000000001</v>
      </c>
      <c r="BD287" s="18">
        <f t="shared" si="470"/>
        <v>0</v>
      </c>
      <c r="BE287" s="9">
        <f t="shared" si="448"/>
        <v>0</v>
      </c>
      <c r="BF287" s="11">
        <f t="shared" si="449"/>
        <v>769.77167999999995</v>
      </c>
      <c r="BG287" s="11">
        <f t="shared" si="450"/>
        <v>0</v>
      </c>
      <c r="BH287" s="11">
        <f t="shared" si="456"/>
        <v>769.77167999999995</v>
      </c>
      <c r="BI287" s="11">
        <f t="shared" si="457"/>
        <v>177.0474864</v>
      </c>
      <c r="BJ287" s="11">
        <f t="shared" si="458"/>
        <v>946.81916639999997</v>
      </c>
      <c r="BL287" s="12"/>
    </row>
    <row r="288" spans="1:64" ht="13.8" x14ac:dyDescent="0.3">
      <c r="A288" s="31">
        <v>280</v>
      </c>
      <c r="B288" s="31">
        <v>44</v>
      </c>
      <c r="C288" s="31">
        <v>10</v>
      </c>
      <c r="D288" s="31" t="s">
        <v>99</v>
      </c>
      <c r="E288" s="31" t="s">
        <v>83</v>
      </c>
      <c r="F288" s="31" t="s">
        <v>80</v>
      </c>
      <c r="G288" s="31" t="s">
        <v>6</v>
      </c>
      <c r="H288" s="31" t="s">
        <v>6</v>
      </c>
      <c r="I288" s="31" t="s">
        <v>149</v>
      </c>
      <c r="J288" s="37" t="s">
        <v>150</v>
      </c>
      <c r="K288" s="31"/>
      <c r="L288" s="18" t="s">
        <v>125</v>
      </c>
      <c r="M288" s="18" t="s">
        <v>17</v>
      </c>
      <c r="N288" s="18" t="s">
        <v>18</v>
      </c>
      <c r="O288" s="18" t="s">
        <v>450</v>
      </c>
      <c r="P288" s="18" t="s">
        <v>872</v>
      </c>
      <c r="Q288" s="31"/>
      <c r="R288" s="18" t="s">
        <v>242</v>
      </c>
      <c r="S288" s="18" t="s">
        <v>475</v>
      </c>
      <c r="T288" s="18" t="s">
        <v>478</v>
      </c>
      <c r="U288" s="18" t="s">
        <v>478</v>
      </c>
      <c r="V288" s="18"/>
      <c r="W288" s="18" t="s">
        <v>479</v>
      </c>
      <c r="X288" s="18"/>
      <c r="Y288" s="38" t="s">
        <v>731</v>
      </c>
      <c r="Z288" s="18" t="str">
        <f t="shared" si="463"/>
        <v>C12a</v>
      </c>
      <c r="AA288" s="18" t="s">
        <v>862</v>
      </c>
      <c r="AB288" s="18">
        <v>385</v>
      </c>
      <c r="AC288" s="18">
        <v>1281</v>
      </c>
      <c r="AD288" s="18"/>
      <c r="AE288" s="31"/>
      <c r="AF288" s="8">
        <f t="shared" si="451"/>
        <v>1666</v>
      </c>
      <c r="AG288" s="8">
        <f t="shared" si="452"/>
        <v>1.6659999999999999</v>
      </c>
      <c r="AH288" s="18">
        <v>12</v>
      </c>
      <c r="AI288" s="18">
        <f t="shared" si="459"/>
        <v>0</v>
      </c>
      <c r="AJ288" s="9">
        <f t="shared" si="453"/>
        <v>0</v>
      </c>
      <c r="AK288" s="18">
        <f t="shared" si="464"/>
        <v>5.8</v>
      </c>
      <c r="AL288" s="9">
        <f t="shared" si="444"/>
        <v>69.599999999999994</v>
      </c>
      <c r="AM288" s="18">
        <f t="shared" si="465"/>
        <v>0.08</v>
      </c>
      <c r="AN288" s="9">
        <f t="shared" si="454"/>
        <v>1.92</v>
      </c>
      <c r="AO288" s="18">
        <f t="shared" si="466"/>
        <v>7.48</v>
      </c>
      <c r="AP288" s="9">
        <f t="shared" si="460"/>
        <v>179.52</v>
      </c>
      <c r="AQ288" s="21">
        <v>0</v>
      </c>
      <c r="AR288" s="9">
        <f t="shared" si="455"/>
        <v>0</v>
      </c>
      <c r="AS288" s="18">
        <f t="shared" si="467"/>
        <v>2.4199999999999999E-2</v>
      </c>
      <c r="AT288" s="9">
        <f t="shared" si="445"/>
        <v>40.3172</v>
      </c>
      <c r="AU288" s="21">
        <f t="shared" si="462"/>
        <v>4.96E-3</v>
      </c>
      <c r="AV288" s="10">
        <f t="shared" si="461"/>
        <v>8.2633600000000005</v>
      </c>
      <c r="AW288" s="18">
        <f t="shared" si="472"/>
        <v>9.5399999999999991</v>
      </c>
      <c r="AX288" s="25">
        <v>12</v>
      </c>
      <c r="AY288" s="27">
        <f t="shared" si="473"/>
        <v>114.47999999999999</v>
      </c>
      <c r="AZ288" s="18">
        <f t="shared" si="468"/>
        <v>0.4854</v>
      </c>
      <c r="BA288" s="9">
        <f t="shared" si="446"/>
        <v>186.87899999999999</v>
      </c>
      <c r="BB288" s="18">
        <f t="shared" si="469"/>
        <v>0.1416</v>
      </c>
      <c r="BC288" s="9">
        <f t="shared" si="447"/>
        <v>181.3896</v>
      </c>
      <c r="BD288" s="18">
        <f t="shared" si="470"/>
        <v>0</v>
      </c>
      <c r="BE288" s="9">
        <f t="shared" si="448"/>
        <v>0</v>
      </c>
      <c r="BF288" s="11">
        <f t="shared" si="449"/>
        <v>782.36915999999997</v>
      </c>
      <c r="BG288" s="11">
        <f t="shared" si="450"/>
        <v>0</v>
      </c>
      <c r="BH288" s="11">
        <f t="shared" si="456"/>
        <v>782.36915999999997</v>
      </c>
      <c r="BI288" s="11">
        <f t="shared" si="457"/>
        <v>179.94490680000001</v>
      </c>
      <c r="BJ288" s="11">
        <f t="shared" si="458"/>
        <v>962.31406679999998</v>
      </c>
      <c r="BL288" s="12"/>
    </row>
    <row r="289" spans="1:64" ht="13.8" x14ac:dyDescent="0.3">
      <c r="A289" s="31">
        <v>281</v>
      </c>
      <c r="B289" s="31">
        <v>44</v>
      </c>
      <c r="C289" s="31">
        <v>11</v>
      </c>
      <c r="D289" s="31" t="s">
        <v>99</v>
      </c>
      <c r="E289" s="31" t="s">
        <v>83</v>
      </c>
      <c r="F289" s="31" t="s">
        <v>80</v>
      </c>
      <c r="G289" s="31" t="s">
        <v>6</v>
      </c>
      <c r="H289" s="31" t="s">
        <v>6</v>
      </c>
      <c r="I289" s="31" t="s">
        <v>149</v>
      </c>
      <c r="J289" s="37" t="s">
        <v>150</v>
      </c>
      <c r="K289" s="31"/>
      <c r="L289" s="18" t="s">
        <v>125</v>
      </c>
      <c r="M289" s="18" t="s">
        <v>17</v>
      </c>
      <c r="N289" s="18" t="s">
        <v>18</v>
      </c>
      <c r="O289" s="18" t="s">
        <v>450</v>
      </c>
      <c r="P289" s="18" t="s">
        <v>872</v>
      </c>
      <c r="Q289" s="31"/>
      <c r="R289" s="18" t="s">
        <v>243</v>
      </c>
      <c r="S289" s="18" t="s">
        <v>480</v>
      </c>
      <c r="T289" s="18" t="s">
        <v>481</v>
      </c>
      <c r="U289" s="18" t="s">
        <v>481</v>
      </c>
      <c r="V289" s="18"/>
      <c r="W289" s="18" t="s">
        <v>482</v>
      </c>
      <c r="X289" s="18"/>
      <c r="Y289" s="38" t="s">
        <v>732</v>
      </c>
      <c r="Z289" s="18" t="str">
        <f t="shared" si="463"/>
        <v>C12a</v>
      </c>
      <c r="AA289" s="18">
        <v>1.5</v>
      </c>
      <c r="AB289" s="18">
        <v>258</v>
      </c>
      <c r="AC289" s="18">
        <v>954</v>
      </c>
      <c r="AD289" s="18"/>
      <c r="AE289" s="31"/>
      <c r="AF289" s="8">
        <f t="shared" si="451"/>
        <v>1212</v>
      </c>
      <c r="AG289" s="8">
        <f t="shared" si="452"/>
        <v>1.212</v>
      </c>
      <c r="AH289" s="18">
        <v>12</v>
      </c>
      <c r="AI289" s="18">
        <f t="shared" si="459"/>
        <v>0</v>
      </c>
      <c r="AJ289" s="9">
        <f t="shared" si="453"/>
        <v>0</v>
      </c>
      <c r="AK289" s="18">
        <f t="shared" si="464"/>
        <v>5.8</v>
      </c>
      <c r="AL289" s="9">
        <f t="shared" si="444"/>
        <v>69.599999999999994</v>
      </c>
      <c r="AM289" s="18">
        <f t="shared" si="465"/>
        <v>0.08</v>
      </c>
      <c r="AN289" s="9">
        <f t="shared" si="454"/>
        <v>1.44</v>
      </c>
      <c r="AO289" s="18">
        <f t="shared" si="466"/>
        <v>7.48</v>
      </c>
      <c r="AP289" s="9">
        <f t="shared" si="460"/>
        <v>134.64000000000001</v>
      </c>
      <c r="AQ289" s="21">
        <v>0</v>
      </c>
      <c r="AR289" s="9">
        <f t="shared" si="455"/>
        <v>0</v>
      </c>
      <c r="AS289" s="18">
        <f t="shared" si="467"/>
        <v>2.4199999999999999E-2</v>
      </c>
      <c r="AT289" s="9">
        <f t="shared" si="445"/>
        <v>29.330399999999997</v>
      </c>
      <c r="AU289" s="21">
        <f t="shared" si="462"/>
        <v>4.96E-3</v>
      </c>
      <c r="AV289" s="10">
        <f t="shared" si="461"/>
        <v>6.01152</v>
      </c>
      <c r="AW289" s="18">
        <f t="shared" si="472"/>
        <v>9.5399999999999991</v>
      </c>
      <c r="AX289" s="25">
        <v>12</v>
      </c>
      <c r="AY289" s="27">
        <f t="shared" si="473"/>
        <v>114.47999999999999</v>
      </c>
      <c r="AZ289" s="18">
        <f t="shared" si="468"/>
        <v>0.4854</v>
      </c>
      <c r="BA289" s="9">
        <f t="shared" si="446"/>
        <v>125.2332</v>
      </c>
      <c r="BB289" s="18">
        <f t="shared" si="469"/>
        <v>0.1416</v>
      </c>
      <c r="BC289" s="9">
        <f t="shared" si="447"/>
        <v>135.0864</v>
      </c>
      <c r="BD289" s="18">
        <f t="shared" si="470"/>
        <v>0</v>
      </c>
      <c r="BE289" s="9">
        <f t="shared" si="448"/>
        <v>0</v>
      </c>
      <c r="BF289" s="11">
        <f t="shared" si="449"/>
        <v>615.82152000000008</v>
      </c>
      <c r="BG289" s="11">
        <f t="shared" si="450"/>
        <v>0</v>
      </c>
      <c r="BH289" s="11">
        <f t="shared" si="456"/>
        <v>615.82152000000008</v>
      </c>
      <c r="BI289" s="11">
        <f t="shared" si="457"/>
        <v>141.63894960000002</v>
      </c>
      <c r="BJ289" s="11">
        <f t="shared" si="458"/>
        <v>757.46046960000012</v>
      </c>
      <c r="BL289" s="12"/>
    </row>
    <row r="290" spans="1:64" ht="13.8" x14ac:dyDescent="0.3">
      <c r="A290" s="31">
        <v>282</v>
      </c>
      <c r="B290" s="31">
        <v>44</v>
      </c>
      <c r="C290" s="31">
        <v>12</v>
      </c>
      <c r="D290" s="31" t="s">
        <v>99</v>
      </c>
      <c r="E290" s="31" t="s">
        <v>83</v>
      </c>
      <c r="F290" s="31" t="s">
        <v>80</v>
      </c>
      <c r="G290" s="31" t="s">
        <v>6</v>
      </c>
      <c r="H290" s="31" t="s">
        <v>6</v>
      </c>
      <c r="I290" s="31" t="s">
        <v>149</v>
      </c>
      <c r="J290" s="37" t="s">
        <v>150</v>
      </c>
      <c r="K290" s="31"/>
      <c r="L290" s="18" t="s">
        <v>125</v>
      </c>
      <c r="M290" s="18" t="s">
        <v>17</v>
      </c>
      <c r="N290" s="18" t="s">
        <v>18</v>
      </c>
      <c r="O290" s="18" t="s">
        <v>450</v>
      </c>
      <c r="P290" s="18" t="s">
        <v>872</v>
      </c>
      <c r="Q290" s="31"/>
      <c r="R290" s="18" t="s">
        <v>244</v>
      </c>
      <c r="S290" s="18" t="s">
        <v>483</v>
      </c>
      <c r="T290" s="18" t="s">
        <v>484</v>
      </c>
      <c r="U290" s="18" t="s">
        <v>484</v>
      </c>
      <c r="V290" s="18"/>
      <c r="W290" s="18"/>
      <c r="X290" s="18"/>
      <c r="Y290" s="38" t="s">
        <v>733</v>
      </c>
      <c r="Z290" s="18" t="str">
        <f t="shared" si="463"/>
        <v>C12a</v>
      </c>
      <c r="AA290" s="18" t="s">
        <v>860</v>
      </c>
      <c r="AB290" s="18">
        <v>268</v>
      </c>
      <c r="AC290" s="18">
        <v>841</v>
      </c>
      <c r="AD290" s="18"/>
      <c r="AE290" s="31"/>
      <c r="AF290" s="8">
        <f t="shared" si="451"/>
        <v>1109</v>
      </c>
      <c r="AG290" s="8">
        <f t="shared" si="452"/>
        <v>1.109</v>
      </c>
      <c r="AH290" s="18">
        <v>12</v>
      </c>
      <c r="AI290" s="18">
        <f t="shared" si="459"/>
        <v>0</v>
      </c>
      <c r="AJ290" s="9">
        <f t="shared" si="453"/>
        <v>0</v>
      </c>
      <c r="AK290" s="18">
        <f t="shared" si="464"/>
        <v>5.8</v>
      </c>
      <c r="AL290" s="9">
        <f t="shared" si="444"/>
        <v>69.599999999999994</v>
      </c>
      <c r="AM290" s="18">
        <f t="shared" si="465"/>
        <v>0.08</v>
      </c>
      <c r="AN290" s="9">
        <f t="shared" si="454"/>
        <v>0.96</v>
      </c>
      <c r="AO290" s="18">
        <f t="shared" si="466"/>
        <v>7.48</v>
      </c>
      <c r="AP290" s="9">
        <f t="shared" si="460"/>
        <v>89.76</v>
      </c>
      <c r="AQ290" s="21">
        <v>0</v>
      </c>
      <c r="AR290" s="9">
        <f t="shared" si="455"/>
        <v>0</v>
      </c>
      <c r="AS290" s="18">
        <f t="shared" si="467"/>
        <v>2.4199999999999999E-2</v>
      </c>
      <c r="AT290" s="9">
        <f t="shared" si="445"/>
        <v>26.837799999999998</v>
      </c>
      <c r="AU290" s="21">
        <f t="shared" si="462"/>
        <v>4.96E-3</v>
      </c>
      <c r="AV290" s="10">
        <f t="shared" si="461"/>
        <v>5.5006399999999998</v>
      </c>
      <c r="AW290" s="18">
        <v>5.72</v>
      </c>
      <c r="AX290" s="25">
        <v>12</v>
      </c>
      <c r="AY290" s="27">
        <f t="shared" si="473"/>
        <v>68.64</v>
      </c>
      <c r="AZ290" s="18">
        <f t="shared" si="468"/>
        <v>0.4854</v>
      </c>
      <c r="BA290" s="9">
        <f t="shared" si="446"/>
        <v>130.0872</v>
      </c>
      <c r="BB290" s="18">
        <f t="shared" si="469"/>
        <v>0.1416</v>
      </c>
      <c r="BC290" s="9">
        <f t="shared" si="447"/>
        <v>119.0856</v>
      </c>
      <c r="BD290" s="18">
        <f t="shared" si="470"/>
        <v>0</v>
      </c>
      <c r="BE290" s="9">
        <f t="shared" si="448"/>
        <v>0</v>
      </c>
      <c r="BF290" s="11">
        <f t="shared" si="449"/>
        <v>510.47123999999997</v>
      </c>
      <c r="BG290" s="11">
        <f t="shared" si="450"/>
        <v>0</v>
      </c>
      <c r="BH290" s="11">
        <f t="shared" si="456"/>
        <v>510.47123999999997</v>
      </c>
      <c r="BI290" s="11">
        <f t="shared" si="457"/>
        <v>117.4083852</v>
      </c>
      <c r="BJ290" s="11">
        <f t="shared" si="458"/>
        <v>627.87962519999996</v>
      </c>
      <c r="BL290" s="12"/>
    </row>
    <row r="291" spans="1:64" ht="13.8" x14ac:dyDescent="0.3">
      <c r="A291" s="31">
        <v>283</v>
      </c>
      <c r="B291" s="31">
        <v>44</v>
      </c>
      <c r="C291" s="31">
        <v>13</v>
      </c>
      <c r="D291" s="31" t="s">
        <v>99</v>
      </c>
      <c r="E291" s="31" t="s">
        <v>83</v>
      </c>
      <c r="F291" s="31" t="s">
        <v>80</v>
      </c>
      <c r="G291" s="31" t="s">
        <v>6</v>
      </c>
      <c r="H291" s="31" t="s">
        <v>6</v>
      </c>
      <c r="I291" s="31" t="s">
        <v>149</v>
      </c>
      <c r="J291" s="37" t="s">
        <v>150</v>
      </c>
      <c r="K291" s="31"/>
      <c r="L291" s="18" t="s">
        <v>125</v>
      </c>
      <c r="M291" s="18" t="s">
        <v>17</v>
      </c>
      <c r="N291" s="18" t="s">
        <v>18</v>
      </c>
      <c r="O291" s="18" t="s">
        <v>450</v>
      </c>
      <c r="P291" s="18" t="s">
        <v>872</v>
      </c>
      <c r="Q291" s="31"/>
      <c r="R291" s="18" t="s">
        <v>238</v>
      </c>
      <c r="S291" s="18" t="s">
        <v>485</v>
      </c>
      <c r="T291" s="18" t="s">
        <v>486</v>
      </c>
      <c r="U291" s="18" t="s">
        <v>486</v>
      </c>
      <c r="V291" s="18" t="s">
        <v>381</v>
      </c>
      <c r="W291" s="18" t="s">
        <v>487</v>
      </c>
      <c r="X291" s="18"/>
      <c r="Y291" s="38" t="s">
        <v>734</v>
      </c>
      <c r="Z291" s="18" t="str">
        <f t="shared" si="463"/>
        <v>C12a</v>
      </c>
      <c r="AA291" s="18" t="s">
        <v>862</v>
      </c>
      <c r="AB291" s="18">
        <v>216</v>
      </c>
      <c r="AC291" s="18">
        <v>692</v>
      </c>
      <c r="AD291" s="18"/>
      <c r="AE291" s="31"/>
      <c r="AF291" s="8">
        <f t="shared" si="451"/>
        <v>908</v>
      </c>
      <c r="AG291" s="8">
        <f t="shared" si="452"/>
        <v>0.90800000000000003</v>
      </c>
      <c r="AH291" s="18">
        <v>12</v>
      </c>
      <c r="AI291" s="18">
        <f t="shared" si="459"/>
        <v>0</v>
      </c>
      <c r="AJ291" s="9">
        <f t="shared" si="453"/>
        <v>0</v>
      </c>
      <c r="AK291" s="18">
        <f t="shared" si="464"/>
        <v>5.8</v>
      </c>
      <c r="AL291" s="9">
        <f t="shared" si="444"/>
        <v>69.599999999999994</v>
      </c>
      <c r="AM291" s="18">
        <f t="shared" si="465"/>
        <v>0.08</v>
      </c>
      <c r="AN291" s="9">
        <f t="shared" si="454"/>
        <v>1.92</v>
      </c>
      <c r="AO291" s="18">
        <f t="shared" si="466"/>
        <v>7.48</v>
      </c>
      <c r="AP291" s="9">
        <f t="shared" si="460"/>
        <v>179.52</v>
      </c>
      <c r="AQ291" s="21">
        <v>0</v>
      </c>
      <c r="AR291" s="9">
        <f t="shared" si="455"/>
        <v>0</v>
      </c>
      <c r="AS291" s="18">
        <f t="shared" si="467"/>
        <v>2.4199999999999999E-2</v>
      </c>
      <c r="AT291" s="9">
        <f t="shared" si="445"/>
        <v>21.973599999999998</v>
      </c>
      <c r="AU291" s="21">
        <f t="shared" si="462"/>
        <v>4.96E-3</v>
      </c>
      <c r="AV291" s="10">
        <f t="shared" si="461"/>
        <v>4.5036800000000001</v>
      </c>
      <c r="AW291" s="18">
        <v>5.72</v>
      </c>
      <c r="AX291" s="25">
        <v>12</v>
      </c>
      <c r="AY291" s="27">
        <f t="shared" si="473"/>
        <v>68.64</v>
      </c>
      <c r="AZ291" s="18">
        <f t="shared" si="468"/>
        <v>0.4854</v>
      </c>
      <c r="BA291" s="9">
        <f t="shared" si="446"/>
        <v>104.8464</v>
      </c>
      <c r="BB291" s="18">
        <f t="shared" si="469"/>
        <v>0.1416</v>
      </c>
      <c r="BC291" s="9">
        <f t="shared" si="447"/>
        <v>97.987200000000001</v>
      </c>
      <c r="BD291" s="18">
        <f t="shared" si="470"/>
        <v>0</v>
      </c>
      <c r="BE291" s="9">
        <f t="shared" si="448"/>
        <v>0</v>
      </c>
      <c r="BF291" s="11">
        <f t="shared" si="449"/>
        <v>548.99087999999995</v>
      </c>
      <c r="BG291" s="11">
        <f t="shared" si="450"/>
        <v>0</v>
      </c>
      <c r="BH291" s="11">
        <f t="shared" si="456"/>
        <v>548.99087999999995</v>
      </c>
      <c r="BI291" s="11">
        <f t="shared" si="457"/>
        <v>126.2679024</v>
      </c>
      <c r="BJ291" s="11">
        <f t="shared" si="458"/>
        <v>675.25878239999997</v>
      </c>
      <c r="BL291" s="12"/>
    </row>
    <row r="292" spans="1:64" ht="12.75" customHeight="1" x14ac:dyDescent="0.3">
      <c r="A292" s="31">
        <v>284</v>
      </c>
      <c r="B292" s="31">
        <v>44</v>
      </c>
      <c r="C292" s="31">
        <v>14</v>
      </c>
      <c r="D292" s="31" t="s">
        <v>99</v>
      </c>
      <c r="E292" s="31" t="s">
        <v>83</v>
      </c>
      <c r="F292" s="31" t="s">
        <v>80</v>
      </c>
      <c r="G292" s="31" t="s">
        <v>6</v>
      </c>
      <c r="H292" s="31" t="s">
        <v>6</v>
      </c>
      <c r="I292" s="31" t="s">
        <v>149</v>
      </c>
      <c r="J292" s="37" t="s">
        <v>150</v>
      </c>
      <c r="K292" s="31"/>
      <c r="L292" s="18" t="s">
        <v>125</v>
      </c>
      <c r="M292" s="18" t="s">
        <v>17</v>
      </c>
      <c r="N292" s="18" t="s">
        <v>18</v>
      </c>
      <c r="O292" s="18" t="s">
        <v>450</v>
      </c>
      <c r="P292" s="18" t="s">
        <v>872</v>
      </c>
      <c r="Q292" s="31"/>
      <c r="R292" s="18" t="s">
        <v>245</v>
      </c>
      <c r="S292" s="18" t="s">
        <v>933</v>
      </c>
      <c r="T292" s="18" t="s">
        <v>488</v>
      </c>
      <c r="U292" s="18" t="s">
        <v>488</v>
      </c>
      <c r="V292" s="18" t="s">
        <v>934</v>
      </c>
      <c r="W292" s="18"/>
      <c r="X292" s="18"/>
      <c r="Y292" s="38" t="s">
        <v>735</v>
      </c>
      <c r="Z292" s="18" t="str">
        <f t="shared" si="463"/>
        <v>C12a</v>
      </c>
      <c r="AA292" s="18" t="s">
        <v>862</v>
      </c>
      <c r="AB292" s="18">
        <v>625</v>
      </c>
      <c r="AC292" s="18">
        <v>1652</v>
      </c>
      <c r="AD292" s="18"/>
      <c r="AE292" s="31"/>
      <c r="AF292" s="8">
        <f t="shared" si="451"/>
        <v>2277</v>
      </c>
      <c r="AG292" s="8">
        <f t="shared" si="452"/>
        <v>2.2770000000000001</v>
      </c>
      <c r="AH292" s="18">
        <v>12</v>
      </c>
      <c r="AI292" s="18">
        <f t="shared" si="459"/>
        <v>0</v>
      </c>
      <c r="AJ292" s="9">
        <f t="shared" si="453"/>
        <v>0</v>
      </c>
      <c r="AK292" s="18">
        <f t="shared" si="464"/>
        <v>5.8</v>
      </c>
      <c r="AL292" s="9">
        <f t="shared" si="444"/>
        <v>69.599999999999994</v>
      </c>
      <c r="AM292" s="18">
        <f t="shared" si="465"/>
        <v>0.08</v>
      </c>
      <c r="AN292" s="9">
        <f t="shared" si="454"/>
        <v>1.92</v>
      </c>
      <c r="AO292" s="18">
        <f t="shared" si="466"/>
        <v>7.48</v>
      </c>
      <c r="AP292" s="9">
        <f t="shared" si="460"/>
        <v>179.52</v>
      </c>
      <c r="AQ292" s="21">
        <v>0</v>
      </c>
      <c r="AR292" s="9">
        <f t="shared" si="455"/>
        <v>0</v>
      </c>
      <c r="AS292" s="18">
        <f t="shared" si="467"/>
        <v>2.4199999999999999E-2</v>
      </c>
      <c r="AT292" s="9">
        <f t="shared" si="445"/>
        <v>55.103400000000001</v>
      </c>
      <c r="AU292" s="21">
        <f t="shared" si="462"/>
        <v>4.96E-3</v>
      </c>
      <c r="AV292" s="10">
        <f t="shared" si="461"/>
        <v>11.29392</v>
      </c>
      <c r="AW292" s="18">
        <f t="shared" ref="AW292" si="474">AW$60</f>
        <v>9.5399999999999991</v>
      </c>
      <c r="AX292" s="25">
        <v>12</v>
      </c>
      <c r="AY292" s="27">
        <f t="shared" si="473"/>
        <v>114.47999999999999</v>
      </c>
      <c r="AZ292" s="18">
        <f t="shared" si="468"/>
        <v>0.4854</v>
      </c>
      <c r="BA292" s="9">
        <f t="shared" si="446"/>
        <v>303.375</v>
      </c>
      <c r="BB292" s="18">
        <f t="shared" si="469"/>
        <v>0.1416</v>
      </c>
      <c r="BC292" s="9">
        <f t="shared" si="447"/>
        <v>233.92320000000001</v>
      </c>
      <c r="BD292" s="18">
        <f t="shared" si="470"/>
        <v>0</v>
      </c>
      <c r="BE292" s="9">
        <f t="shared" si="448"/>
        <v>0</v>
      </c>
      <c r="BF292" s="11">
        <f t="shared" si="449"/>
        <v>969.21551999999986</v>
      </c>
      <c r="BG292" s="11">
        <f t="shared" si="450"/>
        <v>0</v>
      </c>
      <c r="BH292" s="11">
        <f t="shared" si="456"/>
        <v>969.21551999999986</v>
      </c>
      <c r="BI292" s="11">
        <f t="shared" si="457"/>
        <v>222.91956959999999</v>
      </c>
      <c r="BJ292" s="11">
        <f t="shared" si="458"/>
        <v>1192.1350895999999</v>
      </c>
      <c r="BL292" s="12"/>
    </row>
    <row r="293" spans="1:64" ht="12.75" customHeight="1" x14ac:dyDescent="0.3">
      <c r="A293" s="31">
        <v>285</v>
      </c>
      <c r="B293" s="31">
        <v>44</v>
      </c>
      <c r="C293" s="31">
        <v>15</v>
      </c>
      <c r="D293" s="31" t="s">
        <v>99</v>
      </c>
      <c r="E293" s="31" t="s">
        <v>83</v>
      </c>
      <c r="F293" s="31" t="s">
        <v>80</v>
      </c>
      <c r="G293" s="31" t="s">
        <v>6</v>
      </c>
      <c r="H293" s="31" t="s">
        <v>6</v>
      </c>
      <c r="I293" s="31" t="s">
        <v>149</v>
      </c>
      <c r="J293" s="37" t="s">
        <v>150</v>
      </c>
      <c r="K293" s="31"/>
      <c r="L293" s="18" t="s">
        <v>125</v>
      </c>
      <c r="M293" s="18" t="s">
        <v>17</v>
      </c>
      <c r="N293" s="18" t="s">
        <v>18</v>
      </c>
      <c r="O293" s="18" t="s">
        <v>450</v>
      </c>
      <c r="P293" s="18" t="s">
        <v>872</v>
      </c>
      <c r="Q293" s="31"/>
      <c r="R293" s="18" t="s">
        <v>935</v>
      </c>
      <c r="S293" s="18" t="s">
        <v>472</v>
      </c>
      <c r="T293" s="18" t="s">
        <v>936</v>
      </c>
      <c r="U293" s="18" t="s">
        <v>936</v>
      </c>
      <c r="V293" s="18"/>
      <c r="W293" s="18" t="s">
        <v>489</v>
      </c>
      <c r="X293" s="18"/>
      <c r="Y293" s="38" t="s">
        <v>736</v>
      </c>
      <c r="Z293" s="18" t="str">
        <f t="shared" si="463"/>
        <v>C12a</v>
      </c>
      <c r="AA293" s="18">
        <v>6.5</v>
      </c>
      <c r="AB293" s="18">
        <v>196</v>
      </c>
      <c r="AC293" s="18">
        <v>722</v>
      </c>
      <c r="AD293" s="18"/>
      <c r="AE293" s="31"/>
      <c r="AF293" s="8">
        <f t="shared" si="451"/>
        <v>918</v>
      </c>
      <c r="AG293" s="8">
        <f t="shared" si="452"/>
        <v>0.91800000000000004</v>
      </c>
      <c r="AH293" s="18">
        <v>12</v>
      </c>
      <c r="AI293" s="18">
        <f t="shared" si="459"/>
        <v>0</v>
      </c>
      <c r="AJ293" s="9">
        <f t="shared" si="453"/>
        <v>0</v>
      </c>
      <c r="AK293" s="18">
        <f t="shared" si="464"/>
        <v>5.8</v>
      </c>
      <c r="AL293" s="9">
        <f t="shared" si="444"/>
        <v>69.599999999999994</v>
      </c>
      <c r="AM293" s="18">
        <f t="shared" si="465"/>
        <v>0.08</v>
      </c>
      <c r="AN293" s="9">
        <f t="shared" si="454"/>
        <v>6.24</v>
      </c>
      <c r="AO293" s="18">
        <f t="shared" si="466"/>
        <v>7.48</v>
      </c>
      <c r="AP293" s="9">
        <f t="shared" si="460"/>
        <v>583.44000000000005</v>
      </c>
      <c r="AQ293" s="21">
        <v>0</v>
      </c>
      <c r="AR293" s="9">
        <f t="shared" si="455"/>
        <v>0</v>
      </c>
      <c r="AS293" s="18">
        <f t="shared" si="467"/>
        <v>2.4199999999999999E-2</v>
      </c>
      <c r="AT293" s="9">
        <f t="shared" si="445"/>
        <v>22.215599999999998</v>
      </c>
      <c r="AU293" s="21">
        <f t="shared" si="462"/>
        <v>4.96E-3</v>
      </c>
      <c r="AV293" s="10">
        <f t="shared" si="461"/>
        <v>4.55328</v>
      </c>
      <c r="AW293" s="18">
        <v>5.72</v>
      </c>
      <c r="AX293" s="25">
        <v>12</v>
      </c>
      <c r="AY293" s="27">
        <f t="shared" si="473"/>
        <v>68.64</v>
      </c>
      <c r="AZ293" s="18">
        <f t="shared" si="468"/>
        <v>0.4854</v>
      </c>
      <c r="BA293" s="9">
        <f t="shared" si="446"/>
        <v>95.138400000000004</v>
      </c>
      <c r="BB293" s="18">
        <f t="shared" si="469"/>
        <v>0.1416</v>
      </c>
      <c r="BC293" s="9">
        <f t="shared" si="447"/>
        <v>102.23520000000001</v>
      </c>
      <c r="BD293" s="18">
        <f t="shared" si="470"/>
        <v>0</v>
      </c>
      <c r="BE293" s="9">
        <f t="shared" si="448"/>
        <v>0</v>
      </c>
      <c r="BF293" s="11">
        <f t="shared" si="449"/>
        <v>952.06248000000005</v>
      </c>
      <c r="BG293" s="11">
        <f t="shared" si="450"/>
        <v>0</v>
      </c>
      <c r="BH293" s="11">
        <f t="shared" si="456"/>
        <v>952.06248000000005</v>
      </c>
      <c r="BI293" s="11">
        <f t="shared" si="457"/>
        <v>218.97437040000003</v>
      </c>
      <c r="BJ293" s="11">
        <f t="shared" si="458"/>
        <v>1171.0368504</v>
      </c>
      <c r="BL293" s="12"/>
    </row>
    <row r="294" spans="1:64" ht="12.75" customHeight="1" x14ac:dyDescent="0.3">
      <c r="A294" s="31">
        <v>286</v>
      </c>
      <c r="B294" s="31">
        <v>44</v>
      </c>
      <c r="C294" s="31">
        <v>16</v>
      </c>
      <c r="D294" s="31" t="s">
        <v>99</v>
      </c>
      <c r="E294" s="31" t="s">
        <v>83</v>
      </c>
      <c r="F294" s="31" t="s">
        <v>80</v>
      </c>
      <c r="G294" s="31" t="s">
        <v>6</v>
      </c>
      <c r="H294" s="31" t="s">
        <v>6</v>
      </c>
      <c r="I294" s="31" t="s">
        <v>149</v>
      </c>
      <c r="J294" s="37" t="s">
        <v>150</v>
      </c>
      <c r="K294" s="31"/>
      <c r="L294" s="18" t="s">
        <v>125</v>
      </c>
      <c r="M294" s="18" t="s">
        <v>17</v>
      </c>
      <c r="N294" s="18" t="s">
        <v>18</v>
      </c>
      <c r="O294" s="18" t="s">
        <v>450</v>
      </c>
      <c r="P294" s="18" t="s">
        <v>872</v>
      </c>
      <c r="Q294" s="31"/>
      <c r="R294" s="18" t="s">
        <v>246</v>
      </c>
      <c r="S294" s="18" t="s">
        <v>465</v>
      </c>
      <c r="T294" s="18" t="s">
        <v>128</v>
      </c>
      <c r="U294" s="18" t="s">
        <v>128</v>
      </c>
      <c r="V294" s="18" t="s">
        <v>490</v>
      </c>
      <c r="W294" s="18" t="s">
        <v>491</v>
      </c>
      <c r="X294" s="18"/>
      <c r="Y294" s="38" t="s">
        <v>737</v>
      </c>
      <c r="Z294" s="18" t="str">
        <f>Z$23</f>
        <v>G12w</v>
      </c>
      <c r="AA294" s="18">
        <v>4.5</v>
      </c>
      <c r="AB294" s="18">
        <v>430</v>
      </c>
      <c r="AC294" s="18">
        <v>641</v>
      </c>
      <c r="AD294" s="18"/>
      <c r="AE294" s="31"/>
      <c r="AF294" s="8">
        <f t="shared" si="451"/>
        <v>1071</v>
      </c>
      <c r="AG294" s="8">
        <f t="shared" si="452"/>
        <v>1.071</v>
      </c>
      <c r="AH294" s="18">
        <v>12</v>
      </c>
      <c r="AI294" s="18">
        <f t="shared" si="459"/>
        <v>0</v>
      </c>
      <c r="AJ294" s="9">
        <f t="shared" si="453"/>
        <v>0</v>
      </c>
      <c r="AK294" s="18">
        <f>AK$23</f>
        <v>4.5599999999999996</v>
      </c>
      <c r="AL294" s="9">
        <f t="shared" si="444"/>
        <v>54.72</v>
      </c>
      <c r="AM294" s="18">
        <f>AM$23</f>
        <v>0.02</v>
      </c>
      <c r="AN294" s="9">
        <f>AM294*AH294</f>
        <v>0.24</v>
      </c>
      <c r="AO294" s="18">
        <f>AO$23</f>
        <v>19.77</v>
      </c>
      <c r="AP294" s="9">
        <f t="shared" si="460"/>
        <v>1067.58</v>
      </c>
      <c r="AQ294" s="21">
        <v>0</v>
      </c>
      <c r="AR294" s="9">
        <f t="shared" si="455"/>
        <v>0</v>
      </c>
      <c r="AS294" s="18">
        <f>AS$23</f>
        <v>2.4199999999999999E-2</v>
      </c>
      <c r="AT294" s="9">
        <f t="shared" si="445"/>
        <v>25.918199999999999</v>
      </c>
      <c r="AU294" s="21">
        <f t="shared" si="462"/>
        <v>4.96E-3</v>
      </c>
      <c r="AV294" s="10">
        <f t="shared" si="461"/>
        <v>5.3121600000000004</v>
      </c>
      <c r="AW294" s="18">
        <v>5.72</v>
      </c>
      <c r="AX294" s="25">
        <v>12</v>
      </c>
      <c r="AY294" s="27">
        <f t="shared" si="473"/>
        <v>68.64</v>
      </c>
      <c r="AZ294" s="18">
        <f>AZ$23</f>
        <v>0.40820000000000001</v>
      </c>
      <c r="BA294" s="9">
        <f t="shared" si="446"/>
        <v>175.52600000000001</v>
      </c>
      <c r="BB294" s="18">
        <f>BB$23</f>
        <v>8.5999999999999993E-2</v>
      </c>
      <c r="BC294" s="9">
        <f t="shared" si="447"/>
        <v>55.125999999999998</v>
      </c>
      <c r="BD294" s="18">
        <f>BD$23</f>
        <v>0</v>
      </c>
      <c r="BE294" s="9">
        <f t="shared" si="448"/>
        <v>0</v>
      </c>
      <c r="BF294" s="11">
        <f t="shared" si="449"/>
        <v>1453.0623599999999</v>
      </c>
      <c r="BG294" s="11">
        <f t="shared" si="450"/>
        <v>0</v>
      </c>
      <c r="BH294" s="11">
        <f t="shared" si="456"/>
        <v>1453.0623599999999</v>
      </c>
      <c r="BI294" s="11">
        <f t="shared" si="457"/>
        <v>334.20434280000001</v>
      </c>
      <c r="BJ294" s="11">
        <f t="shared" si="458"/>
        <v>1787.2667027999998</v>
      </c>
      <c r="BL294" s="12"/>
    </row>
    <row r="295" spans="1:64" ht="12.75" customHeight="1" x14ac:dyDescent="0.3">
      <c r="A295" s="31">
        <v>287</v>
      </c>
      <c r="B295" s="31">
        <v>44</v>
      </c>
      <c r="C295" s="31">
        <v>17</v>
      </c>
      <c r="D295" s="31" t="s">
        <v>99</v>
      </c>
      <c r="E295" s="31" t="s">
        <v>83</v>
      </c>
      <c r="F295" s="31" t="s">
        <v>80</v>
      </c>
      <c r="G295" s="31" t="s">
        <v>6</v>
      </c>
      <c r="H295" s="31" t="s">
        <v>6</v>
      </c>
      <c r="I295" s="31" t="s">
        <v>149</v>
      </c>
      <c r="J295" s="37" t="s">
        <v>150</v>
      </c>
      <c r="K295" s="31"/>
      <c r="L295" s="18" t="s">
        <v>125</v>
      </c>
      <c r="M295" s="18" t="s">
        <v>17</v>
      </c>
      <c r="N295" s="18" t="s">
        <v>18</v>
      </c>
      <c r="O295" s="18" t="s">
        <v>450</v>
      </c>
      <c r="P295" s="18" t="s">
        <v>872</v>
      </c>
      <c r="Q295" s="31"/>
      <c r="R295" s="18" t="s">
        <v>938</v>
      </c>
      <c r="S295" s="18" t="s">
        <v>17</v>
      </c>
      <c r="T295" s="18" t="s">
        <v>18</v>
      </c>
      <c r="U295" s="18" t="s">
        <v>939</v>
      </c>
      <c r="V295" s="18" t="s">
        <v>471</v>
      </c>
      <c r="W295" s="18"/>
      <c r="X295" s="18"/>
      <c r="Y295" s="38" t="s">
        <v>937</v>
      </c>
      <c r="Z295" s="18" t="str">
        <f>Z$60</f>
        <v>C11</v>
      </c>
      <c r="AA295" s="18">
        <v>4.5</v>
      </c>
      <c r="AB295" s="18">
        <v>1753</v>
      </c>
      <c r="AC295" s="18"/>
      <c r="AD295" s="18"/>
      <c r="AE295" s="31"/>
      <c r="AF295" s="8">
        <f t="shared" si="451"/>
        <v>1753</v>
      </c>
      <c r="AG295" s="8">
        <f t="shared" si="452"/>
        <v>1.7529999999999999</v>
      </c>
      <c r="AH295" s="18">
        <v>12</v>
      </c>
      <c r="AI295" s="18">
        <f t="shared" si="459"/>
        <v>0</v>
      </c>
      <c r="AJ295" s="9">
        <f t="shared" si="453"/>
        <v>0</v>
      </c>
      <c r="AK295" s="18">
        <f>AK$60</f>
        <v>5.8</v>
      </c>
      <c r="AL295" s="9">
        <f t="shared" si="444"/>
        <v>69.599999999999994</v>
      </c>
      <c r="AM295" s="18">
        <f>AM$60</f>
        <v>0.08</v>
      </c>
      <c r="AN295" s="9">
        <f t="shared" si="454"/>
        <v>4.32</v>
      </c>
      <c r="AO295" s="18">
        <f>AO$60</f>
        <v>7.48</v>
      </c>
      <c r="AP295" s="9">
        <f t="shared" si="460"/>
        <v>403.92</v>
      </c>
      <c r="AQ295" s="21">
        <v>0</v>
      </c>
      <c r="AR295" s="9">
        <f t="shared" si="455"/>
        <v>0</v>
      </c>
      <c r="AS295" s="18">
        <f>AS$60</f>
        <v>2.4199999999999999E-2</v>
      </c>
      <c r="AT295" s="9">
        <f t="shared" si="445"/>
        <v>42.422599999999996</v>
      </c>
      <c r="AU295" s="21">
        <f t="shared" si="462"/>
        <v>4.96E-3</v>
      </c>
      <c r="AV295" s="10">
        <f t="shared" si="461"/>
        <v>8.6948799999999995</v>
      </c>
      <c r="AW295" s="18">
        <f>AW$60</f>
        <v>9.5399999999999991</v>
      </c>
      <c r="AX295" s="25">
        <v>12</v>
      </c>
      <c r="AY295" s="27">
        <f t="shared" si="473"/>
        <v>114.47999999999999</v>
      </c>
      <c r="AZ295" s="18">
        <f>AZ$60</f>
        <v>0.38819999999999999</v>
      </c>
      <c r="BA295" s="9">
        <f t="shared" si="446"/>
        <v>680.51459999999997</v>
      </c>
      <c r="BB295" s="18">
        <f>BB$60</f>
        <v>0</v>
      </c>
      <c r="BC295" s="9">
        <f t="shared" si="447"/>
        <v>0</v>
      </c>
      <c r="BD295" s="18">
        <f>BD$60</f>
        <v>0</v>
      </c>
      <c r="BE295" s="9">
        <f t="shared" si="448"/>
        <v>0</v>
      </c>
      <c r="BF295" s="11">
        <f t="shared" si="449"/>
        <v>1323.9520799999998</v>
      </c>
      <c r="BG295" s="11">
        <f t="shared" si="450"/>
        <v>0</v>
      </c>
      <c r="BH295" s="11">
        <f t="shared" si="456"/>
        <v>1323.9520799999998</v>
      </c>
      <c r="BI295" s="11">
        <f t="shared" si="457"/>
        <v>304.50897839999999</v>
      </c>
      <c r="BJ295" s="11">
        <f t="shared" si="458"/>
        <v>1628.4610583999997</v>
      </c>
      <c r="BL295" s="12"/>
    </row>
    <row r="296" spans="1:64" ht="12.75" customHeight="1" x14ac:dyDescent="0.3">
      <c r="A296" s="31">
        <v>288</v>
      </c>
      <c r="B296" s="31">
        <v>45</v>
      </c>
      <c r="C296" s="31">
        <v>1</v>
      </c>
      <c r="D296" s="31" t="s">
        <v>99</v>
      </c>
      <c r="E296" s="31" t="s">
        <v>83</v>
      </c>
      <c r="F296" s="31" t="s">
        <v>80</v>
      </c>
      <c r="G296" s="31" t="s">
        <v>6</v>
      </c>
      <c r="H296" s="31" t="s">
        <v>6</v>
      </c>
      <c r="I296" s="31" t="s">
        <v>149</v>
      </c>
      <c r="J296" s="37" t="s">
        <v>150</v>
      </c>
      <c r="K296" s="31"/>
      <c r="L296" s="18" t="s">
        <v>126</v>
      </c>
      <c r="M296" s="18" t="s">
        <v>145</v>
      </c>
      <c r="N296" s="18" t="s">
        <v>25</v>
      </c>
      <c r="O296" s="18" t="s">
        <v>146</v>
      </c>
      <c r="P296" s="18" t="s">
        <v>865</v>
      </c>
      <c r="Q296" s="31"/>
      <c r="R296" s="18" t="s">
        <v>247</v>
      </c>
      <c r="S296" s="18" t="s">
        <v>9</v>
      </c>
      <c r="T296" s="18" t="s">
        <v>8</v>
      </c>
      <c r="U296" s="18" t="s">
        <v>8</v>
      </c>
      <c r="V296" s="18" t="s">
        <v>492</v>
      </c>
      <c r="W296" s="18"/>
      <c r="X296" s="18"/>
      <c r="Y296" s="38" t="s">
        <v>738</v>
      </c>
      <c r="Z296" s="18" t="str">
        <f t="shared" ref="Z296:Z298" si="475">Z$9</f>
        <v>C12a</v>
      </c>
      <c r="AA296" s="18" t="s">
        <v>860</v>
      </c>
      <c r="AB296" s="18">
        <v>338</v>
      </c>
      <c r="AC296" s="18">
        <v>1012</v>
      </c>
      <c r="AD296" s="18"/>
      <c r="AE296" s="31"/>
      <c r="AF296" s="8">
        <f t="shared" si="451"/>
        <v>1350</v>
      </c>
      <c r="AG296" s="8">
        <f t="shared" si="452"/>
        <v>1.35</v>
      </c>
      <c r="AH296" s="18">
        <v>12</v>
      </c>
      <c r="AI296" s="18">
        <f t="shared" si="459"/>
        <v>0</v>
      </c>
      <c r="AJ296" s="9">
        <f t="shared" si="453"/>
        <v>0</v>
      </c>
      <c r="AK296" s="18">
        <f t="shared" ref="AK296:AK298" si="476">AK$9</f>
        <v>5.8</v>
      </c>
      <c r="AL296" s="9">
        <f t="shared" si="444"/>
        <v>69.599999999999994</v>
      </c>
      <c r="AM296" s="18">
        <f t="shared" ref="AM296:AM298" si="477">AM$9</f>
        <v>0.08</v>
      </c>
      <c r="AN296" s="9">
        <f t="shared" si="454"/>
        <v>0.96</v>
      </c>
      <c r="AO296" s="18">
        <f t="shared" ref="AO296:AO298" si="478">AO$9</f>
        <v>7.48</v>
      </c>
      <c r="AP296" s="9">
        <f t="shared" si="460"/>
        <v>89.76</v>
      </c>
      <c r="AQ296" s="21">
        <v>0</v>
      </c>
      <c r="AR296" s="9">
        <f t="shared" si="455"/>
        <v>0</v>
      </c>
      <c r="AS296" s="18">
        <f t="shared" ref="AS296:AS298" si="479">AS$9</f>
        <v>2.4199999999999999E-2</v>
      </c>
      <c r="AT296" s="9">
        <f t="shared" si="445"/>
        <v>32.67</v>
      </c>
      <c r="AU296" s="21">
        <f t="shared" si="462"/>
        <v>4.96E-3</v>
      </c>
      <c r="AV296" s="10">
        <f t="shared" si="461"/>
        <v>6.6959999999999997</v>
      </c>
      <c r="AW296" s="18">
        <v>9.5399999999999991</v>
      </c>
      <c r="AX296" s="25">
        <v>12</v>
      </c>
      <c r="AY296" s="27">
        <f t="shared" si="473"/>
        <v>114.47999999999999</v>
      </c>
      <c r="AZ296" s="18">
        <f t="shared" ref="AZ296:AZ298" si="480">AZ$9</f>
        <v>0.4854</v>
      </c>
      <c r="BA296" s="9">
        <f t="shared" si="446"/>
        <v>164.0652</v>
      </c>
      <c r="BB296" s="18">
        <f t="shared" ref="BB296:BB298" si="481">BB$9</f>
        <v>0.1416</v>
      </c>
      <c r="BC296" s="9">
        <f t="shared" si="447"/>
        <v>143.29920000000001</v>
      </c>
      <c r="BD296" s="18">
        <f t="shared" ref="BD296:BD298" si="482">BD$9</f>
        <v>0</v>
      </c>
      <c r="BE296" s="9">
        <f t="shared" si="448"/>
        <v>0</v>
      </c>
      <c r="BF296" s="11">
        <f t="shared" si="449"/>
        <v>621.53040000000021</v>
      </c>
      <c r="BG296" s="11">
        <f t="shared" si="450"/>
        <v>0</v>
      </c>
      <c r="BH296" s="11">
        <f t="shared" si="456"/>
        <v>621.53040000000021</v>
      </c>
      <c r="BI296" s="11">
        <f t="shared" si="457"/>
        <v>142.95199200000005</v>
      </c>
      <c r="BJ296" s="11">
        <f t="shared" si="458"/>
        <v>764.48239200000023</v>
      </c>
      <c r="BL296" s="12"/>
    </row>
    <row r="297" spans="1:64" ht="12.75" customHeight="1" x14ac:dyDescent="0.3">
      <c r="A297" s="31">
        <v>289</v>
      </c>
      <c r="B297" s="31">
        <v>45</v>
      </c>
      <c r="C297" s="31">
        <v>2</v>
      </c>
      <c r="D297" s="31" t="s">
        <v>99</v>
      </c>
      <c r="E297" s="31" t="s">
        <v>83</v>
      </c>
      <c r="F297" s="31" t="s">
        <v>80</v>
      </c>
      <c r="G297" s="31" t="s">
        <v>6</v>
      </c>
      <c r="H297" s="31" t="s">
        <v>6</v>
      </c>
      <c r="I297" s="31" t="s">
        <v>149</v>
      </c>
      <c r="J297" s="37" t="s">
        <v>150</v>
      </c>
      <c r="K297" s="31"/>
      <c r="L297" s="18" t="s">
        <v>126</v>
      </c>
      <c r="M297" s="18" t="s">
        <v>145</v>
      </c>
      <c r="N297" s="18" t="s">
        <v>25</v>
      </c>
      <c r="O297" s="18" t="s">
        <v>146</v>
      </c>
      <c r="P297" s="18" t="s">
        <v>865</v>
      </c>
      <c r="Q297" s="31"/>
      <c r="R297" s="18" t="s">
        <v>247</v>
      </c>
      <c r="S297" s="18" t="s">
        <v>21</v>
      </c>
      <c r="T297" s="18" t="s">
        <v>20</v>
      </c>
      <c r="U297" s="18" t="s">
        <v>20</v>
      </c>
      <c r="V297" s="18" t="s">
        <v>378</v>
      </c>
      <c r="W297" s="18"/>
      <c r="X297" s="18"/>
      <c r="Y297" s="38" t="s">
        <v>739</v>
      </c>
      <c r="Z297" s="18" t="str">
        <f t="shared" si="475"/>
        <v>C12a</v>
      </c>
      <c r="AA297" s="18" t="s">
        <v>860</v>
      </c>
      <c r="AB297" s="18">
        <v>342</v>
      </c>
      <c r="AC297" s="18">
        <v>1024</v>
      </c>
      <c r="AD297" s="18"/>
      <c r="AE297" s="31"/>
      <c r="AF297" s="8">
        <f t="shared" si="451"/>
        <v>1366</v>
      </c>
      <c r="AG297" s="8">
        <f t="shared" si="452"/>
        <v>1.3660000000000001</v>
      </c>
      <c r="AH297" s="18">
        <v>12</v>
      </c>
      <c r="AI297" s="18">
        <f t="shared" si="459"/>
        <v>0</v>
      </c>
      <c r="AJ297" s="9">
        <f t="shared" si="453"/>
        <v>0</v>
      </c>
      <c r="AK297" s="18">
        <f t="shared" si="476"/>
        <v>5.8</v>
      </c>
      <c r="AL297" s="9">
        <f t="shared" si="444"/>
        <v>69.599999999999994</v>
      </c>
      <c r="AM297" s="18">
        <f t="shared" si="477"/>
        <v>0.08</v>
      </c>
      <c r="AN297" s="9">
        <f t="shared" si="454"/>
        <v>0.96</v>
      </c>
      <c r="AO297" s="18">
        <f t="shared" si="478"/>
        <v>7.48</v>
      </c>
      <c r="AP297" s="9">
        <f t="shared" si="460"/>
        <v>89.76</v>
      </c>
      <c r="AQ297" s="21">
        <v>0</v>
      </c>
      <c r="AR297" s="9">
        <f t="shared" si="455"/>
        <v>0</v>
      </c>
      <c r="AS297" s="18">
        <f t="shared" si="479"/>
        <v>2.4199999999999999E-2</v>
      </c>
      <c r="AT297" s="9">
        <f t="shared" si="445"/>
        <v>33.057200000000002</v>
      </c>
      <c r="AU297" s="21">
        <f t="shared" si="462"/>
        <v>4.96E-3</v>
      </c>
      <c r="AV297" s="10">
        <f t="shared" si="461"/>
        <v>6.77536</v>
      </c>
      <c r="AW297" s="18">
        <v>9.5399999999999991</v>
      </c>
      <c r="AX297" s="25">
        <v>12</v>
      </c>
      <c r="AY297" s="27">
        <f t="shared" si="473"/>
        <v>114.47999999999999</v>
      </c>
      <c r="AZ297" s="18">
        <f t="shared" si="480"/>
        <v>0.4854</v>
      </c>
      <c r="BA297" s="9">
        <f t="shared" si="446"/>
        <v>166.0068</v>
      </c>
      <c r="BB297" s="18">
        <f t="shared" si="481"/>
        <v>0.1416</v>
      </c>
      <c r="BC297" s="9">
        <f t="shared" si="447"/>
        <v>144.9984</v>
      </c>
      <c r="BD297" s="18">
        <f t="shared" si="482"/>
        <v>0</v>
      </c>
      <c r="BE297" s="9">
        <f t="shared" si="448"/>
        <v>0</v>
      </c>
      <c r="BF297" s="11">
        <f t="shared" si="449"/>
        <v>625.63776000000007</v>
      </c>
      <c r="BG297" s="11">
        <f t="shared" si="450"/>
        <v>0</v>
      </c>
      <c r="BH297" s="11">
        <f t="shared" si="456"/>
        <v>625.63776000000007</v>
      </c>
      <c r="BI297" s="11">
        <f t="shared" si="457"/>
        <v>143.89668480000003</v>
      </c>
      <c r="BJ297" s="11">
        <f t="shared" si="458"/>
        <v>769.53444480000007</v>
      </c>
      <c r="BL297" s="12"/>
    </row>
    <row r="298" spans="1:64" ht="12.75" customHeight="1" x14ac:dyDescent="0.3">
      <c r="A298" s="31">
        <v>290</v>
      </c>
      <c r="B298" s="31">
        <v>45</v>
      </c>
      <c r="C298" s="31">
        <v>3</v>
      </c>
      <c r="D298" s="31" t="s">
        <v>99</v>
      </c>
      <c r="E298" s="31" t="s">
        <v>83</v>
      </c>
      <c r="F298" s="31" t="s">
        <v>80</v>
      </c>
      <c r="G298" s="31" t="s">
        <v>6</v>
      </c>
      <c r="H298" s="31" t="s">
        <v>6</v>
      </c>
      <c r="I298" s="31" t="s">
        <v>149</v>
      </c>
      <c r="J298" s="37" t="s">
        <v>150</v>
      </c>
      <c r="K298" s="31"/>
      <c r="L298" s="18" t="s">
        <v>126</v>
      </c>
      <c r="M298" s="18" t="s">
        <v>145</v>
      </c>
      <c r="N298" s="18" t="s">
        <v>25</v>
      </c>
      <c r="O298" s="18" t="s">
        <v>146</v>
      </c>
      <c r="P298" s="18" t="s">
        <v>865</v>
      </c>
      <c r="Q298" s="31"/>
      <c r="R298" s="18" t="s">
        <v>247</v>
      </c>
      <c r="S298" s="18" t="s">
        <v>145</v>
      </c>
      <c r="T298" s="18" t="s">
        <v>493</v>
      </c>
      <c r="U298" s="18" t="s">
        <v>493</v>
      </c>
      <c r="V298" s="18" t="s">
        <v>494</v>
      </c>
      <c r="W298" s="18"/>
      <c r="X298" s="18"/>
      <c r="Y298" s="38" t="s">
        <v>740</v>
      </c>
      <c r="Z298" s="18" t="str">
        <f t="shared" si="475"/>
        <v>C12a</v>
      </c>
      <c r="AA298" s="18" t="s">
        <v>860</v>
      </c>
      <c r="AB298" s="18">
        <v>236</v>
      </c>
      <c r="AC298" s="18">
        <v>706</v>
      </c>
      <c r="AD298" s="18"/>
      <c r="AE298" s="31"/>
      <c r="AF298" s="8">
        <f t="shared" si="451"/>
        <v>942</v>
      </c>
      <c r="AG298" s="8">
        <f t="shared" si="452"/>
        <v>0.94199999999999995</v>
      </c>
      <c r="AH298" s="18">
        <v>12</v>
      </c>
      <c r="AI298" s="18">
        <f t="shared" si="459"/>
        <v>0</v>
      </c>
      <c r="AJ298" s="9">
        <f t="shared" si="453"/>
        <v>0</v>
      </c>
      <c r="AK298" s="18">
        <f t="shared" si="476"/>
        <v>5.8</v>
      </c>
      <c r="AL298" s="9">
        <f t="shared" si="444"/>
        <v>69.599999999999994</v>
      </c>
      <c r="AM298" s="18">
        <f t="shared" si="477"/>
        <v>0.08</v>
      </c>
      <c r="AN298" s="9">
        <f t="shared" si="454"/>
        <v>0.96</v>
      </c>
      <c r="AO298" s="18">
        <f t="shared" si="478"/>
        <v>7.48</v>
      </c>
      <c r="AP298" s="9">
        <f t="shared" si="460"/>
        <v>89.76</v>
      </c>
      <c r="AQ298" s="21">
        <v>0</v>
      </c>
      <c r="AR298" s="9">
        <f t="shared" si="455"/>
        <v>0</v>
      </c>
      <c r="AS298" s="18">
        <f t="shared" si="479"/>
        <v>2.4199999999999999E-2</v>
      </c>
      <c r="AT298" s="9">
        <f t="shared" si="445"/>
        <v>22.796399999999998</v>
      </c>
      <c r="AU298" s="21">
        <f t="shared" si="462"/>
        <v>4.96E-3</v>
      </c>
      <c r="AV298" s="10">
        <f t="shared" si="461"/>
        <v>4.67232</v>
      </c>
      <c r="AW298" s="18">
        <v>5.72</v>
      </c>
      <c r="AX298" s="25">
        <v>12</v>
      </c>
      <c r="AY298" s="27">
        <f t="shared" si="473"/>
        <v>68.64</v>
      </c>
      <c r="AZ298" s="18">
        <f t="shared" si="480"/>
        <v>0.4854</v>
      </c>
      <c r="BA298" s="9">
        <f t="shared" si="446"/>
        <v>114.5544</v>
      </c>
      <c r="BB298" s="18">
        <f t="shared" si="481"/>
        <v>0.1416</v>
      </c>
      <c r="BC298" s="9">
        <f t="shared" si="447"/>
        <v>99.9696</v>
      </c>
      <c r="BD298" s="18">
        <f t="shared" si="482"/>
        <v>0</v>
      </c>
      <c r="BE298" s="9">
        <f t="shared" si="448"/>
        <v>0</v>
      </c>
      <c r="BF298" s="11">
        <f t="shared" si="449"/>
        <v>470.95272</v>
      </c>
      <c r="BG298" s="11">
        <f t="shared" si="450"/>
        <v>0</v>
      </c>
      <c r="BH298" s="11">
        <f t="shared" si="456"/>
        <v>470.95272</v>
      </c>
      <c r="BI298" s="11">
        <f t="shared" si="457"/>
        <v>108.31912560000001</v>
      </c>
      <c r="BJ298" s="11">
        <f t="shared" si="458"/>
        <v>579.27184560000001</v>
      </c>
      <c r="BL298" s="12"/>
    </row>
    <row r="299" spans="1:64" ht="12.75" customHeight="1" x14ac:dyDescent="0.3">
      <c r="A299" s="31">
        <v>291</v>
      </c>
      <c r="B299" s="31">
        <v>45</v>
      </c>
      <c r="C299" s="31">
        <v>4</v>
      </c>
      <c r="D299" s="31" t="s">
        <v>99</v>
      </c>
      <c r="E299" s="31" t="s">
        <v>83</v>
      </c>
      <c r="F299" s="31" t="s">
        <v>80</v>
      </c>
      <c r="G299" s="31" t="s">
        <v>6</v>
      </c>
      <c r="H299" s="31" t="s">
        <v>6</v>
      </c>
      <c r="I299" s="31" t="s">
        <v>149</v>
      </c>
      <c r="J299" s="37" t="s">
        <v>150</v>
      </c>
      <c r="K299" s="31"/>
      <c r="L299" s="18" t="s">
        <v>126</v>
      </c>
      <c r="M299" s="18" t="s">
        <v>145</v>
      </c>
      <c r="N299" s="18" t="s">
        <v>25</v>
      </c>
      <c r="O299" s="18" t="s">
        <v>146</v>
      </c>
      <c r="P299" s="18" t="s">
        <v>865</v>
      </c>
      <c r="Q299" s="31"/>
      <c r="R299" s="18" t="s">
        <v>247</v>
      </c>
      <c r="S299" s="18" t="s">
        <v>145</v>
      </c>
      <c r="T299" s="18" t="s">
        <v>493</v>
      </c>
      <c r="U299" s="18" t="s">
        <v>493</v>
      </c>
      <c r="V299" s="18" t="s">
        <v>495</v>
      </c>
      <c r="W299" s="18"/>
      <c r="X299" s="18"/>
      <c r="Y299" s="38" t="s">
        <v>741</v>
      </c>
      <c r="Z299" s="18" t="str">
        <f>Z$60</f>
        <v>C11</v>
      </c>
      <c r="AA299" s="18" t="s">
        <v>862</v>
      </c>
      <c r="AB299" s="18">
        <v>919</v>
      </c>
      <c r="AC299" s="18"/>
      <c r="AD299" s="18"/>
      <c r="AE299" s="31"/>
      <c r="AF299" s="8">
        <f t="shared" si="451"/>
        <v>919</v>
      </c>
      <c r="AG299" s="8">
        <f t="shared" si="452"/>
        <v>0.91900000000000004</v>
      </c>
      <c r="AH299" s="18">
        <v>12</v>
      </c>
      <c r="AI299" s="18">
        <f t="shared" si="459"/>
        <v>0</v>
      </c>
      <c r="AJ299" s="9">
        <f t="shared" si="453"/>
        <v>0</v>
      </c>
      <c r="AK299" s="18">
        <f>AK$60</f>
        <v>5.8</v>
      </c>
      <c r="AL299" s="9">
        <f t="shared" si="444"/>
        <v>69.599999999999994</v>
      </c>
      <c r="AM299" s="18">
        <f>AM$60</f>
        <v>0.08</v>
      </c>
      <c r="AN299" s="9">
        <f t="shared" si="454"/>
        <v>1.92</v>
      </c>
      <c r="AO299" s="18">
        <f>AO$60</f>
        <v>7.48</v>
      </c>
      <c r="AP299" s="9">
        <f t="shared" si="460"/>
        <v>179.52</v>
      </c>
      <c r="AQ299" s="21">
        <v>0</v>
      </c>
      <c r="AR299" s="9">
        <f t="shared" si="455"/>
        <v>0</v>
      </c>
      <c r="AS299" s="18">
        <f>AS$60</f>
        <v>2.4199999999999999E-2</v>
      </c>
      <c r="AT299" s="9">
        <f t="shared" si="445"/>
        <v>22.239799999999999</v>
      </c>
      <c r="AU299" s="21">
        <f t="shared" si="462"/>
        <v>4.96E-3</v>
      </c>
      <c r="AV299" s="10">
        <f t="shared" si="461"/>
        <v>4.5582399999999996</v>
      </c>
      <c r="AW299" s="18">
        <v>5.72</v>
      </c>
      <c r="AX299" s="25">
        <v>12</v>
      </c>
      <c r="AY299" s="27">
        <f t="shared" si="473"/>
        <v>68.64</v>
      </c>
      <c r="AZ299" s="18">
        <f>AZ$60</f>
        <v>0.38819999999999999</v>
      </c>
      <c r="BA299" s="9">
        <f t="shared" si="446"/>
        <v>356.75579999999997</v>
      </c>
      <c r="BB299" s="18">
        <f>BB$60</f>
        <v>0</v>
      </c>
      <c r="BC299" s="9">
        <f t="shared" si="447"/>
        <v>0</v>
      </c>
      <c r="BD299" s="18">
        <f>BD$60</f>
        <v>0</v>
      </c>
      <c r="BE299" s="9">
        <f t="shared" si="448"/>
        <v>0</v>
      </c>
      <c r="BF299" s="11">
        <f t="shared" si="449"/>
        <v>703.23383999999999</v>
      </c>
      <c r="BG299" s="11">
        <f t="shared" si="450"/>
        <v>0</v>
      </c>
      <c r="BH299" s="11">
        <f t="shared" si="456"/>
        <v>703.23383999999999</v>
      </c>
      <c r="BI299" s="11">
        <f t="shared" si="457"/>
        <v>161.7437832</v>
      </c>
      <c r="BJ299" s="11">
        <f t="shared" si="458"/>
        <v>864.97762319999993</v>
      </c>
      <c r="BL299" s="12"/>
    </row>
    <row r="300" spans="1:64" ht="12.75" customHeight="1" x14ac:dyDescent="0.3">
      <c r="A300" s="31">
        <v>292</v>
      </c>
      <c r="B300" s="31">
        <v>45</v>
      </c>
      <c r="C300" s="31">
        <v>5</v>
      </c>
      <c r="D300" s="31" t="s">
        <v>99</v>
      </c>
      <c r="E300" s="31" t="s">
        <v>83</v>
      </c>
      <c r="F300" s="31" t="s">
        <v>80</v>
      </c>
      <c r="G300" s="31" t="s">
        <v>6</v>
      </c>
      <c r="H300" s="31" t="s">
        <v>6</v>
      </c>
      <c r="I300" s="31" t="s">
        <v>149</v>
      </c>
      <c r="J300" s="37" t="s">
        <v>150</v>
      </c>
      <c r="K300" s="31"/>
      <c r="L300" s="18" t="s">
        <v>126</v>
      </c>
      <c r="M300" s="18" t="s">
        <v>145</v>
      </c>
      <c r="N300" s="18" t="s">
        <v>25</v>
      </c>
      <c r="O300" s="18" t="s">
        <v>146</v>
      </c>
      <c r="P300" s="18" t="s">
        <v>865</v>
      </c>
      <c r="Q300" s="31"/>
      <c r="R300" s="18" t="s">
        <v>247</v>
      </c>
      <c r="S300" s="18" t="s">
        <v>338</v>
      </c>
      <c r="T300" s="18" t="s">
        <v>339</v>
      </c>
      <c r="U300" s="18" t="s">
        <v>339</v>
      </c>
      <c r="V300" s="18" t="s">
        <v>496</v>
      </c>
      <c r="W300" s="18"/>
      <c r="X300" s="18"/>
      <c r="Y300" s="38" t="s">
        <v>742</v>
      </c>
      <c r="Z300" s="18" t="str">
        <f t="shared" ref="Z300:Z305" si="483">Z$9</f>
        <v>C12a</v>
      </c>
      <c r="AA300" s="18" t="s">
        <v>860</v>
      </c>
      <c r="AB300" s="18">
        <v>1</v>
      </c>
      <c r="AC300" s="18">
        <v>3</v>
      </c>
      <c r="AD300" s="18"/>
      <c r="AE300" s="31"/>
      <c r="AF300" s="8">
        <f t="shared" si="451"/>
        <v>4</v>
      </c>
      <c r="AG300" s="8">
        <f t="shared" si="452"/>
        <v>4.0000000000000001E-3</v>
      </c>
      <c r="AH300" s="18">
        <v>12</v>
      </c>
      <c r="AI300" s="18">
        <f t="shared" si="459"/>
        <v>0</v>
      </c>
      <c r="AJ300" s="9">
        <f t="shared" si="453"/>
        <v>0</v>
      </c>
      <c r="AK300" s="18">
        <f t="shared" ref="AK300:AK305" si="484">AK$9</f>
        <v>5.8</v>
      </c>
      <c r="AL300" s="9">
        <f t="shared" si="444"/>
        <v>69.599999999999994</v>
      </c>
      <c r="AM300" s="18">
        <f t="shared" ref="AM300:AM305" si="485">AM$9</f>
        <v>0.08</v>
      </c>
      <c r="AN300" s="9">
        <f t="shared" si="454"/>
        <v>0.96</v>
      </c>
      <c r="AO300" s="18">
        <f t="shared" ref="AO300:AO305" si="486">AO$9</f>
        <v>7.48</v>
      </c>
      <c r="AP300" s="9">
        <f t="shared" si="460"/>
        <v>89.76</v>
      </c>
      <c r="AQ300" s="21">
        <v>0</v>
      </c>
      <c r="AR300" s="9">
        <f t="shared" si="455"/>
        <v>0</v>
      </c>
      <c r="AS300" s="18">
        <f t="shared" ref="AS300:AS305" si="487">AS$9</f>
        <v>2.4199999999999999E-2</v>
      </c>
      <c r="AT300" s="9">
        <f t="shared" si="445"/>
        <v>9.6799999999999997E-2</v>
      </c>
      <c r="AU300" s="21">
        <f t="shared" si="462"/>
        <v>4.96E-3</v>
      </c>
      <c r="AV300" s="10">
        <f t="shared" si="461"/>
        <v>1.984E-2</v>
      </c>
      <c r="AW300" s="18">
        <v>2.38</v>
      </c>
      <c r="AX300" s="25">
        <v>12</v>
      </c>
      <c r="AY300" s="27">
        <f t="shared" si="473"/>
        <v>28.56</v>
      </c>
      <c r="AZ300" s="18">
        <f t="shared" ref="AZ300:AZ305" si="488">AZ$9</f>
        <v>0.4854</v>
      </c>
      <c r="BA300" s="9">
        <f t="shared" si="446"/>
        <v>0.4854</v>
      </c>
      <c r="BB300" s="18">
        <f t="shared" ref="BB300:BB305" si="489">BB$9</f>
        <v>0.1416</v>
      </c>
      <c r="BC300" s="9">
        <f t="shared" si="447"/>
        <v>0.42480000000000001</v>
      </c>
      <c r="BD300" s="18">
        <f t="shared" ref="BD300:BD305" si="490">BD$9</f>
        <v>0</v>
      </c>
      <c r="BE300" s="9">
        <f t="shared" si="448"/>
        <v>0</v>
      </c>
      <c r="BF300" s="11">
        <f t="shared" si="449"/>
        <v>189.90683999999999</v>
      </c>
      <c r="BG300" s="11">
        <f t="shared" si="450"/>
        <v>0</v>
      </c>
      <c r="BH300" s="11">
        <f t="shared" si="456"/>
        <v>189.90683999999999</v>
      </c>
      <c r="BI300" s="11">
        <f t="shared" si="457"/>
        <v>43.678573200000002</v>
      </c>
      <c r="BJ300" s="11">
        <f t="shared" si="458"/>
        <v>233.5854132</v>
      </c>
      <c r="BL300" s="12"/>
    </row>
    <row r="301" spans="1:64" ht="12.75" customHeight="1" x14ac:dyDescent="0.3">
      <c r="A301" s="31">
        <v>293</v>
      </c>
      <c r="B301" s="31">
        <v>45</v>
      </c>
      <c r="C301" s="31">
        <v>6</v>
      </c>
      <c r="D301" s="31" t="s">
        <v>99</v>
      </c>
      <c r="E301" s="31" t="s">
        <v>83</v>
      </c>
      <c r="F301" s="31" t="s">
        <v>80</v>
      </c>
      <c r="G301" s="31" t="s">
        <v>6</v>
      </c>
      <c r="H301" s="31" t="s">
        <v>6</v>
      </c>
      <c r="I301" s="31" t="s">
        <v>149</v>
      </c>
      <c r="J301" s="37" t="s">
        <v>150</v>
      </c>
      <c r="K301" s="31"/>
      <c r="L301" s="18" t="s">
        <v>126</v>
      </c>
      <c r="M301" s="18" t="s">
        <v>145</v>
      </c>
      <c r="N301" s="18" t="s">
        <v>25</v>
      </c>
      <c r="O301" s="18" t="s">
        <v>146</v>
      </c>
      <c r="P301" s="18" t="s">
        <v>865</v>
      </c>
      <c r="Q301" s="31"/>
      <c r="R301" s="18" t="s">
        <v>247</v>
      </c>
      <c r="S301" s="18" t="s">
        <v>338</v>
      </c>
      <c r="T301" s="18" t="s">
        <v>339</v>
      </c>
      <c r="U301" s="18" t="s">
        <v>339</v>
      </c>
      <c r="V301" s="18" t="s">
        <v>497</v>
      </c>
      <c r="W301" s="18"/>
      <c r="X301" s="18"/>
      <c r="Y301" s="38" t="s">
        <v>743</v>
      </c>
      <c r="Z301" s="18" t="str">
        <f t="shared" si="483"/>
        <v>C12a</v>
      </c>
      <c r="AA301" s="18" t="s">
        <v>864</v>
      </c>
      <c r="AB301" s="18">
        <v>542</v>
      </c>
      <c r="AC301" s="18">
        <v>1626</v>
      </c>
      <c r="AD301" s="18"/>
      <c r="AE301" s="31"/>
      <c r="AF301" s="8">
        <f t="shared" si="451"/>
        <v>2168</v>
      </c>
      <c r="AG301" s="8">
        <f t="shared" si="452"/>
        <v>2.1680000000000001</v>
      </c>
      <c r="AH301" s="18">
        <v>12</v>
      </c>
      <c r="AI301" s="18">
        <f t="shared" si="459"/>
        <v>0</v>
      </c>
      <c r="AJ301" s="9">
        <f t="shared" si="453"/>
        <v>0</v>
      </c>
      <c r="AK301" s="18">
        <f t="shared" si="484"/>
        <v>5.8</v>
      </c>
      <c r="AL301" s="9">
        <f t="shared" si="444"/>
        <v>69.599999999999994</v>
      </c>
      <c r="AM301" s="18">
        <f t="shared" si="485"/>
        <v>0.08</v>
      </c>
      <c r="AN301" s="9">
        <f t="shared" si="454"/>
        <v>2.88</v>
      </c>
      <c r="AO301" s="18">
        <f t="shared" si="486"/>
        <v>7.48</v>
      </c>
      <c r="AP301" s="9">
        <f t="shared" si="460"/>
        <v>269.28000000000003</v>
      </c>
      <c r="AQ301" s="21">
        <v>0</v>
      </c>
      <c r="AR301" s="9">
        <f t="shared" si="455"/>
        <v>0</v>
      </c>
      <c r="AS301" s="18">
        <f t="shared" si="487"/>
        <v>2.4199999999999999E-2</v>
      </c>
      <c r="AT301" s="9">
        <f t="shared" si="445"/>
        <v>52.465599999999995</v>
      </c>
      <c r="AU301" s="21">
        <f t="shared" si="462"/>
        <v>4.96E-3</v>
      </c>
      <c r="AV301" s="10">
        <f t="shared" si="461"/>
        <v>10.75328</v>
      </c>
      <c r="AW301" s="18">
        <v>9.5399999999999991</v>
      </c>
      <c r="AX301" s="25">
        <v>12</v>
      </c>
      <c r="AY301" s="27">
        <f t="shared" si="473"/>
        <v>114.47999999999999</v>
      </c>
      <c r="AZ301" s="18">
        <f t="shared" si="488"/>
        <v>0.4854</v>
      </c>
      <c r="BA301" s="9">
        <f t="shared" si="446"/>
        <v>263.08679999999998</v>
      </c>
      <c r="BB301" s="18">
        <f t="shared" si="489"/>
        <v>0.1416</v>
      </c>
      <c r="BC301" s="9">
        <f t="shared" si="447"/>
        <v>230.24160000000001</v>
      </c>
      <c r="BD301" s="18">
        <f t="shared" si="490"/>
        <v>0</v>
      </c>
      <c r="BE301" s="9">
        <f t="shared" si="448"/>
        <v>0</v>
      </c>
      <c r="BF301" s="11">
        <f t="shared" si="449"/>
        <v>1012.78728</v>
      </c>
      <c r="BG301" s="11">
        <f t="shared" si="450"/>
        <v>0</v>
      </c>
      <c r="BH301" s="11">
        <f t="shared" si="456"/>
        <v>1012.78728</v>
      </c>
      <c r="BI301" s="11">
        <f t="shared" si="457"/>
        <v>232.94107440000002</v>
      </c>
      <c r="BJ301" s="11">
        <f t="shared" si="458"/>
        <v>1245.7283543999999</v>
      </c>
      <c r="BL301" s="12"/>
    </row>
    <row r="302" spans="1:64" ht="12.75" customHeight="1" x14ac:dyDescent="0.3">
      <c r="A302" s="31">
        <v>294</v>
      </c>
      <c r="B302" s="31">
        <v>45</v>
      </c>
      <c r="C302" s="31">
        <v>7</v>
      </c>
      <c r="D302" s="31" t="s">
        <v>99</v>
      </c>
      <c r="E302" s="31" t="s">
        <v>83</v>
      </c>
      <c r="F302" s="31" t="s">
        <v>80</v>
      </c>
      <c r="G302" s="31" t="s">
        <v>6</v>
      </c>
      <c r="H302" s="31" t="s">
        <v>6</v>
      </c>
      <c r="I302" s="31" t="s">
        <v>149</v>
      </c>
      <c r="J302" s="37" t="s">
        <v>150</v>
      </c>
      <c r="K302" s="31"/>
      <c r="L302" s="18" t="s">
        <v>126</v>
      </c>
      <c r="M302" s="18" t="s">
        <v>145</v>
      </c>
      <c r="N302" s="18" t="s">
        <v>25</v>
      </c>
      <c r="O302" s="18" t="s">
        <v>146</v>
      </c>
      <c r="P302" s="18" t="s">
        <v>865</v>
      </c>
      <c r="Q302" s="31"/>
      <c r="R302" s="18" t="s">
        <v>247</v>
      </c>
      <c r="S302" s="18" t="s">
        <v>26</v>
      </c>
      <c r="T302" s="18" t="s">
        <v>25</v>
      </c>
      <c r="U302" s="18" t="s">
        <v>25</v>
      </c>
      <c r="V302" s="18" t="s">
        <v>146</v>
      </c>
      <c r="W302" s="18" t="s">
        <v>865</v>
      </c>
      <c r="X302" s="18"/>
      <c r="Y302" s="38" t="s">
        <v>744</v>
      </c>
      <c r="Z302" s="18" t="str">
        <f t="shared" si="483"/>
        <v>C12a</v>
      </c>
      <c r="AA302" s="18" t="s">
        <v>889</v>
      </c>
      <c r="AB302" s="18">
        <v>1546</v>
      </c>
      <c r="AC302" s="18">
        <v>3091</v>
      </c>
      <c r="AD302" s="18"/>
      <c r="AE302" s="31"/>
      <c r="AF302" s="8">
        <f t="shared" si="451"/>
        <v>4637</v>
      </c>
      <c r="AG302" s="8">
        <f t="shared" si="452"/>
        <v>4.6369999999999996</v>
      </c>
      <c r="AH302" s="18">
        <v>12</v>
      </c>
      <c r="AI302" s="18">
        <f t="shared" si="459"/>
        <v>0</v>
      </c>
      <c r="AJ302" s="9">
        <f t="shared" si="453"/>
        <v>0</v>
      </c>
      <c r="AK302" s="18">
        <f t="shared" si="484"/>
        <v>5.8</v>
      </c>
      <c r="AL302" s="9">
        <f t="shared" si="444"/>
        <v>69.599999999999994</v>
      </c>
      <c r="AM302" s="18">
        <f t="shared" si="485"/>
        <v>0.08</v>
      </c>
      <c r="AN302" s="9">
        <f t="shared" si="454"/>
        <v>12.48</v>
      </c>
      <c r="AO302" s="18">
        <f t="shared" si="486"/>
        <v>7.48</v>
      </c>
      <c r="AP302" s="9">
        <f t="shared" si="460"/>
        <v>1166.8800000000001</v>
      </c>
      <c r="AQ302" s="21">
        <v>0</v>
      </c>
      <c r="AR302" s="9">
        <f t="shared" si="455"/>
        <v>0</v>
      </c>
      <c r="AS302" s="18">
        <f t="shared" si="487"/>
        <v>2.4199999999999999E-2</v>
      </c>
      <c r="AT302" s="9">
        <f t="shared" si="445"/>
        <v>112.2154</v>
      </c>
      <c r="AU302" s="21">
        <f t="shared" si="462"/>
        <v>4.96E-3</v>
      </c>
      <c r="AV302" s="10">
        <f t="shared" si="461"/>
        <v>22.99952</v>
      </c>
      <c r="AW302" s="18">
        <v>13.35</v>
      </c>
      <c r="AX302" s="25">
        <v>12</v>
      </c>
      <c r="AY302" s="27">
        <f t="shared" si="473"/>
        <v>160.19999999999999</v>
      </c>
      <c r="AZ302" s="18">
        <f t="shared" si="488"/>
        <v>0.4854</v>
      </c>
      <c r="BA302" s="9">
        <f t="shared" si="446"/>
        <v>750.42840000000001</v>
      </c>
      <c r="BB302" s="18">
        <f t="shared" si="489"/>
        <v>0.1416</v>
      </c>
      <c r="BC302" s="9">
        <f t="shared" si="447"/>
        <v>437.68560000000002</v>
      </c>
      <c r="BD302" s="18">
        <f t="shared" si="490"/>
        <v>0</v>
      </c>
      <c r="BE302" s="9">
        <f t="shared" si="448"/>
        <v>0</v>
      </c>
      <c r="BF302" s="11">
        <f t="shared" si="449"/>
        <v>2732.4889200000002</v>
      </c>
      <c r="BG302" s="11">
        <f t="shared" si="450"/>
        <v>0</v>
      </c>
      <c r="BH302" s="11">
        <f t="shared" si="456"/>
        <v>2732.4889200000002</v>
      </c>
      <c r="BI302" s="11">
        <f t="shared" si="457"/>
        <v>628.47245160000011</v>
      </c>
      <c r="BJ302" s="11">
        <f t="shared" si="458"/>
        <v>3360.9613716000003</v>
      </c>
      <c r="BL302" s="12"/>
    </row>
    <row r="303" spans="1:64" ht="12.75" customHeight="1" x14ac:dyDescent="0.3">
      <c r="A303" s="31">
        <v>295</v>
      </c>
      <c r="B303" s="31">
        <v>45</v>
      </c>
      <c r="C303" s="31">
        <v>8</v>
      </c>
      <c r="D303" s="31" t="s">
        <v>99</v>
      </c>
      <c r="E303" s="31" t="s">
        <v>83</v>
      </c>
      <c r="F303" s="31" t="s">
        <v>80</v>
      </c>
      <c r="G303" s="31" t="s">
        <v>6</v>
      </c>
      <c r="H303" s="31" t="s">
        <v>6</v>
      </c>
      <c r="I303" s="31" t="s">
        <v>149</v>
      </c>
      <c r="J303" s="37" t="s">
        <v>150</v>
      </c>
      <c r="K303" s="31"/>
      <c r="L303" s="18" t="s">
        <v>126</v>
      </c>
      <c r="M303" s="18" t="s">
        <v>145</v>
      </c>
      <c r="N303" s="18" t="s">
        <v>25</v>
      </c>
      <c r="O303" s="18" t="s">
        <v>146</v>
      </c>
      <c r="P303" s="18" t="s">
        <v>865</v>
      </c>
      <c r="Q303" s="31"/>
      <c r="R303" s="18" t="s">
        <v>247</v>
      </c>
      <c r="S303" s="18" t="s">
        <v>21</v>
      </c>
      <c r="T303" s="18" t="s">
        <v>20</v>
      </c>
      <c r="U303" s="18" t="s">
        <v>20</v>
      </c>
      <c r="V303" s="18" t="s">
        <v>498</v>
      </c>
      <c r="W303" s="18" t="s">
        <v>860</v>
      </c>
      <c r="X303" s="18"/>
      <c r="Y303" s="38" t="s">
        <v>745</v>
      </c>
      <c r="Z303" s="18" t="str">
        <f t="shared" si="483"/>
        <v>C12a</v>
      </c>
      <c r="AA303" s="18" t="s">
        <v>886</v>
      </c>
      <c r="AB303" s="18">
        <v>5019</v>
      </c>
      <c r="AC303" s="18">
        <v>15057</v>
      </c>
      <c r="AD303" s="18"/>
      <c r="AE303" s="31"/>
      <c r="AF303" s="8">
        <f t="shared" si="451"/>
        <v>20076</v>
      </c>
      <c r="AG303" s="8">
        <f t="shared" si="452"/>
        <v>20.076000000000001</v>
      </c>
      <c r="AH303" s="18">
        <v>12</v>
      </c>
      <c r="AI303" s="18">
        <f t="shared" si="459"/>
        <v>0</v>
      </c>
      <c r="AJ303" s="9">
        <f t="shared" si="453"/>
        <v>0</v>
      </c>
      <c r="AK303" s="18">
        <f t="shared" si="484"/>
        <v>5.8</v>
      </c>
      <c r="AL303" s="9">
        <f t="shared" si="444"/>
        <v>69.599999999999994</v>
      </c>
      <c r="AM303" s="18">
        <f t="shared" si="485"/>
        <v>0.08</v>
      </c>
      <c r="AN303" s="9">
        <f t="shared" si="454"/>
        <v>11.52</v>
      </c>
      <c r="AO303" s="18">
        <f t="shared" si="486"/>
        <v>7.48</v>
      </c>
      <c r="AP303" s="9">
        <f t="shared" si="460"/>
        <v>1077.1200000000001</v>
      </c>
      <c r="AQ303" s="21">
        <v>0</v>
      </c>
      <c r="AR303" s="9">
        <f t="shared" si="455"/>
        <v>0</v>
      </c>
      <c r="AS303" s="18">
        <f t="shared" si="487"/>
        <v>2.4199999999999999E-2</v>
      </c>
      <c r="AT303" s="9">
        <f t="shared" si="445"/>
        <v>485.83920000000001</v>
      </c>
      <c r="AU303" s="21">
        <f t="shared" si="462"/>
        <v>4.96E-3</v>
      </c>
      <c r="AV303" s="10">
        <f t="shared" si="461"/>
        <v>99.57696</v>
      </c>
      <c r="AW303" s="18">
        <v>13.35</v>
      </c>
      <c r="AX303" s="25">
        <v>12</v>
      </c>
      <c r="AY303" s="27">
        <f t="shared" si="473"/>
        <v>160.19999999999999</v>
      </c>
      <c r="AZ303" s="18">
        <f t="shared" si="488"/>
        <v>0.4854</v>
      </c>
      <c r="BA303" s="9">
        <f t="shared" si="446"/>
        <v>2436.2226000000001</v>
      </c>
      <c r="BB303" s="18">
        <f t="shared" si="489"/>
        <v>0.1416</v>
      </c>
      <c r="BC303" s="9">
        <f t="shared" si="447"/>
        <v>2132.0711999999999</v>
      </c>
      <c r="BD303" s="18">
        <f t="shared" si="490"/>
        <v>0</v>
      </c>
      <c r="BE303" s="9">
        <f t="shared" si="448"/>
        <v>0</v>
      </c>
      <c r="BF303" s="11">
        <f t="shared" si="449"/>
        <v>6472.1499600000006</v>
      </c>
      <c r="BG303" s="11">
        <f t="shared" si="450"/>
        <v>0</v>
      </c>
      <c r="BH303" s="11">
        <f t="shared" si="456"/>
        <v>6472.1499600000006</v>
      </c>
      <c r="BI303" s="11">
        <f t="shared" si="457"/>
        <v>1488.5944908000001</v>
      </c>
      <c r="BJ303" s="11">
        <f t="shared" si="458"/>
        <v>7960.7444508000008</v>
      </c>
      <c r="BL303" s="12"/>
    </row>
    <row r="304" spans="1:64" ht="12.75" customHeight="1" x14ac:dyDescent="0.3">
      <c r="A304" s="31">
        <v>296</v>
      </c>
      <c r="B304" s="31">
        <v>45</v>
      </c>
      <c r="C304" s="31">
        <v>9</v>
      </c>
      <c r="D304" s="31" t="s">
        <v>99</v>
      </c>
      <c r="E304" s="31" t="s">
        <v>83</v>
      </c>
      <c r="F304" s="31" t="s">
        <v>80</v>
      </c>
      <c r="G304" s="31" t="s">
        <v>6</v>
      </c>
      <c r="H304" s="31" t="s">
        <v>6</v>
      </c>
      <c r="I304" s="31" t="s">
        <v>149</v>
      </c>
      <c r="J304" s="37" t="s">
        <v>150</v>
      </c>
      <c r="K304" s="31"/>
      <c r="L304" s="18" t="s">
        <v>126</v>
      </c>
      <c r="M304" s="18" t="s">
        <v>145</v>
      </c>
      <c r="N304" s="18" t="s">
        <v>25</v>
      </c>
      <c r="O304" s="18" t="s">
        <v>146</v>
      </c>
      <c r="P304" s="18" t="s">
        <v>865</v>
      </c>
      <c r="Q304" s="31"/>
      <c r="R304" s="18" t="s">
        <v>247</v>
      </c>
      <c r="S304" s="18" t="s">
        <v>9</v>
      </c>
      <c r="T304" s="18" t="s">
        <v>8</v>
      </c>
      <c r="U304" s="18" t="s">
        <v>8</v>
      </c>
      <c r="V304" s="18" t="s">
        <v>941</v>
      </c>
      <c r="W304" s="18"/>
      <c r="X304" s="18"/>
      <c r="Y304" s="38" t="s">
        <v>746</v>
      </c>
      <c r="Z304" s="18" t="str">
        <f t="shared" si="483"/>
        <v>C12a</v>
      </c>
      <c r="AA304" s="18">
        <v>2.5</v>
      </c>
      <c r="AB304" s="18">
        <v>819</v>
      </c>
      <c r="AC304" s="18">
        <v>1637</v>
      </c>
      <c r="AD304" s="18"/>
      <c r="AE304" s="31"/>
      <c r="AF304" s="8">
        <f t="shared" si="451"/>
        <v>2456</v>
      </c>
      <c r="AG304" s="8">
        <f t="shared" si="452"/>
        <v>2.456</v>
      </c>
      <c r="AH304" s="18">
        <v>12</v>
      </c>
      <c r="AI304" s="18">
        <f t="shared" si="459"/>
        <v>0</v>
      </c>
      <c r="AJ304" s="9">
        <f t="shared" si="453"/>
        <v>0</v>
      </c>
      <c r="AK304" s="18">
        <f t="shared" si="484"/>
        <v>5.8</v>
      </c>
      <c r="AL304" s="9">
        <f t="shared" si="444"/>
        <v>69.599999999999994</v>
      </c>
      <c r="AM304" s="18">
        <f t="shared" si="485"/>
        <v>0.08</v>
      </c>
      <c r="AN304" s="9">
        <f t="shared" si="454"/>
        <v>2.4</v>
      </c>
      <c r="AO304" s="18">
        <f t="shared" si="486"/>
        <v>7.48</v>
      </c>
      <c r="AP304" s="9">
        <f t="shared" si="460"/>
        <v>224.4</v>
      </c>
      <c r="AQ304" s="21">
        <v>0</v>
      </c>
      <c r="AR304" s="9">
        <f t="shared" si="455"/>
        <v>0</v>
      </c>
      <c r="AS304" s="18">
        <f t="shared" si="487"/>
        <v>2.4199999999999999E-2</v>
      </c>
      <c r="AT304" s="9">
        <f t="shared" si="445"/>
        <v>59.435199999999995</v>
      </c>
      <c r="AU304" s="21">
        <f t="shared" si="462"/>
        <v>4.96E-3</v>
      </c>
      <c r="AV304" s="10">
        <f t="shared" si="461"/>
        <v>12.181760000000001</v>
      </c>
      <c r="AW304" s="18">
        <v>9.5399999999999991</v>
      </c>
      <c r="AX304" s="25">
        <v>12</v>
      </c>
      <c r="AY304" s="27">
        <f t="shared" si="473"/>
        <v>114.47999999999999</v>
      </c>
      <c r="AZ304" s="18">
        <f t="shared" si="488"/>
        <v>0.4854</v>
      </c>
      <c r="BA304" s="9">
        <f t="shared" si="446"/>
        <v>397.54259999999999</v>
      </c>
      <c r="BB304" s="18">
        <f t="shared" si="489"/>
        <v>0.1416</v>
      </c>
      <c r="BC304" s="9">
        <f t="shared" si="447"/>
        <v>231.79920000000001</v>
      </c>
      <c r="BD304" s="18">
        <f t="shared" si="490"/>
        <v>0</v>
      </c>
      <c r="BE304" s="9">
        <f t="shared" si="448"/>
        <v>0</v>
      </c>
      <c r="BF304" s="11">
        <f t="shared" si="449"/>
        <v>1111.8387600000001</v>
      </c>
      <c r="BG304" s="11">
        <f t="shared" si="450"/>
        <v>0</v>
      </c>
      <c r="BH304" s="11">
        <f t="shared" si="456"/>
        <v>1111.8387600000001</v>
      </c>
      <c r="BI304" s="11">
        <f t="shared" si="457"/>
        <v>255.72291480000004</v>
      </c>
      <c r="BJ304" s="11">
        <f t="shared" si="458"/>
        <v>1367.5616748000002</v>
      </c>
      <c r="BL304" s="12"/>
    </row>
    <row r="305" spans="1:64" ht="12.75" customHeight="1" x14ac:dyDescent="0.3">
      <c r="A305" s="31">
        <v>297</v>
      </c>
      <c r="B305" s="31">
        <v>46</v>
      </c>
      <c r="C305" s="31">
        <v>1</v>
      </c>
      <c r="D305" s="31" t="s">
        <v>99</v>
      </c>
      <c r="E305" s="31" t="s">
        <v>83</v>
      </c>
      <c r="F305" s="31" t="s">
        <v>80</v>
      </c>
      <c r="G305" s="31" t="s">
        <v>6</v>
      </c>
      <c r="H305" s="31" t="s">
        <v>6</v>
      </c>
      <c r="I305" s="31" t="s">
        <v>149</v>
      </c>
      <c r="J305" s="37" t="s">
        <v>150</v>
      </c>
      <c r="K305" s="31"/>
      <c r="L305" s="18" t="s">
        <v>942</v>
      </c>
      <c r="M305" s="18" t="s">
        <v>502</v>
      </c>
      <c r="N305" s="18" t="s">
        <v>127</v>
      </c>
      <c r="O305" s="18" t="s">
        <v>381</v>
      </c>
      <c r="P305" s="18" t="s">
        <v>918</v>
      </c>
      <c r="Q305" s="31"/>
      <c r="R305" s="18" t="s">
        <v>248</v>
      </c>
      <c r="S305" s="18" t="s">
        <v>499</v>
      </c>
      <c r="T305" s="18" t="s">
        <v>500</v>
      </c>
      <c r="U305" s="18" t="s">
        <v>500</v>
      </c>
      <c r="V305" s="18" t="s">
        <v>501</v>
      </c>
      <c r="W305" s="18"/>
      <c r="X305" s="18"/>
      <c r="Y305" s="38" t="s">
        <v>747</v>
      </c>
      <c r="Z305" s="18" t="str">
        <f t="shared" si="483"/>
        <v>C12a</v>
      </c>
      <c r="AA305" s="18" t="s">
        <v>931</v>
      </c>
      <c r="AB305" s="18">
        <v>2773</v>
      </c>
      <c r="AC305" s="18">
        <v>7663</v>
      </c>
      <c r="AD305" s="18"/>
      <c r="AE305" s="31"/>
      <c r="AF305" s="8">
        <f t="shared" si="451"/>
        <v>10436</v>
      </c>
      <c r="AG305" s="8">
        <f t="shared" si="452"/>
        <v>10.436</v>
      </c>
      <c r="AH305" s="18">
        <v>12</v>
      </c>
      <c r="AI305" s="18">
        <f t="shared" si="459"/>
        <v>0</v>
      </c>
      <c r="AJ305" s="9">
        <f t="shared" si="453"/>
        <v>0</v>
      </c>
      <c r="AK305" s="18">
        <f t="shared" si="484"/>
        <v>5.8</v>
      </c>
      <c r="AL305" s="9">
        <f t="shared" si="444"/>
        <v>69.599999999999994</v>
      </c>
      <c r="AM305" s="18">
        <f t="shared" si="485"/>
        <v>0.08</v>
      </c>
      <c r="AN305" s="9">
        <f t="shared" si="454"/>
        <v>30.72</v>
      </c>
      <c r="AO305" s="18">
        <f t="shared" si="486"/>
        <v>7.48</v>
      </c>
      <c r="AP305" s="9">
        <f t="shared" si="460"/>
        <v>2872.32</v>
      </c>
      <c r="AQ305" s="21">
        <v>0</v>
      </c>
      <c r="AR305" s="9">
        <f t="shared" si="455"/>
        <v>0</v>
      </c>
      <c r="AS305" s="18">
        <f t="shared" si="487"/>
        <v>2.4199999999999999E-2</v>
      </c>
      <c r="AT305" s="9">
        <f t="shared" si="445"/>
        <v>252.55119999999999</v>
      </c>
      <c r="AU305" s="21">
        <f t="shared" si="462"/>
        <v>4.96E-3</v>
      </c>
      <c r="AV305" s="10">
        <f t="shared" si="461"/>
        <v>51.762560000000001</v>
      </c>
      <c r="AW305" s="18">
        <f t="shared" ref="AW305" si="491">AW$9</f>
        <v>0.1024</v>
      </c>
      <c r="AX305" s="18">
        <v>0.8</v>
      </c>
      <c r="AY305" s="9">
        <f>AX305*AW305*AF305</f>
        <v>854.91712000000007</v>
      </c>
      <c r="AZ305" s="18">
        <f t="shared" si="488"/>
        <v>0.4854</v>
      </c>
      <c r="BA305" s="9">
        <f t="shared" si="446"/>
        <v>1346.0142000000001</v>
      </c>
      <c r="BB305" s="18">
        <f t="shared" si="489"/>
        <v>0.1416</v>
      </c>
      <c r="BC305" s="9">
        <f t="shared" si="447"/>
        <v>1085.0808</v>
      </c>
      <c r="BD305" s="18">
        <f t="shared" si="490"/>
        <v>0</v>
      </c>
      <c r="BE305" s="9">
        <f t="shared" si="448"/>
        <v>0</v>
      </c>
      <c r="BF305" s="11">
        <f t="shared" si="449"/>
        <v>6562.9658800000007</v>
      </c>
      <c r="BG305" s="11">
        <f t="shared" si="450"/>
        <v>0</v>
      </c>
      <c r="BH305" s="11">
        <f t="shared" si="456"/>
        <v>6562.9658800000007</v>
      </c>
      <c r="BI305" s="11">
        <f t="shared" si="457"/>
        <v>1509.4821524000001</v>
      </c>
      <c r="BJ305" s="11">
        <f t="shared" si="458"/>
        <v>8072.4480324000006</v>
      </c>
      <c r="BL305" s="12"/>
    </row>
    <row r="306" spans="1:64" ht="12.75" customHeight="1" x14ac:dyDescent="0.3">
      <c r="A306" s="31">
        <v>298</v>
      </c>
      <c r="B306" s="31">
        <v>46</v>
      </c>
      <c r="C306" s="31">
        <v>2</v>
      </c>
      <c r="D306" s="31" t="s">
        <v>99</v>
      </c>
      <c r="E306" s="31" t="s">
        <v>83</v>
      </c>
      <c r="F306" s="31" t="s">
        <v>80</v>
      </c>
      <c r="G306" s="31" t="s">
        <v>6</v>
      </c>
      <c r="H306" s="31" t="s">
        <v>6</v>
      </c>
      <c r="I306" s="31" t="s">
        <v>149</v>
      </c>
      <c r="J306" s="37" t="s">
        <v>150</v>
      </c>
      <c r="K306" s="31"/>
      <c r="L306" s="18" t="s">
        <v>942</v>
      </c>
      <c r="M306" s="18" t="s">
        <v>502</v>
      </c>
      <c r="N306" s="18" t="s">
        <v>127</v>
      </c>
      <c r="O306" s="18" t="s">
        <v>381</v>
      </c>
      <c r="P306" s="18" t="s">
        <v>918</v>
      </c>
      <c r="Q306" s="31"/>
      <c r="R306" s="18" t="s">
        <v>249</v>
      </c>
      <c r="S306" s="18" t="s">
        <v>502</v>
      </c>
      <c r="T306" s="18" t="s">
        <v>127</v>
      </c>
      <c r="U306" s="18" t="s">
        <v>127</v>
      </c>
      <c r="V306" s="18" t="s">
        <v>381</v>
      </c>
      <c r="W306" s="18"/>
      <c r="X306" s="18"/>
      <c r="Y306" s="38" t="s">
        <v>748</v>
      </c>
      <c r="Z306" s="18" t="str">
        <f>Z$60</f>
        <v>C11</v>
      </c>
      <c r="AA306" s="18">
        <v>1.5</v>
      </c>
      <c r="AB306" s="18">
        <v>758</v>
      </c>
      <c r="AC306" s="18"/>
      <c r="AD306" s="18"/>
      <c r="AE306" s="31"/>
      <c r="AF306" s="8">
        <f t="shared" si="451"/>
        <v>758</v>
      </c>
      <c r="AG306" s="8">
        <f t="shared" si="452"/>
        <v>0.75800000000000001</v>
      </c>
      <c r="AH306" s="18">
        <v>12</v>
      </c>
      <c r="AI306" s="18">
        <f t="shared" si="459"/>
        <v>0</v>
      </c>
      <c r="AJ306" s="9">
        <f t="shared" si="453"/>
        <v>0</v>
      </c>
      <c r="AK306" s="18">
        <f>AK$60</f>
        <v>5.8</v>
      </c>
      <c r="AL306" s="9">
        <f t="shared" si="444"/>
        <v>69.599999999999994</v>
      </c>
      <c r="AM306" s="18">
        <f>AM$60</f>
        <v>0.08</v>
      </c>
      <c r="AN306" s="9">
        <f t="shared" si="454"/>
        <v>1.44</v>
      </c>
      <c r="AO306" s="18">
        <f>AO$60</f>
        <v>7.48</v>
      </c>
      <c r="AP306" s="9">
        <f t="shared" si="460"/>
        <v>134.64000000000001</v>
      </c>
      <c r="AQ306" s="21">
        <v>0</v>
      </c>
      <c r="AR306" s="9">
        <f t="shared" si="455"/>
        <v>0</v>
      </c>
      <c r="AS306" s="18">
        <f>AS$60</f>
        <v>2.4199999999999999E-2</v>
      </c>
      <c r="AT306" s="9">
        <f t="shared" si="445"/>
        <v>18.343599999999999</v>
      </c>
      <c r="AU306" s="21">
        <f t="shared" si="462"/>
        <v>4.96E-3</v>
      </c>
      <c r="AV306" s="10">
        <f t="shared" si="461"/>
        <v>3.7596799999999999</v>
      </c>
      <c r="AW306" s="18">
        <v>5.72</v>
      </c>
      <c r="AX306" s="25">
        <v>12</v>
      </c>
      <c r="AY306" s="27">
        <f>AX306*AW306</f>
        <v>68.64</v>
      </c>
      <c r="AZ306" s="18">
        <f>AZ$60</f>
        <v>0.38819999999999999</v>
      </c>
      <c r="BA306" s="9">
        <f t="shared" si="446"/>
        <v>294.25560000000002</v>
      </c>
      <c r="BB306" s="18">
        <f>BB$60</f>
        <v>0</v>
      </c>
      <c r="BC306" s="9">
        <f t="shared" si="447"/>
        <v>0</v>
      </c>
      <c r="BD306" s="18">
        <f>BD$60</f>
        <v>0</v>
      </c>
      <c r="BE306" s="9">
        <f t="shared" si="448"/>
        <v>0</v>
      </c>
      <c r="BF306" s="11">
        <f t="shared" si="449"/>
        <v>590.67888000000005</v>
      </c>
      <c r="BG306" s="11">
        <f t="shared" si="450"/>
        <v>0</v>
      </c>
      <c r="BH306" s="11">
        <f t="shared" si="456"/>
        <v>590.67888000000005</v>
      </c>
      <c r="BI306" s="11">
        <f t="shared" si="457"/>
        <v>135.85614240000001</v>
      </c>
      <c r="BJ306" s="11">
        <f t="shared" si="458"/>
        <v>726.53502240000012</v>
      </c>
      <c r="BL306" s="12"/>
    </row>
    <row r="307" spans="1:64" ht="12.75" customHeight="1" x14ac:dyDescent="0.3">
      <c r="A307" s="31">
        <v>299</v>
      </c>
      <c r="B307" s="31">
        <v>46</v>
      </c>
      <c r="C307" s="31">
        <v>3</v>
      </c>
      <c r="D307" s="31" t="s">
        <v>99</v>
      </c>
      <c r="E307" s="31" t="s">
        <v>83</v>
      </c>
      <c r="F307" s="31" t="s">
        <v>80</v>
      </c>
      <c r="G307" s="31" t="s">
        <v>6</v>
      </c>
      <c r="H307" s="31" t="s">
        <v>6</v>
      </c>
      <c r="I307" s="31" t="s">
        <v>149</v>
      </c>
      <c r="J307" s="37" t="s">
        <v>150</v>
      </c>
      <c r="K307" s="31"/>
      <c r="L307" s="18" t="s">
        <v>942</v>
      </c>
      <c r="M307" s="18" t="s">
        <v>502</v>
      </c>
      <c r="N307" s="18" t="s">
        <v>127</v>
      </c>
      <c r="O307" s="18" t="s">
        <v>381</v>
      </c>
      <c r="P307" s="18" t="s">
        <v>918</v>
      </c>
      <c r="Q307" s="31"/>
      <c r="R307" s="18" t="s">
        <v>249</v>
      </c>
      <c r="S307" s="18" t="s">
        <v>503</v>
      </c>
      <c r="T307" s="18" t="s">
        <v>504</v>
      </c>
      <c r="U307" s="18" t="s">
        <v>504</v>
      </c>
      <c r="V307" s="18" t="s">
        <v>505</v>
      </c>
      <c r="W307" s="18"/>
      <c r="X307" s="18"/>
      <c r="Y307" s="38" t="s">
        <v>749</v>
      </c>
      <c r="Z307" s="18" t="str">
        <f t="shared" ref="Z307:Z309" si="492">Z$9</f>
        <v>C12a</v>
      </c>
      <c r="AA307" s="18" t="s">
        <v>862</v>
      </c>
      <c r="AB307" s="18">
        <v>426</v>
      </c>
      <c r="AC307" s="18">
        <v>1081</v>
      </c>
      <c r="AD307" s="18"/>
      <c r="AE307" s="31"/>
      <c r="AF307" s="8">
        <f t="shared" si="451"/>
        <v>1507</v>
      </c>
      <c r="AG307" s="8">
        <f t="shared" si="452"/>
        <v>1.5069999999999999</v>
      </c>
      <c r="AH307" s="18">
        <v>12</v>
      </c>
      <c r="AI307" s="18">
        <f t="shared" si="459"/>
        <v>0</v>
      </c>
      <c r="AJ307" s="9">
        <f t="shared" si="453"/>
        <v>0</v>
      </c>
      <c r="AK307" s="18">
        <f t="shared" ref="AK307:AK309" si="493">AK$9</f>
        <v>5.8</v>
      </c>
      <c r="AL307" s="9">
        <f t="shared" si="444"/>
        <v>69.599999999999994</v>
      </c>
      <c r="AM307" s="18">
        <f t="shared" ref="AM307:AM309" si="494">AM$9</f>
        <v>0.08</v>
      </c>
      <c r="AN307" s="9">
        <f t="shared" si="454"/>
        <v>1.92</v>
      </c>
      <c r="AO307" s="18">
        <f t="shared" ref="AO307:AO309" si="495">AO$9</f>
        <v>7.48</v>
      </c>
      <c r="AP307" s="9">
        <f t="shared" si="460"/>
        <v>179.52</v>
      </c>
      <c r="AQ307" s="21">
        <v>0</v>
      </c>
      <c r="AR307" s="9">
        <f t="shared" si="455"/>
        <v>0</v>
      </c>
      <c r="AS307" s="18">
        <f t="shared" ref="AS307:AS309" si="496">AS$9</f>
        <v>2.4199999999999999E-2</v>
      </c>
      <c r="AT307" s="9">
        <f t="shared" si="445"/>
        <v>36.4694</v>
      </c>
      <c r="AU307" s="21">
        <f t="shared" si="462"/>
        <v>4.96E-3</v>
      </c>
      <c r="AV307" s="10">
        <f t="shared" si="461"/>
        <v>7.4747199999999996</v>
      </c>
      <c r="AW307" s="18">
        <v>9.5399999999999991</v>
      </c>
      <c r="AX307" s="25">
        <v>12</v>
      </c>
      <c r="AY307" s="27">
        <f>AX307*AW307</f>
        <v>114.47999999999999</v>
      </c>
      <c r="AZ307" s="18">
        <f t="shared" ref="AZ307:AZ309" si="497">AZ$9</f>
        <v>0.4854</v>
      </c>
      <c r="BA307" s="9">
        <f t="shared" si="446"/>
        <v>206.78039999999999</v>
      </c>
      <c r="BB307" s="18">
        <f t="shared" ref="BB307:BB309" si="498">BB$9</f>
        <v>0.1416</v>
      </c>
      <c r="BC307" s="9">
        <f t="shared" si="447"/>
        <v>153.06960000000001</v>
      </c>
      <c r="BD307" s="18">
        <f t="shared" ref="BD307:BD309" si="499">BD$9</f>
        <v>0</v>
      </c>
      <c r="BE307" s="9">
        <f t="shared" si="448"/>
        <v>0</v>
      </c>
      <c r="BF307" s="11">
        <f t="shared" si="449"/>
        <v>769.31412</v>
      </c>
      <c r="BG307" s="11">
        <f t="shared" si="450"/>
        <v>0</v>
      </c>
      <c r="BH307" s="11">
        <f t="shared" si="456"/>
        <v>769.31412</v>
      </c>
      <c r="BI307" s="11">
        <f t="shared" si="457"/>
        <v>176.9422476</v>
      </c>
      <c r="BJ307" s="11">
        <f t="shared" si="458"/>
        <v>946.25636759999998</v>
      </c>
      <c r="BL307" s="12"/>
    </row>
    <row r="308" spans="1:64" ht="12.75" customHeight="1" x14ac:dyDescent="0.3">
      <c r="A308" s="31">
        <v>300</v>
      </c>
      <c r="B308" s="31">
        <v>46</v>
      </c>
      <c r="C308" s="31">
        <v>4</v>
      </c>
      <c r="D308" s="31" t="s">
        <v>99</v>
      </c>
      <c r="E308" s="31" t="s">
        <v>83</v>
      </c>
      <c r="F308" s="31" t="s">
        <v>80</v>
      </c>
      <c r="G308" s="31" t="s">
        <v>6</v>
      </c>
      <c r="H308" s="31" t="s">
        <v>6</v>
      </c>
      <c r="I308" s="31" t="s">
        <v>149</v>
      </c>
      <c r="J308" s="37" t="s">
        <v>150</v>
      </c>
      <c r="K308" s="31"/>
      <c r="L308" s="18" t="s">
        <v>942</v>
      </c>
      <c r="M308" s="18" t="s">
        <v>502</v>
      </c>
      <c r="N308" s="18" t="s">
        <v>127</v>
      </c>
      <c r="O308" s="18" t="s">
        <v>381</v>
      </c>
      <c r="P308" s="18" t="s">
        <v>918</v>
      </c>
      <c r="Q308" s="31"/>
      <c r="R308" s="18" t="s">
        <v>249</v>
      </c>
      <c r="S308" s="18" t="s">
        <v>506</v>
      </c>
      <c r="T308" s="18" t="s">
        <v>507</v>
      </c>
      <c r="U308" s="18" t="s">
        <v>508</v>
      </c>
      <c r="V308" s="18"/>
      <c r="W308" s="18"/>
      <c r="X308" s="18"/>
      <c r="Y308" s="38" t="s">
        <v>750</v>
      </c>
      <c r="Z308" s="18" t="str">
        <f t="shared" si="492"/>
        <v>C12a</v>
      </c>
      <c r="AA308" s="18" t="s">
        <v>860</v>
      </c>
      <c r="AB308" s="18">
        <v>252</v>
      </c>
      <c r="AC308" s="18">
        <v>698</v>
      </c>
      <c r="AD308" s="18"/>
      <c r="AE308" s="31"/>
      <c r="AF308" s="8">
        <f t="shared" si="451"/>
        <v>950</v>
      </c>
      <c r="AG308" s="8">
        <f t="shared" si="452"/>
        <v>0.95</v>
      </c>
      <c r="AH308" s="18">
        <v>12</v>
      </c>
      <c r="AI308" s="18">
        <f t="shared" si="459"/>
        <v>0</v>
      </c>
      <c r="AJ308" s="9">
        <f t="shared" si="453"/>
        <v>0</v>
      </c>
      <c r="AK308" s="18">
        <f t="shared" si="493"/>
        <v>5.8</v>
      </c>
      <c r="AL308" s="9">
        <f t="shared" si="444"/>
        <v>69.599999999999994</v>
      </c>
      <c r="AM308" s="18">
        <f t="shared" si="494"/>
        <v>0.08</v>
      </c>
      <c r="AN308" s="9">
        <f t="shared" si="454"/>
        <v>0.96</v>
      </c>
      <c r="AO308" s="18">
        <f t="shared" si="495"/>
        <v>7.48</v>
      </c>
      <c r="AP308" s="9">
        <f t="shared" si="460"/>
        <v>89.76</v>
      </c>
      <c r="AQ308" s="21">
        <v>0</v>
      </c>
      <c r="AR308" s="9">
        <f t="shared" si="455"/>
        <v>0</v>
      </c>
      <c r="AS308" s="18">
        <f t="shared" si="496"/>
        <v>2.4199999999999999E-2</v>
      </c>
      <c r="AT308" s="9">
        <f t="shared" si="445"/>
        <v>22.99</v>
      </c>
      <c r="AU308" s="21">
        <f t="shared" si="462"/>
        <v>4.96E-3</v>
      </c>
      <c r="AV308" s="10">
        <f t="shared" si="461"/>
        <v>4.7119999999999997</v>
      </c>
      <c r="AW308" s="18">
        <v>5.72</v>
      </c>
      <c r="AX308" s="25">
        <v>12</v>
      </c>
      <c r="AY308" s="27">
        <f>AX308*AW308</f>
        <v>68.64</v>
      </c>
      <c r="AZ308" s="18">
        <f t="shared" si="497"/>
        <v>0.4854</v>
      </c>
      <c r="BA308" s="9">
        <f t="shared" si="446"/>
        <v>122.32080000000001</v>
      </c>
      <c r="BB308" s="18">
        <f t="shared" si="498"/>
        <v>0.1416</v>
      </c>
      <c r="BC308" s="9">
        <f t="shared" si="447"/>
        <v>98.836799999999997</v>
      </c>
      <c r="BD308" s="18">
        <f t="shared" si="499"/>
        <v>0</v>
      </c>
      <c r="BE308" s="9">
        <f t="shared" si="448"/>
        <v>0</v>
      </c>
      <c r="BF308" s="11">
        <f t="shared" si="449"/>
        <v>477.81959999999992</v>
      </c>
      <c r="BG308" s="11">
        <f t="shared" si="450"/>
        <v>0</v>
      </c>
      <c r="BH308" s="11">
        <f t="shared" si="456"/>
        <v>477.81959999999992</v>
      </c>
      <c r="BI308" s="11">
        <f t="shared" si="457"/>
        <v>109.89850799999999</v>
      </c>
      <c r="BJ308" s="11">
        <f t="shared" si="458"/>
        <v>587.71810799999992</v>
      </c>
      <c r="BL308" s="12"/>
    </row>
    <row r="309" spans="1:64" ht="12.75" customHeight="1" x14ac:dyDescent="0.3">
      <c r="A309" s="31">
        <v>301</v>
      </c>
      <c r="B309" s="31">
        <v>46</v>
      </c>
      <c r="C309" s="31">
        <v>5</v>
      </c>
      <c r="D309" s="31" t="s">
        <v>99</v>
      </c>
      <c r="E309" s="31" t="s">
        <v>83</v>
      </c>
      <c r="F309" s="31" t="s">
        <v>80</v>
      </c>
      <c r="G309" s="31" t="s">
        <v>6</v>
      </c>
      <c r="H309" s="31" t="s">
        <v>6</v>
      </c>
      <c r="I309" s="31" t="s">
        <v>149</v>
      </c>
      <c r="J309" s="37" t="s">
        <v>150</v>
      </c>
      <c r="K309" s="31"/>
      <c r="L309" s="18" t="s">
        <v>942</v>
      </c>
      <c r="M309" s="18" t="s">
        <v>502</v>
      </c>
      <c r="N309" s="18" t="s">
        <v>127</v>
      </c>
      <c r="O309" s="18" t="s">
        <v>381</v>
      </c>
      <c r="P309" s="18" t="s">
        <v>918</v>
      </c>
      <c r="Q309" s="31"/>
      <c r="R309" s="18" t="s">
        <v>250</v>
      </c>
      <c r="S309" s="18" t="s">
        <v>509</v>
      </c>
      <c r="T309" s="18" t="s">
        <v>510</v>
      </c>
      <c r="U309" s="18" t="s">
        <v>511</v>
      </c>
      <c r="V309" s="18" t="s">
        <v>512</v>
      </c>
      <c r="W309" s="18"/>
      <c r="X309" s="18"/>
      <c r="Y309" s="38" t="s">
        <v>751</v>
      </c>
      <c r="Z309" s="18" t="str">
        <f t="shared" si="492"/>
        <v>C12a</v>
      </c>
      <c r="AA309" s="18" t="s">
        <v>860</v>
      </c>
      <c r="AB309" s="18">
        <v>519</v>
      </c>
      <c r="AC309" s="18">
        <v>1922</v>
      </c>
      <c r="AD309" s="18"/>
      <c r="AE309" s="31"/>
      <c r="AF309" s="8">
        <f t="shared" si="451"/>
        <v>2441</v>
      </c>
      <c r="AG309" s="8">
        <f t="shared" si="452"/>
        <v>2.4409999999999998</v>
      </c>
      <c r="AH309" s="18">
        <v>12</v>
      </c>
      <c r="AI309" s="18">
        <f t="shared" si="459"/>
        <v>0</v>
      </c>
      <c r="AJ309" s="9">
        <f t="shared" si="453"/>
        <v>0</v>
      </c>
      <c r="AK309" s="18">
        <f t="shared" si="493"/>
        <v>5.8</v>
      </c>
      <c r="AL309" s="9">
        <f t="shared" si="444"/>
        <v>69.599999999999994</v>
      </c>
      <c r="AM309" s="18">
        <f t="shared" si="494"/>
        <v>0.08</v>
      </c>
      <c r="AN309" s="9">
        <f t="shared" si="454"/>
        <v>0.96</v>
      </c>
      <c r="AO309" s="18">
        <f t="shared" si="495"/>
        <v>7.48</v>
      </c>
      <c r="AP309" s="9">
        <f t="shared" si="460"/>
        <v>89.76</v>
      </c>
      <c r="AQ309" s="21">
        <v>0</v>
      </c>
      <c r="AR309" s="9">
        <f t="shared" si="455"/>
        <v>0</v>
      </c>
      <c r="AS309" s="18">
        <f t="shared" si="496"/>
        <v>2.4199999999999999E-2</v>
      </c>
      <c r="AT309" s="9">
        <f t="shared" si="445"/>
        <v>59.072199999999995</v>
      </c>
      <c r="AU309" s="21">
        <f t="shared" si="462"/>
        <v>4.96E-3</v>
      </c>
      <c r="AV309" s="10">
        <f t="shared" si="461"/>
        <v>12.10736</v>
      </c>
      <c r="AW309" s="18">
        <v>9.5399999999999991</v>
      </c>
      <c r="AX309" s="25">
        <v>12</v>
      </c>
      <c r="AY309" s="27">
        <f>AX309*AW309</f>
        <v>114.47999999999999</v>
      </c>
      <c r="AZ309" s="18">
        <f t="shared" si="497"/>
        <v>0.4854</v>
      </c>
      <c r="BA309" s="9">
        <f t="shared" si="446"/>
        <v>251.92259999999999</v>
      </c>
      <c r="BB309" s="18">
        <f t="shared" si="498"/>
        <v>0.1416</v>
      </c>
      <c r="BC309" s="9">
        <f t="shared" si="447"/>
        <v>272.15519999999998</v>
      </c>
      <c r="BD309" s="18">
        <f t="shared" si="499"/>
        <v>0</v>
      </c>
      <c r="BE309" s="9">
        <f t="shared" si="448"/>
        <v>0</v>
      </c>
      <c r="BF309" s="11">
        <f t="shared" si="449"/>
        <v>870.05736000000002</v>
      </c>
      <c r="BG309" s="11">
        <f t="shared" si="450"/>
        <v>0</v>
      </c>
      <c r="BH309" s="11">
        <f t="shared" si="456"/>
        <v>870.05736000000002</v>
      </c>
      <c r="BI309" s="11">
        <f t="shared" si="457"/>
        <v>200.11319280000001</v>
      </c>
      <c r="BJ309" s="11">
        <f t="shared" si="458"/>
        <v>1070.1705528</v>
      </c>
      <c r="BL309" s="12"/>
    </row>
    <row r="310" spans="1:64" ht="12.75" customHeight="1" x14ac:dyDescent="0.3">
      <c r="A310" s="31">
        <v>302</v>
      </c>
      <c r="B310" s="31">
        <v>46</v>
      </c>
      <c r="C310" s="31">
        <v>6</v>
      </c>
      <c r="D310" s="31" t="s">
        <v>99</v>
      </c>
      <c r="E310" s="31" t="s">
        <v>83</v>
      </c>
      <c r="F310" s="31" t="s">
        <v>80</v>
      </c>
      <c r="G310" s="31" t="s">
        <v>6</v>
      </c>
      <c r="H310" s="31" t="s">
        <v>6</v>
      </c>
      <c r="I310" s="31" t="s">
        <v>149</v>
      </c>
      <c r="J310" s="37" t="s">
        <v>150</v>
      </c>
      <c r="K310" s="31"/>
      <c r="L310" s="18" t="s">
        <v>942</v>
      </c>
      <c r="M310" s="18" t="s">
        <v>502</v>
      </c>
      <c r="N310" s="18" t="s">
        <v>127</v>
      </c>
      <c r="O310" s="18" t="s">
        <v>381</v>
      </c>
      <c r="P310" s="18" t="s">
        <v>918</v>
      </c>
      <c r="Q310" s="31"/>
      <c r="R310" s="18" t="s">
        <v>251</v>
      </c>
      <c r="S310" s="18" t="s">
        <v>499</v>
      </c>
      <c r="T310" s="18" t="s">
        <v>500</v>
      </c>
      <c r="U310" s="18" t="s">
        <v>500</v>
      </c>
      <c r="V310" s="18" t="s">
        <v>501</v>
      </c>
      <c r="W310" s="18"/>
      <c r="X310" s="18"/>
      <c r="Y310" s="38" t="s">
        <v>752</v>
      </c>
      <c r="Z310" s="18" t="str">
        <f>Z$9</f>
        <v>C12a</v>
      </c>
      <c r="AA310" s="18" t="s">
        <v>868</v>
      </c>
      <c r="AB310" s="18">
        <v>842</v>
      </c>
      <c r="AC310" s="18">
        <v>4930</v>
      </c>
      <c r="AD310" s="18"/>
      <c r="AE310" s="31"/>
      <c r="AF310" s="8">
        <f t="shared" si="451"/>
        <v>5772</v>
      </c>
      <c r="AG310" s="8">
        <f t="shared" si="452"/>
        <v>5.7720000000000002</v>
      </c>
      <c r="AH310" s="18">
        <v>12</v>
      </c>
      <c r="AI310" s="18">
        <f t="shared" si="459"/>
        <v>0</v>
      </c>
      <c r="AJ310" s="9">
        <f t="shared" si="453"/>
        <v>0</v>
      </c>
      <c r="AK310" s="18">
        <f>AK$9</f>
        <v>5.8</v>
      </c>
      <c r="AL310" s="9">
        <f t="shared" si="444"/>
        <v>69.599999999999994</v>
      </c>
      <c r="AM310" s="18">
        <f>AM$9</f>
        <v>0.08</v>
      </c>
      <c r="AN310" s="9">
        <f t="shared" si="454"/>
        <v>3.84</v>
      </c>
      <c r="AO310" s="18">
        <f>AO$9</f>
        <v>7.48</v>
      </c>
      <c r="AP310" s="9">
        <f t="shared" si="460"/>
        <v>359.04</v>
      </c>
      <c r="AQ310" s="21">
        <v>0</v>
      </c>
      <c r="AR310" s="9">
        <f t="shared" si="455"/>
        <v>0</v>
      </c>
      <c r="AS310" s="18">
        <f>AS$9</f>
        <v>2.4199999999999999E-2</v>
      </c>
      <c r="AT310" s="9">
        <f t="shared" si="445"/>
        <v>139.6824</v>
      </c>
      <c r="AU310" s="21">
        <f t="shared" si="462"/>
        <v>4.96E-3</v>
      </c>
      <c r="AV310" s="10">
        <f t="shared" si="461"/>
        <v>28.62912</v>
      </c>
      <c r="AW310" s="18">
        <v>13.35</v>
      </c>
      <c r="AX310" s="25">
        <v>12</v>
      </c>
      <c r="AY310" s="27">
        <f>AX310*AW310</f>
        <v>160.19999999999999</v>
      </c>
      <c r="AZ310" s="18">
        <f>AZ$9</f>
        <v>0.4854</v>
      </c>
      <c r="BA310" s="9">
        <f t="shared" si="446"/>
        <v>408.70679999999999</v>
      </c>
      <c r="BB310" s="18">
        <f>BB$9</f>
        <v>0.1416</v>
      </c>
      <c r="BC310" s="9">
        <f t="shared" si="447"/>
        <v>698.08799999999997</v>
      </c>
      <c r="BD310" s="18">
        <f>BD$9</f>
        <v>0</v>
      </c>
      <c r="BE310" s="9">
        <f t="shared" si="448"/>
        <v>0</v>
      </c>
      <c r="BF310" s="11">
        <f t="shared" si="449"/>
        <v>1867.7863199999997</v>
      </c>
      <c r="BG310" s="11">
        <f t="shared" si="450"/>
        <v>0</v>
      </c>
      <c r="BH310" s="11">
        <f t="shared" si="456"/>
        <v>1867.7863199999997</v>
      </c>
      <c r="BI310" s="11">
        <f t="shared" si="457"/>
        <v>429.59085359999995</v>
      </c>
      <c r="BJ310" s="11">
        <f t="shared" si="458"/>
        <v>2297.3771735999999</v>
      </c>
      <c r="BL310" s="12"/>
    </row>
    <row r="311" spans="1:64" ht="12.75" customHeight="1" x14ac:dyDescent="0.3">
      <c r="A311" s="31">
        <v>303</v>
      </c>
      <c r="B311" s="31">
        <v>46</v>
      </c>
      <c r="C311" s="31">
        <v>7</v>
      </c>
      <c r="D311" s="31" t="s">
        <v>99</v>
      </c>
      <c r="E311" s="31" t="s">
        <v>83</v>
      </c>
      <c r="F311" s="31" t="s">
        <v>80</v>
      </c>
      <c r="G311" s="31" t="s">
        <v>6</v>
      </c>
      <c r="H311" s="31" t="s">
        <v>6</v>
      </c>
      <c r="I311" s="31" t="s">
        <v>149</v>
      </c>
      <c r="J311" s="37" t="s">
        <v>150</v>
      </c>
      <c r="K311" s="31"/>
      <c r="L311" s="18" t="s">
        <v>942</v>
      </c>
      <c r="M311" s="18" t="s">
        <v>502</v>
      </c>
      <c r="N311" s="18" t="s">
        <v>127</v>
      </c>
      <c r="O311" s="18" t="s">
        <v>381</v>
      </c>
      <c r="P311" s="18" t="s">
        <v>918</v>
      </c>
      <c r="Q311" s="31"/>
      <c r="R311" s="18" t="s">
        <v>251</v>
      </c>
      <c r="S311" s="18" t="s">
        <v>513</v>
      </c>
      <c r="T311" s="18" t="s">
        <v>514</v>
      </c>
      <c r="U311" s="18" t="s">
        <v>514</v>
      </c>
      <c r="V311" s="18" t="s">
        <v>515</v>
      </c>
      <c r="W311" s="18" t="s">
        <v>869</v>
      </c>
      <c r="X311" s="18"/>
      <c r="Y311" s="38" t="s">
        <v>753</v>
      </c>
      <c r="Z311" s="18" t="str">
        <f>Z$60</f>
        <v>C11</v>
      </c>
      <c r="AA311" s="18" t="s">
        <v>902</v>
      </c>
      <c r="AB311" s="18">
        <v>264</v>
      </c>
      <c r="AC311" s="18">
        <v>702</v>
      </c>
      <c r="AD311" s="18"/>
      <c r="AE311" s="31"/>
      <c r="AF311" s="8">
        <f t="shared" si="451"/>
        <v>966</v>
      </c>
      <c r="AG311" s="8">
        <f t="shared" si="452"/>
        <v>0.96599999999999997</v>
      </c>
      <c r="AH311" s="18">
        <v>12</v>
      </c>
      <c r="AI311" s="18">
        <f t="shared" si="459"/>
        <v>0</v>
      </c>
      <c r="AJ311" s="9">
        <f t="shared" si="453"/>
        <v>0</v>
      </c>
      <c r="AK311" s="18">
        <f>AK$60</f>
        <v>5.8</v>
      </c>
      <c r="AL311" s="9">
        <f t="shared" si="444"/>
        <v>69.599999999999994</v>
      </c>
      <c r="AM311" s="18">
        <f>AM$60</f>
        <v>0.08</v>
      </c>
      <c r="AN311" s="9">
        <f t="shared" si="454"/>
        <v>19.2</v>
      </c>
      <c r="AO311" s="18">
        <f>AO$60</f>
        <v>7.48</v>
      </c>
      <c r="AP311" s="9">
        <f t="shared" si="460"/>
        <v>1795.2</v>
      </c>
      <c r="AQ311" s="21">
        <v>0</v>
      </c>
      <c r="AR311" s="9">
        <f t="shared" si="455"/>
        <v>0</v>
      </c>
      <c r="AS311" s="18">
        <f>AS$60</f>
        <v>2.4199999999999999E-2</v>
      </c>
      <c r="AT311" s="9">
        <f t="shared" si="445"/>
        <v>23.377199999999998</v>
      </c>
      <c r="AU311" s="21">
        <f t="shared" si="462"/>
        <v>4.96E-3</v>
      </c>
      <c r="AV311" s="10">
        <f t="shared" si="461"/>
        <v>4.7913600000000001</v>
      </c>
      <c r="AW311" s="18">
        <f>AW$60</f>
        <v>9.5399999999999991</v>
      </c>
      <c r="AX311" s="18">
        <v>0.8</v>
      </c>
      <c r="AY311" s="9">
        <f>AX311*AW311*AF311</f>
        <v>7372.5119999999997</v>
      </c>
      <c r="AZ311" s="18">
        <f>AZ$60</f>
        <v>0.38819999999999999</v>
      </c>
      <c r="BA311" s="9">
        <f t="shared" si="446"/>
        <v>102.48479999999999</v>
      </c>
      <c r="BB311" s="18">
        <f>BB$60</f>
        <v>0</v>
      </c>
      <c r="BC311" s="9">
        <f t="shared" si="447"/>
        <v>0</v>
      </c>
      <c r="BD311" s="18">
        <f>BD$60</f>
        <v>0</v>
      </c>
      <c r="BE311" s="9">
        <f t="shared" si="448"/>
        <v>0</v>
      </c>
      <c r="BF311" s="11">
        <f t="shared" si="449"/>
        <v>9387.1653600000009</v>
      </c>
      <c r="BG311" s="11">
        <f t="shared" si="450"/>
        <v>0</v>
      </c>
      <c r="BH311" s="11">
        <f t="shared" si="456"/>
        <v>9387.1653600000009</v>
      </c>
      <c r="BI311" s="11">
        <f t="shared" si="457"/>
        <v>2159.0480328000003</v>
      </c>
      <c r="BJ311" s="11">
        <f t="shared" si="458"/>
        <v>11546.2133928</v>
      </c>
      <c r="BL311" s="12"/>
    </row>
    <row r="312" spans="1:64" ht="12.75" customHeight="1" x14ac:dyDescent="0.3">
      <c r="A312" s="31">
        <v>304</v>
      </c>
      <c r="B312" s="31">
        <v>46</v>
      </c>
      <c r="C312" s="31">
        <v>8</v>
      </c>
      <c r="D312" s="31" t="s">
        <v>99</v>
      </c>
      <c r="E312" s="31" t="s">
        <v>83</v>
      </c>
      <c r="F312" s="31" t="s">
        <v>80</v>
      </c>
      <c r="G312" s="31" t="s">
        <v>6</v>
      </c>
      <c r="H312" s="31" t="s">
        <v>6</v>
      </c>
      <c r="I312" s="31" t="s">
        <v>149</v>
      </c>
      <c r="J312" s="37" t="s">
        <v>150</v>
      </c>
      <c r="K312" s="31"/>
      <c r="L312" s="18" t="s">
        <v>942</v>
      </c>
      <c r="M312" s="18" t="s">
        <v>502</v>
      </c>
      <c r="N312" s="18" t="s">
        <v>127</v>
      </c>
      <c r="O312" s="18" t="s">
        <v>381</v>
      </c>
      <c r="P312" s="18" t="s">
        <v>918</v>
      </c>
      <c r="Q312" s="31"/>
      <c r="R312" s="18" t="s">
        <v>252</v>
      </c>
      <c r="S312" s="18" t="s">
        <v>502</v>
      </c>
      <c r="T312" s="18" t="s">
        <v>127</v>
      </c>
      <c r="U312" s="18" t="s">
        <v>127</v>
      </c>
      <c r="V312" s="18" t="s">
        <v>381</v>
      </c>
      <c r="W312" s="18" t="s">
        <v>918</v>
      </c>
      <c r="X312" s="18"/>
      <c r="Y312" s="38" t="s">
        <v>754</v>
      </c>
      <c r="Z312" s="18" t="str">
        <f t="shared" ref="Z312:Z315" si="500">Z$9</f>
        <v>C12a</v>
      </c>
      <c r="AA312" s="18" t="s">
        <v>883</v>
      </c>
      <c r="AB312" s="18">
        <v>3669</v>
      </c>
      <c r="AC312" s="18">
        <v>11204</v>
      </c>
      <c r="AD312" s="18"/>
      <c r="AE312" s="31"/>
      <c r="AF312" s="8">
        <f t="shared" si="451"/>
        <v>14873</v>
      </c>
      <c r="AG312" s="8">
        <f t="shared" si="452"/>
        <v>14.872999999999999</v>
      </c>
      <c r="AH312" s="18">
        <v>12</v>
      </c>
      <c r="AI312" s="18">
        <f t="shared" si="459"/>
        <v>0</v>
      </c>
      <c r="AJ312" s="9">
        <f t="shared" si="453"/>
        <v>0</v>
      </c>
      <c r="AK312" s="18">
        <f t="shared" ref="AK312:AK315" si="501">AK$9</f>
        <v>5.8</v>
      </c>
      <c r="AL312" s="9">
        <f t="shared" si="444"/>
        <v>69.599999999999994</v>
      </c>
      <c r="AM312" s="18">
        <f t="shared" ref="AM312:AM315" si="502">AM$9</f>
        <v>0.08</v>
      </c>
      <c r="AN312" s="9">
        <f t="shared" si="454"/>
        <v>38.4</v>
      </c>
      <c r="AO312" s="18">
        <f t="shared" ref="AO312:AO315" si="503">AO$9</f>
        <v>7.48</v>
      </c>
      <c r="AP312" s="9">
        <f t="shared" si="460"/>
        <v>3590.4</v>
      </c>
      <c r="AQ312" s="21">
        <v>0</v>
      </c>
      <c r="AR312" s="9">
        <f t="shared" si="455"/>
        <v>0</v>
      </c>
      <c r="AS312" s="18">
        <f t="shared" ref="AS312:AS315" si="504">AS$9</f>
        <v>2.4199999999999999E-2</v>
      </c>
      <c r="AT312" s="9">
        <f t="shared" si="445"/>
        <v>359.92660000000001</v>
      </c>
      <c r="AU312" s="21">
        <f t="shared" si="462"/>
        <v>4.96E-3</v>
      </c>
      <c r="AV312" s="10">
        <f t="shared" si="461"/>
        <v>73.770079999999993</v>
      </c>
      <c r="AW312" s="18">
        <f t="shared" ref="AW312" si="505">AW$9</f>
        <v>0.1024</v>
      </c>
      <c r="AX312" s="18">
        <v>0.8</v>
      </c>
      <c r="AY312" s="9">
        <f>AX312*AW312*AF312</f>
        <v>1218.39616</v>
      </c>
      <c r="AZ312" s="18">
        <f t="shared" ref="AZ312:AZ315" si="506">AZ$9</f>
        <v>0.4854</v>
      </c>
      <c r="BA312" s="9">
        <f t="shared" si="446"/>
        <v>1780.9326000000001</v>
      </c>
      <c r="BB312" s="18">
        <f t="shared" ref="BB312:BB315" si="507">BB$9</f>
        <v>0.1416</v>
      </c>
      <c r="BC312" s="9">
        <f t="shared" si="447"/>
        <v>1586.4864</v>
      </c>
      <c r="BD312" s="18">
        <f t="shared" ref="BD312:BD315" si="508">BD$9</f>
        <v>0</v>
      </c>
      <c r="BE312" s="9">
        <f t="shared" si="448"/>
        <v>0</v>
      </c>
      <c r="BF312" s="11">
        <f t="shared" si="449"/>
        <v>8717.9118400000007</v>
      </c>
      <c r="BG312" s="11">
        <f t="shared" si="450"/>
        <v>0</v>
      </c>
      <c r="BH312" s="11">
        <f t="shared" si="456"/>
        <v>8717.9118400000007</v>
      </c>
      <c r="BI312" s="11">
        <f t="shared" si="457"/>
        <v>2005.1197232000002</v>
      </c>
      <c r="BJ312" s="11">
        <f t="shared" si="458"/>
        <v>10723.0315632</v>
      </c>
      <c r="BL312" s="12"/>
    </row>
    <row r="313" spans="1:64" ht="12.75" customHeight="1" x14ac:dyDescent="0.3">
      <c r="A313" s="31">
        <v>305</v>
      </c>
      <c r="B313" s="31">
        <v>46</v>
      </c>
      <c r="C313" s="31">
        <v>9</v>
      </c>
      <c r="D313" s="31" t="s">
        <v>99</v>
      </c>
      <c r="E313" s="31" t="s">
        <v>83</v>
      </c>
      <c r="F313" s="31" t="s">
        <v>80</v>
      </c>
      <c r="G313" s="31" t="s">
        <v>6</v>
      </c>
      <c r="H313" s="31" t="s">
        <v>6</v>
      </c>
      <c r="I313" s="31" t="s">
        <v>149</v>
      </c>
      <c r="J313" s="37" t="s">
        <v>150</v>
      </c>
      <c r="K313" s="31"/>
      <c r="L313" s="18" t="s">
        <v>942</v>
      </c>
      <c r="M313" s="18" t="s">
        <v>502</v>
      </c>
      <c r="N313" s="18" t="s">
        <v>127</v>
      </c>
      <c r="O313" s="18" t="s">
        <v>381</v>
      </c>
      <c r="P313" s="18" t="s">
        <v>918</v>
      </c>
      <c r="Q313" s="31"/>
      <c r="R313" s="18" t="s">
        <v>253</v>
      </c>
      <c r="S313" s="18" t="s">
        <v>509</v>
      </c>
      <c r="T313" s="18" t="s">
        <v>511</v>
      </c>
      <c r="U313" s="18" t="s">
        <v>511</v>
      </c>
      <c r="V313" s="18" t="s">
        <v>516</v>
      </c>
      <c r="W313" s="18" t="s">
        <v>517</v>
      </c>
      <c r="X313" s="18"/>
      <c r="Y313" s="38" t="s">
        <v>755</v>
      </c>
      <c r="Z313" s="18" t="str">
        <f t="shared" si="500"/>
        <v>C12a</v>
      </c>
      <c r="AA313" s="18" t="s">
        <v>866</v>
      </c>
      <c r="AB313" s="18">
        <v>475</v>
      </c>
      <c r="AC313" s="18">
        <v>1294</v>
      </c>
      <c r="AD313" s="18"/>
      <c r="AE313" s="31"/>
      <c r="AF313" s="8">
        <f t="shared" si="451"/>
        <v>1769</v>
      </c>
      <c r="AG313" s="8">
        <f t="shared" si="452"/>
        <v>1.7689999999999999</v>
      </c>
      <c r="AH313" s="18">
        <v>12</v>
      </c>
      <c r="AI313" s="18">
        <f t="shared" si="459"/>
        <v>0</v>
      </c>
      <c r="AJ313" s="9">
        <f t="shared" si="453"/>
        <v>0</v>
      </c>
      <c r="AK313" s="18">
        <f t="shared" si="501"/>
        <v>5.8</v>
      </c>
      <c r="AL313" s="9">
        <f t="shared" si="444"/>
        <v>69.599999999999994</v>
      </c>
      <c r="AM313" s="18">
        <f t="shared" si="502"/>
        <v>0.08</v>
      </c>
      <c r="AN313" s="9">
        <f t="shared" si="454"/>
        <v>4.8</v>
      </c>
      <c r="AO313" s="18">
        <f t="shared" si="503"/>
        <v>7.48</v>
      </c>
      <c r="AP313" s="9">
        <f t="shared" si="460"/>
        <v>448.8</v>
      </c>
      <c r="AQ313" s="21">
        <v>0</v>
      </c>
      <c r="AR313" s="9">
        <f t="shared" si="455"/>
        <v>0</v>
      </c>
      <c r="AS313" s="18">
        <f t="shared" si="504"/>
        <v>2.4199999999999999E-2</v>
      </c>
      <c r="AT313" s="9">
        <f t="shared" si="445"/>
        <v>42.809799999999996</v>
      </c>
      <c r="AU313" s="21">
        <f t="shared" si="462"/>
        <v>4.96E-3</v>
      </c>
      <c r="AV313" s="10">
        <f t="shared" si="461"/>
        <v>8.7742400000000007</v>
      </c>
      <c r="AW313" s="18">
        <v>9.5399999999999991</v>
      </c>
      <c r="AX313" s="25">
        <v>12</v>
      </c>
      <c r="AY313" s="27">
        <f>AX313*AW313</f>
        <v>114.47999999999999</v>
      </c>
      <c r="AZ313" s="18">
        <f t="shared" si="506"/>
        <v>0.4854</v>
      </c>
      <c r="BA313" s="9">
        <f t="shared" si="446"/>
        <v>230.565</v>
      </c>
      <c r="BB313" s="18">
        <f t="shared" si="507"/>
        <v>0.1416</v>
      </c>
      <c r="BC313" s="9">
        <f t="shared" si="447"/>
        <v>183.2304</v>
      </c>
      <c r="BD313" s="18">
        <f t="shared" si="508"/>
        <v>0</v>
      </c>
      <c r="BE313" s="9">
        <f t="shared" si="448"/>
        <v>0</v>
      </c>
      <c r="BF313" s="11">
        <f t="shared" si="449"/>
        <v>1103.0594399999998</v>
      </c>
      <c r="BG313" s="11">
        <f t="shared" si="450"/>
        <v>0</v>
      </c>
      <c r="BH313" s="11">
        <f t="shared" si="456"/>
        <v>1103.0594399999998</v>
      </c>
      <c r="BI313" s="11">
        <f t="shared" si="457"/>
        <v>253.70367119999995</v>
      </c>
      <c r="BJ313" s="11">
        <f t="shared" si="458"/>
        <v>1356.7631111999997</v>
      </c>
      <c r="BL313" s="12"/>
    </row>
    <row r="314" spans="1:64" ht="12.75" customHeight="1" x14ac:dyDescent="0.3">
      <c r="A314" s="31">
        <v>306</v>
      </c>
      <c r="B314" s="31">
        <v>46</v>
      </c>
      <c r="C314" s="31">
        <v>10</v>
      </c>
      <c r="D314" s="31" t="s">
        <v>99</v>
      </c>
      <c r="E314" s="31" t="s">
        <v>83</v>
      </c>
      <c r="F314" s="31" t="s">
        <v>80</v>
      </c>
      <c r="G314" s="31" t="s">
        <v>6</v>
      </c>
      <c r="H314" s="31" t="s">
        <v>6</v>
      </c>
      <c r="I314" s="31" t="s">
        <v>149</v>
      </c>
      <c r="J314" s="37" t="s">
        <v>150</v>
      </c>
      <c r="K314" s="31"/>
      <c r="L314" s="18" t="s">
        <v>942</v>
      </c>
      <c r="M314" s="18" t="s">
        <v>502</v>
      </c>
      <c r="N314" s="18" t="s">
        <v>127</v>
      </c>
      <c r="O314" s="18" t="s">
        <v>381</v>
      </c>
      <c r="P314" s="18" t="s">
        <v>918</v>
      </c>
      <c r="Q314" s="31"/>
      <c r="R314" s="18" t="s">
        <v>254</v>
      </c>
      <c r="S314" s="18" t="s">
        <v>518</v>
      </c>
      <c r="T314" s="18" t="s">
        <v>519</v>
      </c>
      <c r="U314" s="18" t="s">
        <v>519</v>
      </c>
      <c r="V314" s="18" t="s">
        <v>346</v>
      </c>
      <c r="W314" s="18"/>
      <c r="X314" s="18"/>
      <c r="Y314" s="38" t="s">
        <v>756</v>
      </c>
      <c r="Z314" s="18" t="str">
        <f t="shared" si="500"/>
        <v>C12a</v>
      </c>
      <c r="AA314" s="18" t="s">
        <v>862</v>
      </c>
      <c r="AB314" s="18">
        <v>867</v>
      </c>
      <c r="AC314" s="18">
        <v>4162</v>
      </c>
      <c r="AD314" s="18"/>
      <c r="AE314" s="31"/>
      <c r="AF314" s="8">
        <f t="shared" si="451"/>
        <v>5029</v>
      </c>
      <c r="AG314" s="8">
        <f t="shared" si="452"/>
        <v>5.0289999999999999</v>
      </c>
      <c r="AH314" s="18">
        <v>12</v>
      </c>
      <c r="AI314" s="18">
        <f t="shared" si="459"/>
        <v>0</v>
      </c>
      <c r="AJ314" s="9">
        <f t="shared" si="453"/>
        <v>0</v>
      </c>
      <c r="AK314" s="18">
        <f t="shared" si="501"/>
        <v>5.8</v>
      </c>
      <c r="AL314" s="9">
        <f t="shared" si="444"/>
        <v>69.599999999999994</v>
      </c>
      <c r="AM314" s="18">
        <f t="shared" si="502"/>
        <v>0.08</v>
      </c>
      <c r="AN314" s="9">
        <f t="shared" si="454"/>
        <v>1.92</v>
      </c>
      <c r="AO314" s="18">
        <f t="shared" si="503"/>
        <v>7.48</v>
      </c>
      <c r="AP314" s="9">
        <f t="shared" si="460"/>
        <v>179.52</v>
      </c>
      <c r="AQ314" s="21">
        <v>0</v>
      </c>
      <c r="AR314" s="9">
        <f t="shared" si="455"/>
        <v>0</v>
      </c>
      <c r="AS314" s="18">
        <f t="shared" si="504"/>
        <v>2.4199999999999999E-2</v>
      </c>
      <c r="AT314" s="9">
        <f t="shared" si="445"/>
        <v>121.70179999999999</v>
      </c>
      <c r="AU314" s="21">
        <f t="shared" si="462"/>
        <v>4.96E-3</v>
      </c>
      <c r="AV314" s="10">
        <f t="shared" si="461"/>
        <v>24.943840000000002</v>
      </c>
      <c r="AW314" s="18">
        <v>13.35</v>
      </c>
      <c r="AX314" s="25">
        <v>12</v>
      </c>
      <c r="AY314" s="27">
        <f>AX314*AW314</f>
        <v>160.19999999999999</v>
      </c>
      <c r="AZ314" s="18">
        <f t="shared" si="506"/>
        <v>0.4854</v>
      </c>
      <c r="BA314" s="9">
        <f t="shared" si="446"/>
        <v>420.84179999999998</v>
      </c>
      <c r="BB314" s="18">
        <f t="shared" si="507"/>
        <v>0.1416</v>
      </c>
      <c r="BC314" s="9">
        <f t="shared" si="447"/>
        <v>589.33920000000001</v>
      </c>
      <c r="BD314" s="18">
        <f t="shared" si="508"/>
        <v>0</v>
      </c>
      <c r="BE314" s="9">
        <f t="shared" si="448"/>
        <v>0</v>
      </c>
      <c r="BF314" s="11">
        <f t="shared" si="449"/>
        <v>1568.06664</v>
      </c>
      <c r="BG314" s="11">
        <f t="shared" si="450"/>
        <v>0</v>
      </c>
      <c r="BH314" s="11">
        <f t="shared" si="456"/>
        <v>1568.06664</v>
      </c>
      <c r="BI314" s="11">
        <f t="shared" si="457"/>
        <v>360.65532720000004</v>
      </c>
      <c r="BJ314" s="11">
        <f t="shared" si="458"/>
        <v>1928.7219672000001</v>
      </c>
      <c r="BL314" s="12"/>
    </row>
    <row r="315" spans="1:64" ht="12.75" customHeight="1" x14ac:dyDescent="0.3">
      <c r="A315" s="31">
        <v>307</v>
      </c>
      <c r="B315" s="31">
        <v>46</v>
      </c>
      <c r="C315" s="31">
        <v>11</v>
      </c>
      <c r="D315" s="31" t="s">
        <v>99</v>
      </c>
      <c r="E315" s="31" t="s">
        <v>83</v>
      </c>
      <c r="F315" s="31" t="s">
        <v>80</v>
      </c>
      <c r="G315" s="31" t="s">
        <v>6</v>
      </c>
      <c r="H315" s="31" t="s">
        <v>6</v>
      </c>
      <c r="I315" s="31" t="s">
        <v>149</v>
      </c>
      <c r="J315" s="37" t="s">
        <v>150</v>
      </c>
      <c r="K315" s="31"/>
      <c r="L315" s="18" t="s">
        <v>942</v>
      </c>
      <c r="M315" s="18" t="s">
        <v>502</v>
      </c>
      <c r="N315" s="18" t="s">
        <v>127</v>
      </c>
      <c r="O315" s="18" t="s">
        <v>381</v>
      </c>
      <c r="P315" s="18" t="s">
        <v>918</v>
      </c>
      <c r="Q315" s="31"/>
      <c r="R315" s="18" t="s">
        <v>254</v>
      </c>
      <c r="S315" s="18" t="s">
        <v>520</v>
      </c>
      <c r="T315" s="18" t="s">
        <v>521</v>
      </c>
      <c r="U315" s="18" t="s">
        <v>521</v>
      </c>
      <c r="V315" s="18" t="s">
        <v>522</v>
      </c>
      <c r="W315" s="18"/>
      <c r="X315" s="18"/>
      <c r="Y315" s="38" t="s">
        <v>757</v>
      </c>
      <c r="Z315" s="18" t="str">
        <f t="shared" si="500"/>
        <v>C12a</v>
      </c>
      <c r="AA315" s="18" t="s">
        <v>862</v>
      </c>
      <c r="AB315" s="18">
        <v>1248</v>
      </c>
      <c r="AC315" s="18">
        <v>4608</v>
      </c>
      <c r="AD315" s="18"/>
      <c r="AE315" s="31"/>
      <c r="AF315" s="8">
        <f t="shared" si="451"/>
        <v>5856</v>
      </c>
      <c r="AG315" s="8">
        <f t="shared" si="452"/>
        <v>5.8559999999999999</v>
      </c>
      <c r="AH315" s="18">
        <v>12</v>
      </c>
      <c r="AI315" s="18">
        <f t="shared" si="459"/>
        <v>0</v>
      </c>
      <c r="AJ315" s="9">
        <f t="shared" si="453"/>
        <v>0</v>
      </c>
      <c r="AK315" s="18">
        <f t="shared" si="501"/>
        <v>5.8</v>
      </c>
      <c r="AL315" s="9">
        <f t="shared" si="444"/>
        <v>69.599999999999994</v>
      </c>
      <c r="AM315" s="18">
        <f t="shared" si="502"/>
        <v>0.08</v>
      </c>
      <c r="AN315" s="9">
        <f t="shared" si="454"/>
        <v>1.92</v>
      </c>
      <c r="AO315" s="18">
        <f t="shared" si="503"/>
        <v>7.48</v>
      </c>
      <c r="AP315" s="9">
        <f t="shared" si="460"/>
        <v>179.52</v>
      </c>
      <c r="AQ315" s="21">
        <v>0</v>
      </c>
      <c r="AR315" s="9">
        <f t="shared" si="455"/>
        <v>0</v>
      </c>
      <c r="AS315" s="18">
        <f t="shared" si="504"/>
        <v>2.4199999999999999E-2</v>
      </c>
      <c r="AT315" s="9">
        <f t="shared" si="445"/>
        <v>141.71519999999998</v>
      </c>
      <c r="AU315" s="21">
        <f t="shared" si="462"/>
        <v>4.96E-3</v>
      </c>
      <c r="AV315" s="10">
        <f t="shared" si="461"/>
        <v>29.045760000000001</v>
      </c>
      <c r="AW315" s="18">
        <v>13.35</v>
      </c>
      <c r="AX315" s="25">
        <v>12</v>
      </c>
      <c r="AY315" s="27">
        <f>AX315*AW315</f>
        <v>160.19999999999999</v>
      </c>
      <c r="AZ315" s="18">
        <f t="shared" si="506"/>
        <v>0.4854</v>
      </c>
      <c r="BA315" s="9">
        <f t="shared" si="446"/>
        <v>605.77919999999995</v>
      </c>
      <c r="BB315" s="18">
        <f t="shared" si="507"/>
        <v>0.1416</v>
      </c>
      <c r="BC315" s="9">
        <f t="shared" si="447"/>
        <v>652.49279999999999</v>
      </c>
      <c r="BD315" s="18">
        <f t="shared" si="508"/>
        <v>0</v>
      </c>
      <c r="BE315" s="9">
        <f t="shared" si="448"/>
        <v>0</v>
      </c>
      <c r="BF315" s="11">
        <f t="shared" si="449"/>
        <v>1840.2729599999998</v>
      </c>
      <c r="BG315" s="11">
        <f t="shared" si="450"/>
        <v>0</v>
      </c>
      <c r="BH315" s="11">
        <f t="shared" si="456"/>
        <v>1840.2729599999998</v>
      </c>
      <c r="BI315" s="11">
        <f t="shared" si="457"/>
        <v>423.26278079999997</v>
      </c>
      <c r="BJ315" s="11">
        <f t="shared" si="458"/>
        <v>2263.5357408</v>
      </c>
      <c r="BL315" s="12"/>
    </row>
    <row r="316" spans="1:64" ht="12.75" customHeight="1" x14ac:dyDescent="0.3">
      <c r="A316" s="31">
        <v>308</v>
      </c>
      <c r="B316" s="31">
        <v>47</v>
      </c>
      <c r="C316" s="31">
        <v>1</v>
      </c>
      <c r="D316" s="31" t="s">
        <v>100</v>
      </c>
      <c r="E316" s="31" t="s">
        <v>83</v>
      </c>
      <c r="F316" s="31" t="s">
        <v>80</v>
      </c>
      <c r="G316" s="31" t="s">
        <v>6</v>
      </c>
      <c r="H316" s="31" t="s">
        <v>6</v>
      </c>
      <c r="I316" s="31" t="s">
        <v>149</v>
      </c>
      <c r="J316" s="37" t="s">
        <v>150</v>
      </c>
      <c r="K316" s="31"/>
      <c r="L316" s="18" t="s">
        <v>147</v>
      </c>
      <c r="M316" s="18" t="s">
        <v>27</v>
      </c>
      <c r="N316" s="18" t="s">
        <v>6</v>
      </c>
      <c r="O316" s="18" t="s">
        <v>523</v>
      </c>
      <c r="P316" s="18" t="s">
        <v>943</v>
      </c>
      <c r="Q316" s="31"/>
      <c r="R316" s="18" t="s">
        <v>255</v>
      </c>
      <c r="S316" s="18" t="s">
        <v>27</v>
      </c>
      <c r="T316" s="18" t="s">
        <v>6</v>
      </c>
      <c r="U316" s="18" t="s">
        <v>6</v>
      </c>
      <c r="V316" s="18" t="s">
        <v>523</v>
      </c>
      <c r="W316" s="18" t="s">
        <v>943</v>
      </c>
      <c r="X316" s="18"/>
      <c r="Y316" s="38" t="s">
        <v>758</v>
      </c>
      <c r="Z316" s="18" t="str">
        <f>Z$23</f>
        <v>G12w</v>
      </c>
      <c r="AA316" s="18" t="s">
        <v>1001</v>
      </c>
      <c r="AB316" s="18">
        <v>52783</v>
      </c>
      <c r="AC316" s="18">
        <v>35904</v>
      </c>
      <c r="AD316" s="18"/>
      <c r="AE316" s="31"/>
      <c r="AF316" s="8">
        <f t="shared" si="451"/>
        <v>88687</v>
      </c>
      <c r="AG316" s="8">
        <f t="shared" si="452"/>
        <v>88.686999999999998</v>
      </c>
      <c r="AH316" s="18">
        <v>12</v>
      </c>
      <c r="AI316" s="18">
        <f t="shared" si="459"/>
        <v>0</v>
      </c>
      <c r="AJ316" s="9">
        <f t="shared" si="453"/>
        <v>0</v>
      </c>
      <c r="AK316" s="18">
        <f>AK$23</f>
        <v>4.5599999999999996</v>
      </c>
      <c r="AL316" s="9">
        <f t="shared" si="444"/>
        <v>54.72</v>
      </c>
      <c r="AM316" s="18">
        <f>AM$23</f>
        <v>0.02</v>
      </c>
      <c r="AN316" s="9">
        <f>AM316*AH316</f>
        <v>0.24</v>
      </c>
      <c r="AO316" s="18">
        <f>AO$23</f>
        <v>19.77</v>
      </c>
      <c r="AP316" s="9">
        <f t="shared" si="460"/>
        <v>18979.2</v>
      </c>
      <c r="AQ316" s="21">
        <v>0</v>
      </c>
      <c r="AR316" s="9">
        <f t="shared" si="455"/>
        <v>0</v>
      </c>
      <c r="AS316" s="18">
        <f>AS$23</f>
        <v>2.4199999999999999E-2</v>
      </c>
      <c r="AT316" s="9">
        <f t="shared" si="445"/>
        <v>2146.2253999999998</v>
      </c>
      <c r="AU316" s="21">
        <f t="shared" si="462"/>
        <v>4.96E-3</v>
      </c>
      <c r="AV316" s="10">
        <f t="shared" si="461"/>
        <v>439.88751999999999</v>
      </c>
      <c r="AW316" s="18">
        <v>0.1024</v>
      </c>
      <c r="AX316" s="18">
        <v>0.8</v>
      </c>
      <c r="AY316" s="9">
        <f>AX316*AW316*AF316</f>
        <v>7265.2390400000004</v>
      </c>
      <c r="AZ316" s="18">
        <f>AZ$23</f>
        <v>0.40820000000000001</v>
      </c>
      <c r="BA316" s="9">
        <f t="shared" si="446"/>
        <v>21546.0206</v>
      </c>
      <c r="BB316" s="18">
        <f>BB$23</f>
        <v>8.5999999999999993E-2</v>
      </c>
      <c r="BC316" s="9">
        <f t="shared" si="447"/>
        <v>3087.7439999999997</v>
      </c>
      <c r="BD316" s="18">
        <f>BD$23</f>
        <v>0</v>
      </c>
      <c r="BE316" s="9">
        <f t="shared" si="448"/>
        <v>0</v>
      </c>
      <c r="BF316" s="11">
        <f t="shared" si="449"/>
        <v>53519.276560000006</v>
      </c>
      <c r="BG316" s="11">
        <f t="shared" si="450"/>
        <v>0</v>
      </c>
      <c r="BH316" s="11">
        <f t="shared" si="456"/>
        <v>53519.276560000006</v>
      </c>
      <c r="BI316" s="11">
        <f t="shared" si="457"/>
        <v>12309.433608800002</v>
      </c>
      <c r="BJ316" s="11">
        <f t="shared" si="458"/>
        <v>65828.710168800011</v>
      </c>
      <c r="BL316" s="12"/>
    </row>
    <row r="317" spans="1:64" ht="12.75" customHeight="1" x14ac:dyDescent="0.3">
      <c r="A317" s="31">
        <v>309</v>
      </c>
      <c r="B317" s="31">
        <v>48</v>
      </c>
      <c r="C317" s="31">
        <v>1</v>
      </c>
      <c r="D317" s="31" t="s">
        <v>133</v>
      </c>
      <c r="E317" s="31" t="s">
        <v>83</v>
      </c>
      <c r="F317" s="31" t="s">
        <v>80</v>
      </c>
      <c r="G317" s="31" t="s">
        <v>6</v>
      </c>
      <c r="H317" s="31" t="s">
        <v>6</v>
      </c>
      <c r="I317" s="31" t="s">
        <v>149</v>
      </c>
      <c r="J317" s="37" t="s">
        <v>150</v>
      </c>
      <c r="K317" s="31"/>
      <c r="L317" s="18" t="s">
        <v>112</v>
      </c>
      <c r="M317" s="18" t="s">
        <v>34</v>
      </c>
      <c r="N317" s="18" t="s">
        <v>6</v>
      </c>
      <c r="O317" s="18" t="s">
        <v>571</v>
      </c>
      <c r="P317" s="18" t="s">
        <v>886</v>
      </c>
      <c r="Q317" s="31"/>
      <c r="R317" s="18" t="s">
        <v>285</v>
      </c>
      <c r="S317" s="18" t="s">
        <v>34</v>
      </c>
      <c r="T317" s="18" t="s">
        <v>6</v>
      </c>
      <c r="U317" s="18" t="s">
        <v>6</v>
      </c>
      <c r="V317" s="18" t="s">
        <v>571</v>
      </c>
      <c r="W317" s="18" t="s">
        <v>886</v>
      </c>
      <c r="X317" s="18"/>
      <c r="Y317" s="38" t="s">
        <v>798</v>
      </c>
      <c r="Z317" s="18" t="str">
        <f t="shared" ref="Z317:Z325" si="509">Z$9</f>
        <v>C12a</v>
      </c>
      <c r="AA317" s="18" t="s">
        <v>1263</v>
      </c>
      <c r="AB317" s="18">
        <v>10931</v>
      </c>
      <c r="AC317" s="18">
        <v>30485</v>
      </c>
      <c r="AD317" s="18"/>
      <c r="AE317" s="31"/>
      <c r="AF317" s="8">
        <f t="shared" si="451"/>
        <v>41416</v>
      </c>
      <c r="AG317" s="8">
        <f t="shared" si="452"/>
        <v>41.415999999999997</v>
      </c>
      <c r="AH317" s="18">
        <v>12</v>
      </c>
      <c r="AI317" s="18">
        <f t="shared" si="459"/>
        <v>0</v>
      </c>
      <c r="AJ317" s="9">
        <f t="shared" si="453"/>
        <v>0</v>
      </c>
      <c r="AK317" s="18">
        <f t="shared" ref="AK317:AK325" si="510">AK$9</f>
        <v>5.8</v>
      </c>
      <c r="AL317" s="9">
        <f t="shared" si="444"/>
        <v>69.599999999999994</v>
      </c>
      <c r="AM317" s="18">
        <f t="shared" ref="AM317:AM325" si="511">AM$9</f>
        <v>0.08</v>
      </c>
      <c r="AN317" s="9">
        <f t="shared" si="454"/>
        <v>61.44</v>
      </c>
      <c r="AO317" s="18">
        <f t="shared" ref="AO317:AO325" si="512">AO$9</f>
        <v>7.48</v>
      </c>
      <c r="AP317" s="9">
        <f t="shared" si="460"/>
        <v>5744.64</v>
      </c>
      <c r="AQ317" s="21">
        <v>0</v>
      </c>
      <c r="AR317" s="9">
        <f t="shared" si="455"/>
        <v>0</v>
      </c>
      <c r="AS317" s="18">
        <f t="shared" ref="AS317:AS325" si="513">AS$9</f>
        <v>2.4199999999999999E-2</v>
      </c>
      <c r="AT317" s="9">
        <f t="shared" si="445"/>
        <v>1002.2672</v>
      </c>
      <c r="AU317" s="21">
        <f t="shared" si="462"/>
        <v>4.96E-3</v>
      </c>
      <c r="AV317" s="10">
        <f t="shared" si="461"/>
        <v>205.42336</v>
      </c>
      <c r="AW317" s="18">
        <f t="shared" ref="AW317:AW325" si="514">AW$9</f>
        <v>0.1024</v>
      </c>
      <c r="AX317" s="18">
        <v>0.8</v>
      </c>
      <c r="AY317" s="9">
        <f>AX317*AW317*AF317</f>
        <v>3392.7987200000002</v>
      </c>
      <c r="AZ317" s="18">
        <f t="shared" ref="AZ317:AZ325" si="515">AZ$9</f>
        <v>0.4854</v>
      </c>
      <c r="BA317" s="9">
        <f t="shared" si="446"/>
        <v>5305.9074000000001</v>
      </c>
      <c r="BB317" s="18">
        <f t="shared" ref="BB317:BB325" si="516">BB$9</f>
        <v>0.1416</v>
      </c>
      <c r="BC317" s="9">
        <f t="shared" si="447"/>
        <v>4316.6760000000004</v>
      </c>
      <c r="BD317" s="18">
        <f t="shared" ref="BD317:BD325" si="517">BD$9</f>
        <v>0</v>
      </c>
      <c r="BE317" s="9">
        <f t="shared" si="448"/>
        <v>0</v>
      </c>
      <c r="BF317" s="11">
        <f t="shared" si="449"/>
        <v>20098.752679999998</v>
      </c>
      <c r="BG317" s="11">
        <f t="shared" si="450"/>
        <v>0</v>
      </c>
      <c r="BH317" s="11">
        <f t="shared" si="456"/>
        <v>20098.752679999998</v>
      </c>
      <c r="BI317" s="11">
        <f t="shared" si="457"/>
        <v>4622.7131163999993</v>
      </c>
      <c r="BJ317" s="11">
        <f t="shared" si="458"/>
        <v>24721.465796399996</v>
      </c>
      <c r="BL317" s="12"/>
    </row>
    <row r="318" spans="1:64" ht="12.75" customHeight="1" x14ac:dyDescent="0.3">
      <c r="A318" s="31">
        <v>310</v>
      </c>
      <c r="B318" s="31">
        <v>49</v>
      </c>
      <c r="C318" s="31">
        <v>1</v>
      </c>
      <c r="D318" s="31" t="s">
        <v>959</v>
      </c>
      <c r="E318" s="31" t="s">
        <v>83</v>
      </c>
      <c r="F318" s="31" t="s">
        <v>80</v>
      </c>
      <c r="G318" s="31" t="s">
        <v>6</v>
      </c>
      <c r="H318" s="31" t="s">
        <v>6</v>
      </c>
      <c r="I318" s="31" t="s">
        <v>149</v>
      </c>
      <c r="J318" s="37" t="s">
        <v>150</v>
      </c>
      <c r="K318" s="31"/>
      <c r="L318" s="18" t="s">
        <v>960</v>
      </c>
      <c r="M318" s="18" t="s">
        <v>5</v>
      </c>
      <c r="N318" s="18" t="s">
        <v>4</v>
      </c>
      <c r="O318" s="18" t="s">
        <v>586</v>
      </c>
      <c r="P318" s="18" t="s">
        <v>918</v>
      </c>
      <c r="Q318" s="31"/>
      <c r="R318" s="18" t="s">
        <v>960</v>
      </c>
      <c r="S318" s="18" t="s">
        <v>5</v>
      </c>
      <c r="T318" s="18" t="s">
        <v>4</v>
      </c>
      <c r="U318" s="18" t="s">
        <v>4</v>
      </c>
      <c r="V318" s="18" t="s">
        <v>586</v>
      </c>
      <c r="W318" s="18" t="s">
        <v>918</v>
      </c>
      <c r="X318" s="18"/>
      <c r="Y318" s="38" t="s">
        <v>811</v>
      </c>
      <c r="Z318" s="18" t="str">
        <f t="shared" si="509"/>
        <v>C12a</v>
      </c>
      <c r="AA318" s="18" t="s">
        <v>900</v>
      </c>
      <c r="AB318" s="18">
        <v>7357</v>
      </c>
      <c r="AC318" s="18">
        <v>19035</v>
      </c>
      <c r="AD318" s="18"/>
      <c r="AE318" s="31"/>
      <c r="AF318" s="8">
        <f t="shared" si="451"/>
        <v>26392</v>
      </c>
      <c r="AG318" s="8">
        <f t="shared" si="452"/>
        <v>26.391999999999999</v>
      </c>
      <c r="AH318" s="18">
        <v>12</v>
      </c>
      <c r="AI318" s="18">
        <f t="shared" si="459"/>
        <v>0</v>
      </c>
      <c r="AJ318" s="9">
        <f t="shared" si="453"/>
        <v>0</v>
      </c>
      <c r="AK318" s="18">
        <f t="shared" si="510"/>
        <v>5.8</v>
      </c>
      <c r="AL318" s="9">
        <f t="shared" si="444"/>
        <v>69.599999999999994</v>
      </c>
      <c r="AM318" s="18">
        <f t="shared" si="511"/>
        <v>0.08</v>
      </c>
      <c r="AN318" s="9">
        <f t="shared" si="454"/>
        <v>28.799999999999997</v>
      </c>
      <c r="AO318" s="18">
        <f t="shared" si="512"/>
        <v>7.48</v>
      </c>
      <c r="AP318" s="9">
        <f t="shared" si="460"/>
        <v>2692.8</v>
      </c>
      <c r="AQ318" s="21">
        <v>0</v>
      </c>
      <c r="AR318" s="9">
        <f t="shared" si="455"/>
        <v>0</v>
      </c>
      <c r="AS318" s="18">
        <f t="shared" si="513"/>
        <v>2.4199999999999999E-2</v>
      </c>
      <c r="AT318" s="9">
        <f t="shared" si="445"/>
        <v>638.68639999999994</v>
      </c>
      <c r="AU318" s="21">
        <f t="shared" si="462"/>
        <v>4.96E-3</v>
      </c>
      <c r="AV318" s="10">
        <f t="shared" si="461"/>
        <v>130.90432000000001</v>
      </c>
      <c r="AW318" s="18">
        <f t="shared" si="514"/>
        <v>0.1024</v>
      </c>
      <c r="AX318" s="18">
        <v>0.8</v>
      </c>
      <c r="AY318" s="9">
        <f>AX318*AW318*AF318</f>
        <v>2162.0326400000004</v>
      </c>
      <c r="AZ318" s="18">
        <f t="shared" si="515"/>
        <v>0.4854</v>
      </c>
      <c r="BA318" s="9">
        <f t="shared" si="446"/>
        <v>3571.0877999999998</v>
      </c>
      <c r="BB318" s="18">
        <f t="shared" si="516"/>
        <v>0.1416</v>
      </c>
      <c r="BC318" s="9">
        <f t="shared" si="447"/>
        <v>2695.3560000000002</v>
      </c>
      <c r="BD318" s="18">
        <f t="shared" si="517"/>
        <v>0</v>
      </c>
      <c r="BE318" s="9">
        <f t="shared" si="448"/>
        <v>0</v>
      </c>
      <c r="BF318" s="11">
        <f t="shared" si="449"/>
        <v>11989.267160000001</v>
      </c>
      <c r="BG318" s="11">
        <f t="shared" si="450"/>
        <v>0</v>
      </c>
      <c r="BH318" s="11">
        <f t="shared" si="456"/>
        <v>11989.267160000001</v>
      </c>
      <c r="BI318" s="11">
        <f t="shared" si="457"/>
        <v>2757.5314468000006</v>
      </c>
      <c r="BJ318" s="11">
        <f t="shared" si="458"/>
        <v>14746.798606800003</v>
      </c>
      <c r="BL318" s="12"/>
    </row>
    <row r="319" spans="1:64" ht="12.75" customHeight="1" x14ac:dyDescent="0.3">
      <c r="A319" s="31">
        <v>311</v>
      </c>
      <c r="B319" s="31">
        <v>50</v>
      </c>
      <c r="C319" s="31">
        <v>1</v>
      </c>
      <c r="D319" s="31" t="s">
        <v>104</v>
      </c>
      <c r="E319" s="31" t="s">
        <v>83</v>
      </c>
      <c r="F319" s="31" t="s">
        <v>80</v>
      </c>
      <c r="G319" s="31" t="s">
        <v>6</v>
      </c>
      <c r="H319" s="31" t="s">
        <v>6</v>
      </c>
      <c r="I319" s="31" t="s">
        <v>149</v>
      </c>
      <c r="J319" s="37" t="s">
        <v>150</v>
      </c>
      <c r="K319" s="31"/>
      <c r="L319" s="18" t="s">
        <v>1025</v>
      </c>
      <c r="M319" s="18" t="s">
        <v>124</v>
      </c>
      <c r="N319" s="18" t="s">
        <v>6</v>
      </c>
      <c r="O319" s="18" t="s">
        <v>149</v>
      </c>
      <c r="P319" s="18" t="s">
        <v>150</v>
      </c>
      <c r="Q319" s="31"/>
      <c r="R319" s="18" t="s">
        <v>297</v>
      </c>
      <c r="S319" s="18" t="s">
        <v>554</v>
      </c>
      <c r="T319" s="18" t="s">
        <v>555</v>
      </c>
      <c r="U319" s="18" t="s">
        <v>555</v>
      </c>
      <c r="V319" s="18" t="s">
        <v>587</v>
      </c>
      <c r="W319" s="18"/>
      <c r="X319" s="18"/>
      <c r="Y319" s="38" t="s">
        <v>812</v>
      </c>
      <c r="Z319" s="18" t="str">
        <f t="shared" si="509"/>
        <v>C12a</v>
      </c>
      <c r="AA319" s="18" t="s">
        <v>874</v>
      </c>
      <c r="AB319" s="18">
        <v>463</v>
      </c>
      <c r="AC319" s="18">
        <v>1266</v>
      </c>
      <c r="AD319" s="18"/>
      <c r="AE319" s="31"/>
      <c r="AF319" s="8">
        <f t="shared" si="451"/>
        <v>1729</v>
      </c>
      <c r="AG319" s="8">
        <f t="shared" si="452"/>
        <v>1.7290000000000001</v>
      </c>
      <c r="AH319" s="18">
        <v>12</v>
      </c>
      <c r="AI319" s="18">
        <f t="shared" si="459"/>
        <v>0</v>
      </c>
      <c r="AJ319" s="9">
        <f t="shared" si="453"/>
        <v>0</v>
      </c>
      <c r="AK319" s="18">
        <f t="shared" si="510"/>
        <v>5.8</v>
      </c>
      <c r="AL319" s="9">
        <f t="shared" si="444"/>
        <v>69.599999999999994</v>
      </c>
      <c r="AM319" s="18">
        <f t="shared" si="511"/>
        <v>0.08</v>
      </c>
      <c r="AN319" s="9">
        <f t="shared" si="454"/>
        <v>6.72</v>
      </c>
      <c r="AO319" s="18">
        <f t="shared" si="512"/>
        <v>7.48</v>
      </c>
      <c r="AP319" s="9">
        <f t="shared" si="460"/>
        <v>628.32000000000005</v>
      </c>
      <c r="AQ319" s="21">
        <v>0</v>
      </c>
      <c r="AR319" s="9">
        <f t="shared" si="455"/>
        <v>0</v>
      </c>
      <c r="AS319" s="18">
        <f t="shared" si="513"/>
        <v>2.4199999999999999E-2</v>
      </c>
      <c r="AT319" s="9">
        <f t="shared" si="445"/>
        <v>41.841799999999999</v>
      </c>
      <c r="AU319" s="21">
        <f t="shared" si="462"/>
        <v>4.96E-3</v>
      </c>
      <c r="AV319" s="10">
        <f t="shared" si="461"/>
        <v>8.5758399999999995</v>
      </c>
      <c r="AW319" s="18">
        <v>9.5399999999999991</v>
      </c>
      <c r="AX319" s="25">
        <v>12</v>
      </c>
      <c r="AY319" s="27">
        <f>AX319*AW319</f>
        <v>114.47999999999999</v>
      </c>
      <c r="AZ319" s="18">
        <f t="shared" si="515"/>
        <v>0.4854</v>
      </c>
      <c r="BA319" s="9">
        <f t="shared" si="446"/>
        <v>224.74019999999999</v>
      </c>
      <c r="BB319" s="18">
        <f t="shared" si="516"/>
        <v>0.1416</v>
      </c>
      <c r="BC319" s="9">
        <f t="shared" si="447"/>
        <v>179.26560000000001</v>
      </c>
      <c r="BD319" s="18">
        <f t="shared" si="517"/>
        <v>0</v>
      </c>
      <c r="BE319" s="9">
        <f t="shared" si="448"/>
        <v>0</v>
      </c>
      <c r="BF319" s="11">
        <f t="shared" si="449"/>
        <v>1273.5434400000001</v>
      </c>
      <c r="BG319" s="11">
        <f t="shared" si="450"/>
        <v>0</v>
      </c>
      <c r="BH319" s="11">
        <f t="shared" si="456"/>
        <v>1273.5434400000001</v>
      </c>
      <c r="BI319" s="11">
        <f t="shared" si="457"/>
        <v>292.91499120000003</v>
      </c>
      <c r="BJ319" s="11">
        <f t="shared" si="458"/>
        <v>1566.4584312000002</v>
      </c>
      <c r="BL319" s="12"/>
    </row>
    <row r="320" spans="1:64" ht="12.75" customHeight="1" x14ac:dyDescent="0.3">
      <c r="A320" s="31">
        <v>312</v>
      </c>
      <c r="B320" s="31">
        <v>50</v>
      </c>
      <c r="C320" s="31">
        <v>2</v>
      </c>
      <c r="D320" s="31" t="s">
        <v>104</v>
      </c>
      <c r="E320" s="31" t="s">
        <v>83</v>
      </c>
      <c r="F320" s="31" t="s">
        <v>80</v>
      </c>
      <c r="G320" s="31" t="s">
        <v>6</v>
      </c>
      <c r="H320" s="31" t="s">
        <v>6</v>
      </c>
      <c r="I320" s="31" t="s">
        <v>149</v>
      </c>
      <c r="J320" s="37" t="s">
        <v>150</v>
      </c>
      <c r="K320" s="31"/>
      <c r="L320" s="18" t="s">
        <v>1025</v>
      </c>
      <c r="M320" s="18" t="s">
        <v>124</v>
      </c>
      <c r="N320" s="18" t="s">
        <v>6</v>
      </c>
      <c r="O320" s="18" t="s">
        <v>149</v>
      </c>
      <c r="P320" s="18" t="s">
        <v>150</v>
      </c>
      <c r="Q320" s="31"/>
      <c r="R320" s="18" t="s">
        <v>298</v>
      </c>
      <c r="S320" s="18" t="s">
        <v>5</v>
      </c>
      <c r="T320" s="18" t="s">
        <v>589</v>
      </c>
      <c r="U320" s="18" t="s">
        <v>589</v>
      </c>
      <c r="V320" s="18" t="s">
        <v>589</v>
      </c>
      <c r="W320" s="18" t="s">
        <v>590</v>
      </c>
      <c r="X320" s="18"/>
      <c r="Y320" s="38" t="s">
        <v>813</v>
      </c>
      <c r="Z320" s="18" t="str">
        <f t="shared" si="509"/>
        <v>C12a</v>
      </c>
      <c r="AA320" s="18" t="s">
        <v>900</v>
      </c>
      <c r="AB320" s="18">
        <v>3218</v>
      </c>
      <c r="AC320" s="18">
        <v>9796</v>
      </c>
      <c r="AD320" s="18"/>
      <c r="AE320" s="31"/>
      <c r="AF320" s="8">
        <f t="shared" si="451"/>
        <v>13014</v>
      </c>
      <c r="AG320" s="8">
        <f t="shared" si="452"/>
        <v>13.013999999999999</v>
      </c>
      <c r="AH320" s="18">
        <v>12</v>
      </c>
      <c r="AI320" s="18">
        <f t="shared" si="459"/>
        <v>0</v>
      </c>
      <c r="AJ320" s="9">
        <f t="shared" si="453"/>
        <v>0</v>
      </c>
      <c r="AK320" s="18">
        <f t="shared" si="510"/>
        <v>5.8</v>
      </c>
      <c r="AL320" s="9">
        <f t="shared" si="444"/>
        <v>69.599999999999994</v>
      </c>
      <c r="AM320" s="18">
        <f t="shared" si="511"/>
        <v>0.08</v>
      </c>
      <c r="AN320" s="9">
        <f t="shared" si="454"/>
        <v>28.799999999999997</v>
      </c>
      <c r="AO320" s="18">
        <f t="shared" si="512"/>
        <v>7.48</v>
      </c>
      <c r="AP320" s="9">
        <f t="shared" si="460"/>
        <v>2692.8</v>
      </c>
      <c r="AQ320" s="21">
        <v>0</v>
      </c>
      <c r="AR320" s="9">
        <f t="shared" si="455"/>
        <v>0</v>
      </c>
      <c r="AS320" s="18">
        <f t="shared" si="513"/>
        <v>2.4199999999999999E-2</v>
      </c>
      <c r="AT320" s="9">
        <f t="shared" si="445"/>
        <v>314.93880000000001</v>
      </c>
      <c r="AU320" s="21">
        <f t="shared" si="462"/>
        <v>4.96E-3</v>
      </c>
      <c r="AV320" s="10">
        <f t="shared" si="461"/>
        <v>64.549440000000004</v>
      </c>
      <c r="AW320" s="18">
        <f t="shared" si="514"/>
        <v>0.1024</v>
      </c>
      <c r="AX320" s="18">
        <v>0.8</v>
      </c>
      <c r="AY320" s="9">
        <f>AX320*AW320*AF320</f>
        <v>1066.10688</v>
      </c>
      <c r="AZ320" s="18">
        <f t="shared" si="515"/>
        <v>0.4854</v>
      </c>
      <c r="BA320" s="9">
        <f t="shared" si="446"/>
        <v>1562.0172</v>
      </c>
      <c r="BB320" s="18">
        <f t="shared" si="516"/>
        <v>0.1416</v>
      </c>
      <c r="BC320" s="9">
        <f t="shared" si="447"/>
        <v>1387.1136000000001</v>
      </c>
      <c r="BD320" s="18">
        <f t="shared" si="517"/>
        <v>0</v>
      </c>
      <c r="BE320" s="9">
        <f t="shared" si="448"/>
        <v>0</v>
      </c>
      <c r="BF320" s="11">
        <f t="shared" si="449"/>
        <v>7185.9259200000006</v>
      </c>
      <c r="BG320" s="11">
        <f t="shared" si="450"/>
        <v>0</v>
      </c>
      <c r="BH320" s="11">
        <f t="shared" si="456"/>
        <v>7185.9259200000006</v>
      </c>
      <c r="BI320" s="11">
        <f t="shared" si="457"/>
        <v>1652.7629616000002</v>
      </c>
      <c r="BJ320" s="11">
        <f t="shared" si="458"/>
        <v>8838.688881600001</v>
      </c>
      <c r="BL320" s="12"/>
    </row>
    <row r="321" spans="1:64" ht="12.75" customHeight="1" x14ac:dyDescent="0.3">
      <c r="A321" s="31">
        <v>313</v>
      </c>
      <c r="B321" s="31">
        <v>50</v>
      </c>
      <c r="C321" s="31">
        <v>3</v>
      </c>
      <c r="D321" s="31" t="s">
        <v>104</v>
      </c>
      <c r="E321" s="31" t="s">
        <v>83</v>
      </c>
      <c r="F321" s="31" t="s">
        <v>80</v>
      </c>
      <c r="G321" s="31" t="s">
        <v>6</v>
      </c>
      <c r="H321" s="31" t="s">
        <v>6</v>
      </c>
      <c r="I321" s="31" t="s">
        <v>149</v>
      </c>
      <c r="J321" s="37" t="s">
        <v>150</v>
      </c>
      <c r="K321" s="31"/>
      <c r="L321" s="18" t="s">
        <v>1025</v>
      </c>
      <c r="M321" s="18" t="s">
        <v>124</v>
      </c>
      <c r="N321" s="18" t="s">
        <v>6</v>
      </c>
      <c r="O321" s="18" t="s">
        <v>149</v>
      </c>
      <c r="P321" s="18" t="s">
        <v>150</v>
      </c>
      <c r="Q321" s="31"/>
      <c r="R321" s="18" t="s">
        <v>299</v>
      </c>
      <c r="S321" s="18" t="s">
        <v>591</v>
      </c>
      <c r="T321" s="18" t="s">
        <v>29</v>
      </c>
      <c r="U321" s="18" t="s">
        <v>29</v>
      </c>
      <c r="V321" s="18" t="s">
        <v>592</v>
      </c>
      <c r="W321" s="18"/>
      <c r="X321" s="18"/>
      <c r="Y321" s="38" t="s">
        <v>814</v>
      </c>
      <c r="Z321" s="18" t="str">
        <f t="shared" si="509"/>
        <v>C12a</v>
      </c>
      <c r="AA321" s="18">
        <v>12.5</v>
      </c>
      <c r="AB321" s="18">
        <v>2452</v>
      </c>
      <c r="AC321" s="18">
        <v>71112</v>
      </c>
      <c r="AD321" s="18"/>
      <c r="AE321" s="31"/>
      <c r="AF321" s="8">
        <f t="shared" si="451"/>
        <v>73564</v>
      </c>
      <c r="AG321" s="8">
        <f t="shared" si="452"/>
        <v>73.563999999999993</v>
      </c>
      <c r="AH321" s="18">
        <v>12</v>
      </c>
      <c r="AI321" s="18">
        <f t="shared" si="459"/>
        <v>0</v>
      </c>
      <c r="AJ321" s="9">
        <f t="shared" si="453"/>
        <v>0</v>
      </c>
      <c r="AK321" s="18">
        <f t="shared" si="510"/>
        <v>5.8</v>
      </c>
      <c r="AL321" s="9">
        <f t="shared" si="444"/>
        <v>69.599999999999994</v>
      </c>
      <c r="AM321" s="18">
        <f t="shared" si="511"/>
        <v>0.08</v>
      </c>
      <c r="AN321" s="9">
        <f t="shared" si="454"/>
        <v>12</v>
      </c>
      <c r="AO321" s="18">
        <f t="shared" si="512"/>
        <v>7.48</v>
      </c>
      <c r="AP321" s="9">
        <f t="shared" si="460"/>
        <v>1122</v>
      </c>
      <c r="AQ321" s="21">
        <v>0</v>
      </c>
      <c r="AR321" s="9">
        <f t="shared" si="455"/>
        <v>0</v>
      </c>
      <c r="AS321" s="18">
        <f t="shared" si="513"/>
        <v>2.4199999999999999E-2</v>
      </c>
      <c r="AT321" s="9">
        <f t="shared" si="445"/>
        <v>1780.2487999999998</v>
      </c>
      <c r="AU321" s="21">
        <f t="shared" si="462"/>
        <v>4.96E-3</v>
      </c>
      <c r="AV321" s="10">
        <f t="shared" si="461"/>
        <v>364.87743999999998</v>
      </c>
      <c r="AW321" s="18">
        <v>13.35</v>
      </c>
      <c r="AX321" s="25">
        <v>12</v>
      </c>
      <c r="AY321" s="27">
        <f>AX321*AW321</f>
        <v>160.19999999999999</v>
      </c>
      <c r="AZ321" s="18">
        <f t="shared" si="515"/>
        <v>0.4854</v>
      </c>
      <c r="BA321" s="9">
        <f t="shared" si="446"/>
        <v>1190.2008000000001</v>
      </c>
      <c r="BB321" s="18">
        <f t="shared" si="516"/>
        <v>0.1416</v>
      </c>
      <c r="BC321" s="9">
        <f t="shared" si="447"/>
        <v>10069.459200000001</v>
      </c>
      <c r="BD321" s="18">
        <f t="shared" si="517"/>
        <v>0</v>
      </c>
      <c r="BE321" s="9">
        <f t="shared" si="448"/>
        <v>0</v>
      </c>
      <c r="BF321" s="11">
        <f t="shared" si="449"/>
        <v>14768.586240000002</v>
      </c>
      <c r="BG321" s="11">
        <f t="shared" si="450"/>
        <v>0</v>
      </c>
      <c r="BH321" s="11">
        <f t="shared" si="456"/>
        <v>14768.586240000002</v>
      </c>
      <c r="BI321" s="11">
        <f t="shared" si="457"/>
        <v>3396.7748352000008</v>
      </c>
      <c r="BJ321" s="11">
        <f t="shared" si="458"/>
        <v>18165.361075200002</v>
      </c>
      <c r="BL321" s="12"/>
    </row>
    <row r="322" spans="1:64" ht="12.75" customHeight="1" x14ac:dyDescent="0.3">
      <c r="A322" s="31">
        <v>314</v>
      </c>
      <c r="B322" s="31">
        <v>50</v>
      </c>
      <c r="C322" s="31">
        <v>4</v>
      </c>
      <c r="D322" s="31" t="s">
        <v>104</v>
      </c>
      <c r="E322" s="31" t="s">
        <v>83</v>
      </c>
      <c r="F322" s="31" t="s">
        <v>80</v>
      </c>
      <c r="G322" s="31" t="s">
        <v>6</v>
      </c>
      <c r="H322" s="31" t="s">
        <v>6</v>
      </c>
      <c r="I322" s="31" t="s">
        <v>149</v>
      </c>
      <c r="J322" s="37" t="s">
        <v>150</v>
      </c>
      <c r="K322" s="31"/>
      <c r="L322" s="18" t="s">
        <v>1025</v>
      </c>
      <c r="M322" s="18" t="s">
        <v>124</v>
      </c>
      <c r="N322" s="18" t="s">
        <v>6</v>
      </c>
      <c r="O322" s="18" t="s">
        <v>149</v>
      </c>
      <c r="P322" s="18" t="s">
        <v>150</v>
      </c>
      <c r="Q322" s="31"/>
      <c r="R322" s="18" t="s">
        <v>300</v>
      </c>
      <c r="S322" s="18" t="s">
        <v>591</v>
      </c>
      <c r="T322" s="18" t="s">
        <v>29</v>
      </c>
      <c r="U322" s="18" t="s">
        <v>29</v>
      </c>
      <c r="V322" s="18" t="s">
        <v>592</v>
      </c>
      <c r="W322" s="18" t="s">
        <v>594</v>
      </c>
      <c r="X322" s="18"/>
      <c r="Y322" s="38" t="s">
        <v>815</v>
      </c>
      <c r="Z322" s="18" t="str">
        <f t="shared" si="509"/>
        <v>C12a</v>
      </c>
      <c r="AA322" s="18">
        <v>12.5</v>
      </c>
      <c r="AB322" s="18">
        <v>1402</v>
      </c>
      <c r="AC322" s="18">
        <v>6539</v>
      </c>
      <c r="AD322" s="18"/>
      <c r="AE322" s="31"/>
      <c r="AF322" s="8">
        <f t="shared" si="451"/>
        <v>7941</v>
      </c>
      <c r="AG322" s="8">
        <f t="shared" si="452"/>
        <v>7.9409999999999998</v>
      </c>
      <c r="AH322" s="18">
        <v>12</v>
      </c>
      <c r="AI322" s="18">
        <f t="shared" si="459"/>
        <v>0</v>
      </c>
      <c r="AJ322" s="9">
        <f t="shared" si="453"/>
        <v>0</v>
      </c>
      <c r="AK322" s="18">
        <f t="shared" si="510"/>
        <v>5.8</v>
      </c>
      <c r="AL322" s="9">
        <f t="shared" si="444"/>
        <v>69.599999999999994</v>
      </c>
      <c r="AM322" s="18">
        <f t="shared" si="511"/>
        <v>0.08</v>
      </c>
      <c r="AN322" s="9">
        <f t="shared" si="454"/>
        <v>12</v>
      </c>
      <c r="AO322" s="18">
        <f t="shared" si="512"/>
        <v>7.48</v>
      </c>
      <c r="AP322" s="9">
        <f t="shared" si="460"/>
        <v>1122</v>
      </c>
      <c r="AQ322" s="21">
        <v>0</v>
      </c>
      <c r="AR322" s="9">
        <f t="shared" si="455"/>
        <v>0</v>
      </c>
      <c r="AS322" s="18">
        <f t="shared" si="513"/>
        <v>2.4199999999999999E-2</v>
      </c>
      <c r="AT322" s="9">
        <f t="shared" si="445"/>
        <v>192.1722</v>
      </c>
      <c r="AU322" s="21">
        <f t="shared" si="462"/>
        <v>4.96E-3</v>
      </c>
      <c r="AV322" s="10">
        <f t="shared" si="461"/>
        <v>39.387360000000001</v>
      </c>
      <c r="AW322" s="18">
        <v>13.35</v>
      </c>
      <c r="AX322" s="25">
        <v>12</v>
      </c>
      <c r="AY322" s="27">
        <f>AX322*AW322</f>
        <v>160.19999999999999</v>
      </c>
      <c r="AZ322" s="18">
        <f t="shared" si="515"/>
        <v>0.4854</v>
      </c>
      <c r="BA322" s="9">
        <f t="shared" si="446"/>
        <v>680.5308</v>
      </c>
      <c r="BB322" s="18">
        <f t="shared" si="516"/>
        <v>0.1416</v>
      </c>
      <c r="BC322" s="9">
        <f t="shared" si="447"/>
        <v>925.92240000000004</v>
      </c>
      <c r="BD322" s="18">
        <f t="shared" si="517"/>
        <v>0</v>
      </c>
      <c r="BE322" s="9">
        <f t="shared" si="448"/>
        <v>0</v>
      </c>
      <c r="BF322" s="11">
        <f t="shared" si="449"/>
        <v>3201.8127599999998</v>
      </c>
      <c r="BG322" s="11">
        <f t="shared" si="450"/>
        <v>0</v>
      </c>
      <c r="BH322" s="11">
        <f t="shared" si="456"/>
        <v>3201.8127599999998</v>
      </c>
      <c r="BI322" s="11">
        <f t="shared" si="457"/>
        <v>736.41693480000004</v>
      </c>
      <c r="BJ322" s="11">
        <f t="shared" si="458"/>
        <v>3938.2296947999998</v>
      </c>
      <c r="BL322" s="12"/>
    </row>
    <row r="323" spans="1:64" ht="12.75" customHeight="1" x14ac:dyDescent="0.3">
      <c r="A323" s="31">
        <v>315</v>
      </c>
      <c r="B323" s="31">
        <v>50</v>
      </c>
      <c r="C323" s="31">
        <v>5</v>
      </c>
      <c r="D323" s="31" t="s">
        <v>104</v>
      </c>
      <c r="E323" s="31" t="s">
        <v>83</v>
      </c>
      <c r="F323" s="31" t="s">
        <v>80</v>
      </c>
      <c r="G323" s="31" t="s">
        <v>6</v>
      </c>
      <c r="H323" s="31" t="s">
        <v>6</v>
      </c>
      <c r="I323" s="31" t="s">
        <v>149</v>
      </c>
      <c r="J323" s="37" t="s">
        <v>150</v>
      </c>
      <c r="K323" s="31"/>
      <c r="L323" s="18" t="s">
        <v>1025</v>
      </c>
      <c r="M323" s="18" t="s">
        <v>124</v>
      </c>
      <c r="N323" s="18" t="s">
        <v>6</v>
      </c>
      <c r="O323" s="18" t="s">
        <v>149</v>
      </c>
      <c r="P323" s="18" t="s">
        <v>150</v>
      </c>
      <c r="Q323" s="31"/>
      <c r="R323" s="18" t="s">
        <v>301</v>
      </c>
      <c r="S323" s="18" t="s">
        <v>591</v>
      </c>
      <c r="T323" s="18" t="s">
        <v>29</v>
      </c>
      <c r="U323" s="18" t="s">
        <v>29</v>
      </c>
      <c r="V323" s="18" t="s">
        <v>592</v>
      </c>
      <c r="W323" s="18" t="s">
        <v>961</v>
      </c>
      <c r="X323" s="18"/>
      <c r="Y323" s="38" t="s">
        <v>816</v>
      </c>
      <c r="Z323" s="18" t="str">
        <f t="shared" si="509"/>
        <v>C12a</v>
      </c>
      <c r="AA323" s="18">
        <v>10.5</v>
      </c>
      <c r="AB323" s="18">
        <v>1513</v>
      </c>
      <c r="AC323" s="18">
        <v>3576</v>
      </c>
      <c r="AD323" s="18"/>
      <c r="AE323" s="31"/>
      <c r="AF323" s="8">
        <f t="shared" si="451"/>
        <v>5089</v>
      </c>
      <c r="AG323" s="8">
        <f t="shared" si="452"/>
        <v>5.0890000000000004</v>
      </c>
      <c r="AH323" s="18">
        <v>12</v>
      </c>
      <c r="AI323" s="18">
        <f t="shared" si="459"/>
        <v>0</v>
      </c>
      <c r="AJ323" s="9">
        <f t="shared" si="453"/>
        <v>0</v>
      </c>
      <c r="AK323" s="18">
        <f t="shared" si="510"/>
        <v>5.8</v>
      </c>
      <c r="AL323" s="9">
        <f t="shared" si="444"/>
        <v>69.599999999999994</v>
      </c>
      <c r="AM323" s="18">
        <f t="shared" si="511"/>
        <v>0.08</v>
      </c>
      <c r="AN323" s="9">
        <f t="shared" si="454"/>
        <v>10.08</v>
      </c>
      <c r="AO323" s="18">
        <f t="shared" si="512"/>
        <v>7.48</v>
      </c>
      <c r="AP323" s="9">
        <f t="shared" si="460"/>
        <v>942.48</v>
      </c>
      <c r="AQ323" s="21">
        <v>0</v>
      </c>
      <c r="AR323" s="9">
        <f t="shared" si="455"/>
        <v>0</v>
      </c>
      <c r="AS323" s="18">
        <f t="shared" si="513"/>
        <v>2.4199999999999999E-2</v>
      </c>
      <c r="AT323" s="9">
        <f t="shared" si="445"/>
        <v>123.15379999999999</v>
      </c>
      <c r="AU323" s="21">
        <f t="shared" si="462"/>
        <v>4.96E-3</v>
      </c>
      <c r="AV323" s="10">
        <f t="shared" si="461"/>
        <v>25.241440000000001</v>
      </c>
      <c r="AW323" s="18">
        <v>13.35</v>
      </c>
      <c r="AX323" s="25">
        <v>12</v>
      </c>
      <c r="AY323" s="27">
        <f>AX323*AW323</f>
        <v>160.19999999999999</v>
      </c>
      <c r="AZ323" s="18">
        <f t="shared" si="515"/>
        <v>0.4854</v>
      </c>
      <c r="BA323" s="9">
        <f t="shared" si="446"/>
        <v>734.41020000000003</v>
      </c>
      <c r="BB323" s="18">
        <f t="shared" si="516"/>
        <v>0.1416</v>
      </c>
      <c r="BC323" s="9">
        <f t="shared" si="447"/>
        <v>506.36160000000001</v>
      </c>
      <c r="BD323" s="18">
        <f t="shared" si="517"/>
        <v>0</v>
      </c>
      <c r="BE323" s="9">
        <f t="shared" si="448"/>
        <v>0</v>
      </c>
      <c r="BF323" s="11">
        <f t="shared" si="449"/>
        <v>2571.5270399999999</v>
      </c>
      <c r="BG323" s="11">
        <f t="shared" si="450"/>
        <v>0</v>
      </c>
      <c r="BH323" s="11">
        <f t="shared" si="456"/>
        <v>2571.5270399999999</v>
      </c>
      <c r="BI323" s="11">
        <f t="shared" si="457"/>
        <v>591.45121919999997</v>
      </c>
      <c r="BJ323" s="11">
        <f t="shared" si="458"/>
        <v>3162.9782592000001</v>
      </c>
      <c r="BL323" s="12"/>
    </row>
    <row r="324" spans="1:64" ht="12.75" customHeight="1" x14ac:dyDescent="0.3">
      <c r="A324" s="31">
        <v>316</v>
      </c>
      <c r="B324" s="31">
        <v>50</v>
      </c>
      <c r="C324" s="31">
        <v>7</v>
      </c>
      <c r="D324" s="31" t="s">
        <v>104</v>
      </c>
      <c r="E324" s="31" t="s">
        <v>83</v>
      </c>
      <c r="F324" s="31" t="s">
        <v>80</v>
      </c>
      <c r="G324" s="31" t="s">
        <v>6</v>
      </c>
      <c r="H324" s="31" t="s">
        <v>6</v>
      </c>
      <c r="I324" s="31" t="s">
        <v>149</v>
      </c>
      <c r="J324" s="37" t="s">
        <v>150</v>
      </c>
      <c r="K324" s="31"/>
      <c r="L324" s="18" t="s">
        <v>1025</v>
      </c>
      <c r="M324" s="18" t="s">
        <v>124</v>
      </c>
      <c r="N324" s="18" t="s">
        <v>6</v>
      </c>
      <c r="O324" s="18" t="s">
        <v>149</v>
      </c>
      <c r="P324" s="18" t="s">
        <v>150</v>
      </c>
      <c r="Q324" s="31"/>
      <c r="R324" s="18" t="s">
        <v>302</v>
      </c>
      <c r="S324" s="18" t="s">
        <v>591</v>
      </c>
      <c r="T324" s="18" t="s">
        <v>29</v>
      </c>
      <c r="U324" s="18" t="s">
        <v>29</v>
      </c>
      <c r="V324" s="18" t="s">
        <v>592</v>
      </c>
      <c r="W324" s="18" t="s">
        <v>594</v>
      </c>
      <c r="X324" s="18"/>
      <c r="Y324" s="38" t="s">
        <v>817</v>
      </c>
      <c r="Z324" s="18" t="str">
        <f t="shared" si="509"/>
        <v>C12a</v>
      </c>
      <c r="AA324" s="18" t="s">
        <v>897</v>
      </c>
      <c r="AB324" s="18">
        <v>995</v>
      </c>
      <c r="AC324" s="18">
        <v>2469</v>
      </c>
      <c r="AD324" s="18"/>
      <c r="AE324" s="31"/>
      <c r="AF324" s="8">
        <f t="shared" si="451"/>
        <v>3464</v>
      </c>
      <c r="AG324" s="8">
        <f t="shared" si="452"/>
        <v>3.464</v>
      </c>
      <c r="AH324" s="18">
        <v>12</v>
      </c>
      <c r="AI324" s="18">
        <f t="shared" si="459"/>
        <v>0</v>
      </c>
      <c r="AJ324" s="9">
        <f t="shared" si="453"/>
        <v>0</v>
      </c>
      <c r="AK324" s="18">
        <f t="shared" si="510"/>
        <v>5.8</v>
      </c>
      <c r="AL324" s="9">
        <f t="shared" si="444"/>
        <v>69.599999999999994</v>
      </c>
      <c r="AM324" s="18">
        <f t="shared" si="511"/>
        <v>0.08</v>
      </c>
      <c r="AN324" s="9">
        <f t="shared" si="454"/>
        <v>15.36</v>
      </c>
      <c r="AO324" s="18">
        <f t="shared" si="512"/>
        <v>7.48</v>
      </c>
      <c r="AP324" s="9">
        <f t="shared" si="460"/>
        <v>1436.16</v>
      </c>
      <c r="AQ324" s="21">
        <v>0</v>
      </c>
      <c r="AR324" s="9">
        <f t="shared" si="455"/>
        <v>0</v>
      </c>
      <c r="AS324" s="18">
        <f t="shared" si="513"/>
        <v>2.4199999999999999E-2</v>
      </c>
      <c r="AT324" s="9">
        <f t="shared" si="445"/>
        <v>83.828800000000001</v>
      </c>
      <c r="AU324" s="21">
        <f t="shared" si="462"/>
        <v>4.96E-3</v>
      </c>
      <c r="AV324" s="10">
        <f t="shared" si="461"/>
        <v>17.181439999999998</v>
      </c>
      <c r="AW324" s="18">
        <v>13.35</v>
      </c>
      <c r="AX324" s="25">
        <v>12</v>
      </c>
      <c r="AY324" s="27">
        <f>AX324*AW324</f>
        <v>160.19999999999999</v>
      </c>
      <c r="AZ324" s="18">
        <f t="shared" si="515"/>
        <v>0.4854</v>
      </c>
      <c r="BA324" s="9">
        <f t="shared" si="446"/>
        <v>482.97300000000001</v>
      </c>
      <c r="BB324" s="18">
        <f t="shared" si="516"/>
        <v>0.1416</v>
      </c>
      <c r="BC324" s="9">
        <f t="shared" si="447"/>
        <v>349.61040000000003</v>
      </c>
      <c r="BD324" s="18">
        <f t="shared" si="517"/>
        <v>0</v>
      </c>
      <c r="BE324" s="9">
        <f t="shared" si="448"/>
        <v>0</v>
      </c>
      <c r="BF324" s="11">
        <f t="shared" si="449"/>
        <v>2614.9136399999998</v>
      </c>
      <c r="BG324" s="11">
        <f t="shared" si="450"/>
        <v>0</v>
      </c>
      <c r="BH324" s="11">
        <f t="shared" si="456"/>
        <v>2614.9136399999998</v>
      </c>
      <c r="BI324" s="11">
        <f t="shared" si="457"/>
        <v>601.43013719999999</v>
      </c>
      <c r="BJ324" s="11">
        <f t="shared" si="458"/>
        <v>3216.3437771999997</v>
      </c>
      <c r="BL324" s="12"/>
    </row>
    <row r="325" spans="1:64" ht="12.75" customHeight="1" x14ac:dyDescent="0.3">
      <c r="A325" s="31">
        <v>317</v>
      </c>
      <c r="B325" s="31">
        <v>50</v>
      </c>
      <c r="C325" s="31">
        <v>8</v>
      </c>
      <c r="D325" s="31" t="s">
        <v>104</v>
      </c>
      <c r="E325" s="31" t="s">
        <v>83</v>
      </c>
      <c r="F325" s="31" t="s">
        <v>80</v>
      </c>
      <c r="G325" s="31" t="s">
        <v>6</v>
      </c>
      <c r="H325" s="31" t="s">
        <v>6</v>
      </c>
      <c r="I325" s="31" t="s">
        <v>149</v>
      </c>
      <c r="J325" s="37" t="s">
        <v>150</v>
      </c>
      <c r="K325" s="31"/>
      <c r="L325" s="18" t="s">
        <v>1025</v>
      </c>
      <c r="M325" s="18" t="s">
        <v>124</v>
      </c>
      <c r="N325" s="18" t="s">
        <v>6</v>
      </c>
      <c r="O325" s="18" t="s">
        <v>149</v>
      </c>
      <c r="P325" s="18" t="s">
        <v>150</v>
      </c>
      <c r="Q325" s="31"/>
      <c r="R325" s="18" t="s">
        <v>1141</v>
      </c>
      <c r="S325" s="18" t="s">
        <v>591</v>
      </c>
      <c r="T325" s="18" t="s">
        <v>29</v>
      </c>
      <c r="U325" s="18" t="s">
        <v>29</v>
      </c>
      <c r="V325" s="18" t="s">
        <v>592</v>
      </c>
      <c r="W325" s="18" t="s">
        <v>963</v>
      </c>
      <c r="X325" s="18"/>
      <c r="Y325" s="38" t="s">
        <v>962</v>
      </c>
      <c r="Z325" s="18" t="str">
        <f t="shared" si="509"/>
        <v>C12a</v>
      </c>
      <c r="AA325" s="18" t="s">
        <v>902</v>
      </c>
      <c r="AB325" s="18">
        <v>603</v>
      </c>
      <c r="AC325" s="18">
        <v>2122</v>
      </c>
      <c r="AD325" s="18"/>
      <c r="AE325" s="31"/>
      <c r="AF325" s="8">
        <f t="shared" si="451"/>
        <v>2725</v>
      </c>
      <c r="AG325" s="8">
        <f t="shared" si="452"/>
        <v>2.7250000000000001</v>
      </c>
      <c r="AH325" s="18">
        <v>12</v>
      </c>
      <c r="AI325" s="18">
        <f t="shared" si="459"/>
        <v>0</v>
      </c>
      <c r="AJ325" s="9">
        <f t="shared" si="453"/>
        <v>0</v>
      </c>
      <c r="AK325" s="18">
        <f t="shared" si="510"/>
        <v>5.8</v>
      </c>
      <c r="AL325" s="9">
        <f t="shared" si="444"/>
        <v>69.599999999999994</v>
      </c>
      <c r="AM325" s="18">
        <f t="shared" si="511"/>
        <v>0.08</v>
      </c>
      <c r="AN325" s="9">
        <f t="shared" si="454"/>
        <v>19.2</v>
      </c>
      <c r="AO325" s="18">
        <f t="shared" si="512"/>
        <v>7.48</v>
      </c>
      <c r="AP325" s="9">
        <f t="shared" si="460"/>
        <v>1795.2</v>
      </c>
      <c r="AQ325" s="21">
        <v>0</v>
      </c>
      <c r="AR325" s="9">
        <f t="shared" si="455"/>
        <v>0</v>
      </c>
      <c r="AS325" s="18">
        <f t="shared" si="513"/>
        <v>2.4199999999999999E-2</v>
      </c>
      <c r="AT325" s="9">
        <f t="shared" si="445"/>
        <v>65.944999999999993</v>
      </c>
      <c r="AU325" s="21">
        <f t="shared" si="462"/>
        <v>4.96E-3</v>
      </c>
      <c r="AV325" s="10">
        <f t="shared" si="461"/>
        <v>13.516</v>
      </c>
      <c r="AW325" s="18">
        <f t="shared" si="514"/>
        <v>0.1024</v>
      </c>
      <c r="AX325" s="18">
        <v>0.8</v>
      </c>
      <c r="AY325" s="9">
        <f>AX325*AW325*AF325</f>
        <v>223.23200000000003</v>
      </c>
      <c r="AZ325" s="18">
        <f t="shared" si="515"/>
        <v>0.4854</v>
      </c>
      <c r="BA325" s="9">
        <f t="shared" si="446"/>
        <v>292.69619999999998</v>
      </c>
      <c r="BB325" s="18">
        <f t="shared" si="516"/>
        <v>0.1416</v>
      </c>
      <c r="BC325" s="9">
        <f t="shared" si="447"/>
        <v>300.47520000000003</v>
      </c>
      <c r="BD325" s="18">
        <f t="shared" si="517"/>
        <v>0</v>
      </c>
      <c r="BE325" s="9">
        <f t="shared" si="448"/>
        <v>0</v>
      </c>
      <c r="BF325" s="11">
        <f t="shared" si="449"/>
        <v>2779.8643999999999</v>
      </c>
      <c r="BG325" s="11">
        <f t="shared" si="450"/>
        <v>0</v>
      </c>
      <c r="BH325" s="11">
        <f t="shared" si="456"/>
        <v>2779.8643999999999</v>
      </c>
      <c r="BI325" s="11">
        <f t="shared" si="457"/>
        <v>639.36881200000005</v>
      </c>
      <c r="BJ325" s="11">
        <f t="shared" si="458"/>
        <v>3419.2332120000001</v>
      </c>
      <c r="BL325" s="12"/>
    </row>
    <row r="326" spans="1:64" ht="12.75" customHeight="1" x14ac:dyDescent="0.3">
      <c r="A326" s="31">
        <v>318</v>
      </c>
      <c r="B326" s="31">
        <v>50</v>
      </c>
      <c r="C326" s="31">
        <v>9</v>
      </c>
      <c r="D326" s="31" t="s">
        <v>104</v>
      </c>
      <c r="E326" s="31" t="s">
        <v>83</v>
      </c>
      <c r="F326" s="31" t="s">
        <v>80</v>
      </c>
      <c r="G326" s="31" t="s">
        <v>6</v>
      </c>
      <c r="H326" s="31" t="s">
        <v>6</v>
      </c>
      <c r="I326" s="31" t="s">
        <v>149</v>
      </c>
      <c r="J326" s="37" t="s">
        <v>150</v>
      </c>
      <c r="K326" s="31"/>
      <c r="L326" s="18" t="s">
        <v>1025</v>
      </c>
      <c r="M326" s="18" t="s">
        <v>124</v>
      </c>
      <c r="N326" s="18" t="s">
        <v>6</v>
      </c>
      <c r="O326" s="18" t="s">
        <v>149</v>
      </c>
      <c r="P326" s="18" t="s">
        <v>150</v>
      </c>
      <c r="Q326" s="31"/>
      <c r="R326" s="18" t="s">
        <v>1142</v>
      </c>
      <c r="S326" s="18" t="s">
        <v>1143</v>
      </c>
      <c r="T326" s="18" t="s">
        <v>6</v>
      </c>
      <c r="U326" s="18" t="s">
        <v>6</v>
      </c>
      <c r="V326" s="18" t="s">
        <v>1144</v>
      </c>
      <c r="W326" s="18" t="s">
        <v>1145</v>
      </c>
      <c r="X326" s="18"/>
      <c r="Y326" s="38" t="s">
        <v>1231</v>
      </c>
      <c r="Z326" s="18" t="str">
        <f>Z$60</f>
        <v>C11</v>
      </c>
      <c r="AA326" s="18" t="s">
        <v>866</v>
      </c>
      <c r="AB326" s="18">
        <v>1791</v>
      </c>
      <c r="AC326" s="18"/>
      <c r="AD326" s="18"/>
      <c r="AE326" s="31"/>
      <c r="AF326" s="8">
        <f t="shared" si="451"/>
        <v>1791</v>
      </c>
      <c r="AG326" s="8">
        <f t="shared" si="452"/>
        <v>1.7909999999999999</v>
      </c>
      <c r="AH326" s="18">
        <v>12</v>
      </c>
      <c r="AI326" s="18">
        <f t="shared" si="459"/>
        <v>0</v>
      </c>
      <c r="AJ326" s="9">
        <f t="shared" si="453"/>
        <v>0</v>
      </c>
      <c r="AK326" s="18">
        <f>AK$60</f>
        <v>5.8</v>
      </c>
      <c r="AL326" s="9">
        <f t="shared" si="444"/>
        <v>69.599999999999994</v>
      </c>
      <c r="AM326" s="18">
        <f>AM$60</f>
        <v>0.08</v>
      </c>
      <c r="AN326" s="9">
        <f t="shared" si="454"/>
        <v>4.8</v>
      </c>
      <c r="AO326" s="18">
        <f>AO$60</f>
        <v>7.48</v>
      </c>
      <c r="AP326" s="9">
        <f t="shared" si="460"/>
        <v>448.8</v>
      </c>
      <c r="AQ326" s="21">
        <v>0</v>
      </c>
      <c r="AR326" s="9">
        <f t="shared" si="455"/>
        <v>0</v>
      </c>
      <c r="AS326" s="18">
        <f>AS$60</f>
        <v>2.4199999999999999E-2</v>
      </c>
      <c r="AT326" s="9">
        <f t="shared" si="445"/>
        <v>43.342199999999998</v>
      </c>
      <c r="AU326" s="21">
        <f t="shared" si="462"/>
        <v>4.96E-3</v>
      </c>
      <c r="AV326" s="10">
        <f t="shared" si="461"/>
        <v>8.8833599999999997</v>
      </c>
      <c r="AW326" s="18">
        <f>AW$60</f>
        <v>9.5399999999999991</v>
      </c>
      <c r="AX326" s="25">
        <v>12</v>
      </c>
      <c r="AY326" s="27">
        <f>AX326*AW326</f>
        <v>114.47999999999999</v>
      </c>
      <c r="AZ326" s="18">
        <f>AZ$60</f>
        <v>0.38819999999999999</v>
      </c>
      <c r="BA326" s="9">
        <f t="shared" si="446"/>
        <v>695.26620000000003</v>
      </c>
      <c r="BB326" s="18">
        <f>BB$60</f>
        <v>0</v>
      </c>
      <c r="BC326" s="9">
        <f t="shared" si="447"/>
        <v>0</v>
      </c>
      <c r="BD326" s="18">
        <f>BD$60</f>
        <v>0</v>
      </c>
      <c r="BE326" s="9">
        <f t="shared" si="448"/>
        <v>0</v>
      </c>
      <c r="BF326" s="11">
        <f t="shared" si="449"/>
        <v>1385.1717599999999</v>
      </c>
      <c r="BG326" s="11">
        <f t="shared" si="450"/>
        <v>0</v>
      </c>
      <c r="BH326" s="11">
        <f t="shared" si="456"/>
        <v>1385.1717599999999</v>
      </c>
      <c r="BI326" s="11">
        <f t="shared" si="457"/>
        <v>318.58950479999999</v>
      </c>
      <c r="BJ326" s="11">
        <f t="shared" si="458"/>
        <v>1703.7612647999999</v>
      </c>
      <c r="BL326" s="12"/>
    </row>
    <row r="327" spans="1:64" ht="12.75" customHeight="1" x14ac:dyDescent="0.3">
      <c r="A327" s="31">
        <v>319</v>
      </c>
      <c r="B327" s="31">
        <v>50</v>
      </c>
      <c r="C327" s="31">
        <v>10</v>
      </c>
      <c r="D327" s="31" t="s">
        <v>104</v>
      </c>
      <c r="E327" s="31" t="s">
        <v>83</v>
      </c>
      <c r="F327" s="31" t="s">
        <v>80</v>
      </c>
      <c r="G327" s="31" t="s">
        <v>6</v>
      </c>
      <c r="H327" s="31" t="s">
        <v>6</v>
      </c>
      <c r="I327" s="31" t="s">
        <v>149</v>
      </c>
      <c r="J327" s="37" t="s">
        <v>150</v>
      </c>
      <c r="K327" s="31"/>
      <c r="L327" s="18" t="s">
        <v>1025</v>
      </c>
      <c r="M327" s="18" t="s">
        <v>124</v>
      </c>
      <c r="N327" s="18" t="s">
        <v>6</v>
      </c>
      <c r="O327" s="18" t="s">
        <v>149</v>
      </c>
      <c r="P327" s="18" t="s">
        <v>150</v>
      </c>
      <c r="Q327" s="31"/>
      <c r="R327" s="18" t="s">
        <v>1146</v>
      </c>
      <c r="S327" s="18" t="s">
        <v>1143</v>
      </c>
      <c r="T327" s="18" t="s">
        <v>6</v>
      </c>
      <c r="U327" s="18" t="s">
        <v>6</v>
      </c>
      <c r="V327" s="18" t="s">
        <v>1144</v>
      </c>
      <c r="W327" s="18" t="s">
        <v>1147</v>
      </c>
      <c r="X327" s="18"/>
      <c r="Y327" s="38" t="s">
        <v>1232</v>
      </c>
      <c r="Z327" s="18" t="str">
        <f>Z$71</f>
        <v>C21</v>
      </c>
      <c r="AA327" s="18" t="s">
        <v>883</v>
      </c>
      <c r="AB327" s="18">
        <v>10491</v>
      </c>
      <c r="AC327" s="18"/>
      <c r="AD327" s="18"/>
      <c r="AE327" s="31"/>
      <c r="AF327" s="8">
        <f t="shared" si="451"/>
        <v>10491</v>
      </c>
      <c r="AG327" s="8">
        <f t="shared" si="452"/>
        <v>10.491</v>
      </c>
      <c r="AH327" s="18">
        <v>12</v>
      </c>
      <c r="AI327" s="18">
        <f t="shared" si="459"/>
        <v>0</v>
      </c>
      <c r="AJ327" s="9">
        <f t="shared" si="453"/>
        <v>0</v>
      </c>
      <c r="AK327" s="18">
        <f>AK$71</f>
        <v>7.25</v>
      </c>
      <c r="AL327" s="9">
        <f t="shared" si="444"/>
        <v>87</v>
      </c>
      <c r="AM327" s="18">
        <f>AM$71</f>
        <v>0.08</v>
      </c>
      <c r="AN327" s="9">
        <f t="shared" si="454"/>
        <v>38.4</v>
      </c>
      <c r="AO327" s="18">
        <f>AO$71</f>
        <v>32.479999999999997</v>
      </c>
      <c r="AP327" s="9">
        <f t="shared" si="460"/>
        <v>15590.4</v>
      </c>
      <c r="AQ327" s="21">
        <v>0</v>
      </c>
      <c r="AR327" s="9">
        <f t="shared" si="455"/>
        <v>0</v>
      </c>
      <c r="AS327" s="18">
        <f>AS$71</f>
        <v>2.4199999999999999E-2</v>
      </c>
      <c r="AT327" s="9">
        <f t="shared" si="445"/>
        <v>253.88219999999998</v>
      </c>
      <c r="AU327" s="21">
        <f t="shared" si="462"/>
        <v>4.96E-3</v>
      </c>
      <c r="AV327" s="10">
        <f t="shared" si="461"/>
        <v>52.035359999999997</v>
      </c>
      <c r="AW327" s="18">
        <f>AW$71</f>
        <v>0.1024</v>
      </c>
      <c r="AX327" s="18">
        <v>0.8</v>
      </c>
      <c r="AY327" s="9">
        <f>AX327*AW327*AF327</f>
        <v>859.42272000000003</v>
      </c>
      <c r="AZ327" s="18">
        <f>AZ$71</f>
        <v>0.27750000000000002</v>
      </c>
      <c r="BA327" s="9">
        <f t="shared" si="446"/>
        <v>2911.2525000000001</v>
      </c>
      <c r="BB327" s="18">
        <f>BB$71</f>
        <v>0</v>
      </c>
      <c r="BC327" s="9">
        <f t="shared" si="447"/>
        <v>0</v>
      </c>
      <c r="BD327" s="18">
        <f>BD$71</f>
        <v>0</v>
      </c>
      <c r="BE327" s="9">
        <f t="shared" si="448"/>
        <v>0</v>
      </c>
      <c r="BF327" s="11">
        <f t="shared" si="449"/>
        <v>19792.392780000002</v>
      </c>
      <c r="BG327" s="11">
        <f t="shared" si="450"/>
        <v>0</v>
      </c>
      <c r="BH327" s="11">
        <f t="shared" si="456"/>
        <v>19792.392780000002</v>
      </c>
      <c r="BI327" s="11">
        <f t="shared" si="457"/>
        <v>4552.2503394000005</v>
      </c>
      <c r="BJ327" s="11">
        <f t="shared" si="458"/>
        <v>24344.643119400003</v>
      </c>
      <c r="BL327" s="12"/>
    </row>
    <row r="328" spans="1:64" ht="12.75" customHeight="1" x14ac:dyDescent="0.3">
      <c r="A328" s="31">
        <v>320</v>
      </c>
      <c r="B328" s="31">
        <v>50</v>
      </c>
      <c r="C328" s="31">
        <v>11</v>
      </c>
      <c r="D328" s="31" t="s">
        <v>104</v>
      </c>
      <c r="E328" s="31" t="s">
        <v>83</v>
      </c>
      <c r="F328" s="31" t="s">
        <v>80</v>
      </c>
      <c r="G328" s="31" t="s">
        <v>6</v>
      </c>
      <c r="H328" s="31" t="s">
        <v>6</v>
      </c>
      <c r="I328" s="31" t="s">
        <v>149</v>
      </c>
      <c r="J328" s="37" t="s">
        <v>150</v>
      </c>
      <c r="K328" s="31"/>
      <c r="L328" s="18" t="s">
        <v>1025</v>
      </c>
      <c r="M328" s="18" t="s">
        <v>124</v>
      </c>
      <c r="N328" s="18" t="s">
        <v>6</v>
      </c>
      <c r="O328" s="18" t="s">
        <v>149</v>
      </c>
      <c r="P328" s="18" t="s">
        <v>150</v>
      </c>
      <c r="Q328" s="31"/>
      <c r="R328" s="18" t="s">
        <v>1148</v>
      </c>
      <c r="S328" s="18" t="s">
        <v>1143</v>
      </c>
      <c r="T328" s="18" t="s">
        <v>6</v>
      </c>
      <c r="U328" s="18" t="s">
        <v>6</v>
      </c>
      <c r="V328" s="18" t="s">
        <v>1144</v>
      </c>
      <c r="W328" s="18" t="s">
        <v>1145</v>
      </c>
      <c r="X328" s="18"/>
      <c r="Y328" s="38" t="s">
        <v>1233</v>
      </c>
      <c r="Z328" s="18" t="str">
        <f>Z$9</f>
        <v>C12a</v>
      </c>
      <c r="AA328" s="18" t="s">
        <v>897</v>
      </c>
      <c r="AB328" s="18">
        <v>29</v>
      </c>
      <c r="AC328" s="18">
        <v>138</v>
      </c>
      <c r="AD328" s="18"/>
      <c r="AE328" s="31"/>
      <c r="AF328" s="8">
        <f t="shared" si="451"/>
        <v>167</v>
      </c>
      <c r="AG328" s="8">
        <f t="shared" si="452"/>
        <v>0.16700000000000001</v>
      </c>
      <c r="AH328" s="18">
        <v>12</v>
      </c>
      <c r="AI328" s="18">
        <f t="shared" si="459"/>
        <v>0</v>
      </c>
      <c r="AJ328" s="9">
        <f t="shared" si="453"/>
        <v>0</v>
      </c>
      <c r="AK328" s="18">
        <f>AK$9</f>
        <v>5.8</v>
      </c>
      <c r="AL328" s="9">
        <f t="shared" si="444"/>
        <v>69.599999999999994</v>
      </c>
      <c r="AM328" s="18">
        <f>AM$9</f>
        <v>0.08</v>
      </c>
      <c r="AN328" s="9">
        <f t="shared" si="454"/>
        <v>15.36</v>
      </c>
      <c r="AO328" s="18">
        <f>AO$9</f>
        <v>7.48</v>
      </c>
      <c r="AP328" s="9">
        <f t="shared" si="460"/>
        <v>1436.16</v>
      </c>
      <c r="AQ328" s="21">
        <v>0</v>
      </c>
      <c r="AR328" s="9">
        <f t="shared" si="455"/>
        <v>0</v>
      </c>
      <c r="AS328" s="18">
        <f>AS$9</f>
        <v>2.4199999999999999E-2</v>
      </c>
      <c r="AT328" s="9">
        <f t="shared" si="445"/>
        <v>4.0413999999999994</v>
      </c>
      <c r="AU328" s="21">
        <f t="shared" si="462"/>
        <v>4.96E-3</v>
      </c>
      <c r="AV328" s="10">
        <f t="shared" si="461"/>
        <v>0.82831999999999995</v>
      </c>
      <c r="AW328" s="18">
        <v>2.38</v>
      </c>
      <c r="AX328" s="25">
        <v>12</v>
      </c>
      <c r="AY328" s="27">
        <f>AX328*AW328</f>
        <v>28.56</v>
      </c>
      <c r="AZ328" s="18">
        <f>AZ$9</f>
        <v>0.4854</v>
      </c>
      <c r="BA328" s="9">
        <f t="shared" si="446"/>
        <v>14.076599999999999</v>
      </c>
      <c r="BB328" s="18">
        <f>BB$9</f>
        <v>0.1416</v>
      </c>
      <c r="BC328" s="9">
        <f t="shared" si="447"/>
        <v>19.540800000000001</v>
      </c>
      <c r="BD328" s="18">
        <f>BD$9</f>
        <v>0</v>
      </c>
      <c r="BE328" s="9">
        <f t="shared" si="448"/>
        <v>0</v>
      </c>
      <c r="BF328" s="11">
        <f t="shared" si="449"/>
        <v>1588.1671199999998</v>
      </c>
      <c r="BG328" s="11">
        <f t="shared" si="450"/>
        <v>0</v>
      </c>
      <c r="BH328" s="11">
        <f t="shared" si="456"/>
        <v>1588.1671199999998</v>
      </c>
      <c r="BI328" s="11">
        <f t="shared" si="457"/>
        <v>365.27843759999996</v>
      </c>
      <c r="BJ328" s="11">
        <f t="shared" si="458"/>
        <v>1953.4455575999998</v>
      </c>
      <c r="BL328" s="12"/>
    </row>
    <row r="329" spans="1:64" ht="12.75" customHeight="1" x14ac:dyDescent="0.3">
      <c r="A329" s="31">
        <v>321</v>
      </c>
      <c r="B329" s="31">
        <v>51</v>
      </c>
      <c r="C329" s="31">
        <v>1</v>
      </c>
      <c r="D329" s="31" t="s">
        <v>105</v>
      </c>
      <c r="E329" s="31" t="s">
        <v>83</v>
      </c>
      <c r="F329" s="31" t="s">
        <v>80</v>
      </c>
      <c r="G329" s="31" t="s">
        <v>6</v>
      </c>
      <c r="H329" s="31" t="s">
        <v>6</v>
      </c>
      <c r="I329" s="31" t="s">
        <v>149</v>
      </c>
      <c r="J329" s="37" t="s">
        <v>150</v>
      </c>
      <c r="K329" s="31"/>
      <c r="L329" s="18" t="s">
        <v>105</v>
      </c>
      <c r="M329" s="18" t="s">
        <v>124</v>
      </c>
      <c r="N329" s="18" t="s">
        <v>6</v>
      </c>
      <c r="O329" s="18" t="s">
        <v>149</v>
      </c>
      <c r="P329" s="18" t="s">
        <v>150</v>
      </c>
      <c r="Q329" s="31"/>
      <c r="R329" s="18" t="s">
        <v>303</v>
      </c>
      <c r="S329" s="18" t="s">
        <v>595</v>
      </c>
      <c r="T329" s="18" t="s">
        <v>6</v>
      </c>
      <c r="U329" s="18" t="s">
        <v>6</v>
      </c>
      <c r="V329" s="18" t="s">
        <v>596</v>
      </c>
      <c r="W329" s="18" t="s">
        <v>860</v>
      </c>
      <c r="X329" s="18"/>
      <c r="Y329" s="38" t="s">
        <v>818</v>
      </c>
      <c r="Z329" s="18" t="str">
        <f>Z$9</f>
        <v>C12a</v>
      </c>
      <c r="AA329" s="18" t="s">
        <v>883</v>
      </c>
      <c r="AB329" s="18">
        <v>258</v>
      </c>
      <c r="AC329" s="18">
        <v>837</v>
      </c>
      <c r="AD329" s="18"/>
      <c r="AE329" s="31"/>
      <c r="AF329" s="8">
        <f t="shared" si="451"/>
        <v>1095</v>
      </c>
      <c r="AG329" s="8">
        <f t="shared" si="452"/>
        <v>1.095</v>
      </c>
      <c r="AH329" s="18">
        <v>12</v>
      </c>
      <c r="AI329" s="18">
        <f t="shared" si="459"/>
        <v>0</v>
      </c>
      <c r="AJ329" s="9">
        <f t="shared" si="453"/>
        <v>0</v>
      </c>
      <c r="AK329" s="18">
        <f>AK$9</f>
        <v>5.8</v>
      </c>
      <c r="AL329" s="9">
        <f t="shared" ref="AL329:AL332" si="518">AH329*AK329</f>
        <v>69.599999999999994</v>
      </c>
      <c r="AM329" s="18">
        <f>AM$9</f>
        <v>0.08</v>
      </c>
      <c r="AN329" s="9">
        <f t="shared" si="454"/>
        <v>38.4</v>
      </c>
      <c r="AO329" s="18">
        <f>AO$9</f>
        <v>7.48</v>
      </c>
      <c r="AP329" s="9">
        <f t="shared" si="460"/>
        <v>3590.4</v>
      </c>
      <c r="AQ329" s="21">
        <v>0</v>
      </c>
      <c r="AR329" s="9">
        <f t="shared" si="455"/>
        <v>0</v>
      </c>
      <c r="AS329" s="18">
        <f>AS$9</f>
        <v>2.4199999999999999E-2</v>
      </c>
      <c r="AT329" s="9">
        <f t="shared" ref="AT329:AT332" si="519">AS329*AF329</f>
        <v>26.498999999999999</v>
      </c>
      <c r="AU329" s="21">
        <f t="shared" si="462"/>
        <v>4.96E-3</v>
      </c>
      <c r="AV329" s="10">
        <f t="shared" si="461"/>
        <v>5.4311999999999996</v>
      </c>
      <c r="AW329" s="18">
        <f>AW$9</f>
        <v>0.1024</v>
      </c>
      <c r="AX329" s="18">
        <v>0.8</v>
      </c>
      <c r="AY329" s="9">
        <f>AX329*AW329*AF329</f>
        <v>89.702400000000011</v>
      </c>
      <c r="AZ329" s="18">
        <f>AZ$9</f>
        <v>0.4854</v>
      </c>
      <c r="BA329" s="9">
        <f t="shared" ref="BA329:BA332" si="520">AZ329*AB329</f>
        <v>125.2332</v>
      </c>
      <c r="BB329" s="18">
        <f>BB$9</f>
        <v>0.1416</v>
      </c>
      <c r="BC329" s="9">
        <f t="shared" ref="BC329:BC332" si="521">BB329*AC329</f>
        <v>118.5192</v>
      </c>
      <c r="BD329" s="18">
        <f>BD$9</f>
        <v>0</v>
      </c>
      <c r="BE329" s="9">
        <f t="shared" ref="BE329:BE332" si="522">BD329*AD329</f>
        <v>0</v>
      </c>
      <c r="BF329" s="11">
        <f t="shared" ref="BF329:BF332" si="523">BE329+BC329+BA329+AY329+AV329+AT329+AR329+AP329+AN329+AL329</f>
        <v>4063.7849999999999</v>
      </c>
      <c r="BG329" s="11">
        <f t="shared" si="450"/>
        <v>0</v>
      </c>
      <c r="BH329" s="11">
        <f t="shared" si="456"/>
        <v>4063.7849999999999</v>
      </c>
      <c r="BI329" s="11">
        <f t="shared" si="457"/>
        <v>934.67055000000005</v>
      </c>
      <c r="BJ329" s="11">
        <f t="shared" si="458"/>
        <v>4998.4555499999997</v>
      </c>
      <c r="BL329" s="12"/>
    </row>
    <row r="330" spans="1:64" ht="12.75" customHeight="1" x14ac:dyDescent="0.3">
      <c r="A330" s="31">
        <v>322</v>
      </c>
      <c r="B330" s="31">
        <v>51</v>
      </c>
      <c r="C330" s="31">
        <v>2</v>
      </c>
      <c r="D330" s="31" t="s">
        <v>105</v>
      </c>
      <c r="E330" s="31" t="s">
        <v>83</v>
      </c>
      <c r="F330" s="31" t="s">
        <v>80</v>
      </c>
      <c r="G330" s="31" t="s">
        <v>6</v>
      </c>
      <c r="H330" s="31" t="s">
        <v>6</v>
      </c>
      <c r="I330" s="31" t="s">
        <v>149</v>
      </c>
      <c r="J330" s="37" t="s">
        <v>150</v>
      </c>
      <c r="K330" s="31"/>
      <c r="L330" s="18" t="s">
        <v>105</v>
      </c>
      <c r="M330" s="18" t="s">
        <v>124</v>
      </c>
      <c r="N330" s="18" t="s">
        <v>6</v>
      </c>
      <c r="O330" s="18" t="s">
        <v>149</v>
      </c>
      <c r="P330" s="18" t="s">
        <v>150</v>
      </c>
      <c r="Q330" s="31"/>
      <c r="R330" s="18" t="s">
        <v>304</v>
      </c>
      <c r="S330" s="18" t="s">
        <v>595</v>
      </c>
      <c r="T330" s="18" t="s">
        <v>6</v>
      </c>
      <c r="U330" s="18" t="s">
        <v>6</v>
      </c>
      <c r="V330" s="18" t="s">
        <v>596</v>
      </c>
      <c r="W330" s="18" t="s">
        <v>862</v>
      </c>
      <c r="X330" s="18"/>
      <c r="Y330" s="38" t="s">
        <v>819</v>
      </c>
      <c r="Z330" s="18" t="str">
        <f t="shared" ref="Z330:Z332" si="524">Z$11</f>
        <v>C22a</v>
      </c>
      <c r="AA330" s="18" t="s">
        <v>1264</v>
      </c>
      <c r="AB330" s="18">
        <v>73163</v>
      </c>
      <c r="AC330" s="18">
        <v>179712</v>
      </c>
      <c r="AD330" s="18"/>
      <c r="AE330" s="31"/>
      <c r="AF330" s="8">
        <f t="shared" ref="AF330:AF332" si="525">SUM(AB330:AE330)</f>
        <v>252875</v>
      </c>
      <c r="AG330" s="8">
        <f t="shared" ref="AG330:AG332" si="526">AF330/1000</f>
        <v>252.875</v>
      </c>
      <c r="AH330" s="18">
        <v>12</v>
      </c>
      <c r="AI330" s="18">
        <f t="shared" si="459"/>
        <v>0</v>
      </c>
      <c r="AJ330" s="9">
        <f t="shared" ref="AJ330:AJ332" si="527">AG330*AI330</f>
        <v>0</v>
      </c>
      <c r="AK330" s="18">
        <f t="shared" ref="AK330:AK332" si="528">AK$11</f>
        <v>7.25</v>
      </c>
      <c r="AL330" s="9">
        <f t="shared" si="518"/>
        <v>87</v>
      </c>
      <c r="AM330" s="18">
        <f t="shared" ref="AM330:AM332" si="529">AM$11</f>
        <v>0.08</v>
      </c>
      <c r="AN330" s="9">
        <f t="shared" ref="AN330:AN332" si="530">AM330*AH330*AA330</f>
        <v>190.07999999999998</v>
      </c>
      <c r="AO330" s="18">
        <f t="shared" ref="AO330:AO332" si="531">AO$11</f>
        <v>32.479999999999997</v>
      </c>
      <c r="AP330" s="9">
        <f t="shared" si="460"/>
        <v>77172.479999999996</v>
      </c>
      <c r="AQ330" s="21">
        <v>0</v>
      </c>
      <c r="AR330" s="9">
        <f t="shared" ref="AR330:AR332" si="532">AQ330*AF330</f>
        <v>0</v>
      </c>
      <c r="AS330" s="18">
        <f t="shared" ref="AS330:AS332" si="533">AS$11</f>
        <v>2.4199999999999999E-2</v>
      </c>
      <c r="AT330" s="9">
        <f t="shared" si="519"/>
        <v>6119.5749999999998</v>
      </c>
      <c r="AU330" s="21">
        <f t="shared" si="462"/>
        <v>4.96E-3</v>
      </c>
      <c r="AV330" s="10">
        <f t="shared" si="461"/>
        <v>1254.26</v>
      </c>
      <c r="AW330" s="18">
        <f t="shared" ref="AW330:AW332" si="534">AW$11</f>
        <v>0.1024</v>
      </c>
      <c r="AX330" s="18">
        <v>0.8</v>
      </c>
      <c r="AY330" s="9">
        <f>AX330*AW330*AF330</f>
        <v>20715.52</v>
      </c>
      <c r="AZ330" s="18">
        <f t="shared" ref="AZ330:AZ332" si="535">AZ$11</f>
        <v>0.3266</v>
      </c>
      <c r="BA330" s="9">
        <f t="shared" si="520"/>
        <v>23895.035800000001</v>
      </c>
      <c r="BB330" s="18">
        <f t="shared" ref="BB330:BB332" si="536">BB$11</f>
        <v>0.22270000000000001</v>
      </c>
      <c r="BC330" s="9">
        <f t="shared" si="521"/>
        <v>40021.862399999998</v>
      </c>
      <c r="BD330" s="18">
        <f t="shared" ref="BD330:BD332" si="537">BD$11</f>
        <v>0</v>
      </c>
      <c r="BE330" s="9">
        <f t="shared" si="522"/>
        <v>0</v>
      </c>
      <c r="BF330" s="11">
        <f t="shared" si="523"/>
        <v>169455.81319999998</v>
      </c>
      <c r="BG330" s="11">
        <f t="shared" si="450"/>
        <v>0</v>
      </c>
      <c r="BH330" s="11">
        <f t="shared" ref="BH330:BH332" si="538">BF330+BG330</f>
        <v>169455.81319999998</v>
      </c>
      <c r="BI330" s="11">
        <f t="shared" ref="BI330:BI332" si="539">BH330*0.23</f>
        <v>38974.837035999997</v>
      </c>
      <c r="BJ330" s="11">
        <f t="shared" ref="BJ330:BJ332" si="540">BH330+BI330</f>
        <v>208430.65023599996</v>
      </c>
      <c r="BL330" s="12"/>
    </row>
    <row r="331" spans="1:64" ht="12.75" customHeight="1" x14ac:dyDescent="0.3">
      <c r="A331" s="31">
        <v>323</v>
      </c>
      <c r="B331" s="31">
        <v>51</v>
      </c>
      <c r="C331" s="31">
        <v>3</v>
      </c>
      <c r="D331" s="31" t="s">
        <v>105</v>
      </c>
      <c r="E331" s="31" t="s">
        <v>83</v>
      </c>
      <c r="F331" s="31" t="s">
        <v>80</v>
      </c>
      <c r="G331" s="31" t="s">
        <v>6</v>
      </c>
      <c r="H331" s="31" t="s">
        <v>6</v>
      </c>
      <c r="I331" s="31" t="s">
        <v>149</v>
      </c>
      <c r="J331" s="37" t="s">
        <v>150</v>
      </c>
      <c r="K331" s="31"/>
      <c r="L331" s="18" t="s">
        <v>105</v>
      </c>
      <c r="M331" s="18" t="s">
        <v>124</v>
      </c>
      <c r="N331" s="18" t="s">
        <v>6</v>
      </c>
      <c r="O331" s="18" t="s">
        <v>149</v>
      </c>
      <c r="P331" s="18" t="s">
        <v>150</v>
      </c>
      <c r="Q331" s="31"/>
      <c r="R331" s="18" t="s">
        <v>304</v>
      </c>
      <c r="S331" s="18" t="s">
        <v>595</v>
      </c>
      <c r="T331" s="18" t="s">
        <v>6</v>
      </c>
      <c r="U331" s="18" t="s">
        <v>6</v>
      </c>
      <c r="V331" s="18" t="s">
        <v>149</v>
      </c>
      <c r="W331" s="18" t="s">
        <v>891</v>
      </c>
      <c r="X331" s="18"/>
      <c r="Y331" s="38" t="s">
        <v>820</v>
      </c>
      <c r="Z331" s="18" t="str">
        <f t="shared" si="524"/>
        <v>C22a</v>
      </c>
      <c r="AA331" s="18" t="s">
        <v>1247</v>
      </c>
      <c r="AB331" s="18">
        <v>116143</v>
      </c>
      <c r="AC331" s="18">
        <v>313663</v>
      </c>
      <c r="AD331" s="18"/>
      <c r="AE331" s="31"/>
      <c r="AF331" s="8">
        <f t="shared" si="525"/>
        <v>429806</v>
      </c>
      <c r="AG331" s="8">
        <f t="shared" si="526"/>
        <v>429.80599999999998</v>
      </c>
      <c r="AH331" s="18">
        <v>12</v>
      </c>
      <c r="AI331" s="18">
        <f t="shared" ref="AI331:AI332" si="541">AI330</f>
        <v>0</v>
      </c>
      <c r="AJ331" s="9">
        <f t="shared" si="527"/>
        <v>0</v>
      </c>
      <c r="AK331" s="18">
        <f t="shared" si="528"/>
        <v>7.25</v>
      </c>
      <c r="AL331" s="9">
        <f t="shared" si="518"/>
        <v>87</v>
      </c>
      <c r="AM331" s="18">
        <f t="shared" si="529"/>
        <v>0.08</v>
      </c>
      <c r="AN331" s="9">
        <f t="shared" si="530"/>
        <v>326.39999999999998</v>
      </c>
      <c r="AO331" s="18">
        <f t="shared" si="531"/>
        <v>32.479999999999997</v>
      </c>
      <c r="AP331" s="9">
        <f t="shared" ref="AP331:AP332" si="542">AO331*AH331*AA331</f>
        <v>132518.39999999999</v>
      </c>
      <c r="AQ331" s="21">
        <v>0</v>
      </c>
      <c r="AR331" s="9">
        <f t="shared" si="532"/>
        <v>0</v>
      </c>
      <c r="AS331" s="18">
        <f t="shared" si="533"/>
        <v>2.4199999999999999E-2</v>
      </c>
      <c r="AT331" s="9">
        <f t="shared" si="519"/>
        <v>10401.305199999999</v>
      </c>
      <c r="AU331" s="21">
        <f t="shared" si="462"/>
        <v>4.96E-3</v>
      </c>
      <c r="AV331" s="10">
        <f t="shared" ref="AV331:AV332" si="543">AU331*AF331</f>
        <v>2131.8377599999999</v>
      </c>
      <c r="AW331" s="18">
        <f t="shared" si="534"/>
        <v>0.1024</v>
      </c>
      <c r="AX331" s="18">
        <v>0.8</v>
      </c>
      <c r="AY331" s="9">
        <f>AX331*AW331*AF331</f>
        <v>35209.707520000004</v>
      </c>
      <c r="AZ331" s="18">
        <f t="shared" si="535"/>
        <v>0.3266</v>
      </c>
      <c r="BA331" s="9">
        <f t="shared" si="520"/>
        <v>37932.303800000002</v>
      </c>
      <c r="BB331" s="18">
        <f t="shared" si="536"/>
        <v>0.22270000000000001</v>
      </c>
      <c r="BC331" s="9">
        <f t="shared" si="521"/>
        <v>69852.750100000005</v>
      </c>
      <c r="BD331" s="18">
        <f t="shared" si="537"/>
        <v>0</v>
      </c>
      <c r="BE331" s="9">
        <f t="shared" si="522"/>
        <v>0</v>
      </c>
      <c r="BF331" s="11">
        <f t="shared" si="523"/>
        <v>288459.70438000001</v>
      </c>
      <c r="BG331" s="11">
        <f t="shared" si="450"/>
        <v>0</v>
      </c>
      <c r="BH331" s="11">
        <f t="shared" si="538"/>
        <v>288459.70438000001</v>
      </c>
      <c r="BI331" s="11">
        <f t="shared" si="539"/>
        <v>66345.732007400002</v>
      </c>
      <c r="BJ331" s="11">
        <f t="shared" si="540"/>
        <v>354805.43638740003</v>
      </c>
      <c r="BL331" s="12"/>
    </row>
    <row r="332" spans="1:64" ht="12.75" customHeight="1" x14ac:dyDescent="0.3">
      <c r="A332" s="31">
        <v>324</v>
      </c>
      <c r="B332" s="31">
        <v>51</v>
      </c>
      <c r="C332" s="31">
        <v>4</v>
      </c>
      <c r="D332" s="31" t="s">
        <v>105</v>
      </c>
      <c r="E332" s="31" t="s">
        <v>83</v>
      </c>
      <c r="F332" s="31" t="s">
        <v>80</v>
      </c>
      <c r="G332" s="31" t="s">
        <v>6</v>
      </c>
      <c r="H332" s="31" t="s">
        <v>6</v>
      </c>
      <c r="I332" s="31" t="s">
        <v>149</v>
      </c>
      <c r="J332" s="37" t="s">
        <v>150</v>
      </c>
      <c r="K332" s="31"/>
      <c r="L332" s="18" t="s">
        <v>105</v>
      </c>
      <c r="M332" s="18" t="s">
        <v>124</v>
      </c>
      <c r="N332" s="18" t="s">
        <v>6</v>
      </c>
      <c r="O332" s="18" t="s">
        <v>149</v>
      </c>
      <c r="P332" s="18" t="s">
        <v>150</v>
      </c>
      <c r="Q332" s="31"/>
      <c r="R332" s="18" t="s">
        <v>304</v>
      </c>
      <c r="S332" s="18" t="s">
        <v>595</v>
      </c>
      <c r="T332" s="18" t="s">
        <v>6</v>
      </c>
      <c r="U332" s="18" t="s">
        <v>6</v>
      </c>
      <c r="V332" s="18" t="s">
        <v>596</v>
      </c>
      <c r="W332" s="18" t="s">
        <v>860</v>
      </c>
      <c r="X332" s="18"/>
      <c r="Y332" s="38" t="s">
        <v>821</v>
      </c>
      <c r="Z332" s="18" t="str">
        <f t="shared" si="524"/>
        <v>C22a</v>
      </c>
      <c r="AA332" s="18" t="s">
        <v>1265</v>
      </c>
      <c r="AB332" s="18">
        <v>91360</v>
      </c>
      <c r="AC332" s="18">
        <v>260745</v>
      </c>
      <c r="AD332" s="18"/>
      <c r="AE332" s="31"/>
      <c r="AF332" s="8">
        <f t="shared" si="525"/>
        <v>352105</v>
      </c>
      <c r="AG332" s="8">
        <f t="shared" si="526"/>
        <v>352.10500000000002</v>
      </c>
      <c r="AH332" s="18">
        <v>12</v>
      </c>
      <c r="AI332" s="18">
        <f t="shared" si="541"/>
        <v>0</v>
      </c>
      <c r="AJ332" s="9">
        <f t="shared" si="527"/>
        <v>0</v>
      </c>
      <c r="AK332" s="18">
        <f t="shared" si="528"/>
        <v>7.25</v>
      </c>
      <c r="AL332" s="9">
        <f t="shared" si="518"/>
        <v>87</v>
      </c>
      <c r="AM332" s="18">
        <f t="shared" si="529"/>
        <v>0.08</v>
      </c>
      <c r="AN332" s="9">
        <f t="shared" si="530"/>
        <v>192</v>
      </c>
      <c r="AO332" s="18">
        <f t="shared" si="531"/>
        <v>32.479999999999997</v>
      </c>
      <c r="AP332" s="9">
        <f t="shared" si="542"/>
        <v>77952</v>
      </c>
      <c r="AQ332" s="21">
        <v>0</v>
      </c>
      <c r="AR332" s="9">
        <f t="shared" si="532"/>
        <v>0</v>
      </c>
      <c r="AS332" s="18">
        <f t="shared" si="533"/>
        <v>2.4199999999999999E-2</v>
      </c>
      <c r="AT332" s="9">
        <f t="shared" si="519"/>
        <v>8520.9409999999989</v>
      </c>
      <c r="AU332" s="21">
        <f t="shared" si="462"/>
        <v>4.96E-3</v>
      </c>
      <c r="AV332" s="10">
        <f t="shared" si="543"/>
        <v>1746.4408000000001</v>
      </c>
      <c r="AW332" s="18">
        <f t="shared" si="534"/>
        <v>0.1024</v>
      </c>
      <c r="AX332" s="18">
        <v>0.8</v>
      </c>
      <c r="AY332" s="9">
        <f>AX332*AW332*AF332</f>
        <v>28844.441600000002</v>
      </c>
      <c r="AZ332" s="18">
        <f t="shared" si="535"/>
        <v>0.3266</v>
      </c>
      <c r="BA332" s="9">
        <f t="shared" si="520"/>
        <v>29838.175999999999</v>
      </c>
      <c r="BB332" s="18">
        <f t="shared" si="536"/>
        <v>0.22270000000000001</v>
      </c>
      <c r="BC332" s="9">
        <f t="shared" si="521"/>
        <v>58067.911500000002</v>
      </c>
      <c r="BD332" s="18">
        <f t="shared" si="537"/>
        <v>0</v>
      </c>
      <c r="BE332" s="9">
        <f t="shared" si="522"/>
        <v>0</v>
      </c>
      <c r="BF332" s="11">
        <f t="shared" si="523"/>
        <v>205248.91089999999</v>
      </c>
      <c r="BG332" s="11">
        <f t="shared" si="450"/>
        <v>0</v>
      </c>
      <c r="BH332" s="11">
        <f t="shared" si="538"/>
        <v>205248.91089999999</v>
      </c>
      <c r="BI332" s="11">
        <f t="shared" si="539"/>
        <v>47207.249507</v>
      </c>
      <c r="BJ332" s="11">
        <f t="shared" si="540"/>
        <v>252456.16040699999</v>
      </c>
      <c r="BL332" s="12"/>
    </row>
    <row r="333" spans="1:64" ht="12.75" customHeight="1" x14ac:dyDescent="0.3">
      <c r="AF333" s="1">
        <f>SUM(AF9:AF332)</f>
        <v>39895116</v>
      </c>
      <c r="AG333" s="1">
        <f>SUM(AG9:AG332)</f>
        <v>39895.11599999998</v>
      </c>
      <c r="BF333" s="16">
        <f t="shared" ref="BF333:BJ333" si="544">SUM(BF9:BF332)</f>
        <v>13054233.547490008</v>
      </c>
      <c r="BG333" s="16">
        <f t="shared" si="544"/>
        <v>0</v>
      </c>
      <c r="BH333" s="16">
        <f t="shared" si="544"/>
        <v>13054233.547490008</v>
      </c>
      <c r="BI333" s="16">
        <f t="shared" si="544"/>
        <v>3002473.7159227002</v>
      </c>
      <c r="BJ333" s="16">
        <f t="shared" si="544"/>
        <v>16056707.26341268</v>
      </c>
      <c r="BL333" s="12"/>
    </row>
  </sheetData>
  <sortState ref="A2:BI292">
    <sortCondition ref="A1"/>
  </sortState>
  <mergeCells count="14">
    <mergeCell ref="L7:Q7"/>
    <mergeCell ref="R7:AA7"/>
    <mergeCell ref="AB7:AF7"/>
    <mergeCell ref="AH7:BJ7"/>
    <mergeCell ref="A7:A8"/>
    <mergeCell ref="B7:B8"/>
    <mergeCell ref="C7:C8"/>
    <mergeCell ref="D7:K7"/>
    <mergeCell ref="A1:D5"/>
    <mergeCell ref="E1:G1"/>
    <mergeCell ref="E2:G2"/>
    <mergeCell ref="E3:G3"/>
    <mergeCell ref="E4:G4"/>
    <mergeCell ref="E5:K5"/>
  </mergeCells>
  <pageMargins left="0.70866141732283472" right="0.70866141732283472" top="0.74803149606299213" bottom="0.74803149606299213" header="0.31496062992125984" footer="0.31496062992125984"/>
  <pageSetup paperSize="9" scale="46" fitToWidth="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2023-08-02T14:02:44Z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