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polny\sprawy\Tlenoterapia i resuscytacja\dok\"/>
    </mc:Choice>
  </mc:AlternateContent>
  <xr:revisionPtr revIDLastSave="0" documentId="13_ncr:1_{8643CC45-424A-4B0F-8733-DF6C8718E74D}" xr6:coauthVersionLast="45" xr6:coauthVersionMax="45" xr10:uidLastSave="{00000000-0000-0000-0000-000000000000}"/>
  <bookViews>
    <workbookView xWindow="-48" yWindow="-48" windowWidth="23136" windowHeight="12432" xr2:uid="{00000000-000D-0000-FFFF-FFFF00000000}"/>
  </bookViews>
  <sheets>
    <sheet name="zadania" sheetId="2" r:id="rId1"/>
  </sheets>
  <definedNames>
    <definedName name="_xlnm.Print_Area" localSheetId="0">zadania!$A$1:$N$316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3" i="2" l="1"/>
  <c r="G73" i="2"/>
  <c r="J73" i="2" s="1"/>
  <c r="I72" i="2"/>
  <c r="G72" i="2"/>
  <c r="J72" i="2" s="1"/>
  <c r="I71" i="2"/>
  <c r="G71" i="2"/>
  <c r="J71" i="2" s="1"/>
  <c r="I70" i="2"/>
  <c r="G70" i="2"/>
  <c r="J70" i="2" s="1"/>
  <c r="I69" i="2"/>
  <c r="G69" i="2"/>
  <c r="J69" i="2" s="1"/>
  <c r="I68" i="2"/>
  <c r="G68" i="2"/>
  <c r="J68" i="2" s="1"/>
  <c r="I67" i="2"/>
  <c r="G67" i="2"/>
  <c r="J67" i="2" s="1"/>
  <c r="I52" i="2"/>
  <c r="G52" i="2"/>
  <c r="K52" i="2" s="1"/>
  <c r="I51" i="2"/>
  <c r="G51" i="2"/>
  <c r="I35" i="2"/>
  <c r="G35" i="2"/>
  <c r="J35" i="2" s="1"/>
  <c r="I34" i="2"/>
  <c r="G34" i="2"/>
  <c r="J34" i="2" s="1"/>
  <c r="I33" i="2"/>
  <c r="G33" i="2"/>
  <c r="J33" i="2" s="1"/>
  <c r="I32" i="2"/>
  <c r="G32" i="2"/>
  <c r="J32" i="2" s="1"/>
  <c r="I31" i="2"/>
  <c r="G31" i="2"/>
  <c r="J31" i="2" s="1"/>
  <c r="I30" i="2"/>
  <c r="G30" i="2"/>
  <c r="J30" i="2" s="1"/>
  <c r="I15" i="2"/>
  <c r="G15" i="2"/>
  <c r="J15" i="2" s="1"/>
  <c r="I14" i="2"/>
  <c r="G14" i="2"/>
  <c r="J14" i="2" s="1"/>
  <c r="I13" i="2"/>
  <c r="G13" i="2"/>
  <c r="J13" i="2" s="1"/>
  <c r="K51" i="2" l="1"/>
  <c r="K13" i="2"/>
  <c r="K34" i="2"/>
  <c r="K71" i="2"/>
  <c r="K68" i="2"/>
  <c r="K67" i="2"/>
  <c r="K72" i="2"/>
  <c r="K31" i="2"/>
  <c r="K30" i="2"/>
  <c r="K35" i="2"/>
  <c r="K15" i="2"/>
  <c r="K53" i="2"/>
  <c r="K14" i="2"/>
  <c r="K33" i="2"/>
  <c r="J52" i="2"/>
  <c r="K70" i="2"/>
  <c r="J16" i="2"/>
  <c r="K32" i="2"/>
  <c r="J51" i="2"/>
  <c r="J53" i="2" s="1"/>
  <c r="K69" i="2"/>
  <c r="K73" i="2"/>
  <c r="J74" i="2"/>
  <c r="J36" i="2"/>
  <c r="H290" i="2"/>
  <c r="G290" i="2"/>
  <c r="I290" i="2" s="1"/>
  <c r="H289" i="2"/>
  <c r="G289" i="2"/>
  <c r="I289" i="2" s="1"/>
  <c r="H288" i="2"/>
  <c r="G288" i="2"/>
  <c r="I288" i="2" s="1"/>
  <c r="H287" i="2"/>
  <c r="G287" i="2"/>
  <c r="I287" i="2" s="1"/>
  <c r="H286" i="2"/>
  <c r="G286" i="2"/>
  <c r="I286" i="2" s="1"/>
  <c r="H285" i="2"/>
  <c r="G285" i="2"/>
  <c r="I285" i="2" s="1"/>
  <c r="K54" i="2" l="1"/>
  <c r="K16" i="2"/>
  <c r="K74" i="2"/>
  <c r="K36" i="2"/>
  <c r="H291" i="2"/>
  <c r="I291" i="2"/>
  <c r="K37" i="2" l="1"/>
  <c r="K75" i="2"/>
  <c r="K17" i="2"/>
  <c r="I292" i="2"/>
  <c r="I269" i="2" l="1"/>
  <c r="G269" i="2"/>
  <c r="I268" i="2"/>
  <c r="G268" i="2"/>
  <c r="J268" i="2" s="1"/>
  <c r="I267" i="2"/>
  <c r="G267" i="2"/>
  <c r="J267" i="2" s="1"/>
  <c r="I266" i="2"/>
  <c r="G266" i="2"/>
  <c r="I265" i="2"/>
  <c r="G265" i="2"/>
  <c r="I264" i="2"/>
  <c r="G264" i="2"/>
  <c r="J264" i="2" s="1"/>
  <c r="I254" i="2"/>
  <c r="G254" i="2"/>
  <c r="I253" i="2"/>
  <c r="G253" i="2"/>
  <c r="I237" i="2"/>
  <c r="G237" i="2"/>
  <c r="J237" i="2" s="1"/>
  <c r="I236" i="2"/>
  <c r="G236" i="2"/>
  <c r="J236" i="2" s="1"/>
  <c r="I235" i="2"/>
  <c r="G235" i="2"/>
  <c r="J235" i="2" s="1"/>
  <c r="I234" i="2"/>
  <c r="G234" i="2"/>
  <c r="J234" i="2" s="1"/>
  <c r="I218" i="2"/>
  <c r="G218" i="2"/>
  <c r="J218" i="2" s="1"/>
  <c r="I217" i="2"/>
  <c r="G217" i="2"/>
  <c r="J217" i="2" s="1"/>
  <c r="I216" i="2"/>
  <c r="G216" i="2"/>
  <c r="J216" i="2" s="1"/>
  <c r="I200" i="2"/>
  <c r="G200" i="2"/>
  <c r="J200" i="2" s="1"/>
  <c r="I183" i="2"/>
  <c r="G183" i="2"/>
  <c r="J183" i="2" s="1"/>
  <c r="J184" i="2" s="1"/>
  <c r="I173" i="2"/>
  <c r="G173" i="2"/>
  <c r="I163" i="2"/>
  <c r="G163" i="2"/>
  <c r="J163" i="2" s="1"/>
  <c r="I162" i="2"/>
  <c r="G162" i="2"/>
  <c r="J162" i="2" s="1"/>
  <c r="I161" i="2"/>
  <c r="G161" i="2"/>
  <c r="J161" i="2" s="1"/>
  <c r="I151" i="2"/>
  <c r="G151" i="2"/>
  <c r="I136" i="2"/>
  <c r="G136" i="2"/>
  <c r="J136" i="2" s="1"/>
  <c r="I135" i="2"/>
  <c r="G135" i="2"/>
  <c r="J135" i="2" s="1"/>
  <c r="I125" i="2"/>
  <c r="G125" i="2"/>
  <c r="I115" i="2"/>
  <c r="G115" i="2"/>
  <c r="J115" i="2" s="1"/>
  <c r="I114" i="2"/>
  <c r="G114" i="2"/>
  <c r="J114" i="2" s="1"/>
  <c r="I113" i="2"/>
  <c r="G113" i="2"/>
  <c r="J113" i="2" s="1"/>
  <c r="I103" i="2"/>
  <c r="G103" i="2"/>
  <c r="I87" i="2"/>
  <c r="G87" i="2"/>
  <c r="J87" i="2" s="1"/>
  <c r="I86" i="2"/>
  <c r="G86" i="2"/>
  <c r="J86" i="2" s="1"/>
  <c r="I85" i="2"/>
  <c r="G85" i="2"/>
  <c r="J85" i="2" s="1"/>
  <c r="I84" i="2"/>
  <c r="G84" i="2"/>
  <c r="J84" i="2" s="1"/>
  <c r="I83" i="2"/>
  <c r="G83" i="2"/>
  <c r="J83" i="2" s="1"/>
  <c r="I82" i="2"/>
  <c r="G82" i="2"/>
  <c r="J82" i="2" s="1"/>
  <c r="K266" i="2" l="1"/>
  <c r="K87" i="2"/>
  <c r="K85" i="2"/>
  <c r="K265" i="2"/>
  <c r="K163" i="2"/>
  <c r="J116" i="2"/>
  <c r="J164" i="2"/>
  <c r="K269" i="2"/>
  <c r="K236" i="2"/>
  <c r="K264" i="2"/>
  <c r="J266" i="2"/>
  <c r="K268" i="2"/>
  <c r="J88" i="2"/>
  <c r="K217" i="2"/>
  <c r="K83" i="2"/>
  <c r="K173" i="2"/>
  <c r="K174" i="2" s="1"/>
  <c r="J265" i="2"/>
  <c r="K267" i="2"/>
  <c r="J269" i="2"/>
  <c r="K82" i="2"/>
  <c r="K86" i="2"/>
  <c r="K103" i="2"/>
  <c r="K104" i="2" s="1"/>
  <c r="K136" i="2"/>
  <c r="K216" i="2"/>
  <c r="J238" i="2"/>
  <c r="K235" i="2"/>
  <c r="K113" i="2"/>
  <c r="K135" i="2"/>
  <c r="K200" i="2"/>
  <c r="K84" i="2"/>
  <c r="J137" i="2"/>
  <c r="K218" i="2"/>
  <c r="J103" i="2"/>
  <c r="J104" i="2" s="1"/>
  <c r="K115" i="2"/>
  <c r="K162" i="2"/>
  <c r="K114" i="2"/>
  <c r="K161" i="2"/>
  <c r="J201" i="2"/>
  <c r="J125" i="2"/>
  <c r="J126" i="2" s="1"/>
  <c r="K125" i="2"/>
  <c r="K126" i="2" s="1"/>
  <c r="J151" i="2"/>
  <c r="J152" i="2" s="1"/>
  <c r="K151" i="2"/>
  <c r="K152" i="2" s="1"/>
  <c r="J173" i="2"/>
  <c r="K183" i="2"/>
  <c r="K184" i="2" s="1"/>
  <c r="K237" i="2"/>
  <c r="J254" i="2"/>
  <c r="K254" i="2"/>
  <c r="J253" i="2"/>
  <c r="K253" i="2"/>
  <c r="J219" i="2"/>
  <c r="K234" i="2"/>
  <c r="K185" i="2" l="1"/>
  <c r="K105" i="2"/>
  <c r="K201" i="2"/>
  <c r="K116" i="2"/>
  <c r="K270" i="2"/>
  <c r="J270" i="2"/>
  <c r="K238" i="2"/>
  <c r="K137" i="2"/>
  <c r="K255" i="2"/>
  <c r="K153" i="2"/>
  <c r="K127" i="2"/>
  <c r="J255" i="2"/>
  <c r="K219" i="2"/>
  <c r="K88" i="2"/>
  <c r="J174" i="2"/>
  <c r="K164" i="2"/>
  <c r="K89" i="2" l="1"/>
  <c r="K117" i="2"/>
  <c r="K165" i="2"/>
  <c r="K239" i="2"/>
  <c r="K202" i="2"/>
  <c r="K220" i="2"/>
  <c r="K175" i="2"/>
  <c r="K138" i="2"/>
  <c r="K271" i="2"/>
  <c r="K256" i="2"/>
</calcChain>
</file>

<file path=xl/sharedStrings.xml><?xml version="1.0" encoding="utf-8"?>
<sst xmlns="http://schemas.openxmlformats.org/spreadsheetml/2006/main" count="562" uniqueCount="138">
  <si>
    <t>Materiały medyczne</t>
  </si>
  <si>
    <t>33140000-3</t>
  </si>
  <si>
    <t>L.p.</t>
  </si>
  <si>
    <t>Opis przedmiotu zamówienia</t>
  </si>
  <si>
    <t>j.m.</t>
  </si>
  <si>
    <t>Ilość</t>
  </si>
  <si>
    <t>Ilość w opakowaniu</t>
  </si>
  <si>
    <t>Ilość  opakowań</t>
  </si>
  <si>
    <t>Cena netto opakowania</t>
  </si>
  <si>
    <t>Cena brutto opakowania</t>
  </si>
  <si>
    <t>Wartość netto</t>
  </si>
  <si>
    <t>Wartość brutto</t>
  </si>
  <si>
    <t>Stawka Vat (%)</t>
  </si>
  <si>
    <t>Przedmiot zamówienia /
Nr katalogowy / Producent</t>
  </si>
  <si>
    <t>Zestaw przewidzany do wspólpracy z respiratorami torami noworodkowymi z funkcją nCPAP.</t>
  </si>
  <si>
    <t>Przyłącze/adapter jednorazowego użytku do układów oddechowych pacjenta do aparatu nCPAP typ SINDI; konstrukcja komory przyłącza umożliwia precyzyjny pomiar ciśnienia spontanicznego oddechu pacjenta bezpośrednio w generatorze z możliwością regulacji kąta nachylenia w miejscu mocowania końcówek donosowych i  maseczek. Na każdym opakowaniu musi być zaznaczona data ważności , numer serii .</t>
  </si>
  <si>
    <t>szt.</t>
  </si>
  <si>
    <t>wg tabeli poniżej</t>
  </si>
  <si>
    <t>Silikonowe końcówki donosowe do zamocowania przy adapterze/przyłączu przystosowane rozmiarami dla noworodków od 500g wagi ciała, strona końcówki skierowana do pacjenta wyprofilowana owalnie, wpustki donosowe, bardzo miękkie, taliowane Rozm. XS, S, M, L, XL Rozmiar w zależności od potrzeb zamawiajacego. Na każdym opakowaniu musi być zaznaczona data ważności , numer serii .</t>
  </si>
  <si>
    <t>Silikonowe maseczki  oddechowe do zamocowania przy adapterze/przyłączu przystosowane rozmiarami dla noworodków o wadze od 500g wagi ciałaRozm. S, M, L, XL Rozmiar w zależności od potrzeb zamawiajacego</t>
  </si>
  <si>
    <t>Czapeczki  jednorazowego użytku wykonane z poliamidu, rozciągliwe, wyposażone w rzep umożliwiający umocowanie przyłącza oraz komplet tasiemek do mocowania końcówek donosowych i maseczek. Czapeczki wykonane z materiału umożliwiającego przymocowywanie rzepów tasiemek w dowolnym punkcie czapeczki.Rozm. XXS, XS, S, M, L, XL, XXL, XXXL Rozmiar w zależności od potrzeb zamawiajacego. Na każdym opakowaniu musi być zaznaczona data ważności , numer serii .</t>
  </si>
  <si>
    <t>Tasiemki pomiarowe do mierzenia obwodu główki noworodka i dopasowania czapeczki oraz końcówek donosowych i maseczek</t>
  </si>
  <si>
    <t>Jednorazowy układ oddechowy dla noworodków z drenem ciśnieniowym umożliwiającym podłączenie generatora typu MEDIJET. Odcinek wdechowy podgrzewany. Układ wyposażony w jednorazową komorę nawilżacza z automatycznym wprowadzeniem wody współpracującą z nawilżaczem typu F&amp;P MR 850. Na każdym opakowaniu musi być zaznaczona data ważności ,  numer serii .</t>
  </si>
  <si>
    <t>Razem</t>
  </si>
  <si>
    <t>wartość VAT:</t>
  </si>
  <si>
    <t xml:space="preserve">Data ważności certyfikatu zgodności 
</t>
  </si>
  <si>
    <t>Zadanie nr 1</t>
  </si>
  <si>
    <t>Zadanie nr 3</t>
  </si>
  <si>
    <t>Zadanie nr 5</t>
  </si>
  <si>
    <t>Zadanie nr 4</t>
  </si>
  <si>
    <t>Zadanie nr 9</t>
  </si>
  <si>
    <t>Zadanie nr 6</t>
  </si>
  <si>
    <t>Zadanie nr 7</t>
  </si>
  <si>
    <t>Gazowa linia pomiarowa do pomiarów gazowych, kapnografii CO2;
długość: 1,20 mm IDx2,80 mm OD
Długość 300 cm/118"
Złącza luer lock-typu męskiego z obu stron.
Czyste mikrobiologicznie.
Jednorazowe, do użycia dla jednego pacjenta.
Bez lateksu.
Testowane 100% przepływ/okluzja.
Pakowane indywidualnie.</t>
  </si>
  <si>
    <t>Zadanie nr 8</t>
  </si>
  <si>
    <t>Urządzenia do terapii gazowej i oddechowej</t>
  </si>
  <si>
    <t>33157000-5</t>
  </si>
  <si>
    <t>Wymiennik ciepła i wilgoci jednorazowego użytku, sterylny przeznaczony dla pacjentów na własnym oddechu, z papierowym wkładem, jedną lub  dwoma naprzeciwległymi membranami i samo domykającą zastawką do odsysania. Waga od 7 g, do 8,5 g  przestrzeń martwa  od 10 ml do 16 ml,  kompatybilny z każdym drenem do podawania tlenu dostępnym na rynku medycznym. Sterylny na każdym opakowaniu musi być zaznaczona data ważności ,  numer serii .</t>
  </si>
  <si>
    <t>Filtr antybakteryjno-antywirusowy, elektrostatyczny dla dorosłych,  skuteczność filtracji względem bakterii i wirusów 99,99% sterylny z portem do kapnografii,  na każdym opakowaniu musi być zaznaczona data ważności, numer serii.</t>
  </si>
  <si>
    <t>Filtr antybakteryjno-antywirusowy, elektrostatyczny dla dorosłych z wymiennikiem ciepła i wilgoci wykonany z celulozy . sterylny  Filtr antybakteryjno-antywirusowy 24h z kapno-elektrost. z wydzieloną wykonaną z celulozy warstwą nawilżającą z nawilżaniem, dla dorosłych (waga filtra  31 g przestrzeń martwa od 30- 35 ml ml), zakres obj. oddech. od 150-1000 ml. skuteczność filtracji względem bakterii i wirusów 99,99% wydajność, Steryln z portem kapnografii,  na każdym opakowaniu musi być zaznaczona data ważności , numer serii .</t>
  </si>
  <si>
    <t>Woda sterylna do nawilżania gazów w tlenoterapii biernej z łącznikiem do przepływomierza. Niezależne badania, potwierdzające możliwość wykorzystania pojemników po otwarciu w ciągu 30 dni lub do wyczerpania systemu, pod warunkiem zmiany drenów do każdego pacjenta.</t>
  </si>
  <si>
    <t>ml.</t>
  </si>
  <si>
    <t>Zadanie nr 13</t>
  </si>
  <si>
    <t>Zadanie nr 19</t>
  </si>
  <si>
    <t>Zadanie nr 15</t>
  </si>
  <si>
    <t>Zadanie nr 16</t>
  </si>
  <si>
    <t>Zadanie nr 17</t>
  </si>
  <si>
    <t>Przyrząd do anestezji i resuscytacji</t>
  </si>
  <si>
    <t>33171000-9</t>
  </si>
  <si>
    <t>Rurka ustno-gardłowa Guedel. Rurka utrzymująca drożność dróg  oddechowych  części ustnej gardła u osób nieprzytomnych .Posiadająca  zaoblone atraumatycznie brzegi, gładkie wnętrze ułatwiające  czyszczenie, rozmiary kodowane kolorami, pakowane pojedynczo. Sterylne. Na zewnątrz opakowania powinna być umieszczona informacja o produkcie medycznym (nazwa, parametry, numer referencyjny lub numer katalogowy, data ważności ,numer serii, metoda wyjałowienia.). Rozmiar 0/3,5 cm,00/ 5 CM  000/4 CM cm w zależności od  potrzeb zamawiającego.</t>
  </si>
  <si>
    <t>Rurka ustno-gardłowa Guedel. Rurka utrzymująca drożność dróg  oddechowych  części ustnej gardła u osób nieprzytomnych .Posiadająca  zaoblone atraumatycznie brzegi, gładkie wnętrze ułatwiające  czyszczenie, rozmiary kodowane kolorami, pakowane pojedynczo. Sterylne. Na zewnątrz opakowania powinna być umieszczona informacja o produkcie medycznym (nazwa, parametry, numer referencyjny lub numer katalogowy, data ważności ,numer serii, metoda wyjałowienia.) Rozmiar: 1/7 cm  ,2/9 cm ,3/10 cm,4/ 11 cm  w zależności od  potrzeb zamawiającego.</t>
  </si>
  <si>
    <t>Zadanie nr 18</t>
  </si>
  <si>
    <t>STABILIZATOR RUREK INTUBACYJNYCH : regulowany uchwyt pozwala na łatwe i szybkie zamocowanie rurki intubacyjnej – wszystkie rozmiary
- specjalnie zaprojektowany gryzak zapobiega traumatyzacji pacjenta i uszkodzeniu rurki
-rzepy umożliwiają sprawne i skuteczne umocowanie stabilizatora
-dodatkowy otwór umożliwiający odessanie substancji z jamy ustnej, wprowadzenie zgłębinka żołądkowego. Sterylny .</t>
  </si>
  <si>
    <t>Cewniki</t>
  </si>
  <si>
    <t>33141200-2</t>
  </si>
  <si>
    <t>Przedłużacz  tlenowy  , wykonany z elastycznego PVC, odporny na załamania  i skręcania z dwoma złączkami wciskanymi.o długości 2100 cm. Sterylny. Na każdym opakowaniu musi być zaznaczona data ważności, numer serii i wszystkie informacje w języku polskim .</t>
  </si>
  <si>
    <r>
      <t xml:space="preserve">Cewnik </t>
    </r>
    <r>
      <rPr>
        <b/>
        <sz val="11"/>
        <color indexed="8"/>
        <rFont val="Times New Roman"/>
        <family val="1"/>
        <charset val="238"/>
      </rPr>
      <t>pediatryczny</t>
    </r>
    <r>
      <rPr>
        <sz val="11"/>
        <color indexed="8"/>
        <rFont val="Times New Roman"/>
        <family val="1"/>
        <charset val="238"/>
      </rPr>
      <t xml:space="preserve">  do podawania tlenu przez nos dla dzieci o długości 1400-1500mm,miękkie końcówki o gładkich zakończeniach,dwudrożny zestaw kaniul części nosowej. Zakończony uniwersalnym łącznikiem pasujacym do każdego żródła tlenu. Sterylny. Bez  ftalanów. Na każdym opakowaniu musi być zaznaczona data ważności, numer serii i wszystkie informacje w języku polskim .</t>
    </r>
  </si>
  <si>
    <t xml:space="preserve">Przyrząd do anestezji i resuscytacji  </t>
  </si>
  <si>
    <t>Aparatura do anestezji i resuscytacji</t>
  </si>
  <si>
    <t>33170000-2</t>
  </si>
  <si>
    <r>
      <t>Nebulizator typu cirrus (osadzanie w tchawicy i oskrzelach) dla dorosłych o pojemności 10 ml do układów oddechowych 22 mm z rurką T i drenem o przekroju gwiazdkowym (niezałamującym się) o długości 180 cm. Sterylny. Na każdym opakowaniu musi być zaznaczona data ważności , numer serii.</t>
    </r>
    <r>
      <rPr>
        <b/>
        <sz val="11"/>
        <color indexed="8"/>
        <rFont val="Times New Roman"/>
        <family val="1"/>
        <charset val="238"/>
      </rPr>
      <t/>
    </r>
  </si>
  <si>
    <t xml:space="preserve">Materiały medyczne  </t>
  </si>
  <si>
    <t>Żelowa maska nadkrtaniowa typu IGEL. Jednorazowe urządzenie nadkrtaniowe wyposażone  w nienadmuchiwany żelowy mankiet.. Wykonane z termoplastycznego materiału dopasowującego się do struktur gardła i krtani,  zapewniając uszczelnienie okolic nadkrtaniowych. Wyposażone w kanał gastryczny z możliwością wprowadzenia sondy żołądkowej, w zintegrowany bloker zgryzu, stabilizator połozenia w jamie ustnej .Produkt oznaczony nakładkami kolorystycznymi  opisujacymi odpowiedni rozmiar wraz z oznaczeniem graficznym lub tekstowym rozmiaru, zakresu wagowego oraz wskaźnika  ułożenia siekaczy na rurce. .Rozmiary nr 5 (powyżej 90 kg), nr 4 (50-90 kg), nr 3 (30-60kg), nr 2,5 ( 25-35 kg), nr 2 ( 10-25 kg), nr 1,5 ( 5-12 kg), nr 1( 2-5 kg). Rozmiar w zależności od potrzeb zamawiającego. Na każdym opakowaniu musi być zaznaczona data ważności , numer serii .</t>
  </si>
  <si>
    <t>Rurki tracheostomijne z miękkim  mankietem niskociśnieniowym,  oraz  systemem ograniczenia wzrostu ciśnienia we  wewnątrz mankietu z balonikiem kontrolnym wyrażnie wskazującym na wypełnienie mankietu (płaski przed wypełnieniem). Posiadające oznaczenia rozmiaru rurki oraz rodzaju i średnicy  mankietu , wykonane z termoplastycznego PCV , posiadające elastyczny , przezroczysty kołnierz z oznaczeniem rozmiaru i długości rurki oraz samoblokujący mandryn z  otworem około 1,5 mm na prowadnicę Seldingera umożlijący założenie bądź wymianę rurki. Sterylne . Na zewnątrz opakowania powinna być umieszczona informacja o produkcie medycznym (nazwa, parametry, numer referencyjny lub numer katalogowy, data ważności ,numer serii, metoda wyjałowienia).Rozmiar:6,0, 6,5  7,0 7,5, 8,0 ,8,5 9,0 (w zależności od potrzeb zamawiającego).</t>
  </si>
  <si>
    <t>Opaska do rurek tracheostomijnych dla dorosłych</t>
  </si>
  <si>
    <t>Rurki tracheostomijne z mankietem oraz z kołnierzem o regulowanym położeniu, . Posiadająca mechanizm blokujący umożliwiający przesuwanie się kołnierza  wzdłuż osi rurki oraz obracanie o kąt 360 st . z miękkim , cienkościennym  mankietem niskociśnieniowym oraz ogranicza wzrostu ciśnienia wewnątrz mankietu z balonikiem kontrolnym wyrażnie wskazującym na wypełnienie mankietu (płaski przed wypełnieniem).Wykonane z mieszaniny  silikonu i PCV – półprzezroczysta z oznaczeniem rozmiaru rurki, rodzaju i średnicy mankietu na baloniku kontrolnym i zakresem zmiennej długości podanym na kołnierzu. Sterylne. Na zewnątrz opakowania powinna być umieszczona informacja o produkcie medycznym( nazwa, parametry, numer referencyjny lub numer katalogowy, data ważności, numer serii, metoda wyjałowienia. Rozmiar:6,0,6,5 7,0  7,5 8,0 8,5 9,0 (w zależności od potrzeb zamawiającego).</t>
  </si>
  <si>
    <t>Rurki tracheostomijne z odsysaniem z przestrzeni podgłośniowej z miękkim mankietem niskociśnieniowym, oraz systemem ograniczenia wzrostu ciśnienia we wewnątrz mankietu z balonikiem kontrolnym wyrażnie wskazującym na wypełnienie mankietu
( płaski przed wypełnieniem Posiadające oznaczenia rozmiaru rurki oraz rodzaju i średnicy mankietu , wykonane z termoplastycznego PCV , posiadające elastyczny , przezroczysty kołnierz z oznaczeniem rozmiaru i długości rurki oraz samoblokujący mandryn z otworem około 1,5 mm. Sterylne . Na zewnątrz opakowania powinna być umieszczona informacja o produkcie medycznym( nazwa, parametry, numer referencyjny lub numer katalogowy, data ważności ,numer serii, metoda wyjałowienia. Rozmiar6,0 6,57,0 7,5, 8,0 ,8,5, 9,0 (w zależności od potrzeb zamawiającego).</t>
  </si>
  <si>
    <t>Trzykomorowy, sterylny zestaw do drenażu klatki piersiowej z mechaniczną regulacją siły ssania (regulacja za pomocą słupa wody wykluczona) posiadający wydzieloną komorę zastawki podwodnej z barwnikiem, komorę na wydzielinę o pojemności 2100 ml wyskalowaną co 5ml w zakresie 0-200ml i co 10ml do 2000ml, z wyskalowanym pokrętłem umieszczonym na przedniej ścianie, posiadający wskaźnik pływakowy umożliwiający wizualizację prawidłowego działania drenażu, automatyczną zastawkę zabezpieczającą przed wysokim dodatnim ciśnieniem oraz mechaniczną zastawkę zabezpieczającą przed wysokim ciśnieniem ujemnym z filtrem. Zestaw z samouszczelniającym portem bezigłowym do pobierania próbek drenowanego płynu. Zestaw o budowie kompaktowej, o stabilnej podstawie i wysokości maksymalnej 25cm, z uchwytem umożliwiającym przenoszenie lub powieszenie. Dren łączący bezlateksowy zabezpieczony przed zagięciem, z możliwością odłączenia</t>
  </si>
  <si>
    <t>Sterylny dwukomorowy zestaw do drenażu klatki piersiowej z wydzieloną komorą zastawki wodnej, komorą na wydzielinę o pojemności  2200 ml, komorę. Zestaw musi posiadać: specjalny, zabezpieczony port bezigłowy, umożliwiający pobieranie świeżo zdrenowanego płynu do badań, posiadający możliwość podłączenia i współpracy z przenośną próżnią. Budowa kompaktowa o wysokości maksimum 25 cm, o stabilnej podstawie nie wymagającej mocowania stojaka, z uchwytem umożliwiającym przenoszenie lub powieszenie. Dren łączący bezlateksowy zabezpieczony przed zagięciem w sposób umożliwiający badanie pacjenta w rezonansie magnetycznym. Wszystkie elementy w jednym sterylnym opakowaniu  razem z serwetą.</t>
  </si>
  <si>
    <t>Rurki krtaniowe LTS-D   (w komplecie rozmiar 3,4,5). Sterylne  . Jednorazowe , dwukanałowe z portem do odsysania treści pokarmowej, dwa nadmuchiwane  mankiety do stabilizacji rurki, w zestawie dedykowna strzykawka do napełniania  mankietów rurki oraz zgryzak, . Rozmiar rurki kodowany kolorystycznie . Rozmiar dobierarany do wzrostu pacjenta</t>
  </si>
  <si>
    <t>Maski tlenowe</t>
  </si>
  <si>
    <t>33157110-9</t>
  </si>
  <si>
    <t xml:space="preserve"> Zestaw do aerozoloterapii ( dren dł 2,1 m, ustnik, trójnik, nebulizator 6 m,). Sterylny. Bez zawartości ftalanów. Na każdym opakowaniu musi być zaznaczona data ważności, numer serii i wszystkie informacje w języku polskim.</t>
  </si>
  <si>
    <t>Maska tlenowa z nebulizatorem i drenem dla dorosłych. Wykonana z przezroczystego nietoksycznego PCV z regulowana blaszką na nos. Maska do średniej koncentacji tlenu z nebulizatorem 6ml oraz drenem dł210 cm Musi  posiadać  zabezpieczenie  przed wylewaniem leku do maski. Sterylna.Bez zawartości ftalanów. Na każdym opakowaniu musi być zaznaczona data ważności, numer serii i wszystkie informacje w języku polskim. (Rozmiar L, XLw zależności od  potrzeb zamawiającego.)</t>
  </si>
  <si>
    <t>Maska tlenowa z nebulizatorem i drenem dla dzieci Wykonana z przezroczystego nietoksycznego PCV z regulowana blaszką na nos. Maska do średniej koncentacji tlenu z nebulizatorem 6ml oraz drenem dł 210 cm. Musi  posiadać  zabezpieczenie  przed wylewaniem leku do maski. Sterylna Bez zawartości ftalanów. Na każdym opakowaniu musi być zaznaczona data ważności, numer serii i wszystkie informacje w języku polskim. (Rozmiary dziecięce M, L) rozmiar w zaleznosci od potrzeb zamawiajacego.</t>
  </si>
  <si>
    <t>Przyrządy do resuscytacji</t>
  </si>
  <si>
    <t>33171200-1</t>
  </si>
  <si>
    <t>Rurki nosowo- gardłowe rozmiar od  6, 0  do 8,0  wykonane z przezroczystego,miękkiego i delikatnego PVC medycznego wolne do lateksu. Sterylne   na każdym opakowaniu musi być zaznaczona data ważności , numer serii . Rozmiar  zależności od potrzeb Zamawiającego.</t>
  </si>
  <si>
    <r>
      <t xml:space="preserve">Resusytator jednorazowy dla dorosłych z zastawką nadciśnieniową 60 cmH2O. </t>
    </r>
    <r>
      <rPr>
        <sz val="11"/>
        <rFont val="Times New Roman"/>
        <family val="1"/>
        <charset val="238"/>
      </rPr>
      <t xml:space="preserve">Dedykowany do wentylacji pacjentów dorosych. Zabezpiecza porównywalną ilość tlenu w rezerwuarze do przeprowadzenia skutecznej resuscytacji. Dłuższy dren ttlenowy zabezpieczający długości 150 do 180cm.  Resusytator jednorazowy dla dorosłych z zastawką nadciśnieniową 60 cmH2O. W zestawie maski nr 4 i 5,worek z PCV o poj. 1700ml +/-200ml, rezerwuar tlenowy o poj. 2000 ml, drenem dł 210 cm. Na każdym opakowaniu  data ważności ,  numer serii </t>
    </r>
  </si>
  <si>
    <t>Resuscytator jednorazowego. Dedykowany do wentylacji pacjentów pediatrycznych. Zabezpiecza porównywalną ilość tlenu w rezerwuarze do przeprowadzenia skutecznej resuscytacji. Resuscytator jednorazowego użytku z workiem o pojemności 600ml dziecięcy z zastawką nadciśnieniową 40 cmH2O. W zestawie maski nr 2 i 3 oraz rezerwuar tlenu 1.500 +/-200ml.</t>
  </si>
  <si>
    <r>
      <t>Resuscytator jednorazowego użytku .Dedykowany do wentylacji pacjentów noworodkowych. Zabezpiecza porównywalną ilość tlenu w rezerwuarze do przeprowadzenia skutecznej resuscytacji.Resuscytator jednorazowego użytku z workiem o pojemności 280ml noworodkowy z zastawką nadciśnieniową 40 cmH2O. W zestawie maski nr 0 i 1 oraz rezerwuar tlenu 1600m</t>
    </r>
    <r>
      <rPr>
        <b/>
        <u/>
        <sz val="11"/>
        <rFont val="Times New Roman"/>
        <family val="1"/>
        <charset val="238"/>
      </rPr>
      <t>l</t>
    </r>
  </si>
  <si>
    <t>Łącznik karbowany, o długości 15 cm  zespolony z podwójnie obrotowym łącznikiem kątowym. Sterylny. Pakowany pojedynczo (blistr –pack) z datą ważności, numerem serii, numerem referencyjnym  lub numer katalogowy, metodą wyjałowienia na opakowaniu. Sterylny,  na każdym opakowaniu musi być zaznaczona data ważności , numer serii .</t>
  </si>
  <si>
    <t xml:space="preserve">Obwód oddechowy jednorazowy na intensywną terapię dla dorosłych, 22 mm, z PCV, dł.160 cm - 180 cm –    Złącza respiratora 22 fleks, z gumy. Trójnik Y 22M, 15F, Sterylny. Jednorazowy .  Na każdym opakowaniu musi być zaznaczona data ważności , numer serii .  </t>
  </si>
  <si>
    <t>Maski tlenowe dla dorosłych. Wykonane z przezroczystego nietoksycznego PCV. Maska do średniej koncentracji tlenu., z regulowaną blaszką na nos , regulowana gumka umożliwiająca dokładne dopasowanie maski,dren długości (min 180 cm -210 cm zakończony uniwersalnym łącznikiem. Rozmiar uniwersalny. Sterylne. Rozmiar L ,XL w zależności od  potrzeb zamawiającego.</t>
  </si>
  <si>
    <t>Maski tlenowe dla dzieci .Wykonane z przezroczystego nietoksycznego PCV. Maska do średniej koncentracji tlenu., z regulowaną blaszką na nos , regulowana gumka umożliwiająca dokładne dopasowanie maski,dren długości  (min 180 cm-210 cm,zakończony uniwersalnym łącznikiem. Rozmiar uniwersalny. Sterylne.</t>
  </si>
  <si>
    <r>
      <rPr>
        <sz val="11"/>
        <color rgb="FF000000"/>
        <rFont val="Times New Roman"/>
        <family val="1"/>
        <charset val="238"/>
      </rPr>
      <t>Maska  tlenowa z rezerwuarem i drenem długości  min 2,1 m odpornym  na przetarcia z  zakończony uniwersalnym łącznikiem. Służy do dostarczania tlenu o wysokiej koncentracji tlenu. Maska wykonana z przezroczystego  nietoksycznego PCV z regulowaną blaszką na nos  oraz  z regulowaną  gumką w masce. Konstrukcja worka na ruchomym łączniku zapewniającym przepływ tlenu i redukuje niebezpieczeństwo zagięcia worka. Sterylne.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Bez zawartości ftalanów. Na każdym opakowaniu musi być zaznaczona data ważności, numer serii i wszystkie informacje w języku polskim. Maski dla dorosłych lub dzieci. Rozmiar w zależności od potrzeb zamawiającego.</t>
    </r>
  </si>
  <si>
    <t>Maska tlenowa "Venturi".Maski do tlenoterapii o regulowanej koncentracji tlenu.Zestaw składa się z maski aerozolowej, rury karbowanej, zwężki Venturiego oznaczone kolorami. Sterylne Bez zawartości ftalanów. Na każdym opakowaniu musi być zaznaczona data ważności, numer serii i wszystkie informacje w języku polskim. Maski dla dorosłych.( Rozmiar L, XLw zależności od  potrzeb zamawiającego.)</t>
  </si>
  <si>
    <t>Maski twarzowe wykonane z PCV medycznego z przezroczystą kopułą umożliwiająca kontrolę wzrokową. Rozmiary oznaczone kolorami. Miękki kołnierz umożliwiający dobre przyleganie do twarzy pacjenta. Maski z zastawką regulującą wypełnienie kołnierza. Sterylne, pakowane pojedynczo. Na zewnątrz opakowania powinna być umieszczona informacja o produkcie medycznym (nazwa, parametry, numer referencyjny lub numer katalogowy, data ważności, numer serii, metoda wyjałowienia). Rozmiar 0,00, 000, 1   w zależności od potrzeb zamawiającego.</t>
  </si>
  <si>
    <t>Maski twarzowe wykonane z PCV medycznego z przezroczystą kopułą umożliwiająca kontrolę wzrokową. Rozmiary oznaczone kolorami. Miękki kołnierz umożliwiający dobre przyleganie do twarzy pacjenta. Maski z zastawką regulującą wypełnienie kołnierza. Sterylne, pakowane pojedynczo. Na zewnątrz opakowania powinna być umieszczona informacja o produkcie medycznym (nazwa, parametry, numer referencyjny lub numer katalogowy, data ważności, numer serii, metoda wyjałowienia). Rozmiar 2,3,4, 5 w zależności od potrzeb zamawiającego.</t>
  </si>
  <si>
    <t>Przyrządy używane na salach operacyjnych</t>
  </si>
  <si>
    <t>33162200-5</t>
  </si>
  <si>
    <t>Jednorazowa łyżka do laryngoskopu ,światłowodowa , typu MaIntosh, rozmiar2,3,4 .Łyzka komatybilna z twz " zielonymi "rękojeściami ISO 7376-3 .Mocowanie łyżki do rękojeści przy pomocy zatrzaskowego mechanizmu , z dwoma plastikowymi trzpieniami po bokach łyzki .Łyżka wykonana z ABS . Gładka , matowa łopatka umożliwiajaca łagodne i łatwe przesuwanie rurki intubacyjnej bez odbijania światła . Pakowane pojedyńczo, mikrobiologicznie czyste , nr serii i data ważności na kazdym jednostkowym opakowaniu. Kopatybilny z posiadaną rękojeścią.</t>
  </si>
  <si>
    <t>Szt.</t>
  </si>
  <si>
    <t>Worki do ssaków</t>
  </si>
  <si>
    <t>Dren do łączenia tandemowego</t>
  </si>
  <si>
    <t>Zadanie nr 2</t>
  </si>
  <si>
    <t>Zadanie nr 10</t>
  </si>
  <si>
    <t>Zadanie nr 11</t>
  </si>
  <si>
    <t>Zadanie nr 12</t>
  </si>
  <si>
    <t>Wszystkie oferowane wyroby medyczne muszą posiadać aktualne dokumenty potwierdzające dopuszczenie  do obrotu zgodnie z obowiązującymi przepisami  (certyfikaty, deklaracje zgodności CE producenta potwierdzające zgodność wyrobu z wymaganiami dyrektyw Unii Europejskiej, potwierdzenie zgłoszenia do Rejestru Wytwórców i Wyrobów Medycznych Prezesa Urzędu Rejestracji produktów Leczniczych, Wyrobów Medycznych i produktów Biobójczych).</t>
  </si>
  <si>
    <t>Ilość wierszy tabeli dostosować do oferowanego asortymentu (każdy nr katalogowy w odrębnym wierszu)</t>
  </si>
  <si>
    <t>Nr pozycji zadania powyżej</t>
  </si>
  <si>
    <r>
      <t>Przedmiot zamówienia
(</t>
    </r>
    <r>
      <rPr>
        <sz val="11"/>
        <color indexed="8"/>
        <rFont val="Times New Roman"/>
        <family val="1"/>
        <charset val="238"/>
      </rPr>
      <t>Podać nazwę zgodną z nazewnictwem używanym w wystawianych dokumentach dostaw oraz fakturach)</t>
    </r>
  </si>
  <si>
    <t>Nr katalogowy</t>
  </si>
  <si>
    <t>Producent</t>
  </si>
  <si>
    <r>
      <t>Rurka intubacyjna bez mankietu o potwierdzonej badaniami klinicznymi obniżonej przenikalności dla podtlenku azotu lub z innym zewnętrznym systemem monitoringu wzrostu ciśnienia, z otworu Murphyego, znacznik rtg  na całej długości rurki , średnica widoczna po zaintubowaniu. nazwa producenta  Sterylnie pakowane pojedynczo w opakowanie pozwalające zachować odpowiedni kształt.. Na zewnątrz opakowania powinna być umieszczona informacja o produkcie medycznym (nazwa, parametry, numer referencyjny lub  numer katalogowy, data ważności, numer serii, metoda wyjałowienia.). Rozmiar</t>
    </r>
    <r>
      <rPr>
        <b/>
        <sz val="11"/>
        <color indexed="8"/>
        <rFont val="Times New Roman"/>
        <family val="1"/>
        <charset val="238"/>
      </rPr>
      <t xml:space="preserve"> 2,0; 2,5; 3,0</t>
    </r>
    <r>
      <rPr>
        <sz val="11"/>
        <color indexed="8"/>
        <rFont val="Times New Roman"/>
        <family val="1"/>
        <charset val="238"/>
      </rPr>
      <t>;  w zależności od potrzeb zamawiającego.</t>
    </r>
  </si>
  <si>
    <r>
      <t xml:space="preserve">Rurka intubacyjna z mankietem o potwierdzonej badaniami klinicznymi obniżonej przenikalności dla podtlenku azotu lub z innym zewnętrznym systemem monitoringu wzrostu ciśnienia, z otworu Murphyego, znacznik rtg  na całej długości rurki , średnica widoczna po zaintubowaniu. nazwa producenta  Sterylnie pakowane pojedynczo w opakowanie pozwalające zachować odpowiedni kształt.. Na zewnątrz opakowania powinna być umieszczona informacja o produkcie medycznym (nazwa, parametry, numer referencyjny lub  numer katalogowy, data ważności, numer serii, metoda wyjałowienia.). Rozmiar </t>
    </r>
    <r>
      <rPr>
        <b/>
        <sz val="11"/>
        <color indexed="8"/>
        <rFont val="Times New Roman"/>
        <family val="1"/>
        <charset val="238"/>
      </rPr>
      <t>3,5; 4,0; 4,5; 5,0; 5,5;6,0; 6,5;7,0;7,5;</t>
    </r>
    <r>
      <rPr>
        <sz val="11"/>
        <color indexed="8"/>
        <rFont val="Times New Roman"/>
        <family val="1"/>
        <charset val="238"/>
      </rPr>
      <t xml:space="preserve"> </t>
    </r>
    <r>
      <rPr>
        <b/>
        <sz val="11"/>
        <color indexed="8"/>
        <rFont val="Times New Roman"/>
        <family val="1"/>
        <charset val="238"/>
      </rPr>
      <t xml:space="preserve">8,0;8,5;9,0 </t>
    </r>
    <r>
      <rPr>
        <sz val="11"/>
        <color indexed="8"/>
        <rFont val="Times New Roman"/>
        <family val="1"/>
        <charset val="238"/>
      </rPr>
      <t>w zależności od potrzeb zamawiającego.</t>
    </r>
  </si>
  <si>
    <t>Prowadnica intubacyjna  pozwalająca nadać rurce  odpowiednią krzywiznę, konieczne przy trudnych intubacjach, pokryta miękkim tworzywem typu PCV, sterylna, jednorazowa. Prowadnica średnicy  zew. od  2,2mm; 3mm; 4mm do 5mm rozmiar w zależności od potrzeb zamawiającego.</t>
  </si>
  <si>
    <t>Formularz cenowy</t>
  </si>
  <si>
    <t>Cewnik do podawania tlenu dla dorosłych przez nos, dł. od 2 do 3,0 m, miękkie końcówki o gładkich zakończeniach, dwudrożny zestaw kaniul części nosowej. Zakończony uniwersalnym łącznikiem pasującym do każdego żródła tlenu, z mocowanie z tyłu głowy.Sterylny.Na każdym opakowaniu musi być zaznaczona data ważności, numer serii i wszystkie informacje w języku polskim .</t>
  </si>
  <si>
    <t>Obwód  anestezjologiczny rozciągliwy 22 mm dla dorosłych , 42-200 cm ze złaczem repiratora 22F-22F, równoległo ramienny trójnik katowy Y 90 stopni z portami , z portem kapnograf , ze złączami  pajenta 22 M/15F, łaczni prosty 22M-22 M/19F, 2L worek bezlateksowy z koszykiem zapobiegajacym sklejaniu worka pod wpłyewm wilgoci , ramie dodatkowe 90-150 cm, złaczki z systemem uniemozliwiajacym przypadkowe wypięcie układu z apartu . Układ  bakteriologicznie czysty (oświadczenie producenta, potwieradzające możliwość używania układu przez różnych pajentów przy kazdorazowej zmianie filtra pomiędzy pajcentami przez 48 h).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</si>
  <si>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</si>
  <si>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</si>
  <si>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</si>
  <si>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Worki do ssaków próżniowych o pojemności 1000 ml: o spłaszczonym kształcie, wyposażone w skuteczny filtr przeciwbakteryjny oraz zastawkę hydrofobową  zabezpieczającą źródło ssania przed zalaniem, pokrywy wkładów wyposażone tylko w jeden króciec przyłączeniowy, króciec przyłączeniowy - kątowy, schodkowy, obrotowy dla uniknięcia załamywania się   drenu przy zachowaniu pełnej szczelności, wymiana wkładów workowych bez konieczności odłączania źródła ssania, pokrywy wkładów wyposażone w wewnętrzny kanał ssący dla współpracy z zewnętrznym kanistrem , średnica pokrywy 13 cm, fabrycznie pakowane w postaci sprasowanej dla zmniejszenia powierzchni składowania</t>
  </si>
  <si>
    <t>Worki do ssaków próżniowych o pojemności 2000 ml, wyposażone w skuteczny filtr przeciwbakteryjny oraz zastawkę hydrofobową  zabezpieczającą źródło ssania przed zalaniem, pokrywy wkładów wyposażone tylko w jeden króciec przyłączeniowy, króciec przyłączeniowy - kątowy, schodkowy, obrotowy dla uniknięcia załamywania się   drenu przy zachowaniu pełnej szczelności, wymiana wkładów workowych bez konieczności odłączania źródła ssania, pokrywy wkładów wyposażone w wewnętrzny kanał ssący dla współpracy z zewnętrznym kanistrem , średnica pokrywy 13 cm, fabrycznie pakowane w postaci sprasowanej dla zmniejszenia powierzchni składowania</t>
  </si>
  <si>
    <t>Worki do ssaków próżniowych o pojemności 3000 ml: wykonane z cienkiej poliolefiny, wyposażone w skuteczny filtr przeciwbakteryjny oraz zastawkę hydrofobową  zabezpieczającą źródło ssania przed zalaniem, pokrywy wkładów wyposażone tylko w jeden króciec przyłączeniowy, króciec przyłączeniowy - kątowy, schodkowy, obrotowy dla uniknięcia załamywania się   drenu przy zachowaniu pełnej szczelności, wymiana wkładów workowych bez konieczności odłączania źródła ssania, pokrywy wkładów wyposażone w wewnętrzny kanał ssący dla współpracy z zewnętrznym kanistrem , średnica pokrywy 13 cm, fabrycznie pakowane w postaci sprasowanej dla zmniejszenia powierzchni składowania</t>
  </si>
  <si>
    <t>Pojemniki plastikowe do worków od ssaków próżniowych o pojemności 2000 ml posiadające certyfikowaną funkcję pomiarową</t>
  </si>
  <si>
    <t>Pojemniki plastikowe do worków od ssaków próżniowych o pojemności 3000 ml. Posiadające certyfikowaną funkcję pomiarową</t>
  </si>
  <si>
    <t>Pojemnik wielorazowego użytku ( kanister) poj. 1000ml: przezroczysty posiadający certyfikowaną funkcję pomiarową , wykonany z poliwęglanu odpornego na mechaniczne uszkodzenia, o spłaszczonym kształcie przystosowanym ze względu na ograniczoną przestrzeń do zawieszenia na aparacie anestezjologicznym oraz inkubatorze, wyposażony w króciec ssący nie wymagający odłączenia drenu przy zmianie wkładu – podłączony  do źródła ssania na stałe.</t>
  </si>
  <si>
    <t>Zadanie nr 14</t>
  </si>
  <si>
    <t>Cena jedn. netto</t>
  </si>
  <si>
    <t>Cena jedn. Brutto</t>
  </si>
  <si>
    <t>Oferowany produkt / Producent</t>
  </si>
  <si>
    <t>EAN</t>
  </si>
  <si>
    <t>Dostawa tlenu ciekłego (do celów medycznych, zbiornik kriogeniczny o pojemności 6 – 12 m3 zapewnia wykonawca)</t>
  </si>
  <si>
    <t xml:space="preserve">tona </t>
  </si>
  <si>
    <t>Dostawa tlenu medycznego w butlach o poj. 40 litrów (6,4 m3 tlenu) (butle zapewnia wykonawca)</t>
  </si>
  <si>
    <t>Dostawa tlenu medycznego w butlach 10 litrowych (1,6 m3 tlenu) (butle zapewnia wykonawca)</t>
  </si>
  <si>
    <t>Dostawa tlenu medycznego w butlach 2 litrowych (0,32 m3 tlenu) (butle zapewnia wykonawca)</t>
  </si>
  <si>
    <t>Dostawa dwutlenku węgla do celów medycznych w butlach 10 litrowych (7,5 kg dwutlenku węgla) (butle zapewnia wykonawca)</t>
  </si>
  <si>
    <t>Podtlenek azotu w butlach 7 kilogramowych (butle zapewnia wykonawca)</t>
  </si>
  <si>
    <t>Gazy medyczne</t>
  </si>
  <si>
    <t>24111500-0</t>
  </si>
  <si>
    <t>Załącznik Nr 2 do SWZ 08/2024</t>
  </si>
  <si>
    <r>
      <t xml:space="preserve">Dotyczy wszystkich zadań:
UWAGA!
W celu wyliczenia ceny zadania należy uzupełnić wyłącznie kolumny:
</t>
    </r>
    <r>
      <rPr>
        <b/>
        <sz val="11"/>
        <color rgb="FFFF0000"/>
        <rFont val="Times New Roman"/>
        <family val="1"/>
        <charset val="238"/>
      </rPr>
      <t>zadania 1 - 18</t>
    </r>
    <r>
      <rPr>
        <b/>
        <sz val="11"/>
        <rFont val="Times New Roman"/>
        <family val="1"/>
        <charset val="238"/>
      </rPr>
      <t xml:space="preserve">
- cena netto opakowania,
- ilość w opakowaniu </t>
    </r>
    <r>
      <rPr>
        <b/>
        <sz val="11"/>
        <color theme="4"/>
        <rFont val="Times New Roman"/>
        <family val="1"/>
        <charset val="238"/>
      </rPr>
      <t>(ilości wskazane w formularzu są przykładowe i  mogą być zmieniane według uznania Wykonawcy)</t>
    </r>
    <r>
      <rPr>
        <b/>
        <sz val="11"/>
        <rFont val="Times New Roman"/>
        <family val="1"/>
        <charset val="238"/>
      </rPr>
      <t xml:space="preserve">,
- stawka VAT.
Pozostałe dane zostaną uzupełnione automatycznie z uwzględnieniem następujących zasad:
- ilość opakowań jest zaokrąglana do pełnego opakowania w górę,
- wartość pozycji jest zaokąglana do 2 miejsc po przecinku (do 1 grosza).
</t>
    </r>
    <r>
      <rPr>
        <b/>
        <sz val="11"/>
        <color rgb="FFFF0000"/>
        <rFont val="Times New Roman"/>
        <family val="1"/>
        <charset val="238"/>
      </rPr>
      <t>zadanie 19</t>
    </r>
    <r>
      <rPr>
        <b/>
        <sz val="11"/>
        <rFont val="Times New Roman"/>
        <family val="1"/>
        <charset val="238"/>
      </rPr>
      <t xml:space="preserve">
- cena jedn. netto,
- stawka VAT.
UWAGA!
Wyliczenia wykonane w inny sposób będę traktowane jako niezgodne z SWZ.</t>
    </r>
  </si>
  <si>
    <t>Tlenoterapia i resuscytacja.</t>
  </si>
  <si>
    <t>Nr sprawy: 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</si>
</sst>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_-* #,##0.00\ _z_ł_-;\-* #,##0.00\ _z_ł_-;_-* \-??\ _z_ł_-;_-@_-"/>
    <numFmt numFmtId="167" formatCode="&quot; &quot;#,##0.00&quot;      &quot;;&quot;-&quot;#,##0.00&quot;      &quot;;&quot; -&quot;#&quot;      &quot;;@&quot; &quot;"/>
    <numFmt numFmtId="168" formatCode="&quot; &quot;#,##0.00&quot;      &quot;;&quot;-&quot;#,##0.00&quot;      &quot;;&quot;-&quot;#&quot;      &quot;;@&quot; &quot;"/>
    <numFmt numFmtId="169" formatCode="#,##0.00\ &quot;zł&quot;"/>
    <numFmt numFmtId="170" formatCode="[$-415]0%"/>
    <numFmt numFmtId="171" formatCode="[$-415]#,##0"/>
    <numFmt numFmtId="172" formatCode="&quot; &quot;0&quot;      &quot;;&quot;-&quot;0&quot;      &quot;;&quot;-&quot;#&quot;      &quot;;@&quot; &quot;"/>
    <numFmt numFmtId="173" formatCode="[$-415]0"/>
    <numFmt numFmtId="174" formatCode="\ #,##0.00&quot;      &quot;;\-#,##0.00&quot;      &quot;;&quot; -&quot;#&quot;      &quot;;@\ "/>
    <numFmt numFmtId="175" formatCode="&quot; &quot;#,##0.00&quot;      &quot;;&quot;-&quot;#,##0.00&quot;      &quot;;&quot;-&quot;#&quot;      &quot;;&quot; &quot;@&quot; &quot;"/>
    <numFmt numFmtId="176" formatCode="[$-415]0.00"/>
    <numFmt numFmtId="177" formatCode="#,##0.00\ _z_ł"/>
    <numFmt numFmtId="178" formatCode="#,##0.00&quot; zł&quot;;[Red]#,##0.00&quot; zł&quot;"/>
    <numFmt numFmtId="179" formatCode="_-* #,##0.00&quot; zł&quot;_-;\-* #,##0.00&quot; zł&quot;_-;_-* \-??&quot; zł&quot;_-;_-@_-"/>
    <numFmt numFmtId="180" formatCode="&quot; &quot;#,##0.00&quot; zł &quot;;&quot;-&quot;#,##0.00&quot; zł &quot;;&quot;-&quot;#&quot; zł &quot;;&quot; &quot;@&quot; &quot;"/>
    <numFmt numFmtId="181" formatCode="\ #,##0.00&quot;      &quot;;\-#,##0.00&quot;      &quot;;\-#&quot;      &quot;;\ @\ "/>
    <numFmt numFmtId="183" formatCode="\ #,##0.00&quot;    &quot;;\-#,##0.00&quot;    &quot;;&quot; -&quot;00&quot;    &quot;;\ @\ "/>
  </numFmts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Arial1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000000"/>
      <name val="Arial1"/>
      <charset val="238"/>
    </font>
    <font>
      <sz val="10"/>
      <color rgb="FF000000"/>
      <name val="Arial CE1"/>
      <charset val="238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charset val="238"/>
    </font>
    <font>
      <sz val="12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2"/>
      <charset val="238"/>
    </font>
    <font>
      <sz val="11"/>
      <color indexed="30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color indexed="8"/>
      <name val="Calibri3"/>
      <charset val="238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Calibri3"/>
      <charset val="238"/>
    </font>
    <font>
      <sz val="10"/>
      <color rgb="FF00000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color theme="4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165" fontId="8" fillId="0" borderId="0"/>
    <xf numFmtId="0" fontId="8" fillId="0" borderId="0"/>
    <xf numFmtId="165" fontId="11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9" fontId="12" fillId="0" borderId="0"/>
    <xf numFmtId="0" fontId="11" fillId="0" borderId="0"/>
    <xf numFmtId="165" fontId="15" fillId="0" borderId="0"/>
    <xf numFmtId="0" fontId="11" fillId="0" borderId="0" applyNumberFormat="0" applyBorder="0" applyProtection="0"/>
    <xf numFmtId="170" fontId="11" fillId="0" borderId="0" applyBorder="0" applyProtection="0"/>
    <xf numFmtId="165" fontId="11" fillId="0" borderId="0"/>
    <xf numFmtId="165" fontId="15" fillId="0" borderId="0"/>
    <xf numFmtId="170" fontId="15" fillId="0" borderId="0"/>
    <xf numFmtId="0" fontId="18" fillId="0" borderId="0"/>
    <xf numFmtId="0" fontId="19" fillId="0" borderId="0"/>
    <xf numFmtId="0" fontId="20" fillId="0" borderId="0"/>
    <xf numFmtId="168" fontId="21" fillId="0" borderId="0"/>
    <xf numFmtId="165" fontId="14" fillId="0" borderId="0"/>
    <xf numFmtId="0" fontId="11" fillId="0" borderId="0"/>
    <xf numFmtId="9" fontId="1" fillId="0" borderId="0" applyFont="0" applyFill="0" applyBorder="0" applyAlignment="0" applyProtection="0"/>
    <xf numFmtId="165" fontId="15" fillId="0" borderId="0"/>
    <xf numFmtId="0" fontId="8" fillId="0" borderId="0" applyNumberFormat="0" applyBorder="0" applyProtection="0"/>
    <xf numFmtId="0" fontId="14" fillId="0" borderId="0" applyNumberFormat="0" applyBorder="0" applyProtection="0"/>
    <xf numFmtId="165" fontId="15" fillId="0" borderId="0" applyBorder="0" applyProtection="0"/>
    <xf numFmtId="9" fontId="12" fillId="0" borderId="0" applyBorder="0" applyProtection="0"/>
    <xf numFmtId="179" fontId="20" fillId="0" borderId="0" applyFill="0" applyBorder="0" applyAlignment="0" applyProtection="0"/>
    <xf numFmtId="0" fontId="18" fillId="0" borderId="0"/>
    <xf numFmtId="180" fontId="25" fillId="0" borderId="0"/>
    <xf numFmtId="165" fontId="14" fillId="0" borderId="0" applyBorder="0" applyProtection="0"/>
    <xf numFmtId="170" fontId="15" fillId="0" borderId="0" applyBorder="0" applyProtection="0"/>
    <xf numFmtId="170" fontId="15" fillId="0" borderId="0"/>
    <xf numFmtId="44" fontId="19" fillId="0" borderId="0" applyFont="0" applyFill="0" applyBorder="0" applyAlignment="0" applyProtection="0"/>
    <xf numFmtId="0" fontId="11" fillId="0" borderId="0"/>
    <xf numFmtId="0" fontId="19" fillId="0" borderId="0"/>
    <xf numFmtId="0" fontId="1" fillId="0" borderId="0"/>
    <xf numFmtId="165" fontId="11" fillId="0" borderId="0" applyBorder="0" applyProtection="0"/>
    <xf numFmtId="9" fontId="19" fillId="0" borderId="0" applyFont="0" applyFill="0" applyBorder="0" applyAlignment="0" applyProtection="0"/>
    <xf numFmtId="9" fontId="18" fillId="0" borderId="0" applyFill="0" applyBorder="0" applyAlignment="0" applyProtection="0"/>
    <xf numFmtId="9" fontId="19" fillId="0" borderId="0" applyFill="0" applyBorder="0" applyProtection="0"/>
    <xf numFmtId="0" fontId="20" fillId="0" borderId="0"/>
    <xf numFmtId="0" fontId="19" fillId="0" borderId="0"/>
    <xf numFmtId="0" fontId="35" fillId="0" borderId="0" applyNumberFormat="0" applyBorder="0" applyProtection="0"/>
  </cellStyleXfs>
  <cellXfs count="328">
    <xf numFmtId="0" fontId="0" fillId="0" borderId="0" xfId="0"/>
    <xf numFmtId="166" fontId="7" fillId="0" borderId="15" xfId="29" applyNumberFormat="1" applyFont="1" applyFill="1" applyBorder="1" applyAlignment="1" applyProtection="1">
      <alignment horizontal="center" vertical="center" wrapText="1"/>
    </xf>
    <xf numFmtId="166" fontId="7" fillId="0" borderId="6" xfId="29" applyNumberFormat="1" applyFont="1" applyFill="1" applyBorder="1" applyAlignment="1" applyProtection="1">
      <alignment horizontal="center" vertical="center" wrapText="1"/>
    </xf>
    <xf numFmtId="169" fontId="10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10" fillId="0" borderId="14" xfId="1" applyNumberFormat="1" applyFont="1" applyFill="1" applyBorder="1" applyAlignment="1" applyProtection="1">
      <alignment horizontal="center" vertical="center" wrapText="1"/>
    </xf>
    <xf numFmtId="164" fontId="28" fillId="0" borderId="6" xfId="29" applyNumberFormat="1" applyFont="1" applyFill="1" applyBorder="1" applyAlignment="1">
      <alignment horizontal="center" vertical="center" wrapText="1"/>
    </xf>
    <xf numFmtId="9" fontId="3" fillId="0" borderId="6" xfId="23" applyFont="1" applyFill="1" applyBorder="1" applyAlignment="1">
      <alignment horizontal="center" vertical="center"/>
    </xf>
    <xf numFmtId="164" fontId="10" fillId="0" borderId="24" xfId="1" applyNumberFormat="1" applyFont="1" applyFill="1" applyBorder="1" applyAlignment="1" applyProtection="1">
      <alignment vertical="center" wrapText="1"/>
    </xf>
    <xf numFmtId="164" fontId="10" fillId="0" borderId="24" xfId="1" applyNumberFormat="1" applyFont="1" applyFill="1" applyBorder="1" applyAlignment="1" applyProtection="1">
      <alignment horizontal="center" vertical="center" wrapText="1"/>
    </xf>
    <xf numFmtId="9" fontId="9" fillId="0" borderId="24" xfId="23" applyFont="1" applyFill="1" applyBorder="1" applyAlignment="1">
      <alignment horizontal="center" vertical="center"/>
    </xf>
    <xf numFmtId="3" fontId="9" fillId="0" borderId="30" xfId="5" applyNumberFormat="1" applyFont="1" applyFill="1" applyBorder="1" applyAlignment="1">
      <alignment horizontal="center" vertical="center"/>
    </xf>
    <xf numFmtId="3" fontId="13" fillId="0" borderId="30" xfId="36" applyNumberFormat="1" applyFont="1" applyFill="1" applyBorder="1" applyAlignment="1">
      <alignment horizontal="center" vertical="center" wrapText="1"/>
    </xf>
    <xf numFmtId="0" fontId="13" fillId="0" borderId="30" xfId="38" applyFont="1" applyFill="1" applyBorder="1" applyAlignment="1">
      <alignment horizontal="center" vertical="center"/>
    </xf>
    <xf numFmtId="168" fontId="9" fillId="0" borderId="24" xfId="5" applyNumberFormat="1" applyFont="1" applyFill="1" applyBorder="1" applyAlignment="1">
      <alignment horizontal="center" vertical="center" wrapText="1"/>
    </xf>
    <xf numFmtId="168" fontId="9" fillId="0" borderId="6" xfId="5" applyNumberFormat="1" applyFont="1" applyFill="1" applyBorder="1" applyAlignment="1">
      <alignment horizontal="center" vertical="center" wrapText="1"/>
    </xf>
    <xf numFmtId="0" fontId="13" fillId="0" borderId="6" xfId="37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168" fontId="9" fillId="0" borderId="1" xfId="5" applyNumberFormat="1" applyFont="1" applyFill="1" applyBorder="1" applyAlignment="1">
      <alignment horizontal="center" vertical="center" wrapText="1"/>
    </xf>
    <xf numFmtId="3" fontId="13" fillId="0" borderId="31" xfId="36" applyNumberFormat="1" applyFont="1" applyFill="1" applyBorder="1" applyAlignment="1">
      <alignment horizontal="center" vertical="center" wrapText="1"/>
    </xf>
    <xf numFmtId="0" fontId="13" fillId="0" borderId="31" xfId="38" applyFont="1" applyFill="1" applyBorder="1" applyAlignment="1">
      <alignment horizontal="center" vertical="center"/>
    </xf>
    <xf numFmtId="0" fontId="36" fillId="0" borderId="26" xfId="17" applyFont="1" applyFill="1" applyBorder="1" applyAlignment="1">
      <alignment horizontal="center" vertical="center" wrapText="1"/>
    </xf>
    <xf numFmtId="0" fontId="36" fillId="0" borderId="28" xfId="17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1" fillId="0" borderId="26" xfId="3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center" vertical="center" wrapText="1"/>
    </xf>
    <xf numFmtId="1" fontId="41" fillId="0" borderId="26" xfId="30" applyNumberFormat="1" applyFont="1" applyFill="1" applyBorder="1" applyAlignment="1">
      <alignment horizontal="center" vertical="center" wrapText="1"/>
    </xf>
    <xf numFmtId="9" fontId="31" fillId="0" borderId="26" xfId="41" applyFont="1" applyFill="1" applyBorder="1" applyAlignment="1" applyProtection="1">
      <alignment horizontal="center" vertical="center"/>
    </xf>
    <xf numFmtId="9" fontId="31" fillId="0" borderId="27" xfId="0" applyNumberFormat="1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left" vertical="center" wrapText="1"/>
    </xf>
    <xf numFmtId="1" fontId="41" fillId="0" borderId="28" xfId="30" applyNumberFormat="1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left" vertical="center" wrapText="1"/>
    </xf>
    <xf numFmtId="1" fontId="41" fillId="0" borderId="6" xfId="30" applyNumberFormat="1" applyFont="1" applyFill="1" applyBorder="1" applyAlignment="1">
      <alignment horizontal="center" vertical="center" wrapText="1"/>
    </xf>
    <xf numFmtId="164" fontId="42" fillId="0" borderId="33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36" fillId="0" borderId="0" xfId="37" applyFont="1" applyFill="1" applyBorder="1" applyAlignment="1">
      <alignment horizontal="justify" vertical="center" wrapText="1"/>
    </xf>
    <xf numFmtId="0" fontId="13" fillId="0" borderId="30" xfId="37" applyFont="1" applyFill="1" applyBorder="1" applyAlignment="1">
      <alignment horizontal="left" vertical="center" wrapText="1"/>
    </xf>
    <xf numFmtId="0" fontId="13" fillId="0" borderId="31" xfId="37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 wrapText="1"/>
    </xf>
    <xf numFmtId="0" fontId="30" fillId="0" borderId="0" xfId="0" applyFont="1" applyFill="1"/>
    <xf numFmtId="0" fontId="9" fillId="0" borderId="24" xfId="6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40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165" fontId="9" fillId="0" borderId="0" xfId="14" applyFont="1" applyFill="1" applyAlignment="1">
      <alignment vertical="top"/>
    </xf>
    <xf numFmtId="165" fontId="10" fillId="0" borderId="0" xfId="14" applyFont="1" applyFill="1" applyAlignment="1">
      <alignment vertical="top"/>
    </xf>
    <xf numFmtId="0" fontId="9" fillId="0" borderId="0" xfId="3" applyFont="1" applyFill="1" applyAlignment="1">
      <alignment vertical="top"/>
    </xf>
    <xf numFmtId="2" fontId="10" fillId="0" borderId="2" xfId="5" applyNumberFormat="1" applyFont="1" applyFill="1" applyBorder="1" applyAlignment="1">
      <alignment horizontal="center" vertical="center" wrapText="1"/>
    </xf>
    <xf numFmtId="0" fontId="10" fillId="0" borderId="20" xfId="5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24" xfId="5" applyFont="1" applyFill="1" applyBorder="1" applyAlignment="1">
      <alignment horizontal="left" vertical="top" wrapText="1"/>
    </xf>
    <xf numFmtId="3" fontId="9" fillId="0" borderId="24" xfId="5" applyNumberFormat="1" applyFont="1" applyFill="1" applyBorder="1" applyAlignment="1">
      <alignment horizontal="center" vertical="center"/>
    </xf>
    <xf numFmtId="3" fontId="9" fillId="0" borderId="24" xfId="3" applyNumberFormat="1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2" fontId="9" fillId="0" borderId="24" xfId="3" applyNumberFormat="1" applyFont="1" applyFill="1" applyBorder="1" applyAlignment="1">
      <alignment horizontal="center" vertical="center" wrapText="1"/>
    </xf>
    <xf numFmtId="166" fontId="13" fillId="0" borderId="14" xfId="0" applyNumberFormat="1" applyFont="1" applyFill="1" applyBorder="1" applyAlignment="1">
      <alignment vertical="center" wrapText="1"/>
    </xf>
    <xf numFmtId="9" fontId="9" fillId="0" borderId="23" xfId="3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165" fontId="9" fillId="0" borderId="22" xfId="2" applyFont="1" applyFill="1" applyBorder="1"/>
    <xf numFmtId="165" fontId="9" fillId="0" borderId="23" xfId="2" applyFont="1" applyFill="1" applyBorder="1"/>
    <xf numFmtId="2" fontId="9" fillId="0" borderId="23" xfId="2" applyNumberFormat="1" applyFont="1" applyFill="1" applyBorder="1"/>
    <xf numFmtId="165" fontId="9" fillId="0" borderId="21" xfId="2" applyFont="1" applyFill="1" applyBorder="1"/>
    <xf numFmtId="0" fontId="13" fillId="0" borderId="22" xfId="18" applyFont="1" applyFill="1" applyBorder="1" applyAlignment="1">
      <alignment horizontal="right"/>
    </xf>
    <xf numFmtId="167" fontId="10" fillId="0" borderId="21" xfId="2" applyNumberFormat="1" applyFont="1" applyFill="1" applyBorder="1" applyAlignment="1">
      <alignment horizontal="left" vertical="center" wrapText="1"/>
    </xf>
    <xf numFmtId="165" fontId="38" fillId="0" borderId="0" xfId="11" applyFont="1" applyFill="1"/>
    <xf numFmtId="165" fontId="9" fillId="0" borderId="0" xfId="11" applyFont="1" applyFill="1"/>
    <xf numFmtId="165" fontId="9" fillId="0" borderId="0" xfId="4" applyFont="1" applyFill="1"/>
    <xf numFmtId="165" fontId="10" fillId="0" borderId="6" xfId="11" applyFont="1" applyFill="1" applyBorder="1" applyAlignment="1">
      <alignment horizontal="center" vertical="center" wrapText="1"/>
    </xf>
    <xf numFmtId="165" fontId="10" fillId="0" borderId="3" xfId="11" applyFont="1" applyFill="1" applyBorder="1" applyAlignment="1">
      <alignment horizontal="center" vertical="center" wrapText="1"/>
    </xf>
    <xf numFmtId="165" fontId="9" fillId="0" borderId="6" xfId="11" applyFont="1" applyFill="1" applyBorder="1" applyAlignment="1">
      <alignment horizontal="center" vertical="center" wrapText="1"/>
    </xf>
    <xf numFmtId="1" fontId="9" fillId="0" borderId="6" xfId="11" applyNumberFormat="1" applyFont="1" applyFill="1" applyBorder="1" applyAlignment="1">
      <alignment horizontal="center" vertical="center" wrapText="1"/>
    </xf>
    <xf numFmtId="0" fontId="10" fillId="0" borderId="0" xfId="3" applyFont="1" applyFill="1"/>
    <xf numFmtId="0" fontId="9" fillId="0" borderId="0" xfId="3" applyFont="1" applyFill="1"/>
    <xf numFmtId="169" fontId="9" fillId="0" borderId="0" xfId="3" applyNumberFormat="1" applyFont="1" applyFill="1"/>
    <xf numFmtId="0" fontId="9" fillId="0" borderId="24" xfId="3" applyFont="1" applyFill="1" applyBorder="1" applyAlignment="1">
      <alignment horizontal="left" vertical="center" wrapText="1"/>
    </xf>
    <xf numFmtId="0" fontId="9" fillId="0" borderId="24" xfId="7" applyFont="1" applyFill="1" applyBorder="1" applyAlignment="1">
      <alignment horizontal="center" vertical="center" wrapText="1"/>
    </xf>
    <xf numFmtId="172" fontId="9" fillId="0" borderId="24" xfId="20" applyNumberFormat="1" applyFont="1" applyFill="1" applyBorder="1" applyAlignment="1">
      <alignment horizontal="center" vertical="center" wrapText="1"/>
    </xf>
    <xf numFmtId="0" fontId="9" fillId="0" borderId="24" xfId="5" applyFont="1" applyFill="1" applyBorder="1" applyAlignment="1">
      <alignment horizontal="center" vertical="center" wrapText="1"/>
    </xf>
    <xf numFmtId="9" fontId="9" fillId="0" borderId="24" xfId="9" applyFont="1" applyFill="1" applyBorder="1" applyAlignment="1">
      <alignment horizontal="center" vertical="center"/>
    </xf>
    <xf numFmtId="9" fontId="9" fillId="0" borderId="22" xfId="3" applyNumberFormat="1" applyFont="1" applyFill="1" applyBorder="1" applyAlignment="1">
      <alignment horizontal="center" vertical="center" wrapText="1"/>
    </xf>
    <xf numFmtId="0" fontId="9" fillId="0" borderId="24" xfId="5" applyFont="1" applyFill="1" applyBorder="1" applyAlignment="1">
      <alignment wrapText="1"/>
    </xf>
    <xf numFmtId="0" fontId="9" fillId="0" borderId="28" xfId="3" applyFont="1" applyFill="1" applyBorder="1" applyAlignment="1">
      <alignment vertical="center" wrapText="1"/>
    </xf>
    <xf numFmtId="0" fontId="9" fillId="0" borderId="28" xfId="7" applyFont="1" applyFill="1" applyBorder="1" applyAlignment="1">
      <alignment horizontal="center" vertical="center" wrapText="1"/>
    </xf>
    <xf numFmtId="172" fontId="9" fillId="0" borderId="28" xfId="20" applyNumberFormat="1" applyFont="1" applyFill="1" applyBorder="1" applyAlignment="1">
      <alignment horizontal="center" vertical="center" wrapText="1"/>
    </xf>
    <xf numFmtId="0" fontId="9" fillId="0" borderId="28" xfId="5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168" fontId="9" fillId="0" borderId="28" xfId="5" applyNumberFormat="1" applyFont="1" applyFill="1" applyBorder="1" applyAlignment="1">
      <alignment horizontal="center" vertical="center" wrapText="1"/>
    </xf>
    <xf numFmtId="166" fontId="13" fillId="0" borderId="18" xfId="0" applyNumberFormat="1" applyFont="1" applyFill="1" applyBorder="1" applyAlignment="1">
      <alignment vertical="center" wrapText="1"/>
    </xf>
    <xf numFmtId="9" fontId="9" fillId="0" borderId="28" xfId="9" applyFont="1" applyFill="1" applyBorder="1" applyAlignment="1">
      <alignment horizontal="center" vertical="center"/>
    </xf>
    <xf numFmtId="9" fontId="9" fillId="0" borderId="29" xfId="3" applyNumberFormat="1" applyFont="1" applyFill="1" applyBorder="1" applyAlignment="1">
      <alignment horizontal="center" vertical="center" wrapText="1"/>
    </xf>
    <xf numFmtId="0" fontId="0" fillId="0" borderId="31" xfId="0" applyFill="1" applyBorder="1"/>
    <xf numFmtId="0" fontId="9" fillId="0" borderId="14" xfId="3" applyFont="1" applyFill="1" applyBorder="1" applyAlignment="1">
      <alignment horizontal="left" vertical="center" wrapText="1"/>
    </xf>
    <xf numFmtId="0" fontId="10" fillId="0" borderId="15" xfId="3" applyFont="1" applyFill="1" applyBorder="1"/>
    <xf numFmtId="0" fontId="9" fillId="0" borderId="16" xfId="3" applyFont="1" applyFill="1" applyBorder="1"/>
    <xf numFmtId="169" fontId="9" fillId="0" borderId="16" xfId="3" applyNumberFormat="1" applyFont="1" applyFill="1" applyBorder="1"/>
    <xf numFmtId="169" fontId="9" fillId="0" borderId="17" xfId="3" applyNumberFormat="1" applyFont="1" applyFill="1" applyBorder="1"/>
    <xf numFmtId="165" fontId="9" fillId="0" borderId="0" xfId="2" applyFont="1" applyFill="1"/>
    <xf numFmtId="165" fontId="10" fillId="0" borderId="0" xfId="2" applyFont="1" applyFill="1"/>
    <xf numFmtId="169" fontId="9" fillId="0" borderId="0" xfId="2" applyNumberFormat="1" applyFont="1" applyFill="1"/>
    <xf numFmtId="165" fontId="9" fillId="0" borderId="0" xfId="27" applyFont="1" applyFill="1" applyBorder="1" applyProtection="1"/>
    <xf numFmtId="0" fontId="9" fillId="0" borderId="0" xfId="0" applyFont="1" applyFill="1"/>
    <xf numFmtId="0" fontId="10" fillId="0" borderId="0" xfId="3" applyFont="1" applyFill="1" applyAlignment="1">
      <alignment horizontal="center" vertical="center" wrapText="1"/>
    </xf>
    <xf numFmtId="2" fontId="10" fillId="0" borderId="6" xfId="5" applyNumberFormat="1" applyFont="1" applyFill="1" applyBorder="1" applyAlignment="1">
      <alignment horizontal="center" vertical="center" wrapText="1"/>
    </xf>
    <xf numFmtId="165" fontId="9" fillId="0" borderId="14" xfId="27" applyFont="1" applyFill="1" applyBorder="1" applyAlignment="1" applyProtection="1">
      <alignment horizontal="center" vertical="center" wrapText="1"/>
    </xf>
    <xf numFmtId="165" fontId="9" fillId="0" borderId="18" xfId="27" applyFont="1" applyFill="1" applyBorder="1" applyAlignment="1" applyProtection="1">
      <alignment horizontal="left" vertical="center" wrapText="1"/>
    </xf>
    <xf numFmtId="171" fontId="34" fillId="0" borderId="30" xfId="19" applyNumberFormat="1" applyFont="1" applyFill="1" applyBorder="1" applyAlignment="1">
      <alignment horizontal="center" vertical="center" wrapText="1"/>
    </xf>
    <xf numFmtId="177" fontId="9" fillId="0" borderId="14" xfId="27" applyNumberFormat="1" applyFont="1" applyFill="1" applyBorder="1" applyAlignment="1" applyProtection="1">
      <alignment horizontal="center" vertical="center" wrapText="1"/>
    </xf>
    <xf numFmtId="166" fontId="13" fillId="0" borderId="24" xfId="0" applyNumberFormat="1" applyFont="1" applyFill="1" applyBorder="1" applyAlignment="1">
      <alignment vertical="center" wrapText="1"/>
    </xf>
    <xf numFmtId="9" fontId="9" fillId="0" borderId="14" xfId="28" applyFont="1" applyFill="1" applyBorder="1" applyAlignment="1" applyProtection="1">
      <alignment horizontal="center" vertical="center"/>
    </xf>
    <xf numFmtId="9" fontId="9" fillId="0" borderId="15" xfId="3" applyNumberFormat="1" applyFont="1" applyFill="1" applyBorder="1" applyAlignment="1">
      <alignment horizontal="center" vertical="center" wrapText="1"/>
    </xf>
    <xf numFmtId="165" fontId="9" fillId="0" borderId="1" xfId="27" applyFont="1" applyFill="1" applyBorder="1" applyAlignment="1" applyProtection="1">
      <alignment horizontal="center" vertical="center" wrapText="1"/>
    </xf>
    <xf numFmtId="165" fontId="9" fillId="0" borderId="1" xfId="27" applyFont="1" applyFill="1" applyBorder="1" applyAlignment="1" applyProtection="1">
      <alignment vertical="center" wrapText="1"/>
    </xf>
    <xf numFmtId="1" fontId="9" fillId="0" borderId="1" xfId="27" applyNumberFormat="1" applyFont="1" applyFill="1" applyBorder="1" applyAlignment="1" applyProtection="1">
      <alignment horizontal="center" vertical="center" wrapText="1"/>
    </xf>
    <xf numFmtId="177" fontId="9" fillId="0" borderId="1" xfId="27" applyNumberFormat="1" applyFont="1" applyFill="1" applyBorder="1" applyAlignment="1" applyProtection="1">
      <alignment horizontal="center" vertical="center" wrapText="1"/>
    </xf>
    <xf numFmtId="9" fontId="9" fillId="0" borderId="24" xfId="28" applyFont="1" applyFill="1" applyBorder="1" applyAlignment="1" applyProtection="1">
      <alignment horizontal="center" vertical="center"/>
    </xf>
    <xf numFmtId="165" fontId="10" fillId="0" borderId="22" xfId="27" applyFont="1" applyFill="1" applyBorder="1" applyProtection="1"/>
    <xf numFmtId="165" fontId="10" fillId="0" borderId="23" xfId="27" applyFont="1" applyFill="1" applyBorder="1" applyProtection="1"/>
    <xf numFmtId="2" fontId="9" fillId="0" borderId="21" xfId="2" applyNumberFormat="1" applyFont="1" applyFill="1" applyBorder="1"/>
    <xf numFmtId="181" fontId="9" fillId="0" borderId="21" xfId="27" applyNumberFormat="1" applyFont="1" applyFill="1" applyBorder="1" applyAlignment="1" applyProtection="1">
      <alignment horizontal="center" vertical="center"/>
    </xf>
    <xf numFmtId="0" fontId="17" fillId="0" borderId="22" xfId="12" applyFont="1" applyFill="1" applyBorder="1" applyAlignment="1">
      <alignment horizontal="right"/>
    </xf>
    <xf numFmtId="166" fontId="28" fillId="0" borderId="6" xfId="30" applyNumberFormat="1" applyFont="1" applyFill="1" applyBorder="1" applyAlignment="1">
      <alignment horizontal="left" vertical="center" wrapText="1"/>
    </xf>
    <xf numFmtId="0" fontId="9" fillId="0" borderId="0" xfId="25" applyFont="1" applyFill="1" applyBorder="1" applyAlignment="1" applyProtection="1">
      <alignment horizontal="right"/>
    </xf>
    <xf numFmtId="177" fontId="10" fillId="0" borderId="0" xfId="2" applyNumberFormat="1" applyFont="1" applyFill="1" applyAlignment="1">
      <alignment horizontal="center" vertical="center" wrapText="1"/>
    </xf>
    <xf numFmtId="0" fontId="13" fillId="0" borderId="0" xfId="30" applyFont="1" applyFill="1"/>
    <xf numFmtId="0" fontId="26" fillId="0" borderId="0" xfId="36" applyFont="1" applyFill="1"/>
    <xf numFmtId="2" fontId="10" fillId="0" borderId="1" xfId="5" applyNumberFormat="1" applyFont="1" applyFill="1" applyBorder="1" applyAlignment="1">
      <alignment horizontal="center" vertical="center" wrapText="1"/>
    </xf>
    <xf numFmtId="0" fontId="10" fillId="0" borderId="29" xfId="5" applyFont="1" applyFill="1" applyBorder="1" applyAlignment="1">
      <alignment horizontal="center" vertical="center" wrapText="1"/>
    </xf>
    <xf numFmtId="0" fontId="9" fillId="0" borderId="6" xfId="25" applyFont="1" applyFill="1" applyBorder="1" applyAlignment="1">
      <alignment horizontal="center" vertical="center"/>
    </xf>
    <xf numFmtId="9" fontId="9" fillId="0" borderId="6" xfId="9" applyFont="1" applyFill="1" applyBorder="1" applyAlignment="1">
      <alignment horizontal="center" vertical="center"/>
    </xf>
    <xf numFmtId="0" fontId="10" fillId="0" borderId="15" xfId="25" applyFont="1" applyFill="1" applyBorder="1"/>
    <xf numFmtId="0" fontId="9" fillId="0" borderId="16" xfId="25" applyFont="1" applyFill="1" applyBorder="1"/>
    <xf numFmtId="49" fontId="9" fillId="0" borderId="16" xfId="25" applyNumberFormat="1" applyFont="1" applyFill="1" applyBorder="1"/>
    <xf numFmtId="0" fontId="9" fillId="0" borderId="17" xfId="25" applyFont="1" applyFill="1" applyBorder="1"/>
    <xf numFmtId="165" fontId="9" fillId="0" borderId="0" xfId="39" applyFont="1" applyFill="1"/>
    <xf numFmtId="0" fontId="9" fillId="0" borderId="0" xfId="25" applyFont="1" applyFill="1"/>
    <xf numFmtId="0" fontId="13" fillId="0" borderId="22" xfId="0" applyFont="1" applyFill="1" applyBorder="1" applyAlignment="1">
      <alignment horizontal="right"/>
    </xf>
    <xf numFmtId="174" fontId="10" fillId="0" borderId="21" xfId="2" applyNumberFormat="1" applyFont="1" applyFill="1" applyBorder="1" applyAlignment="1">
      <alignment horizontal="left" vertical="center" wrapText="1"/>
    </xf>
    <xf numFmtId="2" fontId="9" fillId="0" borderId="0" xfId="4" applyNumberFormat="1" applyFont="1" applyFill="1"/>
    <xf numFmtId="0" fontId="10" fillId="0" borderId="2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3" fillId="0" borderId="4" xfId="5" applyFont="1" applyFill="1" applyBorder="1" applyAlignment="1">
      <alignment horizontal="left" vertical="center" wrapText="1"/>
    </xf>
    <xf numFmtId="0" fontId="10" fillId="0" borderId="4" xfId="5" applyFont="1" applyFill="1" applyBorder="1" applyAlignment="1">
      <alignment horizontal="center" vertical="center" wrapText="1"/>
    </xf>
    <xf numFmtId="2" fontId="10" fillId="0" borderId="4" xfId="5" applyNumberFormat="1" applyFont="1" applyFill="1" applyBorder="1" applyAlignment="1">
      <alignment horizontal="center" vertical="center" wrapText="1"/>
    </xf>
    <xf numFmtId="9" fontId="9" fillId="0" borderId="0" xfId="3" applyNumberFormat="1" applyFont="1" applyFill="1" applyAlignment="1">
      <alignment horizontal="center" vertical="center" wrapText="1"/>
    </xf>
    <xf numFmtId="9" fontId="9" fillId="0" borderId="5" xfId="3" applyNumberFormat="1" applyFont="1" applyFill="1" applyBorder="1" applyAlignment="1">
      <alignment horizontal="center" vertical="center" wrapText="1"/>
    </xf>
    <xf numFmtId="0" fontId="9" fillId="0" borderId="14" xfId="6" applyFont="1" applyFill="1" applyBorder="1" applyAlignment="1">
      <alignment horizontal="center" vertical="center"/>
    </xf>
    <xf numFmtId="0" fontId="9" fillId="0" borderId="15" xfId="5" applyFont="1" applyFill="1" applyBorder="1" applyAlignment="1">
      <alignment horizontal="left" vertical="center" wrapText="1"/>
    </xf>
    <xf numFmtId="0" fontId="9" fillId="0" borderId="6" xfId="7" applyFont="1" applyFill="1" applyBorder="1" applyAlignment="1">
      <alignment horizontal="center" vertical="center" wrapText="1"/>
    </xf>
    <xf numFmtId="3" fontId="9" fillId="0" borderId="6" xfId="8" applyNumberFormat="1" applyFont="1" applyFill="1" applyBorder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2" fontId="9" fillId="0" borderId="6" xfId="8" applyNumberFormat="1" applyFont="1" applyFill="1" applyBorder="1" applyAlignment="1">
      <alignment horizontal="center" vertical="center"/>
    </xf>
    <xf numFmtId="49" fontId="9" fillId="0" borderId="6" xfId="10" applyNumberFormat="1" applyFont="1" applyFill="1" applyBorder="1" applyAlignment="1">
      <alignment horizontal="center" vertical="center" wrapText="1"/>
    </xf>
    <xf numFmtId="0" fontId="9" fillId="0" borderId="22" xfId="5" applyFont="1" applyFill="1" applyBorder="1" applyAlignment="1">
      <alignment horizontal="left" vertical="center" wrapText="1"/>
    </xf>
    <xf numFmtId="49" fontId="9" fillId="0" borderId="16" xfId="10" applyNumberFormat="1" applyFont="1" applyFill="1" applyBorder="1" applyAlignment="1">
      <alignment horizontal="center" vertical="center" wrapText="1"/>
    </xf>
    <xf numFmtId="49" fontId="9" fillId="0" borderId="23" xfId="10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/>
    </xf>
    <xf numFmtId="0" fontId="10" fillId="0" borderId="16" xfId="3" applyFont="1" applyFill="1" applyBorder="1"/>
    <xf numFmtId="2" fontId="10" fillId="0" borderId="16" xfId="3" applyNumberFormat="1" applyFont="1" applyFill="1" applyBorder="1"/>
    <xf numFmtId="2" fontId="10" fillId="0" borderId="0" xfId="3" applyNumberFormat="1" applyFont="1" applyFill="1"/>
    <xf numFmtId="0" fontId="9" fillId="0" borderId="22" xfId="3" applyFont="1" applyFill="1" applyBorder="1" applyAlignment="1">
      <alignment horizontal="right"/>
    </xf>
    <xf numFmtId="165" fontId="10" fillId="0" borderId="0" xfId="14" applyFont="1" applyFill="1"/>
    <xf numFmtId="2" fontId="10" fillId="0" borderId="0" xfId="2" applyNumberFormat="1" applyFont="1" applyFill="1"/>
    <xf numFmtId="2" fontId="10" fillId="0" borderId="0" xfId="4" applyNumberFormat="1" applyFont="1" applyFill="1"/>
    <xf numFmtId="165" fontId="9" fillId="0" borderId="24" xfId="2" applyFont="1" applyFill="1" applyBorder="1" applyAlignment="1">
      <alignment horizontal="center" vertical="center"/>
    </xf>
    <xf numFmtId="0" fontId="13" fillId="0" borderId="24" xfId="17" applyFont="1" applyFill="1" applyBorder="1" applyAlignment="1">
      <alignment horizontal="left" vertical="center" wrapText="1"/>
    </xf>
    <xf numFmtId="3" fontId="13" fillId="0" borderId="24" xfId="17" applyNumberFormat="1" applyFont="1" applyFill="1" applyBorder="1" applyAlignment="1">
      <alignment horizontal="center" vertical="center"/>
    </xf>
    <xf numFmtId="0" fontId="13" fillId="0" borderId="24" xfId="18" applyFont="1" applyFill="1" applyBorder="1" applyAlignment="1">
      <alignment horizontal="center" vertical="center"/>
    </xf>
    <xf numFmtId="169" fontId="13" fillId="0" borderId="6" xfId="0" applyNumberFormat="1" applyFont="1" applyFill="1" applyBorder="1" applyAlignment="1">
      <alignment horizontal="center" vertical="center"/>
    </xf>
    <xf numFmtId="9" fontId="13" fillId="0" borderId="15" xfId="18" applyNumberFormat="1" applyFont="1" applyFill="1" applyBorder="1" applyAlignment="1">
      <alignment horizontal="center" vertical="center"/>
    </xf>
    <xf numFmtId="170" fontId="9" fillId="0" borderId="22" xfId="2" applyNumberFormat="1" applyFont="1" applyFill="1" applyBorder="1" applyAlignment="1">
      <alignment horizontal="center" vertical="center" wrapText="1"/>
    </xf>
    <xf numFmtId="0" fontId="7" fillId="0" borderId="22" xfId="18" applyFont="1" applyFill="1" applyBorder="1"/>
    <xf numFmtId="0" fontId="9" fillId="0" borderId="23" xfId="18" applyFont="1" applyFill="1" applyBorder="1"/>
    <xf numFmtId="169" fontId="9" fillId="0" borderId="23" xfId="18" applyNumberFormat="1" applyFont="1" applyFill="1" applyBorder="1"/>
    <xf numFmtId="169" fontId="9" fillId="0" borderId="21" xfId="18" applyNumberFormat="1" applyFont="1" applyFill="1" applyBorder="1"/>
    <xf numFmtId="0" fontId="13" fillId="0" borderId="0" xfId="18" applyFont="1" applyFill="1"/>
    <xf numFmtId="169" fontId="13" fillId="0" borderId="0" xfId="18" applyNumberFormat="1" applyFont="1" applyFill="1"/>
    <xf numFmtId="0" fontId="2" fillId="0" borderId="0" xfId="0" applyFont="1" applyFill="1"/>
    <xf numFmtId="165" fontId="9" fillId="0" borderId="0" xfId="14" applyFont="1" applyFill="1"/>
    <xf numFmtId="165" fontId="22" fillId="0" borderId="0" xfId="2" applyFont="1" applyFill="1"/>
    <xf numFmtId="0" fontId="9" fillId="0" borderId="24" xfId="3" applyFont="1" applyFill="1" applyBorder="1" applyAlignment="1">
      <alignment vertical="center" wrapText="1"/>
    </xf>
    <xf numFmtId="171" fontId="9" fillId="0" borderId="24" xfId="15" applyNumberFormat="1" applyFont="1" applyFill="1" applyBorder="1" applyAlignment="1">
      <alignment horizontal="center" vertical="center"/>
    </xf>
    <xf numFmtId="173" fontId="9" fillId="0" borderId="24" xfId="15" applyNumberFormat="1" applyFont="1" applyFill="1" applyBorder="1" applyAlignment="1">
      <alignment horizontal="center" vertical="center"/>
    </xf>
    <xf numFmtId="170" fontId="9" fillId="0" borderId="24" xfId="16" applyFont="1" applyFill="1" applyBorder="1" applyAlignment="1">
      <alignment horizontal="center" vertical="center"/>
    </xf>
    <xf numFmtId="165" fontId="10" fillId="0" borderId="22" xfId="2" applyFont="1" applyFill="1" applyBorder="1"/>
    <xf numFmtId="165" fontId="9" fillId="0" borderId="22" xfId="2" applyFont="1" applyFill="1" applyBorder="1" applyAlignment="1">
      <alignment horizontal="right" vertical="center"/>
    </xf>
    <xf numFmtId="165" fontId="9" fillId="0" borderId="0" xfId="2" applyFont="1" applyFill="1" applyAlignment="1">
      <alignment horizontal="right" vertical="center"/>
    </xf>
    <xf numFmtId="167" fontId="10" fillId="0" borderId="0" xfId="2" applyNumberFormat="1" applyFont="1" applyFill="1" applyAlignment="1">
      <alignment horizontal="left" vertical="center" wrapText="1"/>
    </xf>
    <xf numFmtId="0" fontId="9" fillId="0" borderId="23" xfId="5" applyFont="1" applyFill="1" applyBorder="1" applyAlignment="1">
      <alignment wrapText="1"/>
    </xf>
    <xf numFmtId="0" fontId="10" fillId="0" borderId="22" xfId="3" applyFont="1" applyFill="1" applyBorder="1"/>
    <xf numFmtId="0" fontId="9" fillId="0" borderId="23" xfId="3" applyFont="1" applyFill="1" applyBorder="1"/>
    <xf numFmtId="2" fontId="9" fillId="0" borderId="23" xfId="3" applyNumberFormat="1" applyFont="1" applyFill="1" applyBorder="1"/>
    <xf numFmtId="0" fontId="9" fillId="0" borderId="6" xfId="3" applyFont="1" applyFill="1" applyBorder="1" applyAlignment="1">
      <alignment horizontal="right"/>
    </xf>
    <xf numFmtId="167" fontId="10" fillId="0" borderId="6" xfId="2" applyNumberFormat="1" applyFont="1" applyFill="1" applyBorder="1" applyAlignment="1">
      <alignment horizontal="left" vertical="center" wrapText="1"/>
    </xf>
    <xf numFmtId="0" fontId="9" fillId="0" borderId="24" xfId="5" applyFont="1" applyFill="1" applyBorder="1" applyAlignment="1">
      <alignment horizontal="left" vertical="center" wrapText="1"/>
    </xf>
    <xf numFmtId="165" fontId="9" fillId="0" borderId="24" xfId="15" applyFont="1" applyFill="1" applyBorder="1" applyAlignment="1">
      <alignment horizontal="center" vertical="center" wrapText="1"/>
    </xf>
    <xf numFmtId="165" fontId="9" fillId="0" borderId="22" xfId="15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vertical="center" wrapText="1"/>
    </xf>
    <xf numFmtId="170" fontId="9" fillId="0" borderId="21" xfId="16" applyFont="1" applyFill="1" applyBorder="1" applyAlignment="1">
      <alignment horizontal="center" vertical="center"/>
    </xf>
    <xf numFmtId="171" fontId="9" fillId="0" borderId="24" xfId="2" applyNumberFormat="1" applyFont="1" applyFill="1" applyBorder="1" applyAlignment="1">
      <alignment horizontal="center" vertical="center" wrapText="1"/>
    </xf>
    <xf numFmtId="168" fontId="9" fillId="0" borderId="24" xfId="2" applyNumberFormat="1" applyFont="1" applyFill="1" applyBorder="1" applyAlignment="1">
      <alignment horizontal="center" vertical="center" wrapText="1"/>
    </xf>
    <xf numFmtId="165" fontId="23" fillId="0" borderId="0" xfId="2" applyFont="1" applyFill="1"/>
    <xf numFmtId="165" fontId="9" fillId="0" borderId="22" xfId="2" applyFont="1" applyFill="1" applyBorder="1" applyAlignment="1">
      <alignment horizontal="right"/>
    </xf>
    <xf numFmtId="165" fontId="10" fillId="0" borderId="0" xfId="11" applyFont="1" applyFill="1"/>
    <xf numFmtId="165" fontId="9" fillId="0" borderId="24" xfId="11" applyFont="1" applyFill="1" applyBorder="1" applyAlignment="1">
      <alignment horizontal="center" vertical="center" wrapText="1"/>
    </xf>
    <xf numFmtId="173" fontId="9" fillId="0" borderId="24" xfId="11" applyNumberFormat="1" applyFont="1" applyFill="1" applyBorder="1" applyAlignment="1">
      <alignment horizontal="center" vertical="center" wrapText="1"/>
    </xf>
    <xf numFmtId="175" fontId="9" fillId="0" borderId="24" xfId="11" applyNumberFormat="1" applyFont="1" applyFill="1" applyBorder="1" applyAlignment="1">
      <alignment horizontal="center" vertical="center" wrapText="1"/>
    </xf>
    <xf numFmtId="170" fontId="9" fillId="0" borderId="9" xfId="11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165" fontId="9" fillId="0" borderId="25" xfId="21" applyFont="1" applyFill="1" applyBorder="1" applyAlignment="1">
      <alignment horizontal="center" vertical="center"/>
    </xf>
    <xf numFmtId="167" fontId="10" fillId="0" borderId="8" xfId="2" applyNumberFormat="1" applyFont="1" applyFill="1" applyBorder="1" applyAlignment="1">
      <alignment horizontal="left" vertical="center" wrapText="1"/>
    </xf>
    <xf numFmtId="165" fontId="9" fillId="0" borderId="0" xfId="21" applyFont="1" applyFill="1" applyAlignment="1">
      <alignment horizontal="center" vertical="center"/>
    </xf>
    <xf numFmtId="0" fontId="9" fillId="0" borderId="0" xfId="19" applyFont="1" applyFill="1"/>
    <xf numFmtId="49" fontId="10" fillId="0" borderId="0" xfId="19" applyNumberFormat="1" applyFont="1" applyFill="1"/>
    <xf numFmtId="0" fontId="10" fillId="0" borderId="5" xfId="5" applyFont="1" applyFill="1" applyBorder="1" applyAlignment="1">
      <alignment horizontal="center" vertical="center" wrapText="1"/>
    </xf>
    <xf numFmtId="0" fontId="9" fillId="0" borderId="24" xfId="19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vertical="center" wrapText="1"/>
    </xf>
    <xf numFmtId="49" fontId="9" fillId="0" borderId="6" xfId="19" applyNumberFormat="1" applyFont="1" applyFill="1" applyBorder="1" applyAlignment="1">
      <alignment horizontal="center" vertical="center"/>
    </xf>
    <xf numFmtId="3" fontId="9" fillId="0" borderId="6" xfId="19" applyNumberFormat="1" applyFont="1" applyFill="1" applyBorder="1" applyAlignment="1">
      <alignment horizontal="center" vertical="center" wrapText="1"/>
    </xf>
    <xf numFmtId="0" fontId="9" fillId="0" borderId="6" xfId="19" applyFont="1" applyFill="1" applyBorder="1" applyAlignment="1">
      <alignment horizontal="center" vertical="center"/>
    </xf>
    <xf numFmtId="175" fontId="24" fillId="0" borderId="6" xfId="4" applyNumberFormat="1" applyFont="1" applyFill="1" applyBorder="1" applyAlignment="1">
      <alignment horizontal="center" vertical="center" wrapText="1"/>
    </xf>
    <xf numFmtId="9" fontId="9" fillId="0" borderId="6" xfId="19" applyNumberFormat="1" applyFont="1" applyFill="1" applyBorder="1" applyAlignment="1">
      <alignment horizontal="center" vertical="center"/>
    </xf>
    <xf numFmtId="9" fontId="24" fillId="0" borderId="23" xfId="3" applyNumberFormat="1" applyFont="1" applyFill="1" applyBorder="1" applyAlignment="1">
      <alignment horizontal="center" vertical="center" wrapText="1"/>
    </xf>
    <xf numFmtId="49" fontId="9" fillId="0" borderId="19" xfId="19" applyNumberFormat="1" applyFont="1" applyFill="1" applyBorder="1" applyAlignment="1">
      <alignment horizontal="center" vertical="center"/>
    </xf>
    <xf numFmtId="3" fontId="9" fillId="0" borderId="19" xfId="19" applyNumberFormat="1" applyFont="1" applyFill="1" applyBorder="1" applyAlignment="1">
      <alignment horizontal="center" vertical="center" wrapText="1"/>
    </xf>
    <xf numFmtId="0" fontId="9" fillId="0" borderId="19" xfId="19" applyFont="1" applyFill="1" applyBorder="1" applyAlignment="1">
      <alignment horizontal="center" vertical="center"/>
    </xf>
    <xf numFmtId="175" fontId="24" fillId="0" borderId="14" xfId="4" applyNumberFormat="1" applyFont="1" applyFill="1" applyBorder="1" applyAlignment="1">
      <alignment horizontal="center" vertical="center" wrapText="1"/>
    </xf>
    <xf numFmtId="9" fontId="24" fillId="0" borderId="22" xfId="3" applyNumberFormat="1" applyFont="1" applyFill="1" applyBorder="1" applyAlignment="1">
      <alignment horizontal="center" vertical="center" wrapText="1"/>
    </xf>
    <xf numFmtId="175" fontId="24" fillId="0" borderId="24" xfId="4" applyNumberFormat="1" applyFont="1" applyFill="1" applyBorder="1" applyAlignment="1">
      <alignment horizontal="center" vertical="center" wrapText="1"/>
    </xf>
    <xf numFmtId="0" fontId="10" fillId="0" borderId="22" xfId="19" applyFont="1" applyFill="1" applyBorder="1"/>
    <xf numFmtId="0" fontId="9" fillId="0" borderId="23" xfId="19" applyFont="1" applyFill="1" applyBorder="1"/>
    <xf numFmtId="49" fontId="9" fillId="0" borderId="23" xfId="19" applyNumberFormat="1" applyFont="1" applyFill="1" applyBorder="1"/>
    <xf numFmtId="0" fontId="9" fillId="0" borderId="16" xfId="19" applyFont="1" applyFill="1" applyBorder="1"/>
    <xf numFmtId="0" fontId="9" fillId="0" borderId="17" xfId="19" applyFont="1" applyFill="1" applyBorder="1"/>
    <xf numFmtId="0" fontId="9" fillId="0" borderId="6" xfId="19" applyFont="1" applyFill="1" applyBorder="1" applyAlignment="1">
      <alignment horizontal="right"/>
    </xf>
    <xf numFmtId="174" fontId="10" fillId="0" borderId="6" xfId="19" applyNumberFormat="1" applyFont="1" applyFill="1" applyBorder="1" applyAlignment="1">
      <alignment horizontal="left" vertical="center" wrapText="1"/>
    </xf>
    <xf numFmtId="2" fontId="9" fillId="0" borderId="0" xfId="3" applyNumberFormat="1" applyFont="1" applyFill="1"/>
    <xf numFmtId="1" fontId="9" fillId="0" borderId="24" xfId="5" applyNumberFormat="1" applyFont="1" applyFill="1" applyBorder="1" applyAlignment="1">
      <alignment horizontal="center" vertical="center" wrapText="1"/>
    </xf>
    <xf numFmtId="2" fontId="9" fillId="0" borderId="24" xfId="5" applyNumberFormat="1" applyFont="1" applyFill="1" applyBorder="1" applyAlignment="1">
      <alignment horizontal="center" vertical="center" wrapText="1"/>
    </xf>
    <xf numFmtId="9" fontId="9" fillId="0" borderId="22" xfId="9" applyFont="1" applyFill="1" applyBorder="1" applyAlignment="1">
      <alignment horizontal="center" vertical="center"/>
    </xf>
    <xf numFmtId="0" fontId="9" fillId="0" borderId="21" xfId="3" applyFont="1" applyFill="1" applyBorder="1"/>
    <xf numFmtId="178" fontId="9" fillId="0" borderId="24" xfId="4" applyNumberFormat="1" applyFont="1" applyFill="1" applyBorder="1" applyAlignment="1">
      <alignment horizontal="center" vertical="center" wrapText="1"/>
    </xf>
    <xf numFmtId="174" fontId="10" fillId="0" borderId="21" xfId="19" applyNumberFormat="1" applyFont="1" applyFill="1" applyBorder="1" applyAlignment="1">
      <alignment horizontal="center" vertical="center" wrapText="1"/>
    </xf>
    <xf numFmtId="178" fontId="9" fillId="0" borderId="0" xfId="4" applyNumberFormat="1" applyFont="1" applyFill="1" applyAlignment="1">
      <alignment horizontal="center" vertical="center" wrapText="1"/>
    </xf>
    <xf numFmtId="174" fontId="10" fillId="0" borderId="0" xfId="19" applyNumberFormat="1" applyFont="1" applyFill="1" applyAlignment="1">
      <alignment horizontal="center" vertical="center" wrapText="1"/>
    </xf>
    <xf numFmtId="165" fontId="10" fillId="0" borderId="0" xfId="24" applyFont="1" applyFill="1"/>
    <xf numFmtId="49" fontId="9" fillId="0" borderId="22" xfId="10" applyNumberFormat="1" applyFont="1" applyFill="1" applyBorder="1" applyAlignment="1">
      <alignment horizontal="center" vertical="center" wrapText="1"/>
    </xf>
    <xf numFmtId="0" fontId="9" fillId="0" borderId="24" xfId="3" applyFont="1" applyFill="1" applyBorder="1" applyAlignment="1">
      <alignment horizontal="right"/>
    </xf>
    <xf numFmtId="0" fontId="9" fillId="0" borderId="0" xfId="3" applyFont="1" applyFill="1" applyAlignment="1">
      <alignment horizontal="right"/>
    </xf>
    <xf numFmtId="0" fontId="27" fillId="0" borderId="0" xfId="0" applyFont="1" applyFill="1" applyAlignment="1">
      <alignment horizontal="left" vertical="center" wrapText="1"/>
    </xf>
    <xf numFmtId="165" fontId="9" fillId="0" borderId="6" xfId="11" applyFont="1" applyFill="1" applyBorder="1" applyAlignment="1">
      <alignment horizontal="center" vertical="center"/>
    </xf>
    <xf numFmtId="165" fontId="9" fillId="0" borderId="6" xfId="11" applyFont="1" applyFill="1" applyBorder="1" applyAlignment="1">
      <alignment vertical="center" wrapText="1"/>
    </xf>
    <xf numFmtId="174" fontId="9" fillId="0" borderId="6" xfId="19" applyNumberFormat="1" applyFont="1" applyFill="1" applyBorder="1" applyAlignment="1">
      <alignment horizontal="center" vertical="center" wrapText="1"/>
    </xf>
    <xf numFmtId="1" fontId="9" fillId="0" borderId="0" xfId="11" applyNumberFormat="1" applyFont="1" applyFill="1" applyAlignment="1">
      <alignment horizontal="center" vertical="center"/>
    </xf>
    <xf numFmtId="165" fontId="9" fillId="0" borderId="0" xfId="11" applyFont="1" applyFill="1" applyAlignment="1">
      <alignment horizontal="center" vertical="center"/>
    </xf>
    <xf numFmtId="0" fontId="9" fillId="0" borderId="24" xfId="3" applyFont="1" applyFill="1" applyBorder="1" applyAlignment="1">
      <alignment wrapText="1"/>
    </xf>
    <xf numFmtId="173" fontId="9" fillId="0" borderId="24" xfId="15" applyNumberFormat="1" applyFont="1" applyFill="1" applyBorder="1" applyAlignment="1">
      <alignment horizontal="center" vertical="center" wrapText="1"/>
    </xf>
    <xf numFmtId="170" fontId="9" fillId="0" borderId="22" xfId="16" applyFont="1" applyFill="1" applyBorder="1" applyAlignment="1">
      <alignment horizontal="center" vertical="center"/>
    </xf>
    <xf numFmtId="9" fontId="9" fillId="0" borderId="6" xfId="3" applyNumberFormat="1" applyFont="1" applyFill="1" applyBorder="1" applyAlignment="1">
      <alignment horizontal="center" vertical="center" wrapText="1"/>
    </xf>
    <xf numFmtId="165" fontId="13" fillId="0" borderId="24" xfId="10" applyNumberFormat="1" applyFont="1" applyFill="1" applyBorder="1" applyAlignment="1">
      <alignment horizontal="left" vertical="center" wrapText="1"/>
    </xf>
    <xf numFmtId="3" fontId="9" fillId="0" borderId="7" xfId="8" applyNumberFormat="1" applyFont="1" applyFill="1" applyBorder="1" applyAlignment="1">
      <alignment horizontal="center" vertical="center" wrapText="1"/>
    </xf>
    <xf numFmtId="2" fontId="9" fillId="0" borderId="24" xfId="10" applyNumberFormat="1" applyFont="1" applyFill="1" applyBorder="1" applyAlignment="1">
      <alignment horizontal="center" vertical="center" wrapText="1"/>
    </xf>
    <xf numFmtId="170" fontId="9" fillId="0" borderId="24" xfId="10" applyNumberFormat="1" applyFont="1" applyFill="1" applyBorder="1" applyAlignment="1">
      <alignment horizontal="center" vertical="center"/>
    </xf>
    <xf numFmtId="49" fontId="9" fillId="0" borderId="24" xfId="10" applyNumberFormat="1" applyFont="1" applyFill="1" applyBorder="1" applyAlignment="1">
      <alignment horizontal="right" vertical="center"/>
    </xf>
    <xf numFmtId="165" fontId="9" fillId="0" borderId="0" xfId="21" applyFont="1" applyFill="1"/>
    <xf numFmtId="173" fontId="9" fillId="0" borderId="24" xfId="2" applyNumberFormat="1" applyFont="1" applyFill="1" applyBorder="1" applyAlignment="1">
      <alignment horizontal="center" vertical="center" wrapText="1"/>
    </xf>
    <xf numFmtId="170" fontId="9" fillId="0" borderId="22" xfId="2" applyNumberFormat="1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3" fillId="0" borderId="0" xfId="19" applyFont="1" applyFill="1"/>
    <xf numFmtId="0" fontId="26" fillId="0" borderId="0" xfId="19" applyFont="1" applyFill="1"/>
    <xf numFmtId="176" fontId="33" fillId="0" borderId="0" xfId="19" applyNumberFormat="1" applyFont="1" applyFill="1"/>
    <xf numFmtId="4" fontId="26" fillId="0" borderId="0" xfId="19" applyNumberFormat="1" applyFont="1" applyFill="1"/>
    <xf numFmtId="2" fontId="26" fillId="0" borderId="0" xfId="19" applyNumberFormat="1" applyFont="1" applyFill="1"/>
    <xf numFmtId="0" fontId="0" fillId="0" borderId="0" xfId="19" applyFont="1" applyFill="1"/>
    <xf numFmtId="0" fontId="26" fillId="0" borderId="6" xfId="19" applyFont="1" applyFill="1" applyBorder="1" applyAlignment="1">
      <alignment horizontal="center" vertical="center"/>
    </xf>
    <xf numFmtId="0" fontId="26" fillId="0" borderId="6" xfId="19" applyFont="1" applyFill="1" applyBorder="1" applyAlignment="1">
      <alignment vertical="center" wrapText="1"/>
    </xf>
    <xf numFmtId="3" fontId="26" fillId="0" borderId="6" xfId="19" applyNumberFormat="1" applyFont="1" applyFill="1" applyBorder="1" applyAlignment="1">
      <alignment horizontal="center" vertical="center"/>
    </xf>
    <xf numFmtId="3" fontId="26" fillId="0" borderId="6" xfId="19" applyNumberFormat="1" applyFont="1" applyFill="1" applyBorder="1" applyAlignment="1">
      <alignment horizontal="center" vertical="center" wrapText="1"/>
    </xf>
    <xf numFmtId="0" fontId="0" fillId="0" borderId="6" xfId="19" applyFont="1" applyFill="1" applyBorder="1" applyAlignment="1">
      <alignment horizontal="center" vertical="center"/>
    </xf>
    <xf numFmtId="4" fontId="0" fillId="0" borderId="6" xfId="19" applyNumberFormat="1" applyFont="1" applyFill="1" applyBorder="1" applyAlignment="1">
      <alignment horizontal="center" vertical="center"/>
    </xf>
    <xf numFmtId="9" fontId="0" fillId="0" borderId="10" xfId="19" applyNumberFormat="1" applyFont="1" applyFill="1" applyBorder="1" applyAlignment="1">
      <alignment horizontal="center" vertical="center"/>
    </xf>
    <xf numFmtId="4" fontId="0" fillId="0" borderId="6" xfId="19" applyNumberFormat="1" applyFont="1" applyFill="1" applyBorder="1" applyAlignment="1">
      <alignment horizontal="center" vertical="center" wrapText="1"/>
    </xf>
    <xf numFmtId="0" fontId="33" fillId="0" borderId="11" xfId="19" applyFont="1" applyFill="1" applyBorder="1"/>
    <xf numFmtId="0" fontId="26" fillId="0" borderId="12" xfId="19" applyFont="1" applyFill="1" applyBorder="1"/>
    <xf numFmtId="4" fontId="26" fillId="0" borderId="12" xfId="19" applyNumberFormat="1" applyFont="1" applyFill="1" applyBorder="1"/>
    <xf numFmtId="2" fontId="26" fillId="0" borderId="13" xfId="19" applyNumberFormat="1" applyFont="1" applyFill="1" applyBorder="1"/>
    <xf numFmtId="4" fontId="3" fillId="0" borderId="0" xfId="0" applyNumberFormat="1" applyFont="1" applyFill="1"/>
    <xf numFmtId="4" fontId="0" fillId="0" borderId="0" xfId="0" applyNumberFormat="1" applyFill="1"/>
    <xf numFmtId="1" fontId="0" fillId="0" borderId="0" xfId="0" applyNumberFormat="1" applyFill="1"/>
    <xf numFmtId="164" fontId="16" fillId="0" borderId="6" xfId="0" applyNumberFormat="1" applyFont="1" applyFill="1" applyBorder="1" applyAlignment="1">
      <alignment horizontal="center" vertical="center"/>
    </xf>
    <xf numFmtId="1" fontId="31" fillId="0" borderId="6" xfId="0" applyNumberFormat="1" applyFont="1" applyFill="1" applyBorder="1" applyAlignment="1">
      <alignment horizontal="center" vertical="center"/>
    </xf>
    <xf numFmtId="164" fontId="42" fillId="0" borderId="6" xfId="0" applyNumberFormat="1" applyFont="1" applyFill="1" applyBorder="1" applyAlignment="1">
      <alignment horizontal="center"/>
    </xf>
    <xf numFmtId="0" fontId="31" fillId="0" borderId="0" xfId="0" applyFont="1" applyFill="1" applyAlignment="1"/>
    <xf numFmtId="183" fontId="42" fillId="0" borderId="6" xfId="0" applyNumberFormat="1" applyFont="1" applyFill="1" applyBorder="1" applyAlignment="1" applyProtection="1">
      <alignment horizontal="center" vertical="center" wrapText="1"/>
    </xf>
    <xf numFmtId="164" fontId="4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165" fontId="10" fillId="0" borderId="3" xfId="11" applyFont="1" applyFill="1" applyBorder="1" applyAlignment="1">
      <alignment horizontal="center" vertical="center" wrapText="1"/>
    </xf>
    <xf numFmtId="165" fontId="10" fillId="0" borderId="5" xfId="11" applyFont="1" applyFill="1" applyBorder="1" applyAlignment="1">
      <alignment horizontal="center" vertical="center" wrapText="1"/>
    </xf>
    <xf numFmtId="165" fontId="9" fillId="0" borderId="6" xfId="11" applyFont="1" applyFill="1" applyBorder="1" applyAlignment="1">
      <alignment horizontal="center" vertical="center" wrapText="1"/>
    </xf>
    <xf numFmtId="0" fontId="36" fillId="0" borderId="27" xfId="0" applyFont="1" applyFill="1" applyBorder="1" applyAlignment="1"/>
    <xf numFmtId="165" fontId="9" fillId="0" borderId="3" xfId="11" applyFont="1" applyFill="1" applyBorder="1" applyAlignment="1">
      <alignment horizontal="center" vertical="center" wrapText="1"/>
    </xf>
    <xf numFmtId="165" fontId="9" fillId="0" borderId="5" xfId="11" applyFont="1" applyFill="1" applyBorder="1" applyAlignment="1">
      <alignment horizontal="center" vertical="center" wrapText="1"/>
    </xf>
    <xf numFmtId="165" fontId="10" fillId="0" borderId="22" xfId="11" applyFont="1" applyFill="1" applyBorder="1" applyAlignment="1">
      <alignment horizontal="left"/>
    </xf>
    <xf numFmtId="165" fontId="10" fillId="0" borderId="23" xfId="11" applyFont="1" applyFill="1" applyBorder="1" applyAlignment="1">
      <alignment horizontal="left"/>
    </xf>
    <xf numFmtId="165" fontId="10" fillId="0" borderId="21" xfId="11" applyFont="1" applyFill="1" applyBorder="1" applyAlignment="1">
      <alignment horizontal="left"/>
    </xf>
    <xf numFmtId="165" fontId="10" fillId="0" borderId="15" xfId="11" applyFont="1" applyFill="1" applyBorder="1" applyAlignment="1">
      <alignment horizontal="left"/>
    </xf>
    <xf numFmtId="165" fontId="10" fillId="0" borderId="16" xfId="11" applyFont="1" applyFill="1" applyBorder="1" applyAlignment="1">
      <alignment horizontal="left"/>
    </xf>
    <xf numFmtId="165" fontId="10" fillId="0" borderId="17" xfId="11" applyFont="1" applyFill="1" applyBorder="1" applyAlignment="1">
      <alignment horizontal="left"/>
    </xf>
    <xf numFmtId="0" fontId="0" fillId="0" borderId="32" xfId="0" applyFill="1" applyBorder="1" applyAlignment="1">
      <alignment horizontal="center" vertical="center"/>
    </xf>
    <xf numFmtId="0" fontId="44" fillId="0" borderId="0" xfId="0" applyFont="1" applyFill="1"/>
    <xf numFmtId="164" fontId="41" fillId="0" borderId="26" xfId="0" applyNumberFormat="1" applyFont="1" applyFill="1" applyBorder="1" applyAlignment="1">
      <alignment vertical="center" wrapText="1"/>
    </xf>
    <xf numFmtId="164" fontId="41" fillId="0" borderId="28" xfId="0" applyNumberFormat="1" applyFont="1" applyFill="1" applyBorder="1" applyAlignment="1">
      <alignment vertical="center" wrapText="1"/>
    </xf>
    <xf numFmtId="164" fontId="41" fillId="0" borderId="6" xfId="0" applyNumberFormat="1" applyFont="1" applyFill="1" applyBorder="1" applyAlignment="1">
      <alignment vertical="center" wrapText="1"/>
    </xf>
  </cellXfs>
  <cellStyles count="46">
    <cellStyle name="60% - akcent 1 4 2" xfId="19" xr:uid="{00000000-0005-0000-0000-000000000000}"/>
    <cellStyle name="Excel Built-in Normal 1 3" xfId="21" xr:uid="{00000000-0005-0000-0000-000001000000}"/>
    <cellStyle name="Excel Built-in Normal 1 4" xfId="7" xr:uid="{00000000-0005-0000-0000-000002000000}"/>
    <cellStyle name="Excel Built-in Normal 1 5" xfId="26" xr:uid="{00000000-0005-0000-0000-000003000000}"/>
    <cellStyle name="Excel Built-in Normal 3" xfId="37" xr:uid="{00000000-0005-0000-0000-000004000000}"/>
    <cellStyle name="Excel Built-in Normal 3 3" xfId="32" xr:uid="{00000000-0005-0000-0000-000005000000}"/>
    <cellStyle name="Excel Built-in Normal 4" xfId="2" xr:uid="{00000000-0005-0000-0000-000006000000}"/>
    <cellStyle name="Excel Built-in Normal 5" xfId="3" xr:uid="{00000000-0005-0000-0000-000007000000}"/>
    <cellStyle name="Excel Built-in Normal 5 2" xfId="25" xr:uid="{00000000-0005-0000-0000-000008000000}"/>
    <cellStyle name="Excel_BuiltIn_Comma 2" xfId="20" xr:uid="{00000000-0005-0000-0000-000009000000}"/>
    <cellStyle name="Excel_BuiltIn_Percent" xfId="9" xr:uid="{00000000-0005-0000-0000-00000A000000}"/>
    <cellStyle name="Excel_BuiltIn_Percent 1" xfId="16" xr:uid="{00000000-0005-0000-0000-00000B000000}"/>
    <cellStyle name="Excel_BuiltIn_Percent 2" xfId="28" xr:uid="{00000000-0005-0000-0000-00000C000000}"/>
    <cellStyle name="Normalny" xfId="0" builtinId="0"/>
    <cellStyle name="Normalny 10" xfId="10" xr:uid="{00000000-0005-0000-0000-00000E000000}"/>
    <cellStyle name="Normalny 12" xfId="36" xr:uid="{00000000-0005-0000-0000-00000F000000}"/>
    <cellStyle name="Normalny 2" xfId="22" xr:uid="{00000000-0005-0000-0000-000010000000}"/>
    <cellStyle name="Normalny 2 2" xfId="30" xr:uid="{00000000-0005-0000-0000-000011000000}"/>
    <cellStyle name="Normalny 2 2 2 2" xfId="11" xr:uid="{00000000-0005-0000-0000-000012000000}"/>
    <cellStyle name="Normalny 2 2 2 3" xfId="27" xr:uid="{00000000-0005-0000-0000-000013000000}"/>
    <cellStyle name="Normalny 2 2 3" xfId="24" xr:uid="{00000000-0005-0000-0000-000014000000}"/>
    <cellStyle name="Normalny 2 3" xfId="45" xr:uid="{00000000-0005-0000-0000-000015000000}"/>
    <cellStyle name="Normalny 2 4" xfId="43" xr:uid="{00000000-0005-0000-0000-000016000000}"/>
    <cellStyle name="Normalny 2 6" xfId="6" xr:uid="{00000000-0005-0000-0000-000017000000}"/>
    <cellStyle name="Normalny 3 6" xfId="8" xr:uid="{00000000-0005-0000-0000-000018000000}"/>
    <cellStyle name="Normalny 4 5" xfId="44" xr:uid="{00000000-0005-0000-0000-000019000000}"/>
    <cellStyle name="Normalny 5 3" xfId="38" xr:uid="{00000000-0005-0000-0000-00001A000000}"/>
    <cellStyle name="Normalny 6" xfId="18" xr:uid="{00000000-0005-0000-0000-00001B000000}"/>
    <cellStyle name="Normalny 7" xfId="12" xr:uid="{00000000-0005-0000-0000-00001C000000}"/>
    <cellStyle name="Normalny 7 2" xfId="14" xr:uid="{00000000-0005-0000-0000-00001D000000}"/>
    <cellStyle name="Normalny 9" xfId="4" xr:uid="{00000000-0005-0000-0000-00001E000000}"/>
    <cellStyle name="Normalny 9 2" xfId="39" xr:uid="{00000000-0005-0000-0000-00001F000000}"/>
    <cellStyle name="Normalny_Arkusz1" xfId="5" xr:uid="{00000000-0005-0000-0000-000020000000}"/>
    <cellStyle name="Normalny_Arkusz1 2" xfId="17" xr:uid="{00000000-0005-0000-0000-000021000000}"/>
    <cellStyle name="Normalny_Arkusz1 3" xfId="15" xr:uid="{00000000-0005-0000-0000-000022000000}"/>
    <cellStyle name="Procentowy" xfId="23" builtinId="5"/>
    <cellStyle name="Procentowy 2" xfId="41" xr:uid="{00000000-0005-0000-0000-000024000000}"/>
    <cellStyle name="Procentowy 2 2 2" xfId="34" xr:uid="{00000000-0005-0000-0000-000025000000}"/>
    <cellStyle name="Procentowy 2 2 3" xfId="33" xr:uid="{00000000-0005-0000-0000-000026000000}"/>
    <cellStyle name="Procentowy 3 4" xfId="40" xr:uid="{00000000-0005-0000-0000-000027000000}"/>
    <cellStyle name="Procentowy 4" xfId="42" xr:uid="{00000000-0005-0000-0000-000028000000}"/>
    <cellStyle name="Procentowy 7" xfId="13" xr:uid="{00000000-0005-0000-0000-000029000000}"/>
    <cellStyle name="Walutowy" xfId="1" builtinId="4"/>
    <cellStyle name="Walutowy 2 2 2" xfId="29" xr:uid="{00000000-0005-0000-0000-00002B000000}"/>
    <cellStyle name="Walutowy 3 2" xfId="35" xr:uid="{00000000-0005-0000-0000-00002C000000}"/>
    <cellStyle name="Walutowy 3 2 2 2" xfId="31" xr:uid="{00000000-0005-0000-0000-00002D000000}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sz val="11"/>
        <color indexed="27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sz val="11"/>
        <color indexed="27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9"/>
  <sheetViews>
    <sheetView tabSelected="1" zoomScale="70" zoomScaleNormal="70" zoomScaleSheetLayoutView="70" workbookViewId="0">
      <selection activeCell="C5" sqref="C5"/>
    </sheetView>
  </sheetViews>
  <sheetFormatPr defaultRowHeight="14.4"/>
  <cols>
    <col min="1" max="1" width="5.109375" style="4" customWidth="1"/>
    <col min="2" max="2" width="10.109375" style="4" customWidth="1"/>
    <col min="3" max="3" width="76.5546875" style="4" customWidth="1"/>
    <col min="4" max="4" width="11.33203125" style="4" customWidth="1"/>
    <col min="5" max="5" width="13.88671875" style="4" customWidth="1"/>
    <col min="6" max="6" width="14.6640625" style="4" customWidth="1"/>
    <col min="7" max="7" width="13.88671875" style="4" customWidth="1"/>
    <col min="8" max="8" width="17.109375" style="4" customWidth="1"/>
    <col min="9" max="9" width="18.5546875" style="4" customWidth="1"/>
    <col min="10" max="11" width="15" style="4" customWidth="1"/>
    <col min="12" max="12" width="20.88671875" style="4" customWidth="1"/>
    <col min="13" max="13" width="22.88671875" style="4" customWidth="1"/>
    <col min="14" max="14" width="23.44140625" style="4" customWidth="1"/>
    <col min="15" max="16384" width="8.88671875" style="4"/>
  </cols>
  <sheetData>
    <row r="1" spans="2:16" ht="21">
      <c r="C1" s="44" t="s">
        <v>134</v>
      </c>
      <c r="D1" s="45"/>
      <c r="E1" s="45"/>
      <c r="F1" s="45"/>
      <c r="G1" s="45"/>
      <c r="H1" s="45"/>
    </row>
    <row r="2" spans="2:16" ht="37.950000000000003" customHeight="1">
      <c r="C2" s="324" t="s">
        <v>136</v>
      </c>
      <c r="D2" s="46" t="s">
        <v>137</v>
      </c>
      <c r="E2" s="45"/>
      <c r="F2" s="45"/>
      <c r="G2" s="45"/>
      <c r="H2" s="45"/>
      <c r="P2" s="47"/>
    </row>
    <row r="3" spans="2:16" ht="23.4" customHeight="1">
      <c r="C3" s="48"/>
      <c r="D3" s="45"/>
      <c r="E3" s="45"/>
      <c r="F3" s="45"/>
      <c r="G3" s="45"/>
      <c r="H3" s="45"/>
    </row>
    <row r="4" spans="2:16" ht="21">
      <c r="C4" s="49" t="s">
        <v>108</v>
      </c>
      <c r="D4" s="45"/>
      <c r="E4" s="45"/>
      <c r="F4" s="45"/>
      <c r="G4" s="45"/>
      <c r="H4" s="45"/>
    </row>
    <row r="5" spans="2:16" ht="315.60000000000002" customHeight="1">
      <c r="C5" s="50" t="s">
        <v>135</v>
      </c>
      <c r="D5" s="45"/>
      <c r="E5" s="45"/>
      <c r="F5" s="45"/>
      <c r="G5" s="45"/>
      <c r="H5" s="45"/>
    </row>
    <row r="6" spans="2:16">
      <c r="C6" s="45"/>
      <c r="D6" s="45"/>
      <c r="E6" s="45"/>
      <c r="F6" s="45"/>
      <c r="G6" s="45"/>
      <c r="H6" s="45"/>
    </row>
    <row r="7" spans="2:16" ht="99" customHeight="1">
      <c r="C7" s="51" t="s">
        <v>99</v>
      </c>
      <c r="D7" s="45"/>
      <c r="E7" s="45"/>
      <c r="F7" s="45"/>
      <c r="G7" s="45"/>
      <c r="H7" s="45"/>
    </row>
    <row r="9" spans="2:16">
      <c r="B9" s="52"/>
      <c r="C9" s="53" t="s">
        <v>26</v>
      </c>
      <c r="D9" s="52"/>
      <c r="E9" s="52"/>
      <c r="F9" s="52"/>
      <c r="G9" s="52"/>
      <c r="H9" s="52"/>
      <c r="I9" s="52"/>
      <c r="J9" s="52"/>
      <c r="K9" s="54"/>
      <c r="L9" s="52"/>
      <c r="M9" s="52"/>
    </row>
    <row r="10" spans="2:16">
      <c r="B10" s="52"/>
      <c r="C10" s="53" t="s">
        <v>57</v>
      </c>
      <c r="D10" s="52"/>
      <c r="E10" s="52"/>
      <c r="F10" s="52"/>
      <c r="G10" s="52"/>
      <c r="H10" s="52"/>
      <c r="I10" s="52"/>
      <c r="J10" s="52"/>
      <c r="K10" s="54"/>
      <c r="L10" s="52"/>
      <c r="M10" s="52"/>
    </row>
    <row r="11" spans="2:16">
      <c r="B11" s="52"/>
      <c r="C11" s="53" t="s">
        <v>48</v>
      </c>
      <c r="D11" s="52"/>
      <c r="E11" s="52"/>
      <c r="F11" s="52"/>
      <c r="G11" s="52"/>
      <c r="H11" s="52"/>
      <c r="I11" s="52"/>
      <c r="J11" s="52"/>
      <c r="K11" s="54"/>
      <c r="L11" s="52"/>
      <c r="M11" s="52"/>
    </row>
    <row r="12" spans="2:16" ht="41.4">
      <c r="B12" s="40" t="s">
        <v>2</v>
      </c>
      <c r="C12" s="40" t="s">
        <v>3</v>
      </c>
      <c r="D12" s="40" t="s">
        <v>4</v>
      </c>
      <c r="E12" s="40" t="s">
        <v>5</v>
      </c>
      <c r="F12" s="40" t="s">
        <v>6</v>
      </c>
      <c r="G12" s="40" t="s">
        <v>7</v>
      </c>
      <c r="H12" s="55" t="s">
        <v>8</v>
      </c>
      <c r="I12" s="41" t="s">
        <v>9</v>
      </c>
      <c r="J12" s="41" t="s">
        <v>10</v>
      </c>
      <c r="K12" s="41" t="s">
        <v>11</v>
      </c>
      <c r="L12" s="56" t="s">
        <v>12</v>
      </c>
      <c r="M12" s="41" t="s">
        <v>13</v>
      </c>
      <c r="N12" s="57" t="s">
        <v>25</v>
      </c>
      <c r="O12" s="58"/>
    </row>
    <row r="13" spans="2:16" ht="110.4">
      <c r="B13" s="59">
        <v>1</v>
      </c>
      <c r="C13" s="60" t="s">
        <v>105</v>
      </c>
      <c r="D13" s="61" t="s">
        <v>16</v>
      </c>
      <c r="E13" s="62">
        <v>100</v>
      </c>
      <c r="F13" s="63">
        <v>10</v>
      </c>
      <c r="G13" s="64">
        <f>CEILING(E13/F13,1)</f>
        <v>10</v>
      </c>
      <c r="H13" s="65"/>
      <c r="I13" s="66">
        <f t="shared" ref="I13:I15" si="0">H13*L13+H13</f>
        <v>0</v>
      </c>
      <c r="J13" s="66">
        <f t="shared" ref="J13:J15" si="1">ROUND(G13*H13,2)</f>
        <v>0</v>
      </c>
      <c r="K13" s="66">
        <f t="shared" ref="K13:K15" si="2">ROUND(G13*I13,2)</f>
        <v>0</v>
      </c>
      <c r="L13" s="7"/>
      <c r="M13" s="67" t="s">
        <v>17</v>
      </c>
      <c r="N13" s="68"/>
    </row>
    <row r="14" spans="2:16" ht="124.2">
      <c r="B14" s="59">
        <v>2</v>
      </c>
      <c r="C14" s="60" t="s">
        <v>106</v>
      </c>
      <c r="D14" s="61" t="s">
        <v>16</v>
      </c>
      <c r="E14" s="62">
        <v>2000</v>
      </c>
      <c r="F14" s="63">
        <v>10</v>
      </c>
      <c r="G14" s="64">
        <f>CEILING(E14/F14,1)</f>
        <v>200</v>
      </c>
      <c r="H14" s="65"/>
      <c r="I14" s="66">
        <f t="shared" si="0"/>
        <v>0</v>
      </c>
      <c r="J14" s="66">
        <f t="shared" si="1"/>
        <v>0</v>
      </c>
      <c r="K14" s="66">
        <f t="shared" si="2"/>
        <v>0</v>
      </c>
      <c r="L14" s="7"/>
      <c r="M14" s="67" t="s">
        <v>17</v>
      </c>
      <c r="N14" s="68"/>
    </row>
    <row r="15" spans="2:16" ht="55.2">
      <c r="B15" s="59">
        <v>3</v>
      </c>
      <c r="C15" s="60" t="s">
        <v>107</v>
      </c>
      <c r="D15" s="61" t="s">
        <v>16</v>
      </c>
      <c r="E15" s="62">
        <v>1000</v>
      </c>
      <c r="F15" s="63">
        <v>10</v>
      </c>
      <c r="G15" s="64">
        <f>CEILING(E15/F15,1)</f>
        <v>100</v>
      </c>
      <c r="H15" s="65"/>
      <c r="I15" s="66">
        <f t="shared" si="0"/>
        <v>0</v>
      </c>
      <c r="J15" s="66">
        <f t="shared" si="1"/>
        <v>0</v>
      </c>
      <c r="K15" s="66">
        <f t="shared" si="2"/>
        <v>0</v>
      </c>
      <c r="L15" s="7"/>
      <c r="M15" s="67" t="s">
        <v>17</v>
      </c>
      <c r="N15" s="68"/>
    </row>
    <row r="16" spans="2:16">
      <c r="B16" s="69" t="s">
        <v>23</v>
      </c>
      <c r="C16" s="70"/>
      <c r="D16" s="70"/>
      <c r="E16" s="70"/>
      <c r="F16" s="70"/>
      <c r="G16" s="70"/>
      <c r="H16" s="71"/>
      <c r="I16" s="72"/>
      <c r="J16" s="9">
        <f>SUM(J13:J15)</f>
        <v>0</v>
      </c>
      <c r="K16" s="9">
        <f>SUM(K13:K15)</f>
        <v>0</v>
      </c>
      <c r="L16" s="52"/>
      <c r="M16" s="52"/>
    </row>
    <row r="17" spans="1:15">
      <c r="J17" s="73" t="s">
        <v>24</v>
      </c>
      <c r="K17" s="74">
        <f>K16-J16</f>
        <v>0</v>
      </c>
    </row>
    <row r="19" spans="1:15">
      <c r="B19" s="75" t="s">
        <v>100</v>
      </c>
      <c r="C19" s="76"/>
      <c r="D19" s="76"/>
      <c r="E19" s="76"/>
      <c r="F19" s="77"/>
    </row>
    <row r="20" spans="1:15" ht="41.4">
      <c r="A20" s="41" t="s">
        <v>2</v>
      </c>
      <c r="B20" s="78" t="s">
        <v>101</v>
      </c>
      <c r="C20" s="78" t="s">
        <v>102</v>
      </c>
      <c r="D20" s="79" t="s">
        <v>103</v>
      </c>
      <c r="E20" s="311" t="s">
        <v>104</v>
      </c>
      <c r="F20" s="312"/>
    </row>
    <row r="21" spans="1:15">
      <c r="A21" s="68"/>
      <c r="B21" s="80"/>
      <c r="C21" s="80"/>
      <c r="D21" s="81"/>
      <c r="E21" s="315"/>
      <c r="F21" s="316"/>
    </row>
    <row r="22" spans="1:15">
      <c r="A22" s="68"/>
      <c r="B22" s="80"/>
      <c r="C22" s="80"/>
      <c r="D22" s="81"/>
      <c r="E22" s="315"/>
      <c r="F22" s="316"/>
    </row>
    <row r="23" spans="1:15">
      <c r="A23" s="68"/>
      <c r="B23" s="80"/>
      <c r="C23" s="80"/>
      <c r="D23" s="81"/>
      <c r="E23" s="315"/>
      <c r="F23" s="316"/>
    </row>
    <row r="26" spans="1:15">
      <c r="C26" s="82" t="s">
        <v>95</v>
      </c>
    </row>
    <row r="27" spans="1:15">
      <c r="B27" s="83"/>
      <c r="C27" s="82" t="s">
        <v>47</v>
      </c>
      <c r="D27" s="83"/>
      <c r="E27" s="83"/>
      <c r="F27" s="83"/>
      <c r="G27" s="83"/>
      <c r="H27" s="84"/>
      <c r="I27" s="84"/>
      <c r="J27" s="84"/>
      <c r="K27" s="84"/>
      <c r="L27" s="77"/>
      <c r="M27" s="77"/>
    </row>
    <row r="28" spans="1:15">
      <c r="B28" s="83"/>
      <c r="C28" s="82" t="s">
        <v>48</v>
      </c>
      <c r="D28" s="83"/>
      <c r="E28" s="83"/>
      <c r="F28" s="83"/>
      <c r="G28" s="83"/>
      <c r="H28" s="84"/>
      <c r="I28" s="84"/>
      <c r="J28" s="84"/>
      <c r="K28" s="84"/>
      <c r="L28" s="77"/>
      <c r="M28" s="77"/>
    </row>
    <row r="29" spans="1:15" ht="41.4">
      <c r="B29" s="40" t="s">
        <v>2</v>
      </c>
      <c r="C29" s="40" t="s">
        <v>3</v>
      </c>
      <c r="D29" s="40" t="s">
        <v>4</v>
      </c>
      <c r="E29" s="40" t="s">
        <v>5</v>
      </c>
      <c r="F29" s="40" t="s">
        <v>6</v>
      </c>
      <c r="G29" s="40" t="s">
        <v>7</v>
      </c>
      <c r="H29" s="55" t="s">
        <v>8</v>
      </c>
      <c r="I29" s="41" t="s">
        <v>9</v>
      </c>
      <c r="J29" s="41" t="s">
        <v>10</v>
      </c>
      <c r="K29" s="41" t="s">
        <v>11</v>
      </c>
      <c r="L29" s="56" t="s">
        <v>12</v>
      </c>
      <c r="M29" s="41" t="s">
        <v>13</v>
      </c>
      <c r="N29" s="57" t="s">
        <v>25</v>
      </c>
      <c r="O29" s="58"/>
    </row>
    <row r="30" spans="1:15" ht="151.80000000000001">
      <c r="B30" s="63">
        <v>1</v>
      </c>
      <c r="C30" s="85" t="s">
        <v>63</v>
      </c>
      <c r="D30" s="86" t="s">
        <v>16</v>
      </c>
      <c r="E30" s="87">
        <v>100</v>
      </c>
      <c r="F30" s="88">
        <v>1</v>
      </c>
      <c r="G30" s="64">
        <f t="shared" ref="G30:G35" si="3">CEILING(E30/F30,1)</f>
        <v>100</v>
      </c>
      <c r="H30" s="14"/>
      <c r="I30" s="66">
        <f t="shared" ref="I30:I35" si="4">H30*L30+H30</f>
        <v>0</v>
      </c>
      <c r="J30" s="66">
        <f t="shared" ref="J30:J35" si="5">ROUND(G30*H30,2)</f>
        <v>0</v>
      </c>
      <c r="K30" s="66">
        <f t="shared" ref="K30:K35" si="6">ROUND(G30*I30,2)</f>
        <v>0</v>
      </c>
      <c r="L30" s="89"/>
      <c r="M30" s="90" t="s">
        <v>17</v>
      </c>
      <c r="N30" s="68"/>
    </row>
    <row r="31" spans="1:15">
      <c r="B31" s="63">
        <v>2</v>
      </c>
      <c r="C31" s="85" t="s">
        <v>64</v>
      </c>
      <c r="D31" s="86" t="s">
        <v>16</v>
      </c>
      <c r="E31" s="87">
        <v>300</v>
      </c>
      <c r="F31" s="88">
        <v>1</v>
      </c>
      <c r="G31" s="64">
        <f t="shared" si="3"/>
        <v>300</v>
      </c>
      <c r="H31" s="14"/>
      <c r="I31" s="66">
        <f t="shared" si="4"/>
        <v>0</v>
      </c>
      <c r="J31" s="66">
        <f t="shared" si="5"/>
        <v>0</v>
      </c>
      <c r="K31" s="66">
        <f t="shared" si="6"/>
        <v>0</v>
      </c>
      <c r="L31" s="89"/>
      <c r="M31" s="90" t="s">
        <v>17</v>
      </c>
      <c r="N31" s="68"/>
    </row>
    <row r="32" spans="1:15" ht="152.4">
      <c r="B32" s="63">
        <v>3</v>
      </c>
      <c r="C32" s="91" t="s">
        <v>65</v>
      </c>
      <c r="D32" s="86" t="s">
        <v>16</v>
      </c>
      <c r="E32" s="87">
        <v>80</v>
      </c>
      <c r="F32" s="88">
        <v>1</v>
      </c>
      <c r="G32" s="64">
        <f t="shared" si="3"/>
        <v>80</v>
      </c>
      <c r="H32" s="14"/>
      <c r="I32" s="66">
        <f t="shared" si="4"/>
        <v>0</v>
      </c>
      <c r="J32" s="66">
        <f t="shared" si="5"/>
        <v>0</v>
      </c>
      <c r="K32" s="66">
        <f t="shared" si="6"/>
        <v>0</v>
      </c>
      <c r="L32" s="89"/>
      <c r="M32" s="90" t="s">
        <v>17</v>
      </c>
      <c r="N32" s="68"/>
    </row>
    <row r="33" spans="1:14" ht="138">
      <c r="B33" s="63">
        <v>4</v>
      </c>
      <c r="C33" s="92" t="s">
        <v>66</v>
      </c>
      <c r="D33" s="93" t="s">
        <v>16</v>
      </c>
      <c r="E33" s="94">
        <v>100</v>
      </c>
      <c r="F33" s="95">
        <v>1</v>
      </c>
      <c r="G33" s="96">
        <f t="shared" si="3"/>
        <v>100</v>
      </c>
      <c r="H33" s="97"/>
      <c r="I33" s="98">
        <f t="shared" si="4"/>
        <v>0</v>
      </c>
      <c r="J33" s="98">
        <f t="shared" si="5"/>
        <v>0</v>
      </c>
      <c r="K33" s="98">
        <f t="shared" si="6"/>
        <v>0</v>
      </c>
      <c r="L33" s="99"/>
      <c r="M33" s="100" t="s">
        <v>17</v>
      </c>
      <c r="N33" s="101"/>
    </row>
    <row r="34" spans="1:14" ht="165.6">
      <c r="B34" s="63">
        <v>5</v>
      </c>
      <c r="C34" s="102" t="s">
        <v>67</v>
      </c>
      <c r="D34" s="86" t="s">
        <v>16</v>
      </c>
      <c r="E34" s="87">
        <v>60</v>
      </c>
      <c r="F34" s="88">
        <v>1</v>
      </c>
      <c r="G34" s="64">
        <f t="shared" si="3"/>
        <v>60</v>
      </c>
      <c r="H34" s="14"/>
      <c r="I34" s="66">
        <f t="shared" si="4"/>
        <v>0</v>
      </c>
      <c r="J34" s="66">
        <f t="shared" si="5"/>
        <v>0</v>
      </c>
      <c r="K34" s="66">
        <f t="shared" si="6"/>
        <v>0</v>
      </c>
      <c r="L34" s="10"/>
      <c r="M34" s="90" t="s">
        <v>17</v>
      </c>
      <c r="N34" s="101"/>
    </row>
    <row r="35" spans="1:14" ht="124.2">
      <c r="B35" s="63">
        <v>6</v>
      </c>
      <c r="C35" s="85" t="s">
        <v>68</v>
      </c>
      <c r="D35" s="86" t="s">
        <v>16</v>
      </c>
      <c r="E35" s="87">
        <v>80</v>
      </c>
      <c r="F35" s="88">
        <v>1</v>
      </c>
      <c r="G35" s="64">
        <f t="shared" si="3"/>
        <v>80</v>
      </c>
      <c r="H35" s="14"/>
      <c r="I35" s="66">
        <f t="shared" si="4"/>
        <v>0</v>
      </c>
      <c r="J35" s="66">
        <f t="shared" si="5"/>
        <v>0</v>
      </c>
      <c r="K35" s="66">
        <f t="shared" si="6"/>
        <v>0</v>
      </c>
      <c r="L35" s="10"/>
      <c r="M35" s="90" t="s">
        <v>17</v>
      </c>
      <c r="N35" s="68"/>
    </row>
    <row r="36" spans="1:14">
      <c r="B36" s="103" t="s">
        <v>23</v>
      </c>
      <c r="C36" s="104"/>
      <c r="D36" s="104"/>
      <c r="E36" s="104"/>
      <c r="F36" s="104"/>
      <c r="G36" s="104"/>
      <c r="H36" s="105"/>
      <c r="I36" s="106"/>
      <c r="J36" s="5">
        <f>SUM(J30:J35)</f>
        <v>0</v>
      </c>
      <c r="K36" s="5">
        <f>SUM(K30:K35)</f>
        <v>0</v>
      </c>
      <c r="L36" s="77"/>
      <c r="M36" s="77"/>
    </row>
    <row r="37" spans="1:14">
      <c r="B37" s="107"/>
      <c r="C37" s="108"/>
      <c r="D37" s="107"/>
      <c r="E37" s="107"/>
      <c r="F37" s="107"/>
      <c r="G37" s="107"/>
      <c r="H37" s="109"/>
      <c r="I37" s="84"/>
      <c r="J37" s="73" t="s">
        <v>24</v>
      </c>
      <c r="K37" s="74">
        <f>K36-J36</f>
        <v>0</v>
      </c>
      <c r="L37" s="77"/>
      <c r="M37" s="77"/>
    </row>
    <row r="39" spans="1:14">
      <c r="B39" s="75" t="s">
        <v>100</v>
      </c>
      <c r="C39" s="76"/>
      <c r="D39" s="76"/>
      <c r="E39" s="76"/>
      <c r="F39" s="77"/>
    </row>
    <row r="40" spans="1:14" ht="41.4">
      <c r="A40" s="41" t="s">
        <v>2</v>
      </c>
      <c r="B40" s="78" t="s">
        <v>101</v>
      </c>
      <c r="C40" s="78" t="s">
        <v>102</v>
      </c>
      <c r="D40" s="79" t="s">
        <v>103</v>
      </c>
      <c r="E40" s="311" t="s">
        <v>104</v>
      </c>
      <c r="F40" s="312"/>
    </row>
    <row r="41" spans="1:14">
      <c r="A41" s="68"/>
      <c r="B41" s="80"/>
      <c r="C41" s="80"/>
      <c r="D41" s="81"/>
      <c r="E41" s="315"/>
      <c r="F41" s="316"/>
    </row>
    <row r="42" spans="1:14">
      <c r="A42" s="68"/>
      <c r="B42" s="80"/>
      <c r="C42" s="80"/>
      <c r="D42" s="81"/>
      <c r="E42" s="315"/>
      <c r="F42" s="316"/>
    </row>
    <row r="43" spans="1:14">
      <c r="A43" s="68"/>
      <c r="B43" s="80"/>
      <c r="C43" s="80"/>
      <c r="D43" s="81"/>
      <c r="E43" s="315"/>
      <c r="F43" s="316"/>
    </row>
    <row r="47" spans="1:14">
      <c r="B47" s="110"/>
      <c r="C47" s="108" t="s">
        <v>27</v>
      </c>
      <c r="D47" s="110"/>
      <c r="E47" s="110"/>
      <c r="F47" s="110"/>
      <c r="G47" s="110"/>
      <c r="H47" s="110"/>
      <c r="I47" s="110"/>
      <c r="J47" s="110"/>
      <c r="K47" s="111"/>
      <c r="L47" s="111"/>
      <c r="M47" s="111"/>
      <c r="N47" s="112"/>
    </row>
    <row r="48" spans="1:14">
      <c r="B48" s="110"/>
      <c r="C48" s="82" t="s">
        <v>89</v>
      </c>
      <c r="D48" s="110"/>
      <c r="E48" s="110"/>
      <c r="F48" s="110"/>
      <c r="G48" s="110"/>
      <c r="H48" s="110"/>
      <c r="I48" s="110"/>
      <c r="J48" s="110"/>
      <c r="K48" s="111"/>
      <c r="L48" s="111"/>
      <c r="M48" s="111"/>
    </row>
    <row r="49" spans="1:14">
      <c r="B49" s="110"/>
      <c r="C49" s="82" t="s">
        <v>90</v>
      </c>
      <c r="D49" s="110"/>
      <c r="E49" s="110"/>
      <c r="F49" s="110"/>
      <c r="G49" s="110"/>
      <c r="H49" s="110"/>
      <c r="I49" s="110"/>
      <c r="J49" s="110"/>
      <c r="K49" s="111"/>
      <c r="L49" s="111"/>
      <c r="M49" s="111"/>
    </row>
    <row r="50" spans="1:14" ht="41.4">
      <c r="B50" s="41" t="s">
        <v>2</v>
      </c>
      <c r="C50" s="41" t="s">
        <v>3</v>
      </c>
      <c r="D50" s="41" t="s">
        <v>4</v>
      </c>
      <c r="E50" s="41" t="s">
        <v>5</v>
      </c>
      <c r="F50" s="41" t="s">
        <v>6</v>
      </c>
      <c r="G50" s="41" t="s">
        <v>7</v>
      </c>
      <c r="H50" s="113" t="s">
        <v>8</v>
      </c>
      <c r="I50" s="41" t="s">
        <v>9</v>
      </c>
      <c r="J50" s="41" t="s">
        <v>10</v>
      </c>
      <c r="K50" s="41" t="s">
        <v>11</v>
      </c>
      <c r="L50" s="41" t="s">
        <v>12</v>
      </c>
      <c r="M50" s="41" t="s">
        <v>13</v>
      </c>
      <c r="N50" s="57" t="s">
        <v>25</v>
      </c>
    </row>
    <row r="51" spans="1:14" ht="96.6">
      <c r="B51" s="114">
        <v>1</v>
      </c>
      <c r="C51" s="115" t="s">
        <v>91</v>
      </c>
      <c r="D51" s="114" t="s">
        <v>92</v>
      </c>
      <c r="E51" s="114">
        <v>1600</v>
      </c>
      <c r="F51" s="114">
        <v>1</v>
      </c>
      <c r="G51" s="116">
        <f t="shared" ref="G51:G52" si="7">CEILING(E51/F51,1)</f>
        <v>1600</v>
      </c>
      <c r="H51" s="117"/>
      <c r="I51" s="118">
        <f t="shared" ref="I51:I52" si="8">H51*L51+H51</f>
        <v>0</v>
      </c>
      <c r="J51" s="118">
        <f t="shared" ref="J51:J52" si="9">ROUND(G51*H51,2)</f>
        <v>0</v>
      </c>
      <c r="K51" s="118">
        <f t="shared" ref="K51:K52" si="10">ROUND(G51*I51,2)</f>
        <v>0</v>
      </c>
      <c r="L51" s="119"/>
      <c r="M51" s="120" t="s">
        <v>17</v>
      </c>
      <c r="N51" s="68"/>
    </row>
    <row r="52" spans="1:14" ht="110.4">
      <c r="B52" s="121">
        <v>2</v>
      </c>
      <c r="C52" s="122" t="s">
        <v>110</v>
      </c>
      <c r="D52" s="121" t="s">
        <v>92</v>
      </c>
      <c r="E52" s="123">
        <v>700</v>
      </c>
      <c r="F52" s="114">
        <v>1</v>
      </c>
      <c r="G52" s="116">
        <f t="shared" si="7"/>
        <v>700</v>
      </c>
      <c r="H52" s="124"/>
      <c r="I52" s="118">
        <f t="shared" si="8"/>
        <v>0</v>
      </c>
      <c r="J52" s="118">
        <f t="shared" si="9"/>
        <v>0</v>
      </c>
      <c r="K52" s="118">
        <f t="shared" si="10"/>
        <v>0</v>
      </c>
      <c r="L52" s="125"/>
      <c r="M52" s="90" t="s">
        <v>17</v>
      </c>
      <c r="N52" s="68"/>
    </row>
    <row r="53" spans="1:14">
      <c r="B53" s="126" t="s">
        <v>23</v>
      </c>
      <c r="C53" s="127"/>
      <c r="D53" s="127"/>
      <c r="E53" s="127"/>
      <c r="F53" s="127"/>
      <c r="G53" s="70"/>
      <c r="H53" s="128"/>
      <c r="I53" s="129"/>
      <c r="J53" s="6">
        <f>SUM(J51:J52)</f>
        <v>0</v>
      </c>
      <c r="K53" s="6">
        <f>SUM(K51:K52)</f>
        <v>0</v>
      </c>
      <c r="L53" s="111"/>
      <c r="M53" s="111"/>
    </row>
    <row r="54" spans="1:14">
      <c r="B54" s="107"/>
      <c r="C54" s="107"/>
      <c r="D54" s="107"/>
      <c r="E54" s="107"/>
      <c r="F54" s="107"/>
      <c r="G54" s="107"/>
      <c r="H54" s="107"/>
      <c r="I54" s="107"/>
      <c r="J54" s="130" t="s">
        <v>24</v>
      </c>
      <c r="K54" s="131">
        <f>K53-J53</f>
        <v>0</v>
      </c>
      <c r="L54" s="111"/>
      <c r="M54" s="111"/>
    </row>
    <row r="55" spans="1:14">
      <c r="B55" s="107"/>
      <c r="C55" s="107"/>
      <c r="D55" s="107"/>
      <c r="E55" s="107"/>
      <c r="F55" s="107"/>
      <c r="G55" s="107"/>
      <c r="H55" s="107"/>
      <c r="I55" s="107"/>
      <c r="J55" s="132"/>
      <c r="K55" s="133"/>
      <c r="L55" s="111"/>
      <c r="M55" s="111"/>
    </row>
    <row r="56" spans="1:14">
      <c r="B56" s="75" t="s">
        <v>100</v>
      </c>
      <c r="C56" s="76"/>
      <c r="D56" s="76"/>
      <c r="E56" s="76"/>
      <c r="F56" s="77"/>
      <c r="G56" s="107"/>
      <c r="H56" s="107"/>
      <c r="I56" s="107"/>
      <c r="J56" s="132"/>
      <c r="K56" s="133"/>
      <c r="L56" s="111"/>
      <c r="M56" s="111"/>
    </row>
    <row r="57" spans="1:14" ht="41.4">
      <c r="A57" s="41" t="s">
        <v>2</v>
      </c>
      <c r="B57" s="78" t="s">
        <v>101</v>
      </c>
      <c r="C57" s="78" t="s">
        <v>102</v>
      </c>
      <c r="D57" s="79" t="s">
        <v>103</v>
      </c>
      <c r="E57" s="311" t="s">
        <v>104</v>
      </c>
      <c r="F57" s="312"/>
    </row>
    <row r="58" spans="1:14">
      <c r="A58" s="68"/>
      <c r="B58" s="80"/>
      <c r="C58" s="80"/>
      <c r="D58" s="81"/>
      <c r="E58" s="315"/>
      <c r="F58" s="316"/>
    </row>
    <row r="59" spans="1:14">
      <c r="A59" s="68"/>
      <c r="B59" s="80"/>
      <c r="C59" s="80"/>
      <c r="D59" s="81"/>
      <c r="E59" s="315"/>
      <c r="F59" s="316"/>
    </row>
    <row r="60" spans="1:14">
      <c r="A60" s="68"/>
      <c r="B60" s="80"/>
      <c r="C60" s="80"/>
      <c r="D60" s="81"/>
      <c r="E60" s="315"/>
      <c r="F60" s="316"/>
    </row>
    <row r="63" spans="1:14">
      <c r="B63" s="134"/>
      <c r="C63" s="82" t="s">
        <v>29</v>
      </c>
      <c r="D63" s="134"/>
      <c r="E63" s="134"/>
      <c r="F63" s="134"/>
      <c r="G63" s="134"/>
      <c r="H63" s="134"/>
      <c r="I63" s="134"/>
      <c r="J63" s="135"/>
      <c r="K63" s="135"/>
      <c r="L63" s="135"/>
      <c r="M63" s="135"/>
    </row>
    <row r="64" spans="1:14">
      <c r="B64" s="134"/>
      <c r="C64" s="82" t="s">
        <v>93</v>
      </c>
      <c r="D64" s="134"/>
      <c r="E64" s="134"/>
      <c r="F64" s="134"/>
      <c r="G64" s="134"/>
      <c r="H64" s="134"/>
      <c r="I64" s="134"/>
      <c r="J64" s="135"/>
      <c r="K64" s="135"/>
      <c r="L64" s="135"/>
      <c r="M64" s="135"/>
    </row>
    <row r="65" spans="2:15">
      <c r="B65" s="134"/>
      <c r="C65" s="82" t="s">
        <v>1</v>
      </c>
      <c r="D65" s="134"/>
      <c r="E65" s="134"/>
      <c r="F65" s="134"/>
      <c r="G65" s="134"/>
      <c r="H65" s="134"/>
      <c r="I65" s="134"/>
      <c r="J65" s="135"/>
      <c r="K65" s="135"/>
      <c r="L65" s="135"/>
      <c r="M65" s="135"/>
    </row>
    <row r="66" spans="2:15" ht="41.4">
      <c r="B66" s="40" t="s">
        <v>2</v>
      </c>
      <c r="C66" s="40" t="s">
        <v>3</v>
      </c>
      <c r="D66" s="40" t="s">
        <v>4</v>
      </c>
      <c r="E66" s="40" t="s">
        <v>5</v>
      </c>
      <c r="F66" s="40" t="s">
        <v>6</v>
      </c>
      <c r="G66" s="40" t="s">
        <v>7</v>
      </c>
      <c r="H66" s="136" t="s">
        <v>8</v>
      </c>
      <c r="I66" s="40" t="s">
        <v>9</v>
      </c>
      <c r="J66" s="40" t="s">
        <v>10</v>
      </c>
      <c r="K66" s="137" t="s">
        <v>11</v>
      </c>
      <c r="L66" s="137" t="s">
        <v>12</v>
      </c>
      <c r="M66" s="41" t="s">
        <v>13</v>
      </c>
      <c r="N66" s="57" t="s">
        <v>25</v>
      </c>
    </row>
    <row r="67" spans="2:15" ht="124.2">
      <c r="B67" s="138">
        <v>1</v>
      </c>
      <c r="C67" s="38" t="s">
        <v>114</v>
      </c>
      <c r="D67" s="11" t="s">
        <v>16</v>
      </c>
      <c r="E67" s="12">
        <v>200</v>
      </c>
      <c r="F67" s="13">
        <v>1</v>
      </c>
      <c r="G67" s="64">
        <f t="shared" ref="G67:G73" si="11">CEILING(E67/F67,1)</f>
        <v>200</v>
      </c>
      <c r="H67" s="14"/>
      <c r="I67" s="118">
        <f t="shared" ref="I67:I73" si="12">H67*L67+H67</f>
        <v>0</v>
      </c>
      <c r="J67" s="118">
        <f t="shared" ref="J67:J73" si="13">ROUND(G67*H67,2)</f>
        <v>0</v>
      </c>
      <c r="K67" s="118">
        <f t="shared" ref="K67:K73" si="14">ROUND(G67*I67,2)</f>
        <v>0</v>
      </c>
      <c r="L67" s="139"/>
      <c r="M67" s="16"/>
      <c r="N67" s="68"/>
      <c r="O67" s="323"/>
    </row>
    <row r="68" spans="2:15" ht="110.4">
      <c r="B68" s="138">
        <v>2</v>
      </c>
      <c r="C68" s="38" t="s">
        <v>115</v>
      </c>
      <c r="D68" s="11" t="s">
        <v>16</v>
      </c>
      <c r="E68" s="12">
        <v>2500</v>
      </c>
      <c r="F68" s="13">
        <v>1</v>
      </c>
      <c r="G68" s="64">
        <f t="shared" si="11"/>
        <v>2500</v>
      </c>
      <c r="H68" s="14"/>
      <c r="I68" s="118">
        <f t="shared" si="12"/>
        <v>0</v>
      </c>
      <c r="J68" s="118">
        <f t="shared" si="13"/>
        <v>0</v>
      </c>
      <c r="K68" s="118">
        <f t="shared" si="14"/>
        <v>0</v>
      </c>
      <c r="L68" s="139"/>
      <c r="M68" s="16"/>
      <c r="N68" s="17"/>
      <c r="O68" s="323"/>
    </row>
    <row r="69" spans="2:15" ht="124.2">
      <c r="B69" s="138">
        <v>3</v>
      </c>
      <c r="C69" s="38" t="s">
        <v>116</v>
      </c>
      <c r="D69" s="11" t="s">
        <v>16</v>
      </c>
      <c r="E69" s="12">
        <v>1200</v>
      </c>
      <c r="F69" s="13">
        <v>1</v>
      </c>
      <c r="G69" s="64">
        <f t="shared" si="11"/>
        <v>1200</v>
      </c>
      <c r="H69" s="14"/>
      <c r="I69" s="118">
        <f t="shared" si="12"/>
        <v>0</v>
      </c>
      <c r="J69" s="118">
        <f t="shared" si="13"/>
        <v>0</v>
      </c>
      <c r="K69" s="118">
        <f t="shared" si="14"/>
        <v>0</v>
      </c>
      <c r="L69" s="139"/>
      <c r="M69" s="16"/>
      <c r="N69" s="17"/>
      <c r="O69" s="323"/>
    </row>
    <row r="70" spans="2:15" ht="27.6">
      <c r="B70" s="138">
        <v>4</v>
      </c>
      <c r="C70" s="38" t="s">
        <v>117</v>
      </c>
      <c r="D70" s="11" t="s">
        <v>16</v>
      </c>
      <c r="E70" s="12">
        <v>30</v>
      </c>
      <c r="F70" s="13">
        <v>1</v>
      </c>
      <c r="G70" s="64">
        <f t="shared" si="11"/>
        <v>30</v>
      </c>
      <c r="H70" s="14"/>
      <c r="I70" s="118">
        <f t="shared" si="12"/>
        <v>0</v>
      </c>
      <c r="J70" s="118">
        <f t="shared" si="13"/>
        <v>0</v>
      </c>
      <c r="K70" s="118">
        <f t="shared" si="14"/>
        <v>0</v>
      </c>
      <c r="L70" s="139"/>
      <c r="M70" s="16"/>
      <c r="N70" s="17"/>
      <c r="O70" s="323"/>
    </row>
    <row r="71" spans="2:15" ht="27.6">
      <c r="B71" s="138">
        <v>5</v>
      </c>
      <c r="C71" s="39" t="s">
        <v>118</v>
      </c>
      <c r="D71" s="11" t="s">
        <v>16</v>
      </c>
      <c r="E71" s="12">
        <v>6</v>
      </c>
      <c r="F71" s="13">
        <v>1</v>
      </c>
      <c r="G71" s="64">
        <f t="shared" si="11"/>
        <v>6</v>
      </c>
      <c r="H71" s="14"/>
      <c r="I71" s="118">
        <f t="shared" si="12"/>
        <v>0</v>
      </c>
      <c r="J71" s="118">
        <f t="shared" si="13"/>
        <v>0</v>
      </c>
      <c r="K71" s="118">
        <f t="shared" si="14"/>
        <v>0</v>
      </c>
      <c r="L71" s="139"/>
      <c r="M71" s="16"/>
      <c r="N71" s="17"/>
      <c r="O71" s="323"/>
    </row>
    <row r="72" spans="2:15" ht="82.8">
      <c r="B72" s="138">
        <v>6</v>
      </c>
      <c r="C72" s="39" t="s">
        <v>119</v>
      </c>
      <c r="D72" s="11" t="s">
        <v>16</v>
      </c>
      <c r="E72" s="19">
        <v>6</v>
      </c>
      <c r="F72" s="20">
        <v>1</v>
      </c>
      <c r="G72" s="64">
        <f t="shared" si="11"/>
        <v>6</v>
      </c>
      <c r="H72" s="18"/>
      <c r="I72" s="118">
        <f t="shared" si="12"/>
        <v>0</v>
      </c>
      <c r="J72" s="118">
        <f t="shared" si="13"/>
        <v>0</v>
      </c>
      <c r="K72" s="118">
        <f t="shared" si="14"/>
        <v>0</v>
      </c>
      <c r="L72" s="139"/>
      <c r="M72" s="68"/>
      <c r="N72" s="68"/>
    </row>
    <row r="73" spans="2:15">
      <c r="B73" s="138">
        <v>7</v>
      </c>
      <c r="C73" s="38" t="s">
        <v>94</v>
      </c>
      <c r="D73" s="11" t="s">
        <v>16</v>
      </c>
      <c r="E73" s="12">
        <v>2</v>
      </c>
      <c r="F73" s="13">
        <v>1</v>
      </c>
      <c r="G73" s="64">
        <f t="shared" si="11"/>
        <v>2</v>
      </c>
      <c r="H73" s="15"/>
      <c r="I73" s="118">
        <f t="shared" si="12"/>
        <v>0</v>
      </c>
      <c r="J73" s="118">
        <f t="shared" si="13"/>
        <v>0</v>
      </c>
      <c r="K73" s="118">
        <f t="shared" si="14"/>
        <v>0</v>
      </c>
      <c r="L73" s="139"/>
      <c r="M73" s="16"/>
      <c r="N73" s="17"/>
    </row>
    <row r="74" spans="2:15">
      <c r="B74" s="140" t="s">
        <v>23</v>
      </c>
      <c r="C74" s="141"/>
      <c r="D74" s="142"/>
      <c r="E74" s="141"/>
      <c r="F74" s="141"/>
      <c r="G74" s="141"/>
      <c r="H74" s="141"/>
      <c r="I74" s="143"/>
      <c r="J74" s="1">
        <f>SUM(J67:J73)</f>
        <v>0</v>
      </c>
      <c r="K74" s="2">
        <f>SUM(K67:K73)</f>
        <v>0</v>
      </c>
      <c r="L74" s="144"/>
      <c r="M74" s="144"/>
    </row>
    <row r="75" spans="2:15">
      <c r="B75" s="145"/>
      <c r="C75" s="107"/>
      <c r="D75" s="144"/>
      <c r="E75" s="144"/>
      <c r="F75" s="144"/>
      <c r="G75" s="145"/>
      <c r="H75" s="144"/>
      <c r="I75" s="145"/>
      <c r="J75" s="146" t="s">
        <v>24</v>
      </c>
      <c r="K75" s="147">
        <f>K74-J74</f>
        <v>0</v>
      </c>
      <c r="L75" s="144"/>
      <c r="M75" s="144"/>
    </row>
    <row r="77" spans="2:15">
      <c r="B77" s="107"/>
      <c r="C77" s="108" t="s">
        <v>28</v>
      </c>
      <c r="D77" s="83"/>
      <c r="E77" s="83"/>
      <c r="F77" s="83"/>
      <c r="G77" s="107"/>
      <c r="H77" s="83"/>
      <c r="I77" s="148"/>
      <c r="J77" s="83"/>
      <c r="K77" s="83"/>
      <c r="L77" s="83"/>
      <c r="M77" s="77"/>
      <c r="N77" s="77"/>
    </row>
    <row r="78" spans="2:15">
      <c r="B78" s="107"/>
      <c r="C78" s="108" t="s">
        <v>0</v>
      </c>
      <c r="D78" s="107"/>
      <c r="E78" s="107"/>
      <c r="F78" s="107"/>
      <c r="G78" s="77"/>
      <c r="H78" s="83"/>
      <c r="I78" s="148"/>
      <c r="J78" s="83"/>
      <c r="K78" s="83"/>
      <c r="L78" s="83"/>
      <c r="M78" s="77"/>
      <c r="N78" s="77"/>
    </row>
    <row r="79" spans="2:15">
      <c r="B79" s="107"/>
      <c r="C79" s="108" t="s">
        <v>1</v>
      </c>
      <c r="D79" s="83"/>
      <c r="E79" s="83"/>
      <c r="F79" s="83"/>
      <c r="G79" s="77"/>
      <c r="H79" s="83"/>
      <c r="I79" s="148"/>
      <c r="J79" s="83"/>
      <c r="K79" s="83"/>
      <c r="L79" s="83"/>
      <c r="M79" s="77"/>
      <c r="N79" s="77"/>
    </row>
    <row r="80" spans="2:15" ht="41.4">
      <c r="B80" s="40" t="s">
        <v>2</v>
      </c>
      <c r="C80" s="40" t="s">
        <v>3</v>
      </c>
      <c r="D80" s="40" t="s">
        <v>4</v>
      </c>
      <c r="E80" s="40" t="s">
        <v>5</v>
      </c>
      <c r="F80" s="40" t="s">
        <v>6</v>
      </c>
      <c r="G80" s="40" t="s">
        <v>7</v>
      </c>
      <c r="H80" s="136" t="s">
        <v>8</v>
      </c>
      <c r="I80" s="40" t="s">
        <v>9</v>
      </c>
      <c r="J80" s="40" t="s">
        <v>10</v>
      </c>
      <c r="K80" s="149" t="s">
        <v>11</v>
      </c>
      <c r="L80" s="149" t="s">
        <v>12</v>
      </c>
      <c r="M80" s="41" t="s">
        <v>13</v>
      </c>
      <c r="N80" s="57" t="s">
        <v>25</v>
      </c>
    </row>
    <row r="81" spans="1:14" ht="45" customHeight="1">
      <c r="B81" s="150"/>
      <c r="C81" s="151" t="s">
        <v>14</v>
      </c>
      <c r="D81" s="152"/>
      <c r="E81" s="152"/>
      <c r="F81" s="152"/>
      <c r="G81" s="152"/>
      <c r="H81" s="153"/>
      <c r="I81" s="152"/>
      <c r="J81" s="152"/>
      <c r="K81" s="152"/>
      <c r="L81" s="152"/>
      <c r="M81" s="154"/>
      <c r="N81" s="155"/>
    </row>
    <row r="82" spans="1:14" ht="79.2" customHeight="1">
      <c r="B82" s="156">
        <v>1</v>
      </c>
      <c r="C82" s="157" t="s">
        <v>15</v>
      </c>
      <c r="D82" s="158" t="s">
        <v>16</v>
      </c>
      <c r="E82" s="159">
        <v>50</v>
      </c>
      <c r="F82" s="160">
        <v>1</v>
      </c>
      <c r="G82" s="161">
        <f t="shared" ref="G82:G87" si="15">CEILING(E82/F82,1)</f>
        <v>50</v>
      </c>
      <c r="H82" s="162"/>
      <c r="I82" s="66">
        <f t="shared" ref="I82:I87" si="16">H82*L82+H82</f>
        <v>0</v>
      </c>
      <c r="J82" s="66">
        <f t="shared" ref="J82:J87" si="17">ROUND(G82*H82,2)</f>
        <v>0</v>
      </c>
      <c r="K82" s="66">
        <f t="shared" ref="K82:K87" si="18">ROUND(G82*I82,2)</f>
        <v>0</v>
      </c>
      <c r="L82" s="139"/>
      <c r="M82" s="163" t="s">
        <v>17</v>
      </c>
    </row>
    <row r="83" spans="1:14" ht="69">
      <c r="B83" s="43">
        <v>2</v>
      </c>
      <c r="C83" s="164" t="s">
        <v>18</v>
      </c>
      <c r="D83" s="158" t="s">
        <v>16</v>
      </c>
      <c r="E83" s="159">
        <v>100</v>
      </c>
      <c r="F83" s="160">
        <v>1</v>
      </c>
      <c r="G83" s="161">
        <f t="shared" si="15"/>
        <v>100</v>
      </c>
      <c r="H83" s="162"/>
      <c r="I83" s="66">
        <f t="shared" si="16"/>
        <v>0</v>
      </c>
      <c r="J83" s="66">
        <f t="shared" si="17"/>
        <v>0</v>
      </c>
      <c r="K83" s="66">
        <f t="shared" si="18"/>
        <v>0</v>
      </c>
      <c r="L83" s="139"/>
      <c r="M83" s="165" t="s">
        <v>17</v>
      </c>
      <c r="N83" s="163"/>
    </row>
    <row r="84" spans="1:14" ht="41.4">
      <c r="B84" s="43">
        <v>3</v>
      </c>
      <c r="C84" s="164" t="s">
        <v>19</v>
      </c>
      <c r="D84" s="158" t="s">
        <v>16</v>
      </c>
      <c r="E84" s="159">
        <v>100</v>
      </c>
      <c r="F84" s="160">
        <v>1</v>
      </c>
      <c r="G84" s="161">
        <f t="shared" si="15"/>
        <v>100</v>
      </c>
      <c r="H84" s="162"/>
      <c r="I84" s="66">
        <f t="shared" si="16"/>
        <v>0</v>
      </c>
      <c r="J84" s="66">
        <f t="shared" si="17"/>
        <v>0</v>
      </c>
      <c r="K84" s="66">
        <f t="shared" si="18"/>
        <v>0</v>
      </c>
      <c r="L84" s="139"/>
      <c r="M84" s="166" t="s">
        <v>17</v>
      </c>
      <c r="N84" s="163"/>
    </row>
    <row r="85" spans="1:14" ht="82.8">
      <c r="B85" s="167">
        <v>4</v>
      </c>
      <c r="C85" s="164" t="s">
        <v>20</v>
      </c>
      <c r="D85" s="158" t="s">
        <v>16</v>
      </c>
      <c r="E85" s="159">
        <v>100</v>
      </c>
      <c r="F85" s="160">
        <v>1</v>
      </c>
      <c r="G85" s="161">
        <f t="shared" si="15"/>
        <v>100</v>
      </c>
      <c r="H85" s="162"/>
      <c r="I85" s="66">
        <f t="shared" si="16"/>
        <v>0</v>
      </c>
      <c r="J85" s="66">
        <f t="shared" si="17"/>
        <v>0</v>
      </c>
      <c r="K85" s="66">
        <f t="shared" si="18"/>
        <v>0</v>
      </c>
      <c r="L85" s="139"/>
      <c r="M85" s="166" t="s">
        <v>17</v>
      </c>
      <c r="N85" s="163"/>
    </row>
    <row r="86" spans="1:14" ht="27.6">
      <c r="B86" s="43">
        <v>5</v>
      </c>
      <c r="C86" s="164" t="s">
        <v>21</v>
      </c>
      <c r="D86" s="158" t="s">
        <v>16</v>
      </c>
      <c r="E86" s="159">
        <v>40</v>
      </c>
      <c r="F86" s="160">
        <v>10</v>
      </c>
      <c r="G86" s="161">
        <f t="shared" si="15"/>
        <v>4</v>
      </c>
      <c r="H86" s="162"/>
      <c r="I86" s="66">
        <f t="shared" si="16"/>
        <v>0</v>
      </c>
      <c r="J86" s="66">
        <f t="shared" si="17"/>
        <v>0</v>
      </c>
      <c r="K86" s="66">
        <f t="shared" si="18"/>
        <v>0</v>
      </c>
      <c r="L86" s="139"/>
      <c r="M86" s="166" t="s">
        <v>17</v>
      </c>
      <c r="N86" s="163"/>
    </row>
    <row r="87" spans="1:14" ht="69">
      <c r="B87" s="43">
        <v>6</v>
      </c>
      <c r="C87" s="164" t="s">
        <v>22</v>
      </c>
      <c r="D87" s="158" t="s">
        <v>16</v>
      </c>
      <c r="E87" s="159">
        <v>50</v>
      </c>
      <c r="F87" s="160">
        <v>1</v>
      </c>
      <c r="G87" s="161">
        <f t="shared" si="15"/>
        <v>50</v>
      </c>
      <c r="H87" s="162"/>
      <c r="I87" s="66">
        <f t="shared" si="16"/>
        <v>0</v>
      </c>
      <c r="J87" s="66">
        <f t="shared" si="17"/>
        <v>0</v>
      </c>
      <c r="K87" s="66">
        <f t="shared" si="18"/>
        <v>0</v>
      </c>
      <c r="L87" s="139"/>
      <c r="M87" s="166" t="s">
        <v>17</v>
      </c>
      <c r="N87" s="163"/>
    </row>
    <row r="88" spans="1:14">
      <c r="B88" s="103" t="s">
        <v>23</v>
      </c>
      <c r="C88" s="168"/>
      <c r="D88" s="168"/>
      <c r="E88" s="168"/>
      <c r="F88" s="168"/>
      <c r="G88" s="168"/>
      <c r="H88" s="169"/>
      <c r="I88" s="168"/>
      <c r="J88" s="5">
        <f>SUM(J82:J87)</f>
        <v>0</v>
      </c>
      <c r="K88" s="5">
        <f>SUM(K82:K87)</f>
        <v>0</v>
      </c>
      <c r="L88" s="77"/>
      <c r="M88" s="77"/>
      <c r="N88" s="77"/>
    </row>
    <row r="89" spans="1:14">
      <c r="B89" s="45"/>
      <c r="C89" s="45"/>
      <c r="D89" s="82"/>
      <c r="E89" s="82"/>
      <c r="F89" s="82"/>
      <c r="G89" s="82"/>
      <c r="H89" s="170"/>
      <c r="I89" s="82"/>
      <c r="J89" s="171" t="s">
        <v>24</v>
      </c>
      <c r="K89" s="74">
        <f>K88-J88</f>
        <v>0</v>
      </c>
      <c r="L89" s="77"/>
      <c r="M89" s="77"/>
      <c r="N89" s="77"/>
    </row>
    <row r="91" spans="1:14">
      <c r="B91" s="75" t="s">
        <v>100</v>
      </c>
      <c r="C91" s="76"/>
      <c r="D91" s="76"/>
      <c r="E91" s="76"/>
      <c r="F91" s="77"/>
    </row>
    <row r="92" spans="1:14" ht="65.25" customHeight="1">
      <c r="A92" s="41" t="s">
        <v>2</v>
      </c>
      <c r="B92" s="78" t="s">
        <v>101</v>
      </c>
      <c r="C92" s="78" t="s">
        <v>102</v>
      </c>
      <c r="D92" s="79" t="s">
        <v>103</v>
      </c>
      <c r="E92" s="311" t="s">
        <v>104</v>
      </c>
      <c r="F92" s="312"/>
    </row>
    <row r="93" spans="1:14">
      <c r="A93" s="68"/>
      <c r="B93" s="80"/>
      <c r="C93" s="80"/>
      <c r="D93" s="81"/>
      <c r="E93" s="313"/>
      <c r="F93" s="313"/>
    </row>
    <row r="94" spans="1:14">
      <c r="A94" s="68"/>
      <c r="B94" s="80"/>
      <c r="C94" s="80"/>
      <c r="D94" s="81"/>
      <c r="E94" s="313"/>
      <c r="F94" s="313"/>
    </row>
    <row r="95" spans="1:14">
      <c r="A95" s="68"/>
      <c r="B95" s="80"/>
      <c r="C95" s="80"/>
      <c r="D95" s="81"/>
      <c r="E95" s="313"/>
      <c r="F95" s="313"/>
    </row>
    <row r="99" spans="2:14">
      <c r="C99" s="172" t="s">
        <v>31</v>
      </c>
    </row>
    <row r="100" spans="2:14">
      <c r="B100" s="45"/>
      <c r="C100" s="173" t="s">
        <v>0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2:14">
      <c r="B101" s="45"/>
      <c r="C101" s="174" t="s">
        <v>1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2:14" ht="41.4">
      <c r="B102" s="40" t="s">
        <v>2</v>
      </c>
      <c r="C102" s="40" t="s">
        <v>3</v>
      </c>
      <c r="D102" s="40" t="s">
        <v>4</v>
      </c>
      <c r="E102" s="40" t="s">
        <v>5</v>
      </c>
      <c r="F102" s="40" t="s">
        <v>6</v>
      </c>
      <c r="G102" s="40" t="s">
        <v>7</v>
      </c>
      <c r="H102" s="55" t="s">
        <v>8</v>
      </c>
      <c r="I102" s="41" t="s">
        <v>9</v>
      </c>
      <c r="J102" s="41" t="s">
        <v>10</v>
      </c>
      <c r="K102" s="41" t="s">
        <v>11</v>
      </c>
      <c r="L102" s="41" t="s">
        <v>12</v>
      </c>
      <c r="M102" s="41" t="s">
        <v>13</v>
      </c>
      <c r="N102" s="57" t="s">
        <v>25</v>
      </c>
    </row>
    <row r="103" spans="2:14" ht="142.19999999999999" customHeight="1">
      <c r="B103" s="175">
        <v>1</v>
      </c>
      <c r="C103" s="176" t="s">
        <v>33</v>
      </c>
      <c r="D103" s="177" t="s">
        <v>16</v>
      </c>
      <c r="E103" s="178">
        <v>500</v>
      </c>
      <c r="F103" s="178">
        <v>100</v>
      </c>
      <c r="G103" s="64">
        <f>CEILING(E103/F103,1)</f>
        <v>5</v>
      </c>
      <c r="H103" s="179"/>
      <c r="I103" s="66">
        <f t="shared" ref="I103" si="19">H103*L103+H103</f>
        <v>0</v>
      </c>
      <c r="J103" s="66">
        <f t="shared" ref="J103" si="20">ROUND(G103*H103,2)</f>
        <v>0</v>
      </c>
      <c r="K103" s="66">
        <f t="shared" ref="K103" si="21">ROUND(G103*I103,2)</f>
        <v>0</v>
      </c>
      <c r="L103" s="180"/>
      <c r="M103" s="181"/>
      <c r="N103" s="68"/>
    </row>
    <row r="104" spans="2:14">
      <c r="B104" s="182" t="s">
        <v>23</v>
      </c>
      <c r="C104" s="183"/>
      <c r="D104" s="183"/>
      <c r="E104" s="183"/>
      <c r="F104" s="183"/>
      <c r="G104" s="183"/>
      <c r="H104" s="184"/>
      <c r="I104" s="185"/>
      <c r="J104" s="9">
        <f>SUM(J103:J103)</f>
        <v>0</v>
      </c>
      <c r="K104" s="9">
        <f>SUM(K103:K103)</f>
        <v>0</v>
      </c>
      <c r="L104" s="45"/>
      <c r="M104" s="45"/>
    </row>
    <row r="105" spans="2:14">
      <c r="B105" s="186"/>
      <c r="C105" s="186"/>
      <c r="D105" s="186"/>
      <c r="E105" s="186"/>
      <c r="F105" s="186"/>
      <c r="G105" s="186"/>
      <c r="H105" s="187"/>
      <c r="I105" s="187"/>
      <c r="J105" s="73" t="s">
        <v>24</v>
      </c>
      <c r="K105" s="74">
        <f>K104-J104</f>
        <v>0</v>
      </c>
      <c r="L105" s="45"/>
      <c r="M105" s="45"/>
    </row>
    <row r="107" spans="2:14" ht="15.6">
      <c r="C107" s="188"/>
    </row>
    <row r="109" spans="2:14">
      <c r="C109" s="172" t="s">
        <v>32</v>
      </c>
    </row>
    <row r="110" spans="2:14">
      <c r="B110" s="189"/>
      <c r="C110" s="172" t="s">
        <v>35</v>
      </c>
      <c r="D110" s="108"/>
      <c r="E110" s="189"/>
      <c r="F110" s="189"/>
      <c r="G110" s="107"/>
      <c r="H110" s="190"/>
      <c r="I110" s="107"/>
      <c r="J110" s="107"/>
      <c r="K110" s="107"/>
      <c r="L110" s="189"/>
      <c r="M110" s="189"/>
    </row>
    <row r="111" spans="2:14">
      <c r="B111" s="189"/>
      <c r="C111" s="172" t="s">
        <v>36</v>
      </c>
      <c r="D111" s="108"/>
      <c r="E111" s="189"/>
      <c r="F111" s="189"/>
      <c r="G111" s="107"/>
      <c r="H111" s="190"/>
      <c r="I111" s="107"/>
      <c r="J111" s="107"/>
      <c r="K111" s="107"/>
      <c r="L111" s="189"/>
      <c r="M111" s="189"/>
    </row>
    <row r="112" spans="2:14" ht="41.4">
      <c r="B112" s="40" t="s">
        <v>2</v>
      </c>
      <c r="C112" s="40" t="s">
        <v>3</v>
      </c>
      <c r="D112" s="40" t="s">
        <v>4</v>
      </c>
      <c r="E112" s="40" t="s">
        <v>5</v>
      </c>
      <c r="F112" s="40" t="s">
        <v>6</v>
      </c>
      <c r="G112" s="40" t="s">
        <v>7</v>
      </c>
      <c r="H112" s="55" t="s">
        <v>8</v>
      </c>
      <c r="I112" s="41" t="s">
        <v>9</v>
      </c>
      <c r="J112" s="41" t="s">
        <v>10</v>
      </c>
      <c r="K112" s="41" t="s">
        <v>11</v>
      </c>
      <c r="L112" s="56" t="s">
        <v>12</v>
      </c>
      <c r="M112" s="41" t="s">
        <v>13</v>
      </c>
      <c r="N112" s="57" t="s">
        <v>25</v>
      </c>
    </row>
    <row r="113" spans="2:14" ht="82.8">
      <c r="B113" s="175">
        <v>1</v>
      </c>
      <c r="C113" s="191" t="s">
        <v>37</v>
      </c>
      <c r="D113" s="192" t="s">
        <v>16</v>
      </c>
      <c r="E113" s="193">
        <v>1000</v>
      </c>
      <c r="F113" s="175">
        <v>1</v>
      </c>
      <c r="G113" s="64">
        <f>CEILING(E113/F113,1)</f>
        <v>1000</v>
      </c>
      <c r="H113" s="14"/>
      <c r="I113" s="66">
        <f t="shared" ref="I113:I115" si="22">H113*L113+H113</f>
        <v>0</v>
      </c>
      <c r="J113" s="66">
        <f t="shared" ref="J113:J115" si="23">ROUND(G113*H113,2)</f>
        <v>0</v>
      </c>
      <c r="K113" s="66">
        <f t="shared" ref="K113:K115" si="24">ROUND(G113*I113,2)</f>
        <v>0</v>
      </c>
      <c r="L113" s="194"/>
      <c r="M113" s="181"/>
      <c r="N113" s="68"/>
    </row>
    <row r="114" spans="2:14" ht="41.4">
      <c r="B114" s="175">
        <v>2</v>
      </c>
      <c r="C114" s="191" t="s">
        <v>38</v>
      </c>
      <c r="D114" s="192" t="s">
        <v>16</v>
      </c>
      <c r="E114" s="193">
        <v>1500</v>
      </c>
      <c r="F114" s="175">
        <v>1</v>
      </c>
      <c r="G114" s="64">
        <f>CEILING(E114/F114,1)</f>
        <v>1500</v>
      </c>
      <c r="H114" s="14"/>
      <c r="I114" s="66">
        <f t="shared" si="22"/>
        <v>0</v>
      </c>
      <c r="J114" s="66">
        <f t="shared" si="23"/>
        <v>0</v>
      </c>
      <c r="K114" s="66">
        <f t="shared" si="24"/>
        <v>0</v>
      </c>
      <c r="L114" s="194"/>
      <c r="M114" s="181"/>
      <c r="N114" s="68"/>
    </row>
    <row r="115" spans="2:14" ht="96.6">
      <c r="B115" s="175">
        <v>3</v>
      </c>
      <c r="C115" s="191" t="s">
        <v>39</v>
      </c>
      <c r="D115" s="192" t="s">
        <v>16</v>
      </c>
      <c r="E115" s="193">
        <v>3000</v>
      </c>
      <c r="F115" s="175">
        <v>1</v>
      </c>
      <c r="G115" s="64">
        <f>CEILING(E115/F115,1)</f>
        <v>3000</v>
      </c>
      <c r="H115" s="14"/>
      <c r="I115" s="66">
        <f t="shared" si="22"/>
        <v>0</v>
      </c>
      <c r="J115" s="66">
        <f t="shared" si="23"/>
        <v>0</v>
      </c>
      <c r="K115" s="66">
        <f t="shared" si="24"/>
        <v>0</v>
      </c>
      <c r="L115" s="194"/>
      <c r="M115" s="181"/>
      <c r="N115" s="68"/>
    </row>
    <row r="116" spans="2:14">
      <c r="B116" s="195" t="s">
        <v>23</v>
      </c>
      <c r="C116" s="70"/>
      <c r="D116" s="70"/>
      <c r="E116" s="70"/>
      <c r="F116" s="70"/>
      <c r="G116" s="70"/>
      <c r="H116" s="70"/>
      <c r="I116" s="72"/>
      <c r="J116" s="9">
        <f>SUM(J113:J115)</f>
        <v>0</v>
      </c>
      <c r="K116" s="9">
        <f>SUM(K113:K115)</f>
        <v>0</v>
      </c>
      <c r="L116" s="189"/>
      <c r="M116" s="189"/>
    </row>
    <row r="117" spans="2:14">
      <c r="B117" s="107"/>
      <c r="C117" s="107"/>
      <c r="D117" s="107"/>
      <c r="E117" s="107"/>
      <c r="F117" s="107"/>
      <c r="G117" s="107"/>
      <c r="H117" s="189"/>
      <c r="I117" s="107"/>
      <c r="J117" s="196" t="s">
        <v>24</v>
      </c>
      <c r="K117" s="74">
        <f>K116-J116</f>
        <v>0</v>
      </c>
      <c r="L117" s="189"/>
      <c r="M117" s="189"/>
    </row>
    <row r="118" spans="2:14">
      <c r="B118" s="107"/>
      <c r="C118" s="107"/>
      <c r="D118" s="107"/>
      <c r="E118" s="107"/>
      <c r="F118" s="107"/>
      <c r="G118" s="107"/>
      <c r="H118" s="189"/>
      <c r="I118" s="107"/>
      <c r="J118" s="197"/>
      <c r="K118" s="198"/>
      <c r="L118" s="189"/>
      <c r="M118" s="189"/>
    </row>
    <row r="119" spans="2:14">
      <c r="C119" s="172"/>
    </row>
    <row r="121" spans="2:14">
      <c r="C121" s="172" t="s">
        <v>34</v>
      </c>
    </row>
    <row r="122" spans="2:14">
      <c r="B122" s="83"/>
      <c r="C122" s="82" t="s">
        <v>0</v>
      </c>
      <c r="D122" s="83"/>
      <c r="E122" s="83"/>
      <c r="F122" s="83"/>
      <c r="G122" s="83"/>
      <c r="H122" s="83"/>
      <c r="I122" s="83"/>
      <c r="J122" s="83"/>
      <c r="K122" s="83"/>
      <c r="L122" s="111"/>
      <c r="M122" s="111"/>
    </row>
    <row r="123" spans="2:14">
      <c r="B123" s="83"/>
      <c r="C123" s="82" t="s">
        <v>1</v>
      </c>
      <c r="D123" s="83"/>
      <c r="E123" s="83"/>
      <c r="F123" s="83"/>
      <c r="G123" s="83"/>
      <c r="H123" s="83"/>
      <c r="I123" s="83"/>
      <c r="J123" s="83"/>
      <c r="K123" s="83"/>
      <c r="L123" s="189"/>
      <c r="M123" s="189"/>
    </row>
    <row r="124" spans="2:14" ht="41.4">
      <c r="B124" s="40" t="s">
        <v>2</v>
      </c>
      <c r="C124" s="40" t="s">
        <v>3</v>
      </c>
      <c r="D124" s="40" t="s">
        <v>4</v>
      </c>
      <c r="E124" s="40" t="s">
        <v>5</v>
      </c>
      <c r="F124" s="40" t="s">
        <v>6</v>
      </c>
      <c r="G124" s="40" t="s">
        <v>7</v>
      </c>
      <c r="H124" s="55" t="s">
        <v>8</v>
      </c>
      <c r="I124" s="41" t="s">
        <v>9</v>
      </c>
      <c r="J124" s="41" t="s">
        <v>10</v>
      </c>
      <c r="K124" s="41" t="s">
        <v>11</v>
      </c>
      <c r="L124" s="56" t="s">
        <v>12</v>
      </c>
      <c r="M124" s="41" t="s">
        <v>13</v>
      </c>
      <c r="N124" s="57" t="s">
        <v>25</v>
      </c>
    </row>
    <row r="125" spans="2:14" ht="55.8">
      <c r="B125" s="63">
        <v>1</v>
      </c>
      <c r="C125" s="199" t="s">
        <v>40</v>
      </c>
      <c r="D125" s="61" t="s">
        <v>41</v>
      </c>
      <c r="E125" s="62">
        <v>1000000</v>
      </c>
      <c r="F125" s="63">
        <v>500</v>
      </c>
      <c r="G125" s="64">
        <f>CEILING(E125/F125,1)</f>
        <v>2000</v>
      </c>
      <c r="H125" s="65"/>
      <c r="I125" s="66">
        <f t="shared" ref="I125" si="25">H125*L125+H125</f>
        <v>0</v>
      </c>
      <c r="J125" s="66">
        <f t="shared" ref="J125" si="26">ROUND(G125*H125,2)</f>
        <v>0</v>
      </c>
      <c r="K125" s="66">
        <f t="shared" ref="K125" si="27">ROUND(G125*I125,2)</f>
        <v>0</v>
      </c>
      <c r="L125" s="89"/>
      <c r="M125" s="68"/>
      <c r="N125" s="68"/>
    </row>
    <row r="126" spans="2:14">
      <c r="B126" s="200" t="s">
        <v>23</v>
      </c>
      <c r="C126" s="201"/>
      <c r="D126" s="201"/>
      <c r="E126" s="201"/>
      <c r="F126" s="201"/>
      <c r="G126" s="201"/>
      <c r="H126" s="202"/>
      <c r="I126" s="201"/>
      <c r="J126" s="9">
        <f>SUM(J125)</f>
        <v>0</v>
      </c>
      <c r="K126" s="9">
        <f>SUM(K125)</f>
        <v>0</v>
      </c>
      <c r="L126" s="189"/>
      <c r="M126" s="189"/>
    </row>
    <row r="127" spans="2:14">
      <c r="B127" s="83"/>
      <c r="C127" s="83"/>
      <c r="D127" s="83"/>
      <c r="E127" s="83"/>
      <c r="F127" s="83"/>
      <c r="G127" s="83"/>
      <c r="H127" s="83"/>
      <c r="I127" s="83"/>
      <c r="J127" s="203" t="s">
        <v>24</v>
      </c>
      <c r="K127" s="204">
        <f>K126-J126</f>
        <v>0</v>
      </c>
      <c r="L127" s="189"/>
      <c r="M127" s="189"/>
    </row>
    <row r="128" spans="2:14" ht="15.6">
      <c r="C128" s="188"/>
    </row>
    <row r="131" spans="1:14">
      <c r="C131" s="172" t="s">
        <v>30</v>
      </c>
    </row>
    <row r="132" spans="1:14">
      <c r="B132" s="107"/>
      <c r="C132" s="108" t="s">
        <v>47</v>
      </c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1:14">
      <c r="B133" s="107"/>
      <c r="C133" s="108" t="s">
        <v>48</v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1:14" ht="41.4">
      <c r="B134" s="40" t="s">
        <v>2</v>
      </c>
      <c r="C134" s="40" t="s">
        <v>3</v>
      </c>
      <c r="D134" s="40" t="s">
        <v>4</v>
      </c>
      <c r="E134" s="40" t="s">
        <v>5</v>
      </c>
      <c r="F134" s="40" t="s">
        <v>6</v>
      </c>
      <c r="G134" s="40" t="s">
        <v>7</v>
      </c>
      <c r="H134" s="55" t="s">
        <v>8</v>
      </c>
      <c r="I134" s="41" t="s">
        <v>9</v>
      </c>
      <c r="J134" s="41" t="s">
        <v>10</v>
      </c>
      <c r="K134" s="41" t="s">
        <v>11</v>
      </c>
      <c r="L134" s="56" t="s">
        <v>12</v>
      </c>
      <c r="M134" s="41" t="s">
        <v>13</v>
      </c>
      <c r="N134" s="57" t="s">
        <v>25</v>
      </c>
    </row>
    <row r="135" spans="1:14" ht="96.6">
      <c r="B135" s="175">
        <v>1</v>
      </c>
      <c r="C135" s="205" t="s">
        <v>49</v>
      </c>
      <c r="D135" s="206" t="s">
        <v>16</v>
      </c>
      <c r="E135" s="206">
        <v>350</v>
      </c>
      <c r="F135" s="206">
        <v>1</v>
      </c>
      <c r="G135" s="64">
        <f>CEILING(E135/F135,1)</f>
        <v>350</v>
      </c>
      <c r="H135" s="207"/>
      <c r="I135" s="208">
        <f t="shared" ref="I135:I136" si="28">H135*L135+H135</f>
        <v>0</v>
      </c>
      <c r="J135" s="208">
        <f t="shared" ref="J135:J136" si="29">ROUND(G135*H135,2)</f>
        <v>0</v>
      </c>
      <c r="K135" s="208">
        <f t="shared" ref="K135:K136" si="30">ROUND(G135*I135,2)</f>
        <v>0</v>
      </c>
      <c r="L135" s="209"/>
      <c r="M135" s="163" t="s">
        <v>17</v>
      </c>
      <c r="N135" s="68"/>
    </row>
    <row r="136" spans="1:14" ht="96.6">
      <c r="B136" s="175">
        <v>2</v>
      </c>
      <c r="C136" s="205" t="s">
        <v>50</v>
      </c>
      <c r="D136" s="192" t="s">
        <v>16</v>
      </c>
      <c r="E136" s="210">
        <v>3250</v>
      </c>
      <c r="F136" s="175">
        <v>1</v>
      </c>
      <c r="G136" s="64">
        <f>CEILING(E136/F136,1)</f>
        <v>3250</v>
      </c>
      <c r="H136" s="211"/>
      <c r="I136" s="66">
        <f t="shared" si="28"/>
        <v>0</v>
      </c>
      <c r="J136" s="66">
        <f t="shared" si="29"/>
        <v>0</v>
      </c>
      <c r="K136" s="66">
        <f t="shared" si="30"/>
        <v>0</v>
      </c>
      <c r="L136" s="209"/>
      <c r="M136" s="163" t="s">
        <v>17</v>
      </c>
      <c r="N136" s="68"/>
    </row>
    <row r="137" spans="1:14">
      <c r="B137" s="195" t="s">
        <v>23</v>
      </c>
      <c r="C137" s="70"/>
      <c r="D137" s="70"/>
      <c r="E137" s="70"/>
      <c r="F137" s="70"/>
      <c r="G137" s="70"/>
      <c r="H137" s="70"/>
      <c r="I137" s="72"/>
      <c r="J137" s="9">
        <f>SUM(J135:J136)</f>
        <v>0</v>
      </c>
      <c r="K137" s="9">
        <f>SUM(K135:K136)</f>
        <v>0</v>
      </c>
      <c r="L137" s="107"/>
      <c r="M137" s="107"/>
    </row>
    <row r="138" spans="1:14">
      <c r="B138" s="212"/>
      <c r="C138" s="212"/>
      <c r="D138" s="107"/>
      <c r="E138" s="107"/>
      <c r="F138" s="107"/>
      <c r="G138" s="107"/>
      <c r="H138" s="107"/>
      <c r="I138" s="107"/>
      <c r="J138" s="213" t="s">
        <v>24</v>
      </c>
      <c r="K138" s="74">
        <f>K137-J137</f>
        <v>0</v>
      </c>
      <c r="L138" s="107"/>
      <c r="M138" s="107"/>
    </row>
    <row r="140" spans="1:14">
      <c r="B140" s="75" t="s">
        <v>100</v>
      </c>
      <c r="C140" s="76"/>
      <c r="D140" s="76"/>
      <c r="E140" s="76"/>
      <c r="F140" s="77"/>
    </row>
    <row r="141" spans="1:14" ht="41.4">
      <c r="A141" s="41" t="s">
        <v>2</v>
      </c>
      <c r="B141" s="78" t="s">
        <v>101</v>
      </c>
      <c r="C141" s="78" t="s">
        <v>102</v>
      </c>
      <c r="D141" s="79" t="s">
        <v>103</v>
      </c>
      <c r="E141" s="311" t="s">
        <v>104</v>
      </c>
      <c r="F141" s="312"/>
    </row>
    <row r="142" spans="1:14">
      <c r="A142" s="68"/>
      <c r="B142" s="80"/>
      <c r="C142" s="80"/>
      <c r="D142" s="81"/>
      <c r="E142" s="313"/>
      <c r="F142" s="313"/>
    </row>
    <row r="143" spans="1:14">
      <c r="A143" s="68"/>
      <c r="B143" s="80"/>
      <c r="C143" s="80"/>
      <c r="D143" s="81"/>
      <c r="E143" s="313"/>
      <c r="F143" s="313"/>
    </row>
    <row r="144" spans="1:14">
      <c r="A144" s="68"/>
      <c r="B144" s="80"/>
      <c r="C144" s="80"/>
      <c r="D144" s="81"/>
      <c r="E144" s="313"/>
      <c r="F144" s="313"/>
    </row>
    <row r="147" spans="2:14">
      <c r="C147" s="173" t="s">
        <v>96</v>
      </c>
    </row>
    <row r="148" spans="2:14">
      <c r="B148" s="76"/>
      <c r="C148" s="214" t="s">
        <v>47</v>
      </c>
      <c r="D148" s="76"/>
      <c r="E148" s="76"/>
      <c r="F148" s="76"/>
      <c r="G148" s="76"/>
      <c r="H148" s="111"/>
      <c r="I148" s="111"/>
      <c r="J148" s="111"/>
      <c r="K148" s="111"/>
      <c r="L148" s="111"/>
    </row>
    <row r="149" spans="2:14">
      <c r="B149" s="76"/>
      <c r="C149" s="214" t="s">
        <v>48</v>
      </c>
      <c r="D149" s="76"/>
      <c r="E149" s="76"/>
      <c r="F149" s="76"/>
      <c r="G149" s="76"/>
      <c r="H149" s="111"/>
      <c r="I149" s="111"/>
      <c r="J149" s="111"/>
      <c r="K149" s="111"/>
      <c r="L149" s="111"/>
    </row>
    <row r="150" spans="2:14" ht="41.4">
      <c r="B150" s="40" t="s">
        <v>2</v>
      </c>
      <c r="C150" s="40" t="s">
        <v>3</v>
      </c>
      <c r="D150" s="40" t="s">
        <v>4</v>
      </c>
      <c r="E150" s="40" t="s">
        <v>5</v>
      </c>
      <c r="F150" s="40" t="s">
        <v>6</v>
      </c>
      <c r="G150" s="40" t="s">
        <v>7</v>
      </c>
      <c r="H150" s="55" t="s">
        <v>8</v>
      </c>
      <c r="I150" s="41" t="s">
        <v>9</v>
      </c>
      <c r="J150" s="41" t="s">
        <v>10</v>
      </c>
      <c r="K150" s="41" t="s">
        <v>11</v>
      </c>
      <c r="L150" s="56" t="s">
        <v>12</v>
      </c>
      <c r="M150" s="41" t="s">
        <v>13</v>
      </c>
      <c r="N150" s="57" t="s">
        <v>25</v>
      </c>
    </row>
    <row r="151" spans="2:14" ht="82.8">
      <c r="B151" s="215">
        <v>1</v>
      </c>
      <c r="C151" s="205" t="s">
        <v>52</v>
      </c>
      <c r="D151" s="215" t="s">
        <v>16</v>
      </c>
      <c r="E151" s="215">
        <v>700</v>
      </c>
      <c r="F151" s="216">
        <v>1</v>
      </c>
      <c r="G151" s="64">
        <f>CEILING(E151/F151,1)</f>
        <v>700</v>
      </c>
      <c r="H151" s="217"/>
      <c r="I151" s="66">
        <f t="shared" ref="I151" si="31">H151*L151+H151</f>
        <v>0</v>
      </c>
      <c r="J151" s="66">
        <f t="shared" ref="J151" si="32">ROUND(G151*H151,2)</f>
        <v>0</v>
      </c>
      <c r="K151" s="66">
        <f t="shared" ref="K151" si="33">ROUND(G151*I151,2)</f>
        <v>0</v>
      </c>
      <c r="L151" s="218"/>
      <c r="M151" s="219"/>
      <c r="N151" s="68"/>
    </row>
    <row r="152" spans="2:14">
      <c r="B152" s="317" t="s">
        <v>23</v>
      </c>
      <c r="C152" s="318"/>
      <c r="D152" s="318"/>
      <c r="E152" s="318"/>
      <c r="F152" s="318"/>
      <c r="G152" s="318"/>
      <c r="H152" s="318"/>
      <c r="I152" s="319"/>
      <c r="J152" s="9">
        <f>SUM(J151)</f>
        <v>0</v>
      </c>
      <c r="K152" s="9">
        <f>SUM(K151)</f>
        <v>0</v>
      </c>
      <c r="L152" s="111"/>
    </row>
    <row r="153" spans="2:14">
      <c r="B153" s="83"/>
      <c r="C153" s="83"/>
      <c r="D153" s="83"/>
      <c r="E153" s="83"/>
      <c r="F153" s="83"/>
      <c r="G153" s="83"/>
      <c r="H153" s="83"/>
      <c r="I153" s="111"/>
      <c r="J153" s="220" t="s">
        <v>24</v>
      </c>
      <c r="K153" s="221">
        <f>K152-J152</f>
        <v>0</v>
      </c>
      <c r="L153" s="111"/>
    </row>
    <row r="154" spans="2:14">
      <c r="B154" s="83"/>
      <c r="C154" s="83"/>
      <c r="D154" s="83"/>
      <c r="E154" s="83"/>
      <c r="F154" s="83"/>
      <c r="G154" s="83"/>
      <c r="H154" s="83"/>
      <c r="I154" s="111"/>
      <c r="J154" s="222"/>
      <c r="K154" s="198"/>
      <c r="L154" s="111"/>
    </row>
    <row r="155" spans="2:14">
      <c r="B155" s="83"/>
      <c r="C155" s="83"/>
      <c r="D155" s="83"/>
      <c r="E155" s="83"/>
      <c r="F155" s="83"/>
      <c r="G155" s="83"/>
      <c r="H155" s="83"/>
      <c r="I155" s="111"/>
      <c r="J155" s="222"/>
      <c r="K155" s="198"/>
      <c r="L155" s="111"/>
    </row>
    <row r="157" spans="2:14">
      <c r="C157" s="173" t="s">
        <v>97</v>
      </c>
    </row>
    <row r="158" spans="2:14">
      <c r="B158" s="223"/>
      <c r="C158" s="173" t="s">
        <v>53</v>
      </c>
      <c r="D158" s="224"/>
      <c r="E158" s="223"/>
      <c r="F158" s="223"/>
      <c r="G158" s="223"/>
      <c r="H158" s="223"/>
      <c r="I158" s="223"/>
      <c r="J158" s="223"/>
      <c r="K158" s="223"/>
      <c r="L158" s="223"/>
    </row>
    <row r="159" spans="2:14">
      <c r="B159" s="223"/>
      <c r="C159" s="174" t="s">
        <v>54</v>
      </c>
      <c r="D159" s="224"/>
      <c r="E159" s="223"/>
      <c r="F159" s="223"/>
      <c r="G159" s="223"/>
      <c r="H159" s="223"/>
      <c r="I159" s="223"/>
      <c r="J159" s="223"/>
      <c r="K159" s="223"/>
      <c r="L159" s="223"/>
    </row>
    <row r="160" spans="2:14" ht="41.4">
      <c r="B160" s="40" t="s">
        <v>2</v>
      </c>
      <c r="C160" s="149" t="s">
        <v>3</v>
      </c>
      <c r="D160" s="41" t="s">
        <v>4</v>
      </c>
      <c r="E160" s="41" t="s">
        <v>5</v>
      </c>
      <c r="F160" s="41" t="s">
        <v>6</v>
      </c>
      <c r="G160" s="41" t="s">
        <v>7</v>
      </c>
      <c r="H160" s="113" t="s">
        <v>8</v>
      </c>
      <c r="I160" s="41" t="s">
        <v>9</v>
      </c>
      <c r="J160" s="41" t="s">
        <v>10</v>
      </c>
      <c r="K160" s="41" t="s">
        <v>11</v>
      </c>
      <c r="L160" s="41" t="s">
        <v>12</v>
      </c>
      <c r="M160" s="225" t="s">
        <v>13</v>
      </c>
      <c r="N160" s="57" t="s">
        <v>25</v>
      </c>
    </row>
    <row r="161" spans="2:15" ht="69">
      <c r="B161" s="226">
        <v>1</v>
      </c>
      <c r="C161" s="227" t="s">
        <v>109</v>
      </c>
      <c r="D161" s="228" t="s">
        <v>16</v>
      </c>
      <c r="E161" s="229">
        <v>8000</v>
      </c>
      <c r="F161" s="230">
        <v>1</v>
      </c>
      <c r="G161" s="230">
        <f>CEILING(E161/F161,1)</f>
        <v>8000</v>
      </c>
      <c r="H161" s="231"/>
      <c r="I161" s="208">
        <f t="shared" ref="I161:I163" si="34">H161*L161+H161</f>
        <v>0</v>
      </c>
      <c r="J161" s="208">
        <f t="shared" ref="J161:J163" si="35">ROUND(G161*H161,2)</f>
        <v>0</v>
      </c>
      <c r="K161" s="208">
        <f t="shared" ref="K161:K163" si="36">ROUND(G161*I161,2)</f>
        <v>0</v>
      </c>
      <c r="L161" s="232"/>
      <c r="M161" s="233"/>
      <c r="N161" s="68"/>
    </row>
    <row r="162" spans="2:15" ht="69">
      <c r="B162" s="226">
        <v>2</v>
      </c>
      <c r="C162" s="191" t="s">
        <v>56</v>
      </c>
      <c r="D162" s="234" t="s">
        <v>16</v>
      </c>
      <c r="E162" s="235">
        <v>400</v>
      </c>
      <c r="F162" s="236">
        <v>1</v>
      </c>
      <c r="G162" s="236">
        <f>CEILING(E162/F162,1)</f>
        <v>400</v>
      </c>
      <c r="H162" s="237"/>
      <c r="I162" s="66">
        <f t="shared" si="34"/>
        <v>0</v>
      </c>
      <c r="J162" s="66">
        <f t="shared" si="35"/>
        <v>0</v>
      </c>
      <c r="K162" s="66">
        <f t="shared" si="36"/>
        <v>0</v>
      </c>
      <c r="L162" s="232"/>
      <c r="M162" s="238"/>
      <c r="N162" s="68"/>
    </row>
    <row r="163" spans="2:15" ht="41.4">
      <c r="B163" s="226">
        <v>3</v>
      </c>
      <c r="C163" s="191" t="s">
        <v>55</v>
      </c>
      <c r="D163" s="234" t="s">
        <v>16</v>
      </c>
      <c r="E163" s="235">
        <v>1000</v>
      </c>
      <c r="F163" s="236">
        <v>1</v>
      </c>
      <c r="G163" s="236">
        <f>CEILING(E163/F163,1)</f>
        <v>1000</v>
      </c>
      <c r="H163" s="239"/>
      <c r="I163" s="66">
        <f t="shared" si="34"/>
        <v>0</v>
      </c>
      <c r="J163" s="66">
        <f t="shared" si="35"/>
        <v>0</v>
      </c>
      <c r="K163" s="66">
        <f t="shared" si="36"/>
        <v>0</v>
      </c>
      <c r="L163" s="232"/>
      <c r="M163" s="238"/>
      <c r="N163" s="68"/>
    </row>
    <row r="164" spans="2:15">
      <c r="B164" s="240" t="s">
        <v>23</v>
      </c>
      <c r="C164" s="241"/>
      <c r="D164" s="242"/>
      <c r="E164" s="241"/>
      <c r="F164" s="241"/>
      <c r="G164" s="243"/>
      <c r="H164" s="243"/>
      <c r="I164" s="244"/>
      <c r="J164" s="9">
        <f>SUM(J161:J163)</f>
        <v>0</v>
      </c>
      <c r="K164" s="9">
        <f>SUM(K161:K163)</f>
        <v>0</v>
      </c>
      <c r="L164" s="223"/>
    </row>
    <row r="165" spans="2:15">
      <c r="B165" s="223"/>
      <c r="C165" s="223"/>
      <c r="D165" s="223"/>
      <c r="E165" s="223"/>
      <c r="F165" s="223"/>
      <c r="G165" s="223"/>
      <c r="H165" s="223"/>
      <c r="I165" s="223"/>
      <c r="J165" s="245" t="s">
        <v>24</v>
      </c>
      <c r="K165" s="246">
        <f>K164-J164</f>
        <v>0</v>
      </c>
      <c r="L165" s="223"/>
    </row>
    <row r="169" spans="2:15">
      <c r="B169" s="83"/>
      <c r="C169" s="82" t="s">
        <v>98</v>
      </c>
      <c r="D169" s="83"/>
      <c r="E169" s="83"/>
      <c r="F169" s="83"/>
      <c r="G169" s="83"/>
      <c r="H169" s="247"/>
      <c r="I169" s="83"/>
      <c r="J169" s="83"/>
      <c r="K169" s="83"/>
      <c r="L169" s="83"/>
      <c r="M169" s="83"/>
    </row>
    <row r="170" spans="2:15">
      <c r="B170" s="83"/>
      <c r="C170" s="82" t="s">
        <v>58</v>
      </c>
      <c r="D170" s="83"/>
      <c r="E170" s="83"/>
      <c r="F170" s="83"/>
      <c r="G170" s="83"/>
      <c r="H170" s="247"/>
      <c r="I170" s="83"/>
      <c r="J170" s="83"/>
      <c r="K170" s="83"/>
      <c r="L170" s="83"/>
      <c r="M170" s="83"/>
    </row>
    <row r="171" spans="2:15">
      <c r="B171" s="83"/>
      <c r="C171" s="82" t="s">
        <v>59</v>
      </c>
      <c r="D171" s="83"/>
      <c r="E171" s="83"/>
      <c r="F171" s="83"/>
      <c r="G171" s="83"/>
      <c r="H171" s="247"/>
      <c r="I171" s="83"/>
      <c r="J171" s="83"/>
      <c r="K171" s="83"/>
      <c r="L171" s="83"/>
      <c r="M171" s="83"/>
    </row>
    <row r="172" spans="2:15" ht="41.4">
      <c r="B172" s="40" t="s">
        <v>2</v>
      </c>
      <c r="C172" s="40" t="s">
        <v>3</v>
      </c>
      <c r="D172" s="40" t="s">
        <v>4</v>
      </c>
      <c r="E172" s="40" t="s">
        <v>5</v>
      </c>
      <c r="F172" s="40" t="s">
        <v>6</v>
      </c>
      <c r="G172" s="40" t="s">
        <v>7</v>
      </c>
      <c r="H172" s="55" t="s">
        <v>8</v>
      </c>
      <c r="I172" s="41" t="s">
        <v>9</v>
      </c>
      <c r="J172" s="41" t="s">
        <v>10</v>
      </c>
      <c r="K172" s="41" t="s">
        <v>11</v>
      </c>
      <c r="L172" s="56" t="s">
        <v>12</v>
      </c>
      <c r="M172" s="41" t="s">
        <v>13</v>
      </c>
      <c r="N172" s="57" t="s">
        <v>25</v>
      </c>
    </row>
    <row r="173" spans="2:15" ht="55.2">
      <c r="B173" s="175">
        <v>1</v>
      </c>
      <c r="C173" s="191" t="s">
        <v>60</v>
      </c>
      <c r="D173" s="86" t="s">
        <v>16</v>
      </c>
      <c r="E173" s="248">
        <v>400</v>
      </c>
      <c r="F173" s="63">
        <v>1</v>
      </c>
      <c r="G173" s="64">
        <f>CEILING(E173/F173,1)</f>
        <v>400</v>
      </c>
      <c r="H173" s="249"/>
      <c r="I173" s="66">
        <f t="shared" ref="I173" si="37">H173*L173+H173</f>
        <v>0</v>
      </c>
      <c r="J173" s="66">
        <f t="shared" ref="J173" si="38">ROUND(G173*H173,2)</f>
        <v>0</v>
      </c>
      <c r="K173" s="66">
        <f t="shared" ref="K173" si="39">ROUND(G173*I173,2)</f>
        <v>0</v>
      </c>
      <c r="L173" s="250"/>
      <c r="M173" s="90"/>
      <c r="N173" s="68"/>
      <c r="O173" s="58"/>
    </row>
    <row r="174" spans="2:15">
      <c r="B174" s="200" t="s">
        <v>23</v>
      </c>
      <c r="C174" s="201"/>
      <c r="D174" s="201"/>
      <c r="E174" s="201"/>
      <c r="F174" s="201"/>
      <c r="G174" s="201"/>
      <c r="H174" s="202"/>
      <c r="I174" s="251"/>
      <c r="J174" s="8">
        <f>SUM(J173:J173)</f>
        <v>0</v>
      </c>
      <c r="K174" s="8">
        <f>SUM(K173:K173)</f>
        <v>0</v>
      </c>
      <c r="L174" s="83"/>
      <c r="M174" s="83"/>
    </row>
    <row r="175" spans="2:15">
      <c r="B175" s="82"/>
      <c r="C175" s="82"/>
      <c r="D175" s="83"/>
      <c r="E175" s="83"/>
      <c r="F175" s="83"/>
      <c r="G175" s="83"/>
      <c r="H175" s="247"/>
      <c r="I175" s="83"/>
      <c r="J175" s="252" t="s">
        <v>24</v>
      </c>
      <c r="K175" s="253">
        <f>K174-J174</f>
        <v>0</v>
      </c>
      <c r="L175" s="83"/>
      <c r="M175" s="83"/>
    </row>
    <row r="176" spans="2:15">
      <c r="B176" s="82"/>
      <c r="C176" s="82"/>
      <c r="D176" s="83"/>
      <c r="E176" s="83"/>
      <c r="F176" s="83"/>
      <c r="G176" s="83"/>
      <c r="H176" s="247"/>
      <c r="I176" s="83"/>
      <c r="J176" s="254"/>
      <c r="K176" s="255"/>
      <c r="L176" s="83"/>
      <c r="M176" s="83"/>
    </row>
    <row r="177" spans="1:14">
      <c r="B177" s="82"/>
      <c r="C177" s="82"/>
      <c r="D177" s="83"/>
      <c r="E177" s="83"/>
      <c r="F177" s="83"/>
      <c r="G177" s="83"/>
      <c r="H177" s="247"/>
      <c r="I177" s="83"/>
      <c r="J177" s="254"/>
      <c r="K177" s="255"/>
      <c r="L177" s="83"/>
      <c r="M177" s="83"/>
    </row>
    <row r="178" spans="1:14">
      <c r="B178" s="82"/>
      <c r="C178" s="82"/>
      <c r="D178" s="83"/>
      <c r="E178" s="83"/>
      <c r="F178" s="83"/>
      <c r="G178" s="83"/>
      <c r="H178" s="247"/>
      <c r="I178" s="83"/>
      <c r="J178" s="254"/>
      <c r="K178" s="198"/>
      <c r="L178" s="83"/>
      <c r="M178" s="83"/>
    </row>
    <row r="179" spans="1:14">
      <c r="B179" s="82"/>
      <c r="C179" s="82" t="s">
        <v>42</v>
      </c>
      <c r="D179" s="256"/>
      <c r="E179" s="83"/>
      <c r="F179" s="83"/>
      <c r="G179" s="83"/>
      <c r="H179" s="247"/>
      <c r="I179" s="83"/>
      <c r="J179" s="83"/>
      <c r="K179" s="83"/>
      <c r="L179" s="83"/>
      <c r="M179" s="83"/>
    </row>
    <row r="180" spans="1:14">
      <c r="B180" s="82"/>
      <c r="C180" s="82" t="s">
        <v>61</v>
      </c>
      <c r="D180" s="82"/>
      <c r="E180" s="83"/>
      <c r="F180" s="83"/>
      <c r="G180" s="83"/>
      <c r="H180" s="247"/>
      <c r="I180" s="83"/>
      <c r="J180" s="83"/>
      <c r="K180" s="83"/>
      <c r="L180" s="83"/>
      <c r="M180" s="83"/>
    </row>
    <row r="181" spans="1:14">
      <c r="B181" s="82"/>
      <c r="C181" s="82" t="s">
        <v>1</v>
      </c>
      <c r="D181" s="82"/>
      <c r="E181" s="83"/>
      <c r="F181" s="83"/>
      <c r="G181" s="83"/>
      <c r="H181" s="247"/>
      <c r="I181" s="83"/>
      <c r="J181" s="83"/>
      <c r="K181" s="83"/>
      <c r="L181" s="83"/>
      <c r="M181" s="83"/>
    </row>
    <row r="182" spans="1:14" ht="41.4">
      <c r="B182" s="40" t="s">
        <v>2</v>
      </c>
      <c r="C182" s="40" t="s">
        <v>3</v>
      </c>
      <c r="D182" s="40" t="s">
        <v>4</v>
      </c>
      <c r="E182" s="40" t="s">
        <v>5</v>
      </c>
      <c r="F182" s="40" t="s">
        <v>6</v>
      </c>
      <c r="G182" s="40" t="s">
        <v>7</v>
      </c>
      <c r="H182" s="55" t="s">
        <v>8</v>
      </c>
      <c r="I182" s="41" t="s">
        <v>9</v>
      </c>
      <c r="J182" s="41" t="s">
        <v>10</v>
      </c>
      <c r="K182" s="41" t="s">
        <v>11</v>
      </c>
      <c r="L182" s="56" t="s">
        <v>12</v>
      </c>
      <c r="M182" s="41" t="s">
        <v>13</v>
      </c>
      <c r="N182" s="57" t="s">
        <v>25</v>
      </c>
    </row>
    <row r="183" spans="1:14" ht="151.80000000000001">
      <c r="B183" s="63">
        <v>1</v>
      </c>
      <c r="C183" s="60" t="s">
        <v>62</v>
      </c>
      <c r="D183" s="61" t="s">
        <v>16</v>
      </c>
      <c r="E183" s="62">
        <v>240</v>
      </c>
      <c r="F183" s="63">
        <v>1</v>
      </c>
      <c r="G183" s="64">
        <f>CEILING(E183/F183,1)</f>
        <v>240</v>
      </c>
      <c r="H183" s="65"/>
      <c r="I183" s="66">
        <f t="shared" ref="I183" si="40">H183*L183+H183</f>
        <v>0</v>
      </c>
      <c r="J183" s="66">
        <f t="shared" ref="J183" si="41">ROUND(G183*H183,2)</f>
        <v>0</v>
      </c>
      <c r="K183" s="66">
        <f t="shared" ref="K183" si="42">ROUND(G183*I183,2)</f>
        <v>0</v>
      </c>
      <c r="L183" s="89"/>
      <c r="M183" s="257" t="s">
        <v>17</v>
      </c>
      <c r="N183" s="68"/>
    </row>
    <row r="184" spans="1:14">
      <c r="B184" s="200" t="s">
        <v>23</v>
      </c>
      <c r="C184" s="201"/>
      <c r="D184" s="201"/>
      <c r="E184" s="201"/>
      <c r="F184" s="201"/>
      <c r="G184" s="201"/>
      <c r="H184" s="202"/>
      <c r="I184" s="251"/>
      <c r="J184" s="9">
        <f>SUM(J183)</f>
        <v>0</v>
      </c>
      <c r="K184" s="9">
        <f>SUM(K183)</f>
        <v>0</v>
      </c>
      <c r="L184" s="83"/>
      <c r="M184" s="83"/>
    </row>
    <row r="185" spans="1:14">
      <c r="B185" s="83"/>
      <c r="C185" s="83"/>
      <c r="D185" s="83"/>
      <c r="E185" s="83"/>
      <c r="F185" s="83"/>
      <c r="G185" s="83"/>
      <c r="H185" s="247"/>
      <c r="I185" s="83"/>
      <c r="J185" s="258" t="s">
        <v>24</v>
      </c>
      <c r="K185" s="74">
        <f>K184-J184</f>
        <v>0</v>
      </c>
      <c r="L185" s="83"/>
      <c r="M185" s="83"/>
    </row>
    <row r="186" spans="1:14">
      <c r="B186" s="83"/>
      <c r="C186" s="83"/>
      <c r="D186" s="83"/>
      <c r="E186" s="83"/>
      <c r="F186" s="83"/>
      <c r="G186" s="83"/>
      <c r="H186" s="247"/>
      <c r="I186" s="83"/>
      <c r="J186" s="259"/>
      <c r="K186" s="198"/>
      <c r="L186" s="83"/>
      <c r="M186" s="83"/>
    </row>
    <row r="187" spans="1:14">
      <c r="B187" s="75" t="s">
        <v>100</v>
      </c>
      <c r="C187" s="76"/>
      <c r="D187" s="76"/>
      <c r="E187" s="76"/>
      <c r="F187" s="77"/>
      <c r="G187" s="83"/>
      <c r="H187" s="247"/>
      <c r="I187" s="83"/>
      <c r="J187" s="259"/>
      <c r="K187" s="198"/>
      <c r="L187" s="83"/>
      <c r="M187" s="83"/>
    </row>
    <row r="188" spans="1:14" ht="41.4">
      <c r="A188" s="41" t="s">
        <v>2</v>
      </c>
      <c r="B188" s="78" t="s">
        <v>101</v>
      </c>
      <c r="C188" s="78" t="s">
        <v>102</v>
      </c>
      <c r="D188" s="79" t="s">
        <v>103</v>
      </c>
      <c r="E188" s="311" t="s">
        <v>104</v>
      </c>
      <c r="F188" s="312"/>
      <c r="G188" s="83"/>
      <c r="H188" s="247"/>
      <c r="I188" s="83"/>
      <c r="J188" s="259"/>
      <c r="K188" s="198"/>
      <c r="L188" s="83"/>
      <c r="M188" s="83"/>
    </row>
    <row r="189" spans="1:14">
      <c r="A189" s="68"/>
      <c r="B189" s="80"/>
      <c r="C189" s="80"/>
      <c r="D189" s="81"/>
      <c r="E189" s="315"/>
      <c r="F189" s="316"/>
      <c r="G189" s="83"/>
      <c r="H189" s="247"/>
      <c r="I189" s="83"/>
      <c r="J189" s="259"/>
      <c r="K189" s="198"/>
      <c r="L189" s="83"/>
      <c r="M189" s="83"/>
    </row>
    <row r="190" spans="1:14">
      <c r="A190" s="68"/>
      <c r="B190" s="80"/>
      <c r="C190" s="80"/>
      <c r="D190" s="81"/>
      <c r="E190" s="315"/>
      <c r="F190" s="316"/>
      <c r="G190" s="83"/>
      <c r="H190" s="247"/>
      <c r="I190" s="83"/>
      <c r="J190" s="259"/>
      <c r="K190" s="198"/>
      <c r="L190" s="83"/>
      <c r="M190" s="83"/>
    </row>
    <row r="191" spans="1:14">
      <c r="A191" s="68"/>
      <c r="B191" s="80"/>
      <c r="C191" s="80"/>
      <c r="D191" s="81"/>
      <c r="E191" s="315"/>
      <c r="F191" s="316"/>
      <c r="G191" s="83"/>
      <c r="H191" s="247"/>
      <c r="I191" s="83"/>
      <c r="J191" s="259"/>
      <c r="K191" s="198"/>
      <c r="L191" s="83"/>
      <c r="M191" s="83"/>
    </row>
    <row r="192" spans="1:14">
      <c r="B192" s="83"/>
      <c r="C192" s="83"/>
      <c r="D192" s="83"/>
      <c r="E192" s="83"/>
      <c r="F192" s="83"/>
      <c r="G192" s="83"/>
      <c r="H192" s="247"/>
      <c r="I192" s="83"/>
      <c r="J192" s="259"/>
      <c r="K192" s="198"/>
      <c r="L192" s="83"/>
      <c r="M192" s="83"/>
    </row>
    <row r="193" spans="1:14">
      <c r="B193" s="83"/>
      <c r="C193" s="83"/>
      <c r="D193" s="83"/>
      <c r="E193" s="83"/>
      <c r="F193" s="83"/>
      <c r="G193" s="83"/>
      <c r="H193" s="247"/>
      <c r="I193" s="83"/>
      <c r="J193" s="259"/>
      <c r="K193" s="198"/>
      <c r="L193" s="83"/>
      <c r="M193" s="83"/>
    </row>
    <row r="194" spans="1:14">
      <c r="B194" s="83"/>
      <c r="C194" s="83"/>
      <c r="D194" s="83"/>
      <c r="E194" s="83"/>
      <c r="F194" s="83"/>
      <c r="G194" s="83"/>
      <c r="H194" s="247"/>
      <c r="I194" s="83"/>
      <c r="J194" s="259"/>
      <c r="K194" s="198"/>
      <c r="L194" s="83"/>
      <c r="M194" s="83"/>
    </row>
    <row r="196" spans="1:14">
      <c r="C196" s="174" t="s">
        <v>120</v>
      </c>
    </row>
    <row r="197" spans="1:14">
      <c r="C197" s="82" t="s">
        <v>61</v>
      </c>
    </row>
    <row r="198" spans="1:14">
      <c r="B198" s="260"/>
      <c r="C198" s="82" t="s">
        <v>1</v>
      </c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</row>
    <row r="199" spans="1:14" ht="41.4">
      <c r="B199" s="40" t="s">
        <v>2</v>
      </c>
      <c r="C199" s="149" t="s">
        <v>3</v>
      </c>
      <c r="D199" s="41" t="s">
        <v>4</v>
      </c>
      <c r="E199" s="41" t="s">
        <v>5</v>
      </c>
      <c r="F199" s="41" t="s">
        <v>6</v>
      </c>
      <c r="G199" s="41" t="s">
        <v>7</v>
      </c>
      <c r="H199" s="113" t="s">
        <v>8</v>
      </c>
      <c r="I199" s="41" t="s">
        <v>9</v>
      </c>
      <c r="J199" s="41" t="s">
        <v>10</v>
      </c>
      <c r="K199" s="41" t="s">
        <v>11</v>
      </c>
      <c r="L199" s="41" t="s">
        <v>12</v>
      </c>
      <c r="M199" s="41" t="s">
        <v>13</v>
      </c>
      <c r="N199" s="57" t="s">
        <v>25</v>
      </c>
    </row>
    <row r="200" spans="1:14" ht="69">
      <c r="B200" s="261">
        <v>1</v>
      </c>
      <c r="C200" s="262" t="s">
        <v>69</v>
      </c>
      <c r="D200" s="81" t="s">
        <v>16</v>
      </c>
      <c r="E200" s="261">
        <v>80</v>
      </c>
      <c r="F200" s="216">
        <v>1</v>
      </c>
      <c r="G200" s="64">
        <f>CEILING(E200/F200,1)</f>
        <v>80</v>
      </c>
      <c r="H200" s="263"/>
      <c r="I200" s="118">
        <f t="shared" ref="I200" si="43">H200*L200+H200</f>
        <v>0</v>
      </c>
      <c r="J200" s="118">
        <f t="shared" ref="J200" si="44">ROUND(G200*H200,2)</f>
        <v>0</v>
      </c>
      <c r="K200" s="118">
        <f t="shared" ref="K200" si="45">ROUND(G200*I200,2)</f>
        <v>0</v>
      </c>
      <c r="L200" s="218"/>
      <c r="M200" s="67" t="s">
        <v>17</v>
      </c>
      <c r="N200" s="68"/>
    </row>
    <row r="201" spans="1:14">
      <c r="B201" s="320" t="s">
        <v>23</v>
      </c>
      <c r="C201" s="321"/>
      <c r="D201" s="321"/>
      <c r="E201" s="321"/>
      <c r="F201" s="321"/>
      <c r="G201" s="321"/>
      <c r="H201" s="321"/>
      <c r="I201" s="322"/>
      <c r="J201" s="9">
        <f>SUM(J200:J200)</f>
        <v>0</v>
      </c>
      <c r="K201" s="9">
        <f>SUM(K200:K200)</f>
        <v>0</v>
      </c>
      <c r="L201" s="111"/>
    </row>
    <row r="202" spans="1:14">
      <c r="B202" s="83"/>
      <c r="C202" s="83"/>
      <c r="D202" s="83"/>
      <c r="E202" s="83"/>
      <c r="F202" s="83"/>
      <c r="G202" s="83"/>
      <c r="H202" s="83"/>
      <c r="I202" s="111"/>
      <c r="J202" s="220" t="s">
        <v>24</v>
      </c>
      <c r="K202" s="221">
        <f>K201-J201</f>
        <v>0</v>
      </c>
      <c r="L202" s="111"/>
    </row>
    <row r="204" spans="1:14">
      <c r="B204" s="75" t="s">
        <v>100</v>
      </c>
      <c r="C204" s="76"/>
      <c r="D204" s="76"/>
      <c r="E204" s="76"/>
      <c r="F204" s="77"/>
    </row>
    <row r="205" spans="1:14" ht="41.4">
      <c r="A205" s="41" t="s">
        <v>2</v>
      </c>
      <c r="B205" s="78" t="s">
        <v>101</v>
      </c>
      <c r="C205" s="78" t="s">
        <v>102</v>
      </c>
      <c r="D205" s="79" t="s">
        <v>103</v>
      </c>
      <c r="E205" s="311" t="s">
        <v>104</v>
      </c>
      <c r="F205" s="312"/>
    </row>
    <row r="206" spans="1:14">
      <c r="A206" s="68"/>
      <c r="B206" s="80"/>
      <c r="C206" s="80"/>
      <c r="D206" s="81"/>
      <c r="E206" s="315"/>
      <c r="F206" s="316"/>
    </row>
    <row r="207" spans="1:14">
      <c r="A207" s="68"/>
      <c r="B207" s="80"/>
      <c r="C207" s="80"/>
      <c r="D207" s="81"/>
      <c r="E207" s="315"/>
      <c r="F207" s="316"/>
    </row>
    <row r="208" spans="1:14">
      <c r="A208" s="68"/>
      <c r="B208" s="80"/>
      <c r="C208" s="80"/>
      <c r="D208" s="81"/>
      <c r="E208" s="315"/>
      <c r="F208" s="316"/>
    </row>
    <row r="211" spans="1:14">
      <c r="B211" s="82"/>
      <c r="C211" s="83"/>
      <c r="D211" s="83"/>
      <c r="E211" s="83"/>
      <c r="F211" s="83"/>
      <c r="G211" s="83"/>
      <c r="H211" s="84"/>
      <c r="I211" s="84"/>
      <c r="J211" s="3"/>
      <c r="K211" s="3"/>
      <c r="L211" s="77"/>
      <c r="M211" s="77"/>
    </row>
    <row r="212" spans="1:14">
      <c r="C212" s="108" t="s">
        <v>44</v>
      </c>
      <c r="D212" s="264"/>
      <c r="E212" s="265"/>
      <c r="F212" s="265"/>
      <c r="G212" s="107"/>
      <c r="H212" s="107"/>
      <c r="I212" s="107"/>
      <c r="J212" s="107"/>
      <c r="K212" s="107"/>
      <c r="L212" s="107"/>
      <c r="M212" s="107"/>
    </row>
    <row r="213" spans="1:14">
      <c r="C213" s="108" t="s">
        <v>70</v>
      </c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1:14">
      <c r="B214" s="107"/>
      <c r="C214" s="108" t="s">
        <v>71</v>
      </c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1:14" ht="41.4">
      <c r="B215" s="40" t="s">
        <v>2</v>
      </c>
      <c r="C215" s="40" t="s">
        <v>3</v>
      </c>
      <c r="D215" s="40" t="s">
        <v>4</v>
      </c>
      <c r="E215" s="40" t="s">
        <v>5</v>
      </c>
      <c r="F215" s="40" t="s">
        <v>6</v>
      </c>
      <c r="G215" s="40" t="s">
        <v>7</v>
      </c>
      <c r="H215" s="136" t="s">
        <v>8</v>
      </c>
      <c r="I215" s="40" t="s">
        <v>9</v>
      </c>
      <c r="J215" s="40" t="s">
        <v>10</v>
      </c>
      <c r="K215" s="149" t="s">
        <v>11</v>
      </c>
      <c r="L215" s="149" t="s">
        <v>12</v>
      </c>
      <c r="M215" s="41" t="s">
        <v>13</v>
      </c>
      <c r="N215" s="57" t="s">
        <v>25</v>
      </c>
    </row>
    <row r="216" spans="1:14" ht="42">
      <c r="B216" s="175">
        <v>1</v>
      </c>
      <c r="C216" s="266" t="s">
        <v>72</v>
      </c>
      <c r="D216" s="192" t="s">
        <v>16</v>
      </c>
      <c r="E216" s="267">
        <v>1500</v>
      </c>
      <c r="F216" s="175">
        <v>1</v>
      </c>
      <c r="G216" s="64">
        <f>CEILING(E216/F216,1)</f>
        <v>1500</v>
      </c>
      <c r="H216" s="14"/>
      <c r="I216" s="118">
        <f t="shared" ref="I216:I218" si="46">H216*L216+H216</f>
        <v>0</v>
      </c>
      <c r="J216" s="118">
        <f t="shared" ref="J216:J218" si="47">ROUND(G216*H216,2)</f>
        <v>0</v>
      </c>
      <c r="K216" s="118">
        <f t="shared" ref="K216:K218" si="48">ROUND(G216*I216,2)</f>
        <v>0</v>
      </c>
      <c r="L216" s="268"/>
      <c r="M216" s="269" t="s">
        <v>17</v>
      </c>
      <c r="N216" s="68"/>
    </row>
    <row r="217" spans="1:14" ht="83.4">
      <c r="B217" s="175">
        <v>2</v>
      </c>
      <c r="C217" s="266" t="s">
        <v>73</v>
      </c>
      <c r="D217" s="192" t="s">
        <v>16</v>
      </c>
      <c r="E217" s="267">
        <v>1600</v>
      </c>
      <c r="F217" s="175">
        <v>1</v>
      </c>
      <c r="G217" s="64">
        <f>CEILING(E217/F217,1)</f>
        <v>1600</v>
      </c>
      <c r="H217" s="14"/>
      <c r="I217" s="118">
        <f t="shared" si="46"/>
        <v>0</v>
      </c>
      <c r="J217" s="118">
        <f t="shared" si="47"/>
        <v>0</v>
      </c>
      <c r="K217" s="118">
        <f t="shared" si="48"/>
        <v>0</v>
      </c>
      <c r="L217" s="268"/>
      <c r="M217" s="269" t="s">
        <v>17</v>
      </c>
      <c r="N217" s="68"/>
    </row>
    <row r="218" spans="1:14" ht="83.4">
      <c r="B218" s="175">
        <v>3</v>
      </c>
      <c r="C218" s="266" t="s">
        <v>74</v>
      </c>
      <c r="D218" s="192" t="s">
        <v>16</v>
      </c>
      <c r="E218" s="267">
        <v>1500</v>
      </c>
      <c r="F218" s="175">
        <v>1</v>
      </c>
      <c r="G218" s="64">
        <f>CEILING(E218/F218,1)</f>
        <v>1500</v>
      </c>
      <c r="H218" s="14"/>
      <c r="I218" s="118">
        <f t="shared" si="46"/>
        <v>0</v>
      </c>
      <c r="J218" s="118">
        <f t="shared" si="47"/>
        <v>0</v>
      </c>
      <c r="K218" s="118">
        <f t="shared" si="48"/>
        <v>0</v>
      </c>
      <c r="L218" s="268"/>
      <c r="M218" s="269" t="s">
        <v>17</v>
      </c>
      <c r="N218" s="68"/>
    </row>
    <row r="219" spans="1:14">
      <c r="B219" s="195" t="s">
        <v>23</v>
      </c>
      <c r="C219" s="70"/>
      <c r="D219" s="70"/>
      <c r="E219" s="70"/>
      <c r="F219" s="70"/>
      <c r="G219" s="70"/>
      <c r="H219" s="70"/>
      <c r="I219" s="72"/>
      <c r="J219" s="9">
        <f>SUM(J216:J218)</f>
        <v>0</v>
      </c>
      <c r="K219" s="9">
        <f>SUM(K216:K218)</f>
        <v>0</v>
      </c>
      <c r="L219" s="107"/>
      <c r="M219" s="107"/>
    </row>
    <row r="220" spans="1:14">
      <c r="B220" s="107"/>
      <c r="C220" s="107"/>
      <c r="D220" s="107"/>
      <c r="E220" s="107"/>
      <c r="F220" s="107"/>
      <c r="G220" s="107"/>
      <c r="H220" s="107"/>
      <c r="I220" s="107"/>
      <c r="J220" s="213" t="s">
        <v>24</v>
      </c>
      <c r="K220" s="74">
        <f>K219-J219</f>
        <v>0</v>
      </c>
      <c r="L220" s="107"/>
      <c r="M220" s="107"/>
    </row>
    <row r="221" spans="1:14">
      <c r="N221" s="112"/>
    </row>
    <row r="222" spans="1:14">
      <c r="B222" s="75" t="s">
        <v>100</v>
      </c>
      <c r="C222" s="76"/>
      <c r="D222" s="76"/>
      <c r="E222" s="76"/>
      <c r="F222" s="77"/>
      <c r="N222" s="112"/>
    </row>
    <row r="223" spans="1:14" ht="41.4">
      <c r="A223" s="41" t="s">
        <v>2</v>
      </c>
      <c r="B223" s="78" t="s">
        <v>101</v>
      </c>
      <c r="C223" s="78" t="s">
        <v>102</v>
      </c>
      <c r="D223" s="79" t="s">
        <v>103</v>
      </c>
      <c r="E223" s="311" t="s">
        <v>104</v>
      </c>
      <c r="F223" s="312"/>
      <c r="N223" s="112"/>
    </row>
    <row r="224" spans="1:14">
      <c r="A224" s="68"/>
      <c r="B224" s="80"/>
      <c r="C224" s="80"/>
      <c r="D224" s="81"/>
      <c r="E224" s="315"/>
      <c r="F224" s="316"/>
      <c r="N224" s="112"/>
    </row>
    <row r="225" spans="1:14">
      <c r="A225" s="68"/>
      <c r="B225" s="80"/>
      <c r="C225" s="80"/>
      <c r="D225" s="81"/>
      <c r="E225" s="315"/>
      <c r="F225" s="316"/>
      <c r="N225" s="112"/>
    </row>
    <row r="226" spans="1:14">
      <c r="A226" s="68"/>
      <c r="B226" s="80"/>
      <c r="C226" s="80"/>
      <c r="D226" s="81"/>
      <c r="E226" s="315"/>
      <c r="F226" s="316"/>
      <c r="N226" s="112"/>
    </row>
    <row r="227" spans="1:14">
      <c r="N227" s="112"/>
    </row>
    <row r="228" spans="1:14">
      <c r="N228" s="112"/>
    </row>
    <row r="229" spans="1:14">
      <c r="C229" s="108"/>
    </row>
    <row r="230" spans="1:14">
      <c r="B230" s="83"/>
      <c r="C230" s="82" t="s">
        <v>45</v>
      </c>
      <c r="D230" s="83"/>
      <c r="E230" s="83"/>
      <c r="F230" s="83"/>
      <c r="G230" s="83"/>
      <c r="H230" s="83"/>
      <c r="I230" s="83"/>
      <c r="J230" s="83"/>
      <c r="K230" s="77"/>
      <c r="L230" s="83"/>
      <c r="M230" s="83"/>
    </row>
    <row r="231" spans="1:14">
      <c r="B231" s="83"/>
      <c r="C231" s="82" t="s">
        <v>75</v>
      </c>
      <c r="D231" s="83"/>
      <c r="E231" s="83"/>
      <c r="F231" s="83"/>
      <c r="G231" s="83"/>
      <c r="H231" s="83"/>
      <c r="I231" s="83"/>
      <c r="J231" s="83"/>
      <c r="K231" s="77"/>
      <c r="L231" s="83"/>
      <c r="M231" s="83"/>
    </row>
    <row r="232" spans="1:14">
      <c r="B232" s="83"/>
      <c r="C232" s="82" t="s">
        <v>76</v>
      </c>
      <c r="D232" s="83"/>
      <c r="E232" s="83"/>
      <c r="F232" s="83"/>
      <c r="G232" s="83"/>
      <c r="H232" s="83"/>
      <c r="I232" s="83"/>
      <c r="J232" s="83"/>
      <c r="K232" s="77"/>
      <c r="L232" s="83"/>
      <c r="M232" s="83"/>
      <c r="N232" s="112"/>
    </row>
    <row r="233" spans="1:14" ht="41.4">
      <c r="B233" s="40" t="s">
        <v>2</v>
      </c>
      <c r="C233" s="40" t="s">
        <v>3</v>
      </c>
      <c r="D233" s="40" t="s">
        <v>4</v>
      </c>
      <c r="E233" s="40" t="s">
        <v>5</v>
      </c>
      <c r="F233" s="40" t="s">
        <v>6</v>
      </c>
      <c r="G233" s="40" t="s">
        <v>7</v>
      </c>
      <c r="H233" s="136" t="s">
        <v>8</v>
      </c>
      <c r="I233" s="40" t="s">
        <v>9</v>
      </c>
      <c r="J233" s="40" t="s">
        <v>10</v>
      </c>
      <c r="K233" s="149" t="s">
        <v>11</v>
      </c>
      <c r="L233" s="149" t="s">
        <v>12</v>
      </c>
      <c r="M233" s="41" t="s">
        <v>13</v>
      </c>
      <c r="N233" s="57" t="s">
        <v>25</v>
      </c>
    </row>
    <row r="234" spans="1:14" ht="96.6">
      <c r="B234" s="43">
        <v>1</v>
      </c>
      <c r="C234" s="270" t="s">
        <v>78</v>
      </c>
      <c r="D234" s="86" t="s">
        <v>16</v>
      </c>
      <c r="E234" s="271">
        <v>350</v>
      </c>
      <c r="F234" s="271">
        <v>1</v>
      </c>
      <c r="G234" s="64">
        <f>CEILING(E234/F234,1)</f>
        <v>350</v>
      </c>
      <c r="H234" s="272"/>
      <c r="I234" s="118">
        <f t="shared" ref="I234:I237" si="49">H234*L234+H234</f>
        <v>0</v>
      </c>
      <c r="J234" s="118">
        <f t="shared" ref="J234:J237" si="50">ROUND(G234*H234,2)</f>
        <v>0</v>
      </c>
      <c r="K234" s="118">
        <f t="shared" ref="K234:K237" si="51">ROUND(G234*I234,2)</f>
        <v>0</v>
      </c>
      <c r="L234" s="273"/>
      <c r="M234" s="257" t="s">
        <v>17</v>
      </c>
      <c r="N234" s="68"/>
    </row>
    <row r="235" spans="1:14" ht="69">
      <c r="B235" s="43">
        <v>2</v>
      </c>
      <c r="C235" s="270" t="s">
        <v>79</v>
      </c>
      <c r="D235" s="86" t="s">
        <v>16</v>
      </c>
      <c r="E235" s="271">
        <v>20</v>
      </c>
      <c r="F235" s="271">
        <v>1</v>
      </c>
      <c r="G235" s="64">
        <f>CEILING(E235/F235,1)</f>
        <v>20</v>
      </c>
      <c r="H235" s="272"/>
      <c r="I235" s="118">
        <f t="shared" si="49"/>
        <v>0</v>
      </c>
      <c r="J235" s="118">
        <f t="shared" si="50"/>
        <v>0</v>
      </c>
      <c r="K235" s="118">
        <f t="shared" si="51"/>
        <v>0</v>
      </c>
      <c r="L235" s="273"/>
      <c r="M235" s="257" t="s">
        <v>17</v>
      </c>
      <c r="N235" s="68"/>
    </row>
    <row r="236" spans="1:14" ht="69">
      <c r="B236" s="43">
        <v>3</v>
      </c>
      <c r="C236" s="270" t="s">
        <v>80</v>
      </c>
      <c r="D236" s="86" t="s">
        <v>16</v>
      </c>
      <c r="E236" s="271">
        <v>20</v>
      </c>
      <c r="F236" s="271">
        <v>1</v>
      </c>
      <c r="G236" s="64">
        <f>CEILING(E236/F236,1)</f>
        <v>20</v>
      </c>
      <c r="H236" s="272"/>
      <c r="I236" s="118">
        <f t="shared" si="49"/>
        <v>0</v>
      </c>
      <c r="J236" s="118">
        <f t="shared" si="50"/>
        <v>0</v>
      </c>
      <c r="K236" s="118">
        <f t="shared" si="51"/>
        <v>0</v>
      </c>
      <c r="L236" s="273"/>
      <c r="M236" s="257" t="s">
        <v>17</v>
      </c>
      <c r="N236" s="68"/>
    </row>
    <row r="237" spans="1:14" ht="55.2">
      <c r="B237" s="43">
        <v>4</v>
      </c>
      <c r="C237" s="270" t="s">
        <v>77</v>
      </c>
      <c r="D237" s="86" t="s">
        <v>16</v>
      </c>
      <c r="E237" s="271">
        <v>400</v>
      </c>
      <c r="F237" s="271">
        <v>1</v>
      </c>
      <c r="G237" s="64">
        <f>CEILING(E237/F237,1)</f>
        <v>400</v>
      </c>
      <c r="H237" s="272"/>
      <c r="I237" s="118">
        <f t="shared" si="49"/>
        <v>0</v>
      </c>
      <c r="J237" s="118">
        <f t="shared" si="50"/>
        <v>0</v>
      </c>
      <c r="K237" s="118">
        <f t="shared" si="51"/>
        <v>0</v>
      </c>
      <c r="L237" s="273"/>
      <c r="M237" s="257" t="s">
        <v>17</v>
      </c>
      <c r="N237" s="68"/>
    </row>
    <row r="238" spans="1:14">
      <c r="B238" s="69" t="s">
        <v>23</v>
      </c>
      <c r="C238" s="70"/>
      <c r="D238" s="70"/>
      <c r="E238" s="70"/>
      <c r="F238" s="70"/>
      <c r="G238" s="70"/>
      <c r="H238" s="71"/>
      <c r="I238" s="72"/>
      <c r="J238" s="9">
        <f>SUM(J234:J237)</f>
        <v>0</v>
      </c>
      <c r="K238" s="9">
        <f>SUM(K234:K237)</f>
        <v>0</v>
      </c>
      <c r="L238" s="107"/>
      <c r="M238" s="107"/>
    </row>
    <row r="239" spans="1:14">
      <c r="B239" s="52"/>
      <c r="C239" s="52"/>
      <c r="D239" s="52"/>
      <c r="E239" s="52"/>
      <c r="F239" s="52"/>
      <c r="G239" s="52"/>
      <c r="H239" s="52"/>
      <c r="I239" s="52"/>
      <c r="J239" s="274" t="s">
        <v>24</v>
      </c>
      <c r="K239" s="74">
        <f>K238-J238</f>
        <v>0</v>
      </c>
      <c r="L239" s="107"/>
      <c r="M239" s="107"/>
    </row>
    <row r="241" spans="1:14">
      <c r="B241" s="75" t="s">
        <v>100</v>
      </c>
      <c r="C241" s="76"/>
      <c r="D241" s="76"/>
      <c r="E241" s="76"/>
      <c r="F241" s="77"/>
    </row>
    <row r="242" spans="1:14" ht="41.4">
      <c r="A242" s="41" t="s">
        <v>2</v>
      </c>
      <c r="B242" s="78" t="s">
        <v>101</v>
      </c>
      <c r="C242" s="78" t="s">
        <v>102</v>
      </c>
      <c r="D242" s="79" t="s">
        <v>103</v>
      </c>
      <c r="E242" s="311" t="s">
        <v>104</v>
      </c>
      <c r="F242" s="312"/>
    </row>
    <row r="243" spans="1:14">
      <c r="A243" s="68"/>
      <c r="B243" s="80"/>
      <c r="C243" s="80"/>
      <c r="D243" s="81"/>
      <c r="E243" s="315"/>
      <c r="F243" s="316"/>
    </row>
    <row r="244" spans="1:14">
      <c r="A244" s="68"/>
      <c r="B244" s="80"/>
      <c r="C244" s="80"/>
      <c r="D244" s="81"/>
      <c r="E244" s="315"/>
      <c r="F244" s="316"/>
    </row>
    <row r="245" spans="1:14">
      <c r="A245" s="68"/>
      <c r="B245" s="80"/>
      <c r="C245" s="80"/>
      <c r="D245" s="81"/>
      <c r="E245" s="315"/>
      <c r="F245" s="316"/>
    </row>
    <row r="249" spans="1:14">
      <c r="C249" s="82" t="s">
        <v>46</v>
      </c>
    </row>
    <row r="250" spans="1:14">
      <c r="B250" s="107"/>
      <c r="C250" s="108" t="s">
        <v>57</v>
      </c>
      <c r="D250" s="108"/>
      <c r="E250" s="189"/>
      <c r="F250" s="189"/>
      <c r="G250" s="107"/>
      <c r="H250" s="190"/>
      <c r="I250" s="107"/>
      <c r="J250" s="107"/>
      <c r="K250" s="107"/>
      <c r="L250" s="189"/>
      <c r="M250" s="189"/>
    </row>
    <row r="251" spans="1:14">
      <c r="B251" s="275"/>
      <c r="C251" s="174" t="s">
        <v>48</v>
      </c>
      <c r="D251" s="108"/>
      <c r="E251" s="189"/>
      <c r="F251" s="189"/>
      <c r="G251" s="107"/>
      <c r="H251" s="190"/>
      <c r="I251" s="107"/>
      <c r="J251" s="107"/>
      <c r="K251" s="107"/>
      <c r="L251" s="189"/>
      <c r="M251" s="189"/>
    </row>
    <row r="252" spans="1:14" ht="41.4">
      <c r="B252" s="40" t="s">
        <v>2</v>
      </c>
      <c r="C252" s="40" t="s">
        <v>3</v>
      </c>
      <c r="D252" s="40" t="s">
        <v>4</v>
      </c>
      <c r="E252" s="40" t="s">
        <v>5</v>
      </c>
      <c r="F252" s="40" t="s">
        <v>6</v>
      </c>
      <c r="G252" s="40" t="s">
        <v>7</v>
      </c>
      <c r="H252" s="136" t="s">
        <v>8</v>
      </c>
      <c r="I252" s="40" t="s">
        <v>9</v>
      </c>
      <c r="J252" s="40" t="s">
        <v>10</v>
      </c>
      <c r="K252" s="149" t="s">
        <v>11</v>
      </c>
      <c r="L252" s="149" t="s">
        <v>12</v>
      </c>
      <c r="M252" s="41" t="s">
        <v>13</v>
      </c>
      <c r="N252" s="57" t="s">
        <v>25</v>
      </c>
    </row>
    <row r="253" spans="1:14" ht="55.2">
      <c r="B253" s="175">
        <v>1</v>
      </c>
      <c r="C253" s="191" t="s">
        <v>82</v>
      </c>
      <c r="D253" s="192" t="s">
        <v>16</v>
      </c>
      <c r="E253" s="276">
        <v>300</v>
      </c>
      <c r="F253" s="175">
        <v>1</v>
      </c>
      <c r="G253" s="64">
        <f>CEILING(E253/F253,1)</f>
        <v>300</v>
      </c>
      <c r="H253" s="14"/>
      <c r="I253" s="118">
        <f t="shared" ref="I253:I254" si="52">H253*L253+H253</f>
        <v>0</v>
      </c>
      <c r="J253" s="118">
        <f t="shared" ref="J253:J254" si="53">ROUND(G253*H253,2)</f>
        <v>0</v>
      </c>
      <c r="K253" s="118">
        <f t="shared" ref="K253:K254" si="54">ROUND(G253*I253,2)</f>
        <v>0</v>
      </c>
      <c r="L253" s="194"/>
      <c r="M253" s="277"/>
      <c r="N253" s="68"/>
    </row>
    <row r="254" spans="1:14" ht="55.2">
      <c r="B254" s="43">
        <v>2</v>
      </c>
      <c r="C254" s="191" t="s">
        <v>81</v>
      </c>
      <c r="D254" s="192" t="s">
        <v>16</v>
      </c>
      <c r="E254" s="276">
        <v>2500</v>
      </c>
      <c r="F254" s="175">
        <v>1</v>
      </c>
      <c r="G254" s="64">
        <f>CEILING(E254/F254,1)</f>
        <v>2500</v>
      </c>
      <c r="H254" s="14"/>
      <c r="I254" s="118">
        <f t="shared" si="52"/>
        <v>0</v>
      </c>
      <c r="J254" s="118">
        <f t="shared" si="53"/>
        <v>0</v>
      </c>
      <c r="K254" s="118">
        <f t="shared" si="54"/>
        <v>0</v>
      </c>
      <c r="L254" s="194"/>
      <c r="M254" s="277"/>
      <c r="N254" s="68"/>
    </row>
    <row r="255" spans="1:14">
      <c r="B255" s="195" t="s">
        <v>23</v>
      </c>
      <c r="C255" s="70"/>
      <c r="D255" s="70"/>
      <c r="E255" s="70"/>
      <c r="F255" s="70"/>
      <c r="G255" s="70"/>
      <c r="H255" s="70"/>
      <c r="I255" s="72"/>
      <c r="J255" s="9">
        <f>SUM(J253:J254)</f>
        <v>0</v>
      </c>
      <c r="K255" s="9">
        <f>SUM(K253:K254)</f>
        <v>0</v>
      </c>
      <c r="L255" s="189"/>
      <c r="M255" s="189"/>
      <c r="N255" s="112"/>
    </row>
    <row r="256" spans="1:14">
      <c r="J256" s="274" t="s">
        <v>24</v>
      </c>
      <c r="K256" s="74">
        <f>K255-J255</f>
        <v>0</v>
      </c>
    </row>
    <row r="257" spans="2:14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</row>
    <row r="258" spans="2:14" ht="21">
      <c r="B258" s="278"/>
      <c r="C258" s="36"/>
      <c r="D258" s="279"/>
      <c r="E258" s="280"/>
      <c r="F258" s="281"/>
      <c r="G258" s="279"/>
      <c r="H258" s="278"/>
      <c r="I258" s="278"/>
      <c r="J258" s="278"/>
      <c r="K258" s="278"/>
      <c r="L258" s="278"/>
      <c r="M258" s="278"/>
    </row>
    <row r="259" spans="2:14">
      <c r="B259" s="42"/>
      <c r="C259" s="282"/>
      <c r="D259" s="282"/>
      <c r="E259" s="282"/>
      <c r="F259" s="282"/>
      <c r="G259" s="42"/>
      <c r="H259" s="42"/>
      <c r="I259" s="42"/>
      <c r="J259" s="42"/>
      <c r="K259" s="42"/>
      <c r="L259" s="42"/>
      <c r="M259" s="42"/>
    </row>
    <row r="260" spans="2:14">
      <c r="B260" s="283"/>
      <c r="C260" s="284" t="s">
        <v>51</v>
      </c>
      <c r="D260" s="283"/>
      <c r="E260" s="283"/>
      <c r="F260" s="283"/>
      <c r="G260" s="283"/>
      <c r="H260" s="285"/>
      <c r="I260" s="286"/>
      <c r="J260" s="283"/>
      <c r="K260" s="285"/>
      <c r="L260" s="283"/>
      <c r="M260" s="287"/>
    </row>
    <row r="261" spans="2:14">
      <c r="B261" s="283"/>
      <c r="C261" s="284" t="s">
        <v>70</v>
      </c>
      <c r="D261" s="283"/>
      <c r="E261" s="283"/>
      <c r="F261" s="283"/>
      <c r="G261" s="283"/>
      <c r="H261" s="285"/>
      <c r="I261" s="286"/>
      <c r="J261" s="283"/>
      <c r="K261" s="285"/>
      <c r="L261" s="283"/>
      <c r="M261" s="287"/>
    </row>
    <row r="262" spans="2:14">
      <c r="B262" s="283"/>
      <c r="C262" s="284" t="s">
        <v>71</v>
      </c>
      <c r="D262" s="283"/>
      <c r="E262" s="283"/>
      <c r="F262" s="283"/>
      <c r="G262" s="283"/>
      <c r="H262" s="285"/>
      <c r="I262" s="286"/>
      <c r="J262" s="283"/>
      <c r="K262" s="285"/>
      <c r="L262" s="283"/>
      <c r="M262" s="287"/>
    </row>
    <row r="263" spans="2:14" ht="41.4">
      <c r="B263" s="40" t="s">
        <v>2</v>
      </c>
      <c r="C263" s="40" t="s">
        <v>3</v>
      </c>
      <c r="D263" s="40" t="s">
        <v>4</v>
      </c>
      <c r="E263" s="40" t="s">
        <v>5</v>
      </c>
      <c r="F263" s="40" t="s">
        <v>6</v>
      </c>
      <c r="G263" s="40" t="s">
        <v>7</v>
      </c>
      <c r="H263" s="136" t="s">
        <v>8</v>
      </c>
      <c r="I263" s="40" t="s">
        <v>9</v>
      </c>
      <c r="J263" s="40" t="s">
        <v>10</v>
      </c>
      <c r="K263" s="149" t="s">
        <v>11</v>
      </c>
      <c r="L263" s="149" t="s">
        <v>12</v>
      </c>
      <c r="M263" s="41" t="s">
        <v>13</v>
      </c>
      <c r="N263" s="57" t="s">
        <v>25</v>
      </c>
    </row>
    <row r="264" spans="2:14" ht="69">
      <c r="B264" s="288">
        <v>1</v>
      </c>
      <c r="C264" s="289" t="s">
        <v>83</v>
      </c>
      <c r="D264" s="290" t="s">
        <v>16</v>
      </c>
      <c r="E264" s="291">
        <v>600</v>
      </c>
      <c r="F264" s="288">
        <v>50</v>
      </c>
      <c r="G264" s="292">
        <f t="shared" ref="G264:G269" si="55">CEILING(E264/F264,1)</f>
        <v>12</v>
      </c>
      <c r="H264" s="293"/>
      <c r="I264" s="118">
        <f t="shared" ref="I264:I269" si="56">H264*L264+H264</f>
        <v>0</v>
      </c>
      <c r="J264" s="118">
        <f t="shared" ref="J264:J269" si="57">ROUND(G264*H264,2)</f>
        <v>0</v>
      </c>
      <c r="K264" s="118">
        <f t="shared" ref="K264:K269" si="58">ROUND(G264*I264,2)</f>
        <v>0</v>
      </c>
      <c r="L264" s="294"/>
      <c r="M264" s="257" t="s">
        <v>17</v>
      </c>
      <c r="N264" s="68"/>
    </row>
    <row r="265" spans="2:14" ht="55.2">
      <c r="B265" s="288">
        <v>2</v>
      </c>
      <c r="C265" s="289" t="s">
        <v>84</v>
      </c>
      <c r="D265" s="290" t="s">
        <v>16</v>
      </c>
      <c r="E265" s="291">
        <v>1000</v>
      </c>
      <c r="F265" s="288">
        <v>50</v>
      </c>
      <c r="G265" s="292">
        <f t="shared" si="55"/>
        <v>20</v>
      </c>
      <c r="H265" s="293"/>
      <c r="I265" s="118">
        <f t="shared" si="56"/>
        <v>0</v>
      </c>
      <c r="J265" s="118">
        <f t="shared" si="57"/>
        <v>0</v>
      </c>
      <c r="K265" s="118">
        <f t="shared" si="58"/>
        <v>0</v>
      </c>
      <c r="L265" s="294"/>
      <c r="M265" s="257" t="s">
        <v>17</v>
      </c>
      <c r="N265" s="68"/>
    </row>
    <row r="266" spans="2:14" ht="110.4">
      <c r="B266" s="288">
        <v>3</v>
      </c>
      <c r="C266" s="289" t="s">
        <v>85</v>
      </c>
      <c r="D266" s="290" t="s">
        <v>16</v>
      </c>
      <c r="E266" s="291">
        <v>6000</v>
      </c>
      <c r="F266" s="288">
        <v>50</v>
      </c>
      <c r="G266" s="292">
        <f t="shared" si="55"/>
        <v>120</v>
      </c>
      <c r="H266" s="293"/>
      <c r="I266" s="118">
        <f t="shared" si="56"/>
        <v>0</v>
      </c>
      <c r="J266" s="118">
        <f t="shared" si="57"/>
        <v>0</v>
      </c>
      <c r="K266" s="118">
        <f t="shared" si="58"/>
        <v>0</v>
      </c>
      <c r="L266" s="294"/>
      <c r="M266" s="257" t="s">
        <v>17</v>
      </c>
      <c r="N266" s="68"/>
    </row>
    <row r="267" spans="2:14" ht="69">
      <c r="B267" s="288">
        <v>4</v>
      </c>
      <c r="C267" s="289" t="s">
        <v>86</v>
      </c>
      <c r="D267" s="290" t="s">
        <v>16</v>
      </c>
      <c r="E267" s="291">
        <v>450</v>
      </c>
      <c r="F267" s="288">
        <v>50</v>
      </c>
      <c r="G267" s="292">
        <f t="shared" si="55"/>
        <v>9</v>
      </c>
      <c r="H267" s="293"/>
      <c r="I267" s="118">
        <f t="shared" si="56"/>
        <v>0</v>
      </c>
      <c r="J267" s="118">
        <f t="shared" si="57"/>
        <v>0</v>
      </c>
      <c r="K267" s="118">
        <f t="shared" si="58"/>
        <v>0</v>
      </c>
      <c r="L267" s="294"/>
      <c r="M267" s="257" t="s">
        <v>17</v>
      </c>
      <c r="N267" s="68"/>
    </row>
    <row r="268" spans="2:14" ht="96.6">
      <c r="B268" s="288">
        <v>5</v>
      </c>
      <c r="C268" s="289" t="s">
        <v>87</v>
      </c>
      <c r="D268" s="290" t="s">
        <v>16</v>
      </c>
      <c r="E268" s="291">
        <v>100</v>
      </c>
      <c r="F268" s="288">
        <v>1</v>
      </c>
      <c r="G268" s="292">
        <f t="shared" si="55"/>
        <v>100</v>
      </c>
      <c r="H268" s="293"/>
      <c r="I268" s="118">
        <f t="shared" si="56"/>
        <v>0</v>
      </c>
      <c r="J268" s="118">
        <f t="shared" si="57"/>
        <v>0</v>
      </c>
      <c r="K268" s="118">
        <f t="shared" si="58"/>
        <v>0</v>
      </c>
      <c r="L268" s="294"/>
      <c r="M268" s="257" t="s">
        <v>17</v>
      </c>
      <c r="N268" s="68"/>
    </row>
    <row r="269" spans="2:14" ht="96.6">
      <c r="B269" s="288">
        <v>6</v>
      </c>
      <c r="C269" s="289" t="s">
        <v>88</v>
      </c>
      <c r="D269" s="290" t="s">
        <v>16</v>
      </c>
      <c r="E269" s="291">
        <v>500</v>
      </c>
      <c r="F269" s="288">
        <v>1</v>
      </c>
      <c r="G269" s="292">
        <f t="shared" si="55"/>
        <v>500</v>
      </c>
      <c r="H269" s="295"/>
      <c r="I269" s="118">
        <f t="shared" si="56"/>
        <v>0</v>
      </c>
      <c r="J269" s="118">
        <f t="shared" si="57"/>
        <v>0</v>
      </c>
      <c r="K269" s="118">
        <f t="shared" si="58"/>
        <v>0</v>
      </c>
      <c r="L269" s="294"/>
      <c r="M269" s="257" t="s">
        <v>17</v>
      </c>
      <c r="N269" s="68"/>
    </row>
    <row r="270" spans="2:14">
      <c r="B270" s="296" t="s">
        <v>23</v>
      </c>
      <c r="C270" s="297"/>
      <c r="D270" s="297"/>
      <c r="E270" s="297"/>
      <c r="F270" s="297"/>
      <c r="G270" s="297"/>
      <c r="H270" s="298"/>
      <c r="I270" s="299"/>
      <c r="J270" s="9">
        <f>SUM(J264:J269)</f>
        <v>0</v>
      </c>
      <c r="K270" s="9">
        <f>SUM(K264:K269)</f>
        <v>0</v>
      </c>
      <c r="L270" s="283"/>
      <c r="M270" s="287"/>
    </row>
    <row r="271" spans="2:14">
      <c r="J271" s="73" t="s">
        <v>24</v>
      </c>
      <c r="K271" s="74">
        <f>K270-J270</f>
        <v>0</v>
      </c>
    </row>
    <row r="273" spans="1:14">
      <c r="B273" s="75" t="s">
        <v>100</v>
      </c>
      <c r="C273" s="76"/>
      <c r="D273" s="76"/>
      <c r="E273" s="76"/>
      <c r="F273" s="77"/>
    </row>
    <row r="274" spans="1:14" ht="41.4">
      <c r="A274" s="41" t="s">
        <v>2</v>
      </c>
      <c r="B274" s="78" t="s">
        <v>101</v>
      </c>
      <c r="C274" s="78" t="s">
        <v>102</v>
      </c>
      <c r="D274" s="79" t="s">
        <v>103</v>
      </c>
      <c r="E274" s="311" t="s">
        <v>104</v>
      </c>
      <c r="F274" s="312"/>
    </row>
    <row r="275" spans="1:14">
      <c r="A275" s="68"/>
      <c r="B275" s="80"/>
      <c r="C275" s="80"/>
      <c r="D275" s="81"/>
      <c r="E275" s="315"/>
      <c r="F275" s="316"/>
    </row>
    <row r="276" spans="1:14">
      <c r="A276" s="68"/>
      <c r="B276" s="80"/>
      <c r="C276" s="80"/>
      <c r="D276" s="81"/>
      <c r="E276" s="315"/>
      <c r="F276" s="316"/>
    </row>
    <row r="277" spans="1:14">
      <c r="A277" s="68"/>
      <c r="B277" s="80"/>
      <c r="C277" s="80"/>
      <c r="D277" s="81"/>
      <c r="E277" s="315"/>
      <c r="F277" s="316"/>
    </row>
    <row r="279" spans="1:14" ht="15.6">
      <c r="C279" s="188"/>
      <c r="D279" s="45"/>
      <c r="E279" s="45"/>
      <c r="F279" s="45"/>
      <c r="G279" s="45"/>
      <c r="H279" s="300"/>
      <c r="I279" s="301"/>
      <c r="J279" s="301"/>
      <c r="K279" s="301"/>
    </row>
    <row r="281" spans="1:14">
      <c r="C281" s="82" t="s">
        <v>43</v>
      </c>
      <c r="N281" s="302"/>
    </row>
    <row r="282" spans="1:14">
      <c r="C282" s="82" t="s">
        <v>132</v>
      </c>
      <c r="N282" s="302"/>
    </row>
    <row r="283" spans="1:14">
      <c r="C283" s="82" t="s">
        <v>133</v>
      </c>
      <c r="N283" s="302"/>
    </row>
    <row r="284" spans="1:14" ht="46.8">
      <c r="B284" s="21" t="s">
        <v>2</v>
      </c>
      <c r="C284" s="22" t="s">
        <v>3</v>
      </c>
      <c r="D284" s="21" t="s">
        <v>4</v>
      </c>
      <c r="E284" s="21" t="s">
        <v>5</v>
      </c>
      <c r="F284" s="21" t="s">
        <v>121</v>
      </c>
      <c r="G284" s="21" t="s">
        <v>122</v>
      </c>
      <c r="H284" s="21" t="s">
        <v>10</v>
      </c>
      <c r="I284" s="21" t="s">
        <v>11</v>
      </c>
      <c r="J284" s="21" t="s">
        <v>12</v>
      </c>
      <c r="K284" s="23" t="s">
        <v>123</v>
      </c>
      <c r="L284" s="24" t="s">
        <v>124</v>
      </c>
      <c r="N284" s="302"/>
    </row>
    <row r="285" spans="1:14" ht="31.2">
      <c r="B285" s="25">
        <v>1</v>
      </c>
      <c r="C285" s="26" t="s">
        <v>125</v>
      </c>
      <c r="D285" s="27" t="s">
        <v>126</v>
      </c>
      <c r="E285" s="28">
        <v>100</v>
      </c>
      <c r="F285" s="325"/>
      <c r="G285" s="303">
        <f t="shared" ref="G285:G290" si="59">F285*J285+F285</f>
        <v>0</v>
      </c>
      <c r="H285" s="303">
        <f t="shared" ref="H285:H290" si="60">ROUND(F285*E285,2)</f>
        <v>0</v>
      </c>
      <c r="I285" s="303">
        <f t="shared" ref="I285:I290" si="61">ROUND(G285*E285,2)</f>
        <v>0</v>
      </c>
      <c r="J285" s="29"/>
      <c r="K285" s="30"/>
      <c r="L285" s="304"/>
      <c r="N285" s="302"/>
    </row>
    <row r="286" spans="1:14" ht="31.2">
      <c r="B286" s="25">
        <v>2</v>
      </c>
      <c r="C286" s="26" t="s">
        <v>127</v>
      </c>
      <c r="D286" s="27" t="s">
        <v>16</v>
      </c>
      <c r="E286" s="28">
        <v>160</v>
      </c>
      <c r="F286" s="325"/>
      <c r="G286" s="303">
        <f t="shared" si="59"/>
        <v>0</v>
      </c>
      <c r="H286" s="303">
        <f t="shared" si="60"/>
        <v>0</v>
      </c>
      <c r="I286" s="303">
        <f t="shared" si="61"/>
        <v>0</v>
      </c>
      <c r="J286" s="29"/>
      <c r="K286" s="30"/>
      <c r="L286" s="304"/>
      <c r="N286" s="302"/>
    </row>
    <row r="287" spans="1:14" ht="31.2">
      <c r="B287" s="25">
        <v>3</v>
      </c>
      <c r="C287" s="26" t="s">
        <v>128</v>
      </c>
      <c r="D287" s="27" t="s">
        <v>16</v>
      </c>
      <c r="E287" s="28">
        <v>260</v>
      </c>
      <c r="F287" s="325"/>
      <c r="G287" s="303">
        <f t="shared" si="59"/>
        <v>0</v>
      </c>
      <c r="H287" s="303">
        <f t="shared" si="60"/>
        <v>0</v>
      </c>
      <c r="I287" s="303">
        <f t="shared" si="61"/>
        <v>0</v>
      </c>
      <c r="J287" s="29"/>
      <c r="K287" s="30"/>
      <c r="L287" s="304"/>
      <c r="N287" s="302"/>
    </row>
    <row r="288" spans="1:14" ht="31.2">
      <c r="B288" s="25">
        <v>4</v>
      </c>
      <c r="C288" s="26" t="s">
        <v>129</v>
      </c>
      <c r="D288" s="27" t="s">
        <v>16</v>
      </c>
      <c r="E288" s="28">
        <v>600</v>
      </c>
      <c r="F288" s="325"/>
      <c r="G288" s="303">
        <f t="shared" si="59"/>
        <v>0</v>
      </c>
      <c r="H288" s="303">
        <f t="shared" si="60"/>
        <v>0</v>
      </c>
      <c r="I288" s="303">
        <f t="shared" si="61"/>
        <v>0</v>
      </c>
      <c r="J288" s="29"/>
      <c r="K288" s="30"/>
      <c r="L288" s="304"/>
      <c r="N288" s="302"/>
    </row>
    <row r="289" spans="2:14" ht="31.2">
      <c r="B289" s="25">
        <v>5</v>
      </c>
      <c r="C289" s="31" t="s">
        <v>130</v>
      </c>
      <c r="D289" s="27" t="s">
        <v>16</v>
      </c>
      <c r="E289" s="32">
        <v>60</v>
      </c>
      <c r="F289" s="326"/>
      <c r="G289" s="303">
        <f t="shared" si="59"/>
        <v>0</v>
      </c>
      <c r="H289" s="303">
        <f t="shared" si="60"/>
        <v>0</v>
      </c>
      <c r="I289" s="303">
        <f t="shared" si="61"/>
        <v>0</v>
      </c>
      <c r="J289" s="29"/>
      <c r="K289" s="30"/>
      <c r="L289" s="304"/>
      <c r="N289" s="302"/>
    </row>
    <row r="290" spans="2:14" ht="15.6">
      <c r="B290" s="25">
        <v>6</v>
      </c>
      <c r="C290" s="33" t="s">
        <v>131</v>
      </c>
      <c r="D290" s="27" t="s">
        <v>16</v>
      </c>
      <c r="E290" s="34">
        <v>15</v>
      </c>
      <c r="F290" s="327"/>
      <c r="G290" s="303">
        <f t="shared" si="59"/>
        <v>0</v>
      </c>
      <c r="H290" s="303">
        <f t="shared" si="60"/>
        <v>0</v>
      </c>
      <c r="I290" s="303">
        <f t="shared" si="61"/>
        <v>0</v>
      </c>
      <c r="J290" s="29"/>
      <c r="K290" s="30"/>
      <c r="L290" s="304"/>
      <c r="N290" s="302"/>
    </row>
    <row r="291" spans="2:14" ht="15.6">
      <c r="B291" s="314" t="s">
        <v>23</v>
      </c>
      <c r="C291" s="314"/>
      <c r="D291" s="314"/>
      <c r="E291" s="314"/>
      <c r="F291" s="314"/>
      <c r="G291" s="314"/>
      <c r="H291" s="305">
        <f>SUM(H285:H290)</f>
        <v>0</v>
      </c>
      <c r="I291" s="35">
        <f>SUM(I285:I290)</f>
        <v>0</v>
      </c>
      <c r="J291" s="36"/>
      <c r="K291" s="36"/>
      <c r="L291" s="306"/>
      <c r="N291" s="302"/>
    </row>
    <row r="292" spans="2:14" ht="21" customHeight="1">
      <c r="B292" s="36"/>
      <c r="C292" s="37"/>
      <c r="D292" s="36"/>
      <c r="E292" s="36"/>
      <c r="F292" s="36"/>
      <c r="G292" s="36"/>
      <c r="H292" s="307" t="s">
        <v>24</v>
      </c>
      <c r="I292" s="308">
        <f>I291-H291</f>
        <v>0</v>
      </c>
      <c r="J292" s="36"/>
      <c r="K292" s="36"/>
      <c r="L292" s="306"/>
      <c r="N292" s="302"/>
    </row>
    <row r="293" spans="2:14">
      <c r="N293" s="302"/>
    </row>
    <row r="294" spans="2:14">
      <c r="N294" s="302"/>
    </row>
    <row r="295" spans="2:14">
      <c r="N295" s="302"/>
    </row>
    <row r="296" spans="2:14">
      <c r="N296" s="302"/>
    </row>
    <row r="297" spans="2:14" ht="15.6">
      <c r="C297" s="309" t="s">
        <v>111</v>
      </c>
    </row>
    <row r="298" spans="2:14" ht="15.6">
      <c r="C298" s="310" t="s">
        <v>112</v>
      </c>
    </row>
    <row r="299" spans="2:14" ht="15.6">
      <c r="C299" s="310" t="s">
        <v>113</v>
      </c>
    </row>
  </sheetData>
  <mergeCells count="44">
    <mergeCell ref="E59:F59"/>
    <mergeCell ref="E60:F60"/>
    <mergeCell ref="O67:O71"/>
    <mergeCell ref="E41:F41"/>
    <mergeCell ref="E42:F42"/>
    <mergeCell ref="E43:F43"/>
    <mergeCell ref="E57:F57"/>
    <mergeCell ref="E58:F58"/>
    <mergeCell ref="E20:F20"/>
    <mergeCell ref="E21:F21"/>
    <mergeCell ref="E22:F22"/>
    <mergeCell ref="E23:F23"/>
    <mergeCell ref="E40:F40"/>
    <mergeCell ref="E277:F277"/>
    <mergeCell ref="E188:F188"/>
    <mergeCell ref="E189:F189"/>
    <mergeCell ref="E190:F190"/>
    <mergeCell ref="E191:F191"/>
    <mergeCell ref="E224:F224"/>
    <mergeCell ref="E225:F225"/>
    <mergeCell ref="E226:F226"/>
    <mergeCell ref="E274:F274"/>
    <mergeCell ref="E275:F275"/>
    <mergeCell ref="B201:I201"/>
    <mergeCell ref="E206:F206"/>
    <mergeCell ref="E207:F207"/>
    <mergeCell ref="E208:F208"/>
    <mergeCell ref="E223:F223"/>
    <mergeCell ref="E92:F92"/>
    <mergeCell ref="E93:F93"/>
    <mergeCell ref="E94:F94"/>
    <mergeCell ref="E95:F95"/>
    <mergeCell ref="B291:G291"/>
    <mergeCell ref="E205:F205"/>
    <mergeCell ref="E242:F242"/>
    <mergeCell ref="E243:F243"/>
    <mergeCell ref="E244:F244"/>
    <mergeCell ref="E245:F245"/>
    <mergeCell ref="E143:F143"/>
    <mergeCell ref="E144:F144"/>
    <mergeCell ref="B152:I152"/>
    <mergeCell ref="E141:F141"/>
    <mergeCell ref="E142:F142"/>
    <mergeCell ref="E276:F276"/>
  </mergeCells>
  <conditionalFormatting sqref="I173:K173 G173 G200 I200:K200">
    <cfRule type="expression" dxfId="40" priority="290" stopIfTrue="1">
      <formula>ISERROR(G173)</formula>
    </cfRule>
  </conditionalFormatting>
  <conditionalFormatting sqref="G216:G218">
    <cfRule type="expression" dxfId="39" priority="125" stopIfTrue="1">
      <formula>ISERROR(G216)</formula>
    </cfRule>
  </conditionalFormatting>
  <conditionalFormatting sqref="G234:G237">
    <cfRule type="expression" dxfId="38" priority="124" stopIfTrue="1">
      <formula>ISERROR(G234)</formula>
    </cfRule>
  </conditionalFormatting>
  <conditionalFormatting sqref="G103">
    <cfRule type="expression" dxfId="37" priority="163" stopIfTrue="1">
      <formula>ISERROR(G103)</formula>
    </cfRule>
  </conditionalFormatting>
  <conditionalFormatting sqref="G82:G87">
    <cfRule type="expression" dxfId="36" priority="167" stopIfTrue="1">
      <formula>ISERROR(G82)</formula>
    </cfRule>
  </conditionalFormatting>
  <conditionalFormatting sqref="G113:G115">
    <cfRule type="expression" dxfId="35" priority="159" stopIfTrue="1">
      <formula>ISERROR(G113)</formula>
    </cfRule>
  </conditionalFormatting>
  <conditionalFormatting sqref="G135:G136">
    <cfRule type="expression" dxfId="34" priority="153" stopIfTrue="1">
      <formula>ISERROR(G135)</formula>
    </cfRule>
  </conditionalFormatting>
  <conditionalFormatting sqref="I216:K218">
    <cfRule type="expression" dxfId="33" priority="86" stopIfTrue="1">
      <formula>ISERROR(I216)</formula>
    </cfRule>
  </conditionalFormatting>
  <conditionalFormatting sqref="I234:K237">
    <cfRule type="expression" dxfId="32" priority="88" stopIfTrue="1">
      <formula>ISERROR(I234)</formula>
    </cfRule>
  </conditionalFormatting>
  <conditionalFormatting sqref="I264:K269">
    <cfRule type="expression" dxfId="31" priority="91" stopIfTrue="1">
      <formula>ISERROR(I264)</formula>
    </cfRule>
  </conditionalFormatting>
  <conditionalFormatting sqref="I253:K254">
    <cfRule type="expression" dxfId="30" priority="89" stopIfTrue="1">
      <formula>ISERROR(I253)</formula>
    </cfRule>
  </conditionalFormatting>
  <conditionalFormatting sqref="I183:K183">
    <cfRule type="expression" dxfId="29" priority="70" stopIfTrue="1">
      <formula>ISERROR(I183)</formula>
    </cfRule>
  </conditionalFormatting>
  <conditionalFormatting sqref="I161:K163">
    <cfRule type="expression" dxfId="28" priority="64" stopIfTrue="1">
      <formula>ISERROR(I161)</formula>
    </cfRule>
  </conditionalFormatting>
  <conditionalFormatting sqref="I151:K151">
    <cfRule type="expression" dxfId="27" priority="62" stopIfTrue="1">
      <formula>ISERROR(I151)</formula>
    </cfRule>
  </conditionalFormatting>
  <conditionalFormatting sqref="I135:K136">
    <cfRule type="expression" dxfId="26" priority="57" stopIfTrue="1">
      <formula>ISERROR(I135)</formula>
    </cfRule>
  </conditionalFormatting>
  <conditionalFormatting sqref="I125:K125">
    <cfRule type="expression" dxfId="25" priority="51" stopIfTrue="1">
      <formula>ISERROR(I125)</formula>
    </cfRule>
  </conditionalFormatting>
  <conditionalFormatting sqref="I113:K115">
    <cfRule type="expression" dxfId="24" priority="50" stopIfTrue="1">
      <formula>ISERROR(I113)</formula>
    </cfRule>
  </conditionalFormatting>
  <conditionalFormatting sqref="I103:K103">
    <cfRule type="expression" dxfId="23" priority="46" stopIfTrue="1">
      <formula>ISERROR(I103)</formula>
    </cfRule>
  </conditionalFormatting>
  <conditionalFormatting sqref="G125">
    <cfRule type="expression" dxfId="22" priority="158" stopIfTrue="1">
      <formula>ISERROR(G125)</formula>
    </cfRule>
  </conditionalFormatting>
  <conditionalFormatting sqref="G151">
    <cfRule type="expression" dxfId="21" priority="148" stopIfTrue="1">
      <formula>ISERROR(G151)</formula>
    </cfRule>
  </conditionalFormatting>
  <conditionalFormatting sqref="G183">
    <cfRule type="expression" dxfId="20" priority="146" stopIfTrue="1">
      <formula>ISERROR(G183)</formula>
    </cfRule>
  </conditionalFormatting>
  <conditionalFormatting sqref="G253:G254">
    <cfRule type="expression" dxfId="19" priority="123" stopIfTrue="1">
      <formula>ISERROR(G253)</formula>
    </cfRule>
  </conditionalFormatting>
  <conditionalFormatting sqref="I82:K87">
    <cfRule type="expression" dxfId="18" priority="40" stopIfTrue="1">
      <formula>ISERROR(I82)</formula>
    </cfRule>
  </conditionalFormatting>
  <conditionalFormatting sqref="K285:K290">
    <cfRule type="expression" dxfId="17" priority="18" stopIfTrue="1">
      <formula>ISERROR(K285)</formula>
    </cfRule>
  </conditionalFormatting>
  <conditionalFormatting sqref="I13:K15">
    <cfRule type="expression" dxfId="16" priority="17" stopIfTrue="1">
      <formula>ISERROR(I13)</formula>
    </cfRule>
  </conditionalFormatting>
  <conditionalFormatting sqref="G13:G15">
    <cfRule type="expression" dxfId="15" priority="16" stopIfTrue="1">
      <formula>ISERROR(G13)</formula>
    </cfRule>
  </conditionalFormatting>
  <conditionalFormatting sqref="I30:K33">
    <cfRule type="expression" dxfId="14" priority="15" stopIfTrue="1">
      <formula>ISERROR(I30)</formula>
    </cfRule>
  </conditionalFormatting>
  <conditionalFormatting sqref="G30:G33">
    <cfRule type="expression" dxfId="13" priority="14" stopIfTrue="1">
      <formula>ISERROR(G30)</formula>
    </cfRule>
  </conditionalFormatting>
  <conditionalFormatting sqref="I34:K35 G34:G35">
    <cfRule type="expression" dxfId="12" priority="13" stopIfTrue="1">
      <formula>ISERROR(G34)</formula>
    </cfRule>
  </conditionalFormatting>
  <conditionalFormatting sqref="I51:K52">
    <cfRule type="expression" dxfId="11" priority="9" stopIfTrue="1">
      <formula>ISERROR(I51)</formula>
    </cfRule>
  </conditionalFormatting>
  <conditionalFormatting sqref="G67:G73">
    <cfRule type="expression" dxfId="10" priority="11" stopIfTrue="1">
      <formula>ISERROR(G67)</formula>
    </cfRule>
  </conditionalFormatting>
  <conditionalFormatting sqref="I67:K73">
    <cfRule type="expression" dxfId="9" priority="10" stopIfTrue="1">
      <formula>ISERROR(I67)</formula>
    </cfRule>
  </conditionalFormatting>
  <conditionalFormatting sqref="J75">
    <cfRule type="expression" dxfId="8" priority="12" stopIfTrue="1">
      <formula>ISERROR(J75)</formula>
    </cfRule>
  </conditionalFormatting>
  <conditionalFormatting sqref="C67 E67:E73">
    <cfRule type="expression" dxfId="7" priority="8" stopIfTrue="1">
      <formula>ISERROR(C67)</formula>
    </cfRule>
  </conditionalFormatting>
  <conditionalFormatting sqref="C68">
    <cfRule type="expression" dxfId="6" priority="7" stopIfTrue="1">
      <formula>ISERROR(C68)</formula>
    </cfRule>
  </conditionalFormatting>
  <conditionalFormatting sqref="C69">
    <cfRule type="expression" dxfId="5" priority="6" stopIfTrue="1">
      <formula>ISERROR(C69)</formula>
    </cfRule>
  </conditionalFormatting>
  <conditionalFormatting sqref="C73">
    <cfRule type="expression" dxfId="4" priority="5" stopIfTrue="1">
      <formula>ISERROR(C73)</formula>
    </cfRule>
  </conditionalFormatting>
  <conditionalFormatting sqref="C70">
    <cfRule type="expression" dxfId="3" priority="4" stopIfTrue="1">
      <formula>ISERROR(C70)</formula>
    </cfRule>
  </conditionalFormatting>
  <conditionalFormatting sqref="C71">
    <cfRule type="expression" dxfId="2" priority="3" stopIfTrue="1">
      <formula>ISERROR(C71)</formula>
    </cfRule>
  </conditionalFormatting>
  <conditionalFormatting sqref="C72">
    <cfRule type="expression" dxfId="1" priority="2" stopIfTrue="1">
      <formula>ISERROR(C72)</formula>
    </cfRule>
  </conditionalFormatting>
  <conditionalFormatting sqref="M67:M71 M73">
    <cfRule type="expression" dxfId="0" priority="1" stopIfTrue="1">
      <formula>ISERROR(M67)</formula>
    </cfRule>
  </conditionalFormatting>
  <pageMargins left="0.31496062992125984" right="0.31496062992125984" top="0.74803149606299213" bottom="0.55118110236220474" header="0.31496062992125984" footer="0.31496062992125984"/>
  <pageSetup paperSize="9" scale="50" orientation="landscape" verticalDpi="0" r:id="rId1"/>
  <headerFooter>
    <oddFooter>Strona &amp;P z &amp;N</oddFooter>
  </headerFooter>
  <rowBreaks count="3" manualBreakCount="3">
    <brk id="18" max="13" man="1"/>
    <brk id="130" max="13" man="1"/>
    <brk id="2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zadania</vt:lpstr>
      <vt:lpstr>zadania!Obszar_wydruku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Plazińska</dc:creator>
  <cp:lastModifiedBy>user</cp:lastModifiedBy>
  <cp:lastPrinted>2024-05-16T11:58:09Z</cp:lastPrinted>
  <dcterms:created xsi:type="dcterms:W3CDTF">2022-07-20T11:07:01Z</dcterms:created>
  <dcterms:modified xsi:type="dcterms:W3CDTF">2024-05-16T11:58:25Z</dcterms:modified>
</cp:coreProperties>
</file>