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!!!DZP\POSTĘPOWANIA WG REGULAMINU\2024 rok\2024 rok KAT3\SPN\ROBOTY\TO Przebudowa stacji odwadniania osadu obiekt 14 RII\"/>
    </mc:Choice>
  </mc:AlternateContent>
  <bookViews>
    <workbookView xWindow="0" yWindow="0" windowWidth="28800" windowHeight="14235" activeTab="6"/>
  </bookViews>
  <sheets>
    <sheet name="Zbiorcze zestawienie" sheetId="9" r:id="rId1"/>
    <sheet name="ZAD IV-konst-bud" sheetId="1" r:id="rId2"/>
    <sheet name="ZAD IV-tech" sheetId="3" r:id="rId3"/>
    <sheet name="ZAD IV-wod-kan" sheetId="4" r:id="rId4"/>
    <sheet name="ZAD IV-wentyl." sheetId="5" r:id="rId5"/>
    <sheet name="ZAD VI  Pod VI.4-elektr. AKPiA" sheetId="6" r:id="rId6"/>
    <sheet name="ZAD IV-serwis" sheetId="8" r:id="rId7"/>
  </sheets>
  <definedNames>
    <definedName name="_xlnm.Print_Area" localSheetId="6">'ZAD IV-serwis'!$A$1:$H$84</definedName>
    <definedName name="_xlnm.Print_Area" localSheetId="2">'ZAD IV-tech'!$A$1:$H$68</definedName>
  </definedNames>
  <calcPr calcId="152511"/>
</workbook>
</file>

<file path=xl/calcChain.xml><?xml version="1.0" encoding="utf-8"?>
<calcChain xmlns="http://schemas.openxmlformats.org/spreadsheetml/2006/main">
  <c r="H9" i="3" l="1"/>
  <c r="H10" i="3"/>
  <c r="H11" i="3"/>
  <c r="H12" i="3"/>
  <c r="H13" i="3"/>
  <c r="H14" i="3"/>
  <c r="H15" i="3"/>
  <c r="H16" i="3"/>
  <c r="H17" i="3"/>
  <c r="H18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14" i="1"/>
  <c r="H13" i="1"/>
  <c r="H12" i="1"/>
  <c r="H11" i="1"/>
  <c r="H10" i="1"/>
  <c r="H9" i="1"/>
  <c r="H81" i="1"/>
  <c r="H80" i="1"/>
  <c r="H79" i="1"/>
  <c r="H78" i="1"/>
  <c r="H77" i="1"/>
  <c r="H76" i="1"/>
  <c r="H75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1" i="1"/>
  <c r="H50" i="1"/>
  <c r="H49" i="1"/>
  <c r="H48" i="1"/>
  <c r="H47" i="1"/>
  <c r="H46" i="1"/>
  <c r="H45" i="1"/>
  <c r="H44" i="1"/>
  <c r="H43" i="1"/>
  <c r="H42" i="1"/>
  <c r="H40" i="1"/>
  <c r="H39" i="1"/>
  <c r="H38" i="1"/>
  <c r="H37" i="1"/>
  <c r="H36" i="1"/>
  <c r="H35" i="1"/>
  <c r="H34" i="1"/>
  <c r="H33" i="1"/>
  <c r="H32" i="1"/>
  <c r="H31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4" i="4"/>
  <c r="H13" i="4"/>
  <c r="H12" i="4"/>
  <c r="H11" i="4"/>
  <c r="H10" i="4"/>
  <c r="H9" i="4"/>
  <c r="H78" i="5"/>
  <c r="H77" i="5"/>
  <c r="H76" i="5"/>
  <c r="H75" i="5"/>
  <c r="H74" i="5"/>
  <c r="H73" i="5"/>
  <c r="H72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9" i="8"/>
  <c r="H39" i="4" l="1"/>
  <c r="H79" i="5"/>
  <c r="H82" i="1"/>
  <c r="H26" i="8"/>
  <c r="H69" i="8" l="1"/>
  <c r="H70" i="8" s="1"/>
  <c r="H64" i="8"/>
  <c r="H65" i="8" s="1"/>
  <c r="H59" i="8"/>
  <c r="H58" i="8"/>
  <c r="H57" i="8"/>
  <c r="H56" i="8"/>
  <c r="H55" i="8"/>
  <c r="H50" i="8"/>
  <c r="H49" i="8"/>
  <c r="H48" i="8"/>
  <c r="H47" i="8"/>
  <c r="H46" i="8"/>
  <c r="H41" i="8"/>
  <c r="H40" i="8"/>
  <c r="H39" i="8"/>
  <c r="H38" i="8"/>
  <c r="H37" i="8"/>
  <c r="H36" i="8"/>
  <c r="H35" i="8"/>
  <c r="H34" i="8"/>
  <c r="H33" i="8"/>
  <c r="H32" i="8"/>
  <c r="H31" i="8"/>
  <c r="H30" i="8"/>
  <c r="H60" i="8" l="1"/>
  <c r="H42" i="8"/>
  <c r="H51" i="8"/>
  <c r="H71" i="8" l="1"/>
  <c r="C10" i="9" s="1"/>
  <c r="H54" i="6" l="1"/>
  <c r="H52" i="6"/>
  <c r="H50" i="6"/>
  <c r="H49" i="6"/>
  <c r="H43" i="6"/>
  <c r="H44" i="6"/>
  <c r="H45" i="6"/>
  <c r="H46" i="6"/>
  <c r="H47" i="6"/>
  <c r="H42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25" i="6"/>
  <c r="H18" i="6"/>
  <c r="H19" i="6"/>
  <c r="H20" i="6"/>
  <c r="H21" i="6"/>
  <c r="H22" i="6"/>
  <c r="H23" i="6"/>
  <c r="H17" i="6"/>
  <c r="H15" i="6"/>
  <c r="H14" i="6"/>
  <c r="H13" i="6"/>
  <c r="H12" i="6"/>
  <c r="H11" i="6"/>
  <c r="H10" i="6"/>
  <c r="H9" i="6"/>
  <c r="H36" i="3"/>
  <c r="H37" i="3" s="1"/>
  <c r="C5" i="9" l="1"/>
  <c r="C6" i="9"/>
  <c r="H55" i="6"/>
  <c r="C9" i="9" s="1"/>
  <c r="C8" i="9"/>
  <c r="C7" i="9"/>
  <c r="C11" i="9" l="1"/>
</calcChain>
</file>

<file path=xl/sharedStrings.xml><?xml version="1.0" encoding="utf-8"?>
<sst xmlns="http://schemas.openxmlformats.org/spreadsheetml/2006/main" count="1541" uniqueCount="664">
  <si>
    <t>KNRW 202/1604/3</t>
  </si>
  <si>
    <t>Wywóz samochodami  do 15·km, gruz z konstrukcji ze składowaniem na wysypisku</t>
  </si>
  <si>
    <t>54</t>
  </si>
  <si>
    <t>KNRW 712/205/3 (3)</t>
  </si>
  <si>
    <t>Przekrycia kanałów -  montaż krat pomostowych  ze stali nierdzewnej 25*2 - kanały szer. 0,35 m</t>
  </si>
  <si>
    <t>14</t>
  </si>
  <si>
    <t>KNRW 401/325/4 (1)</t>
  </si>
  <si>
    <t>ST-01.00</t>
  </si>
  <si>
    <t>31</t>
  </si>
  <si>
    <t>Przygotowanie powierzchni z poszpachlowaniem nierówności (sfalowań) powierzchni tynków ściany</t>
  </si>
  <si>
    <t>KNRW 401/805/8</t>
  </si>
  <si>
    <t>35</t>
  </si>
  <si>
    <t>KNRW 202/1604/7</t>
  </si>
  <si>
    <t>50</t>
  </si>
  <si>
    <t>KNR BC 2/214/3 (1)</t>
  </si>
  <si>
    <t>10</t>
  </si>
  <si>
    <t>Nacięcie piłą diamentową betonu zbrojonego o grubości do 40·cm, cięcie gr. powyżej 15·cm, posadzki - nowe kanały</t>
  </si>
  <si>
    <t>33</t>
  </si>
  <si>
    <t>58</t>
  </si>
  <si>
    <t>16</t>
  </si>
  <si>
    <t>Podstawa</t>
  </si>
  <si>
    <t>KNRW 712/105/3</t>
  </si>
  <si>
    <t>KNRW 202/701/10</t>
  </si>
  <si>
    <t>KNRW 202/204/1 (1)</t>
  </si>
  <si>
    <t>Rusztowanie wewnętrzne rurowe, dodatek za pomosty do robót wykonywanych na ścianach, do 7·m</t>
  </si>
  <si>
    <t>56</t>
  </si>
  <si>
    <t>12</t>
  </si>
  <si>
    <t>Uzupełnienie tynków wewnętrznych kategorii III - uzupełnienie tynku na zamurowaniach jw.</t>
  </si>
  <si>
    <t>39</t>
  </si>
  <si>
    <t>KNRW 202/259/4 (2)</t>
  </si>
  <si>
    <t>Rozebranie płytek okładzinowych ściennych</t>
  </si>
  <si>
    <t>AT 17/104/4</t>
  </si>
  <si>
    <t>Malowanie pędzlem  farba epoksydowa utwardzana poliaminą , grubość powłoki 80 um</t>
  </si>
  <si>
    <t>37</t>
  </si>
  <si>
    <t>Czyszczenie hydrościerne powierzchni betonowych, powierzchnie wierzchnie nie malowane, poziome</t>
  </si>
  <si>
    <t>44</t>
  </si>
  <si>
    <t>KNRW 712/107/3</t>
  </si>
  <si>
    <t>KNRW 215/201/4</t>
  </si>
  <si>
    <t>Malowanie farbami emulsyjnymi starych tynków, 2-krotne, sufitów</t>
  </si>
  <si>
    <t>Uzupełnienie tynków zewnętrznych zwykłych kategorii·III - uzupełnienie tynku na zamurowaniach jw.</t>
  </si>
  <si>
    <t>Licowanie ścian płytkami z kamieni sztucznych na zaprawie klejowej, listwy narożnikowe</t>
  </si>
  <si>
    <t>Malowanie pędzlem farby nawierzchniowe i emalie epoksydowe</t>
  </si>
  <si>
    <t>KNRW 401/1211/4</t>
  </si>
  <si>
    <t>1</t>
  </si>
  <si>
    <t>KNRW 401/1212/2 (2)</t>
  </si>
  <si>
    <t>KNRW 401/1204/1</t>
  </si>
  <si>
    <t>21</t>
  </si>
  <si>
    <t>Kanały wewnątrz budynku, dno z betonu grubości 10·cm - nowe kanały</t>
  </si>
  <si>
    <t>KNRW 712/211/3 (4)</t>
  </si>
  <si>
    <t>61</t>
  </si>
  <si>
    <t>5</t>
  </si>
  <si>
    <t>25</t>
  </si>
  <si>
    <t>Wykonanie powłok ochronnych na powierzchniach betonowych, malowanie 2-krotne powierzchni betonowych  poziomych</t>
  </si>
  <si>
    <t>Analogia - osadzenie odwodnienia liniowego na zaprawie cem. (nakład na materiały-koryto wydane w branży technologicznej)</t>
  </si>
  <si>
    <t>Obramowanie kanału z kątownika 30x30x4 z przyspawanymi blaszkami 4x6 cm gr. 4 mm z otworem fi. 8   ze stali nierdzewnej 1,4031, mocowane  na zaprawie modyfikowanej PCC</t>
  </si>
  <si>
    <t>65</t>
  </si>
  <si>
    <t>KNR 401/804/6</t>
  </si>
  <si>
    <t>t</t>
  </si>
  <si>
    <t>Nacięcie podłoża betonowego przecinakiem - wytrasować obrys nowego cokołu - F4, F5 + cokół</t>
  </si>
  <si>
    <t>Zamurowanie przebić w ścianach - zamurowanie otworów fi. 36 cm po nagrzewnicach 2 szt (w ścianie zewnętrznej)  i uzupełnienie tynku na zamurowaniach</t>
  </si>
  <si>
    <t>KNRW 202/259/2 (1)</t>
  </si>
  <si>
    <t>40</t>
  </si>
  <si>
    <t>ST-02.03</t>
  </si>
  <si>
    <t>Czyszczenie strumieniowo - ścierne  do klasy czystości Sa2 1/2, konstrukcje szkieletowe</t>
  </si>
  <si>
    <t>Fundament F3 - stopy żelbetowe, prostokątne, beton B30 z dodatkiem włókien stal., z zatarciem - F3</t>
  </si>
  <si>
    <t>Malowanie farbą olejną drzwi metalowych pełnych szpachlowanych 1-krotnie, 2-krotnie</t>
  </si>
  <si>
    <t>kotwienie</t>
  </si>
  <si>
    <t>63</t>
  </si>
  <si>
    <t>3</t>
  </si>
  <si>
    <t>Zbrojenie konstrukcji pręty żebrowane fi 8 mm - F3</t>
  </si>
  <si>
    <t>Skucie nierówności betonu i oczyszczenie bruzd jw. - wyrównanie ścian bruzd i oczyszczenie - analogia</t>
  </si>
  <si>
    <t>Suszenie piasku w pozostałych porach</t>
  </si>
  <si>
    <t>23</t>
  </si>
  <si>
    <t>Odtłuszczanie konstrukcje szkieletowe</t>
  </si>
  <si>
    <t>KNR BC 2/218/3 (1)</t>
  </si>
  <si>
    <t>48</t>
  </si>
  <si>
    <t>m2</t>
  </si>
  <si>
    <t>46</t>
  </si>
  <si>
    <t>Transport technologiczny zdemontowanych konstrukcji metalowych, do 1 km ( złom własnością Zamawiającego)</t>
  </si>
  <si>
    <t>Roboty rozbiórkowe elementów betonowych zbrojonych, ręcznie - nowe kanały</t>
  </si>
  <si>
    <t>ST-02.01</t>
  </si>
  <si>
    <t>Lp.</t>
  </si>
  <si>
    <t>KNRW 401/820/8</t>
  </si>
  <si>
    <t>Licowanie ścian płytkami z kamieni sztucznych na zaprawie klejowej, współczynnik 1,5 do R za utrudnienia</t>
  </si>
  <si>
    <t>Zagruntowanie podłoża preparatem sczepnym do betonu, dwukrotne - połączenie kątowników z posadzką  jw.</t>
  </si>
  <si>
    <t>42</t>
  </si>
  <si>
    <t>29</t>
  </si>
  <si>
    <t>67</t>
  </si>
  <si>
    <t>9</t>
  </si>
  <si>
    <t>Przekrycia kanałów - montaż krat pomostowych ze stali nierdzewnej 25*2 -  kanały szer. 0,55 m</t>
  </si>
  <si>
    <t>69</t>
  </si>
  <si>
    <t>KNRW 401/711/6</t>
  </si>
  <si>
    <t>7</t>
  </si>
  <si>
    <t>Opalanie farby olejnej z powierzchni metalowych - malowanie drzwi stalowych 3 szt</t>
  </si>
  <si>
    <t>KNRW 401/211/3</t>
  </si>
  <si>
    <t>34</t>
  </si>
  <si>
    <t>Wartość</t>
  </si>
  <si>
    <t>11</t>
  </si>
  <si>
    <t>15</t>
  </si>
  <si>
    <t>KNRW 202/840/4</t>
  </si>
  <si>
    <t>55</t>
  </si>
  <si>
    <t>m</t>
  </si>
  <si>
    <t>30</t>
  </si>
  <si>
    <t>Zbrojenie konstrukcji pręty żebrowane fi 6 mm, stal AIII - siatka 15*15 cm  - F4, F5 + cokół</t>
  </si>
  <si>
    <t>53</t>
  </si>
  <si>
    <t>13</t>
  </si>
  <si>
    <t>Rusztowanie wewnętrzne rurowe, 1-pomostowe do robót wykonywanych na sufitach, do 7·m</t>
  </si>
  <si>
    <t>KNRW 202/701/3 (1)</t>
  </si>
  <si>
    <t>36</t>
  </si>
  <si>
    <t>Kotwienie prętów zbrojeniowych fi 12  za pomocą żywicy w podłożu żelbetowym, śr. otworu 14 mm</t>
  </si>
  <si>
    <t>38</t>
  </si>
  <si>
    <t>KNRW 401/211/1</t>
  </si>
  <si>
    <t>32</t>
  </si>
  <si>
    <t>ST-06.00</t>
  </si>
  <si>
    <t>Mocowanie obramowań kanału za pomocą kotew wklejanych M6x75 nierdzewnych A4.</t>
  </si>
  <si>
    <t>Uzupełnienie okładzin lastrykowych, przeszlifowanie i impregnacja x2 - podokienniki z masy lastryko</t>
  </si>
  <si>
    <t>Kotwienie prętów - w otworach osadzić na ładunkach klejących pręty kotwiące #10 l=200 mm, stal A-III - siatka 30*30 cm dla F4, F5 + cokół</t>
  </si>
  <si>
    <t>DC 3/116/1</t>
  </si>
  <si>
    <t>KNRW 202/840/8</t>
  </si>
  <si>
    <t>57</t>
  </si>
  <si>
    <t>17</t>
  </si>
  <si>
    <t>szt</t>
  </si>
  <si>
    <t>59</t>
  </si>
  <si>
    <t>64</t>
  </si>
  <si>
    <t>24</t>
  </si>
  <si>
    <t>KNRW 202/701/1 (1)</t>
  </si>
  <si>
    <t>Przekrycia kanałów -  montaż krat pomostowych ze stali nierdzewnej 50*4  szer. 1,20m (na duże obciążenia)</t>
  </si>
  <si>
    <t>4</t>
  </si>
  <si>
    <t>KNRW 202/702/9</t>
  </si>
  <si>
    <t>KNR BC 2/211/6 (1)</t>
  </si>
  <si>
    <t>Kanały wewnątrz budynku, ściany z betonu gr.12·cm - wykonanie nowych ścian - nowe kanały</t>
  </si>
  <si>
    <t>ST-02.02</t>
  </si>
  <si>
    <t>KNR BC 2/404/1</t>
  </si>
  <si>
    <t>41</t>
  </si>
  <si>
    <t>Suszenie piasku w pozostałych porach  -  istniejące obramowanie kanałów</t>
  </si>
  <si>
    <t>Suszenie piasku w pozostałych porach  -  istniejące obramowanie kanałów - połączenie kątowników z posadzką  jw.</t>
  </si>
  <si>
    <t>Drobne naprawy fundamentów, szpachlownie PCC  wielkość ubytków 10·mm - zaprawa naprawcza PCC z mikrowłóknami  z wykonaniem warstwy sczepnej - 5% powierzchni - analogia</t>
  </si>
  <si>
    <t>KNRW 401/1206/5 (2)</t>
  </si>
  <si>
    <t>Wyrównanie powierzchni betonowych szpachlą polimerowo-cementową - zaprawą wyrównującą gr. 2·mm   - połączenie kątowników z posadzką</t>
  </si>
  <si>
    <t>DC 3/204/2</t>
  </si>
  <si>
    <t>DC 19/101/1</t>
  </si>
  <si>
    <t>60</t>
  </si>
  <si>
    <t>Gruntowanie podłoża bezrozpuszczalnikowym epoksydowym podkładem do stosowania na zawilgoconych posadzkach beton - analogia</t>
  </si>
  <si>
    <t>20</t>
  </si>
  <si>
    <t>43</t>
  </si>
  <si>
    <t>KNRW 712/106/2</t>
  </si>
  <si>
    <t>Cięcie piłą liniową diamentową, przegrody z betonu zbroj.: ściany - wykonanie bruzd wzdłuż  krawędzi kanałów głęb.40 x 40 mm</t>
  </si>
  <si>
    <t>KNR BC 2/203/1</t>
  </si>
  <si>
    <t>KNRW 401/726/1 (1)</t>
  </si>
  <si>
    <t>Czyszczenie strumieniowo - ścierne, powierzchnia betonowa - połączenie kątowników z posadzką - szpachlowanie zaprawą PCC wzdłuż_x000D_
kątowników w pasie szerokości do 10 cm</t>
  </si>
  <si>
    <t>68</t>
  </si>
  <si>
    <t>6</t>
  </si>
  <si>
    <t>AT 17/107/1</t>
  </si>
  <si>
    <t>66</t>
  </si>
  <si>
    <t>8</t>
  </si>
  <si>
    <t>KNRW 401/1204/8</t>
  </si>
  <si>
    <t>KNRW 401/212/5</t>
  </si>
  <si>
    <t>Czyszczenie strumieniowo - ścierne, powierzchnia betonowa pionowa lub skośna</t>
  </si>
  <si>
    <t>28</t>
  </si>
  <si>
    <t>KNR 1324/901/1</t>
  </si>
  <si>
    <t>22</t>
  </si>
  <si>
    <t>2</t>
  </si>
  <si>
    <t>KNRW 401/1204/2</t>
  </si>
  <si>
    <t>Przygotowanie powierzchni z poszpachl. nierówności (sfalowań) powierzchni tynków sufitu i belek</t>
  </si>
  <si>
    <t>62</t>
  </si>
  <si>
    <t>Uzupełnienie tynków wewnętrznych kategorii III, na podłożach ceramicznych - tynki pod płytkami</t>
  </si>
  <si>
    <t>47</t>
  </si>
  <si>
    <t>Skucie betonu na podłżach na  głębokość do 5·cm (5*5 cm )</t>
  </si>
  <si>
    <t>m3</t>
  </si>
  <si>
    <t>KNRW 712/302/5</t>
  </si>
  <si>
    <t>49</t>
  </si>
  <si>
    <t>Ręczna reprofilacja (wypełnianie ubytków) powierzchni poziomej konstrukcji betonowych zaprawą cementowo-polimerową; wielkość ubytków 5-40 mm,powierzchnie konstrukcji betonowych poziomych.Analogia Wyrównanie powierzchni posadzki szpachlówką PCC</t>
  </si>
  <si>
    <t xml:space="preserve"> ZKNR C-2 0802-02</t>
  </si>
  <si>
    <t>Wykonywanie posadzek z mas zywicznych-grubość warstwy 20 mm, wewnątrz pomieszczeń, masa zywiczna inna.Analogia-nałożenie warstwy zamykajacej(MEGAdur PUR 2K) z posypką kwarcową (posadzka)</t>
  </si>
  <si>
    <t>KNR 7-11 0602-02</t>
  </si>
  <si>
    <t>Usunięcie z parteru budynku gruzu i ziemi bez względu na kategorię - wg I.1.K-poz.1.4</t>
  </si>
  <si>
    <t>KNR 4-01 0106-04</t>
  </si>
  <si>
    <t>Wywiezienie samochodami samowyładowczymi gruzu do 1km, gruz z konstrukcji żwirobetonowych i żelbetowych  wg.I.1.K - poz.1.6</t>
  </si>
  <si>
    <t>KNR 4-01 0108-19</t>
  </si>
  <si>
    <t>utylizacja gruzu i ziemi urodzajnej - wg.I.1.K poz.1.8.</t>
  </si>
  <si>
    <t>Kakulacja indywidualna</t>
  </si>
  <si>
    <t>18</t>
  </si>
  <si>
    <t>19</t>
  </si>
  <si>
    <t>26</t>
  </si>
  <si>
    <t>27</t>
  </si>
  <si>
    <t>45</t>
  </si>
  <si>
    <t>51</t>
  </si>
  <si>
    <t>52</t>
  </si>
  <si>
    <t>KNR BC 2/211/6</t>
  </si>
  <si>
    <t>Uzupełnienie ścianek i posadzek zaprawami PCC, grubość naprawach do 10 mm</t>
  </si>
  <si>
    <t>KNR 401/108/18-20</t>
  </si>
  <si>
    <t>KNR BC-02 0211-01</t>
  </si>
  <si>
    <t>Ręczne zagruntowanie podłoża preparatem MEGADUR EP 0 EF, 2-krotnie</t>
  </si>
  <si>
    <t>Nr spec.     techn.</t>
  </si>
  <si>
    <t>Opis</t>
  </si>
  <si>
    <t>Jedn.</t>
  </si>
  <si>
    <t>Ilość jedn.</t>
  </si>
  <si>
    <t>Cena jedn.</t>
  </si>
  <si>
    <t>kol. 1</t>
  </si>
  <si>
    <t>kol. 2</t>
  </si>
  <si>
    <t>kol. 3</t>
  </si>
  <si>
    <t>kol. 4</t>
  </si>
  <si>
    <t>kol. 5</t>
  </si>
  <si>
    <t>kol. 6</t>
  </si>
  <si>
    <t>kol. 7</t>
  </si>
  <si>
    <t xml:space="preserve">kol. 8 = kol. 6 x kol. 7 </t>
  </si>
  <si>
    <t>RAZEM branżna konstrukcyjno - budowlana</t>
  </si>
  <si>
    <t>Fundament F4, F5 - stopy żelbetowe, prostokątne, beton B30 z dodatkiem włókien stal., z zatarciem -  F4, F5 + cokół</t>
  </si>
  <si>
    <t>Czyszczenie strumieniowo - ścierne, powierzchnia betonowa - połączenie kątowników z posadzką - szpachlowanie zaprawą PCC wzdłuż_x000D_ kątowników w pasie szerokości do 10 cm</t>
  </si>
  <si>
    <t xml:space="preserve">„PRZEBUDOWA STACJI ODWADNIANIA OSADU - OBIEKT NR 14 OCZYSZCZALNI ŚCIEKÓW RADOCHA II W SOSNOWCU” </t>
  </si>
  <si>
    <t xml:space="preserve">Zadanie IV - Stacja odwadniania osadów, ob. nr 14 </t>
  </si>
  <si>
    <t xml:space="preserve">Branża konstrukcyjno - budowlana </t>
  </si>
  <si>
    <t>KNR 7-04 0401-03 z.o 3.2. analogia</t>
  </si>
  <si>
    <t>kpl.</t>
  </si>
  <si>
    <t>KNR 7-04 0401-02 z.o 3.2. analogia</t>
  </si>
  <si>
    <t xml:space="preserve">KNR 7-07 0101-05/06 z.o.3.12. </t>
  </si>
  <si>
    <t xml:space="preserve">KNR 7-07 0201-01 z.o.3.12. </t>
  </si>
  <si>
    <t xml:space="preserve">KNR 7-07 0101-02 z.o.3.12. </t>
  </si>
  <si>
    <t>KNNR 4 0112-08</t>
  </si>
  <si>
    <t>KNR-W 7-09 2601-10 analogia</t>
  </si>
  <si>
    <t>szt.</t>
  </si>
  <si>
    <t>KNR 2-15 0119-02</t>
  </si>
  <si>
    <t>ST-03.00</t>
  </si>
  <si>
    <t>Kalkulacja dostawcy i wykonawcy</t>
  </si>
  <si>
    <t>Zakup, dostawa, montaż - Instalacja do odwadniania osadu 
Zestawienie urządzeń wchodzących w skład instalacji znajduje się w załączniku nr1 na końcu opracowania.</t>
  </si>
  <si>
    <t>Zakup, dostawa, montaż - Odkurzacz przemysłowy o parametrach: Q = 56 l/s, P = 235 mbar, Vzb. = 65 l, N = 2,75 kW</t>
  </si>
  <si>
    <t>Zakup, dostawa, montaż - Rozdrabniacz frezowy osadu przefermentowanego o parametrach: Q = 0 -30 m3/h, n = 100 - 150 obr./min., N = 3,0 kW</t>
  </si>
  <si>
    <t>Dostosowanie istn. przenośnika taśmowego do współpracy z proj. prasą, polegające na obniżeniu jego wysokości  o ok.10 cm</t>
  </si>
  <si>
    <t>ST-04.00</t>
  </si>
  <si>
    <t>KNR 7-09 2103-01</t>
  </si>
  <si>
    <t>Zakup, dostawa i montaż - Rura ze stali nierdzewnej 1.4301, dz114x2.6mm (DN100mm)</t>
  </si>
  <si>
    <t>KNR 7-09 2102-01</t>
  </si>
  <si>
    <t>Zakup, dostawa i montaż - Rura ze stali nierdzewnej 1.4301, dz60.3x2.6mm (DN50mm)</t>
  </si>
  <si>
    <t>KNR 7-09 2115-01</t>
  </si>
  <si>
    <t>KNR 7-09 0305-05</t>
  </si>
  <si>
    <t>Spawanie ręczne łukowe stali austenitycznych rurociąg i kształki ze stali nierdzewnej o dn100mm</t>
  </si>
  <si>
    <t>złącz.</t>
  </si>
  <si>
    <t>Zakup, dostawa i spawanie - Spawanie kołnierzy DN100mm do rur ze stali nierdzewnej: Kołnierz okrągły płaski do przyspawania z owiertem dla PN10, 1,0/100/114,3mm, ze stali nierdzewnej 1.4301 z uszczelką i elementami połączeń</t>
  </si>
  <si>
    <t>KNR 7-09 0303-05</t>
  </si>
  <si>
    <t>Zakup, dostawa i spawanie - Spawanie kołnierzy DN50mm do rur ze stali nierdzewnej: Kołnierz okrągły płaski do przyspawania z owiertem dla PN10, 1,0/50/60.3mm, ze stali nierdzewnej 1.4301 z uszczelką i elementami połączeń</t>
  </si>
  <si>
    <t>KNR 7-09 2619-05</t>
  </si>
  <si>
    <t>Zakup, dostawa i montaż - Zasuwa nożowa z napędem ręcznym DN100mm, PN1,0Mpa</t>
  </si>
  <si>
    <t>KNR 7-09 2619-02</t>
  </si>
  <si>
    <t>Zakup, dostawa i montaż - Zasuwa nożowa z napędem ręcznym DN50mm, PN1,0Mpa</t>
  </si>
  <si>
    <t>Zakup, dostawa i montaż - Kompensator gumowy kołnierzowy DN100mm, L=140mm, PN1,0Mpa</t>
  </si>
  <si>
    <t>KNR 7-09 2216-04</t>
  </si>
  <si>
    <t>Zakup, dostawa i montaż - Łącznik rurowo-kołnierzowy DN100mm, PN10</t>
  </si>
  <si>
    <t>KNR 2-15 0112-06</t>
  </si>
  <si>
    <t>Zakup, dostawa i montaż - zawór kulowy dn50mm (2") wraz z szybkozłączem do węża Dn50mm, nasada z gwintem wewnętrznym</t>
  </si>
  <si>
    <t>kpl</t>
  </si>
  <si>
    <t>Kalkulacja własna</t>
  </si>
  <si>
    <t>Zakup, dostawa i montaż - Podpory systemowe dla rur DN 100 mm ze stali nierdzewnej o wysokości (od posadzki do osi rury) ok. 65 cm</t>
  </si>
  <si>
    <t>Zakup, dostawa i montaż - Podpory systemowe dla rur DN 100 mm ze stali nierdzewnej o wysokości (od posadzki do osi rury)  ok. 40 cm</t>
  </si>
  <si>
    <t>RAZEM branżna technologiczna</t>
  </si>
  <si>
    <t>Roboty technologiczne demontażowe</t>
  </si>
  <si>
    <t>Roboty technologiczne - montaż nowych urządzeń i instalacji</t>
  </si>
  <si>
    <t>Branża instalacyjna - roboty technologiczne</t>
  </si>
  <si>
    <t>Branża instalacyjna - wentylacja</t>
  </si>
  <si>
    <t>Branża elektryczna i AKPiA</t>
  </si>
  <si>
    <t>KNNR 8 0108-02</t>
  </si>
  <si>
    <t>Demontaż rurociągu stalowego ocynkowanego o śr.25-32 mm na ścianie</t>
  </si>
  <si>
    <t>KNNR 8 0108-03</t>
  </si>
  <si>
    <t>Demontaż rurociągu stalowego ocynkowanego o śr.40-50 mm na ścianie</t>
  </si>
  <si>
    <t>KNNR 8 0108-07</t>
  </si>
  <si>
    <t>Demontaż rurociagów z tworzyw sztucznych w zakresie średnic  63 i 90 mm</t>
  </si>
  <si>
    <t>KNNR 8 0121-02</t>
  </si>
  <si>
    <t>Demontaż zaworu przelotowego lub zwrotnego o śr.25</t>
  </si>
  <si>
    <t>KNNR 8 0121-03</t>
  </si>
  <si>
    <t>Demontaż zaworu przelotowego lub zwrotnego o śr.50 mm</t>
  </si>
  <si>
    <t>KNNR 8 0513-04</t>
  </si>
  <si>
    <t>Demontaż filtru i zaworu kołnierzowego o śr.80 mm</t>
  </si>
  <si>
    <t xml:space="preserve"> kalk. własna</t>
  </si>
  <si>
    <t>Zabudowa koryta betonowego z elementów prefabrykowanych o wysokości 26cm i szerokości 10cm wraz z połączeniem z istniejącym korytem - zakup, dostawa i montaż</t>
  </si>
  <si>
    <t>KNNR 4 0106-03</t>
  </si>
  <si>
    <t>Rurociągi stalowe ocynkowane o śr.nominalnej 25 mm o połączeniach gwintowanych  wraz z kształtkami (kolano-1szt) i uchwytami na ścianach w budynkach niemieszkalnych - zakup, dostawa i montaż,</t>
  </si>
  <si>
    <t>KNNR 4 0112-06</t>
  </si>
  <si>
    <t>Rurociągi z tworzyw sztucznych (PE100 SDR17) o śr. 63 mm o połączeniach zgrzewanych, na ścianach w budynkach niemieszkalnych wraz z kształtkami (kolano 90st-14szt; kolano 45st.-2szt; trójnik redukc.63/32-2szt; przejście PE/stal 63/2"-5szt) i uchwytami - zakup, dostawa i montaż</t>
  </si>
  <si>
    <t>Rurociągi z tworzyw sztucznych (PE100 SDR17) o śr. zewnętrznej 90 mm o połączeniach zgrzewanych, na ścianach w budynkach niemieszkalnych wraz z kształtkami (kolano 90st-2szt; kolano 45st-1szt; trójnik redukc.90/63-3szt; redukcja 90/63-2szt) i uchwytami - zakup, dostawa i montaż</t>
  </si>
  <si>
    <t xml:space="preserve">KNNR 4 1012-01 </t>
  </si>
  <si>
    <t>Montaż kształtek ciśnieniowych z tworzyw sztucznych o połączeniach zgrzewano-kołnierzowych (tuleje kołnierzowe na luźny kołnierz) o śr. 63/50 mm - zakup, dostawa i montaż</t>
  </si>
  <si>
    <t>Montaż kształtek ciśnieniowych z tworzyw sztucznych o połączeniach zgrzewano-kołnierzowych (tuleje kołnierzowe na luźny kołnierz) o śr. 90/80 mm - zakup, dostawa i montaż</t>
  </si>
  <si>
    <t>Montaż kształtek stalowych o średnicy 50 mm łączonych na kołnierze - kołnierz stalowy o średnicy 50 mm - "obejscie awaryjne" - mozliwość demontażu odcinka rurociągu - zakup, dostawa i montaż</t>
  </si>
  <si>
    <t>Montaż kształtek stalowych o średnicy 50 mm  - wąż giętki (L=0,2m) ze słączem kołnierzowym o średnicy 50 mm - zakup, dostawa i montaż</t>
  </si>
  <si>
    <t>Zabudowa trójnika redukcyjnego kołnierzowego stalowego o średnicy 80/80/25 mm wraz z łącznikiem kołnierzowym do istniejącego rurociągu - zakup, dostawa i montaż</t>
  </si>
  <si>
    <t>Podłączenie istniejącej instalacji do nowoprojektowanej z rur PE za pomoca przejściówki PE/stal 32/1" - zakup, dostawa i montaż</t>
  </si>
  <si>
    <t>KNNR 4 0511-03</t>
  </si>
  <si>
    <t>Zbiorniki buforowy przeponowy o poj. 100 dm3 - zakup, dostawa i montaż</t>
  </si>
  <si>
    <t>KNNR 4 0135-03</t>
  </si>
  <si>
    <t>Zawory czerpalne kulowe ze złączką do węża o śr. nominalnej 25 mm - zakup, dostawa i montaż</t>
  </si>
  <si>
    <t>KNNR 4 0132-03</t>
  </si>
  <si>
    <t>Zawory odcinające kulowe instalacji wodociągowych z rur z tworzyw sztucznych o śr. nominalnej 25 mm - zakup, dostawa i montaż</t>
  </si>
  <si>
    <t>KNNR 4 0132-06</t>
  </si>
  <si>
    <t>Zawory odcinające kulowe instalacji wodociągowych z rur z tworzyw sztucznych o śr. nominalnej 50 mm - zakup, dostawa i montaż</t>
  </si>
  <si>
    <t>KNNR 4 0523-04</t>
  </si>
  <si>
    <t>Zasuwy żeliwne klinowe o śr. nominalnej 80 mm - zakup, dostawa i montaż</t>
  </si>
  <si>
    <t>KNNR 4 0521-06 analogia</t>
  </si>
  <si>
    <t>Zawory odcinające kołnierzowe z napedem hydraulicznym o śr. nominalnej 50 mm - zakup, dostawa i montaż</t>
  </si>
  <si>
    <t>Filtr siatkowy  kołnierzowy o śr. nominalnej 50 mm - zakup, dostawa i montaż</t>
  </si>
  <si>
    <t>KNNR 4 0128-02</t>
  </si>
  <si>
    <t>Płukanie instalacji wodociągowej w budynkach niemieszkalnych - zakup, dostawa i montaż Krotność = 2</t>
  </si>
  <si>
    <t>KNNR 4 0127-01</t>
  </si>
  <si>
    <t>Próba szczelności instalacji wodociągowych z rur z tworzyw sztucznych - próba zasadnicza (pulsacyjna)</t>
  </si>
  <si>
    <t>prob.</t>
  </si>
  <si>
    <t>KNNR 4 0127-04</t>
  </si>
  <si>
    <t>Próba szczelności instalacji wodociągowych z rur z tworzyw sztucznych - dodatek w budynkach niemieszkalnych (rurociąg o śr. do 63 mm) - zakup, dostawa i montaż</t>
  </si>
  <si>
    <t>KNNR 4 0127-05</t>
  </si>
  <si>
    <t>Próba szczelności instalacji wodociągowych z rur z tworzyw sztucznych - dodatek w budynkach niemieszkalnych (rurociąg o śr. do 90 mm) - zakup, dostawa i montaż</t>
  </si>
  <si>
    <t>KNNR 4 0126-04</t>
  </si>
  <si>
    <t>Próba szczelności instalacji wodociągowych z rur żeliwnych, stalowych i miedzianych w budynkach niemieszkalnych (rurociąg o śr. do 65 mm)</t>
  </si>
  <si>
    <t xml:space="preserve"> kalk. własna Uproszczona</t>
  </si>
  <si>
    <t>Dostawa i montaż stelażu do mocowania rurociągów wody - zakup, dostawa i montaż</t>
  </si>
  <si>
    <t>Roboty montażowe</t>
  </si>
  <si>
    <t>RAZEM branżna instalacyjna - instalacje wod-kan</t>
  </si>
  <si>
    <t>Renowacja posadzki</t>
  </si>
  <si>
    <t>Roboty malarskie, płytkarskie, parapety, odnowienie fundamentów istniejących</t>
  </si>
  <si>
    <t>Wymiana pokrycia kanałów (wymiana krat, osadzenie kątowników na krawędziach kanałów) wartość netto</t>
  </si>
  <si>
    <t xml:space="preserve">Elementy żelbetowe (nowe fundamenty) </t>
  </si>
  <si>
    <t xml:space="preserve">Rozbiórki (skucie i poszerzenie kanałów, naprawy powierzchni kanałów po skuciu zaprawami PCC)  </t>
  </si>
  <si>
    <t>KNR-W 4-02 0523-01</t>
  </si>
  <si>
    <t>Demontaż zespołu ogrzewczo-wentylacyjnego</t>
  </si>
  <si>
    <t>KNR-W 4-02 0522-03</t>
  </si>
  <si>
    <t>Demontaż grzejników z rur stalowych ożebrowanych dwurzędowych G-2 o długości 1.0 m</t>
  </si>
  <si>
    <t>KNR-W 4-02 0522-06</t>
  </si>
  <si>
    <t>Demontaż grzejników z rur stalowych ożebrowanych trzyrzędowych G-3 o długości 4,0 m</t>
  </si>
  <si>
    <t>Demontaż grzejników z rur stalowych ożebrowanych trzyrzędowych G-3 o długości 2.5 m</t>
  </si>
  <si>
    <t>KNR-W 4-02 0522-05</t>
  </si>
  <si>
    <t>Demontaż grzejników z rur stalowych ożebrowanych trzyrzędowych G-3 o długości 1,5 m</t>
  </si>
  <si>
    <t>KNR-W 4-02 0522-07</t>
  </si>
  <si>
    <t>Demontaż grzejników z rur stalowych ożebrowanych czterorzędowych G-4 o długości 2.0 m</t>
  </si>
  <si>
    <t xml:space="preserve">KNR 0-34 0101-21 z.o.3.1. 9904-02 </t>
  </si>
  <si>
    <t>Izolacja rurociągów śr. 100 mm otulinami Thermaflex FRZ - jednowarstwowymi gr. 30 mm (S) - demontaż demolacyjny</t>
  </si>
  <si>
    <t xml:space="preserve">KNR 0-34 0101-20 z.o.3.1. 9904-02 </t>
  </si>
  <si>
    <t>Izolacja rurociągów śr. 50 mm otulinami Thermaflex FRZ - jednowarstwowymi gr. 30 mm (S) - demontaż demolacyjny</t>
  </si>
  <si>
    <t xml:space="preserve">KNR 0-34 0101-19 z.o.3.1. 9904-02 </t>
  </si>
  <si>
    <t>Izolacja rurociągów śr. 28-48 mm otulinami Thermaflex FRZ - jednowarstwowymi gr. 30 mm (S) - demontaż demolacyjny</t>
  </si>
  <si>
    <t xml:space="preserve">KNR 0-34 0101-18 z.o.3.1. 9904-02 </t>
  </si>
  <si>
    <t>Izolacja rurociągów śr. 12-22 mm otulinami Thermaflex FRZ - jednowarstwowymi gr. 30 mm (S) - demontaż demolacyjny</t>
  </si>
  <si>
    <t>KNR-W 4-02 0427-02</t>
  </si>
  <si>
    <t>Demontaż rozdzielacza z rur stalowych do urządzeń i instalacji c.o. o śr. do 100 mm</t>
  </si>
  <si>
    <t>KNR 4-02 0506-07</t>
  </si>
  <si>
    <t>Demontaż rurociągu stalowego o połączeniach spawanych o śr. 100 mm</t>
  </si>
  <si>
    <t>KNR 4-02 0506-05</t>
  </si>
  <si>
    <t>Demontaż rurociągu stalowego o połączeniach spawanych o śr. 40-50 mm</t>
  </si>
  <si>
    <t>KNR 4-02 0506-04</t>
  </si>
  <si>
    <t>Demontaż rurociągu stalowego o połączeniach spawanych o śr. 32 mm</t>
  </si>
  <si>
    <t>KNR 4-02 0506-03</t>
  </si>
  <si>
    <t>Demontaż rurociągu stalowego o połączeniach spawanych o śr. 25 mm</t>
  </si>
  <si>
    <t>KNR 4-02 0506-02</t>
  </si>
  <si>
    <t>Demontaż rurociągu stalowego o połączeniach spawanych o śr. 20 mm</t>
  </si>
  <si>
    <t>KNR 4-02 0506-01</t>
  </si>
  <si>
    <t>Demontaż rurociągu stalowego o połączeniach spawanych o śr. 10-15 mm</t>
  </si>
  <si>
    <t>KNR 4-02 0513-05</t>
  </si>
  <si>
    <t>Demontaż zaworu zaporowego i redukcyjnego o połączeniu kołnierzowym o śr. 65 mm</t>
  </si>
  <si>
    <t>KNR 4-02 0513-04</t>
  </si>
  <si>
    <t>Demontaż zaworu zaporowego i redukcyjnego o połączeniu kołnierzowym o śr. 50 mm</t>
  </si>
  <si>
    <t>KNR 4-02 0513-02</t>
  </si>
  <si>
    <t>Demontaż zaworu zaporowego i redukcyjnego o połączeniu kołnierzowym o śr. 32 mm</t>
  </si>
  <si>
    <t>KNR 4-02 0513-01</t>
  </si>
  <si>
    <t>Demontaż zaworu zaporowego i redukcyjnego o połączeniu kołnierzowym o śr. 15-20 mm</t>
  </si>
  <si>
    <t>Przygotowanie złomu w elementach wsadowych tj. do 1 m długości i zdeponować na terenie oczyszczalni w miejscu wyznaczonym przez Zamawiającego. Złom jest własnością Zamawiającego.</t>
  </si>
  <si>
    <t>Rozdzielacz PP fi 110 mm,  l= 1,0 m; 2*D50; 1*D32; 1*D25; 1*D63 1*D20</t>
  </si>
  <si>
    <t>Kolektor PP fi 110 mm l= 1,0 m; 2*D50; 1*D32; 1*D25; 1*D63 1*D20</t>
  </si>
  <si>
    <t>KNR-W 2-15 0404-01</t>
  </si>
  <si>
    <t>Rura PP Stabi D20x2,8 mm   Kolano PP D20 - 32 szt  Trójnik  PP D20/20/20 - 8 szt  Złączka PP/stal D20/1/2" - 28 szt</t>
  </si>
  <si>
    <t>KNR-W 2-15 0404-02</t>
  </si>
  <si>
    <t>Rura PP Stabi D25x3,5 mm   Kolano PP D25 - 4 szt  Trójnik  PP D25/20/25 - 2 szt  Redukcja PP D25/20 - 2 szt</t>
  </si>
  <si>
    <t>KNR-W 2-15 0404-03</t>
  </si>
  <si>
    <t>Rura PP Stabi D32x4,4 mm  Kolano PP D32 - 98 szt  Trójnik  PP D32/20/32 - 19 szt  Trójnik  PP D32/32/32 - 4 szt  Redukcja PP D32/25 - 2 szt  Złączka PP/stal D32/1" - 16 szt</t>
  </si>
  <si>
    <t>KNR-W 2-15 0404-04</t>
  </si>
  <si>
    <t>Rura PP Stabi D40x5,5 mm  Kolano PP D40 - 16 szt  Trójnik  PP D40/32/40 - 4 szt  Redukcja PP D40/32 - 4 szt</t>
  </si>
  <si>
    <t>KNR-W 2-15 0404-05</t>
  </si>
  <si>
    <t>Rura PP Stabi D50x6,9 mm  Kolano PP D50 - 16 szt  Trójnik  PP D50/20/50 - 2 szt  Trójnik  PP D50/32/50 - 4 szt  Redukcja PP D50/40 - 4 szt.  Złączka PP/stal D63/2" - 2 szt</t>
  </si>
  <si>
    <t>KNR-W 2-15 0423-04</t>
  </si>
  <si>
    <t>Grzejnik z rury stalowej ożebrowanej 2*GŻ-3/3,0; 5400 W; 55/40/12 C  Stojak do gz 2-3 fi 76,1 - 12 szt</t>
  </si>
  <si>
    <t>Grzejnik z rury stalowej ożebrowanej 2*GŻ-3/2,5; 4500 W; 55/40/12 C  Stojak do gz 2-3 fi 76,1 - 4 szt</t>
  </si>
  <si>
    <t>KNR-W 2-15 0424-01</t>
  </si>
  <si>
    <t>Grzejnik z rury stalowej ożebrowanej GŻ-4/1,0; 890 W; 55/40/16 C</t>
  </si>
  <si>
    <t>KNR-W 2-15 0423-03</t>
  </si>
  <si>
    <t>Grzejnik z rury stalowej ożebrowanej GŻ-3/2,0; 1480 W; 55/40/12 C</t>
  </si>
  <si>
    <t>KNR-W 2-15 0423-01</t>
  </si>
  <si>
    <t>Grzejnik z rury stalowej ożebrowanej GŻ-3/1,0; 850 W; 55/40/12 C</t>
  </si>
  <si>
    <t>KNR-W 2-15 0422-02</t>
  </si>
  <si>
    <t>Grzejnik z rury stalowej ożebrowanej GŻ-2/1,5; 830 W; 55/40/16 C</t>
  </si>
  <si>
    <t>KNR-W 2-15 0418-11</t>
  </si>
  <si>
    <t>Grzejnik płytowo-konwekcyjny typ 33/600x1,3m; 830 W; 55/40/20 C</t>
  </si>
  <si>
    <t>Grzejnik płytowo-konwekcyjny typ 33/900x1,3m; 830 W; 55/40/20 C</t>
  </si>
  <si>
    <t>KNR 4-01 1212-23</t>
  </si>
  <si>
    <t>Dwukrotne malowanie farbą olejną grzejników rurowo-żebrowych</t>
  </si>
  <si>
    <t>KNR-W 2-15 0429-01</t>
  </si>
  <si>
    <t>Rury przyłączne z tworzyw sztucznych o śr. zewn. 20 mm do grzejników</t>
  </si>
  <si>
    <t>KNR 7-08 0205-03</t>
  </si>
  <si>
    <t>Regulator różnicy ciśnień AVP kvs=12,5m3/h; dp=30 kPa dn 32</t>
  </si>
  <si>
    <t>ukł.</t>
  </si>
  <si>
    <t>KNR 2-15 0408-05</t>
  </si>
  <si>
    <t>Zawór kulowy gwintowany dn 50</t>
  </si>
  <si>
    <t>KNR-W 2-15 0132-06</t>
  </si>
  <si>
    <t>Zawór kulowy PP fi 50mm</t>
  </si>
  <si>
    <t>KNR-W 2-15 0132-04</t>
  </si>
  <si>
    <t>Zawór kulowy PP fi 32mm</t>
  </si>
  <si>
    <t>KNR-W 2-15 0132-03</t>
  </si>
  <si>
    <t>Zawór kulowy PP fi 25mm</t>
  </si>
  <si>
    <t>KNR 2-15 0415-03</t>
  </si>
  <si>
    <t>Zawór grzejnikowy termostatyczny RA-N dn 25</t>
  </si>
  <si>
    <t>KNR 2-15 0415-01</t>
  </si>
  <si>
    <t>Zawór grzejnikowy termostatyczny RA-N dn 15</t>
  </si>
  <si>
    <t>KNR 2-15 0408-02</t>
  </si>
  <si>
    <t>KNR 2-15 0408-01</t>
  </si>
  <si>
    <t>Zawór grzejnikowy powrotny RLV dn 15</t>
  </si>
  <si>
    <t>KNR 0-35 0215-04</t>
  </si>
  <si>
    <t>Głowice termostatyczne</t>
  </si>
  <si>
    <t>KNR-W 2-15 0412-07</t>
  </si>
  <si>
    <t>Zawory odpowietrzające automatyczne o śr. 15 mm</t>
  </si>
  <si>
    <t>Zawór kulowy gwintowany dn 15</t>
  </si>
  <si>
    <t>KNR-W 2-15 0530-02</t>
  </si>
  <si>
    <t>Termomanometr</t>
  </si>
  <si>
    <t>KNR-W 2-15 0127-03</t>
  </si>
  <si>
    <t>Próba szczelności instalacji wodociągowych z rur z tworzyw sztucznych w budynkach niemieszkalnych (rurociąg o śr. do 63 mm)</t>
  </si>
  <si>
    <t>308</t>
  </si>
  <si>
    <t>KNR-W 2-15 0128-02</t>
  </si>
  <si>
    <t>Płukanie instalacji wodociągowej w budynkach niemieszkalnych</t>
  </si>
  <si>
    <t>KNR 0-34 0101-10</t>
  </si>
  <si>
    <t>Otulina z pianki PE gr. 20 mm Dw 20</t>
  </si>
  <si>
    <t>KNR 0-34 0101-11</t>
  </si>
  <si>
    <t>Otulina z pianki PE gr. 20 mm Dw 25</t>
  </si>
  <si>
    <t>Otulina z pianki PE gr. 20 mm Dw 32</t>
  </si>
  <si>
    <t>KNR 0-34 0101-15</t>
  </si>
  <si>
    <t>Otulina z pianki PE gr. 25 mm Dw 40</t>
  </si>
  <si>
    <t>KNR 0-34 0101-20</t>
  </si>
  <si>
    <t>Otulina z pianki PE gr. 30 mm Dw 50</t>
  </si>
  <si>
    <t>KNR 0-34 0101-21</t>
  </si>
  <si>
    <t>Otulina z pianki PE gr. 30 mm Dw 90</t>
  </si>
  <si>
    <t>KNR 2-15 0512-01</t>
  </si>
  <si>
    <t>Próba instalacji c.o. na gorąco z dokonaniem regulacji</t>
  </si>
  <si>
    <t>Demontaże</t>
  </si>
  <si>
    <t>Wentylacja mechaniczna</t>
  </si>
  <si>
    <t>KNR 2-15 0424-03</t>
  </si>
  <si>
    <t>KNR 2-17 0147-02</t>
  </si>
  <si>
    <t>Czerpnia ścienna D355 ze stali nierdzewnej</t>
  </si>
  <si>
    <t>KNR 7-08 0701-02</t>
  </si>
  <si>
    <t>KNR 2-17 0123-04</t>
  </si>
  <si>
    <t>Przewody wentylacyjne z blachy nierdzewnej, kołowe, typ S(Spiro) o śr. do 400 mm - udział kształtek do 55 %</t>
  </si>
  <si>
    <t>12,79</t>
  </si>
  <si>
    <t>KNR 2-17 0103-06</t>
  </si>
  <si>
    <t>Przewody wentylacyjne z blachy nierdzewnej, prostokątne, typ A/I o obwodzie do 4400 mm - udział kształtek 100 %</t>
  </si>
  <si>
    <t>KNR 0-34 0302-13</t>
  </si>
  <si>
    <t>izolacja z pianki PE gr. 20 mm w osłonie PE</t>
  </si>
  <si>
    <t>9,20</t>
  </si>
  <si>
    <t>Próba i uruchomienie instalacji wentylacji</t>
  </si>
  <si>
    <t>ST-08.00</t>
  </si>
  <si>
    <t xml:space="preserve"> wycena indywidualna</t>
  </si>
  <si>
    <t>Demontaże na obiekcie (rozdzielnica zasilająca, rozdzienica prasy, zbędne okablowanie prasy, stare oprawy oświatleniowe)</t>
  </si>
  <si>
    <t>KNNR 5 0405-10</t>
  </si>
  <si>
    <t>Skrzynki i rozdzielnice skrzynkowe o masie do 300 kg wraz z konstrukcją mocowaną do podłoża przez przykręcenie - rozdzielnica R0</t>
  </si>
  <si>
    <t>KNNR 5 0405-06</t>
  </si>
  <si>
    <t>Skrzynki i rozdzielnice skrzynkowe o masie do 10 kg wraz z konstrukcją mocowaną do podłoża przez przykręcenie - kaseta sterowania wentylacją KS1 i KS2</t>
  </si>
  <si>
    <t>KNNR 5 0405-07</t>
  </si>
  <si>
    <t>Skrzynki i rozdzielnice skrzynkowe o masie do 20 kg wraz z konstrukcją mocowaną do podłoża przez przykręcenie - montaż skrzynki sterowniczej nagrzewnicy (dostawa z nagrzewnicą)</t>
  </si>
  <si>
    <t>Skrzynki i rozdzielnice skrzynkowe o masie do 10 kg wraz z konstrukcją mocowaną do podłoża przez przykręcenie - montaż czujnika temperatury (dostawa z nagrzewnicą)</t>
  </si>
  <si>
    <t>kalkulacja indywidualna</t>
  </si>
  <si>
    <t>Doposażenie rozdzielnicy R-14 o wkładki bezpiecznikowe 315A /gG</t>
  </si>
  <si>
    <t>Przedużenie istniejących kabli przy rozdzielnicy R0</t>
  </si>
  <si>
    <t>KNNR 5 0701-03</t>
  </si>
  <si>
    <t>Kopanie rowów dla kabli, ręcznie, grunt kategorii IV</t>
  </si>
  <si>
    <t>KNNR 5 0701-05</t>
  </si>
  <si>
    <t>Kopanie rowów dla kabli w sposób mechaniczny w gruncie kat. III-IV</t>
  </si>
  <si>
    <t>KNNR 5 0702-05</t>
  </si>
  <si>
    <t>Zasypywanie rowów dla kabli wykonanych mechanicznie w gruncie kat. III-IV</t>
  </si>
  <si>
    <t>KNNR 5 0706-02</t>
  </si>
  <si>
    <t>Nasypanie warstwy piasku na dnie rowu kablowego o szerokości do 0,6 m Krotność = 2</t>
  </si>
  <si>
    <t>KNNR 5 0723-02</t>
  </si>
  <si>
    <t>Przewierty mechaniczne dla rury o śr.do 125 mm pod obiektami - przepust pod drogą dla kabli</t>
  </si>
  <si>
    <t>KNNR 5 0713-02</t>
  </si>
  <si>
    <t>Układanie kabli o masie do 1.0 kg/m w rurach, pustakach lub kanałach zamkniętych - kable YKXSżo 4x240mm2</t>
  </si>
  <si>
    <t>KNNR 5 0726-12</t>
  </si>
  <si>
    <t>Zarobienie na sucho końca kabla 5-żyłowego o przekroju żył do 400 mm2 na napięcie do 1 kV o izolacji i powłoce z tworzyw sztucznych</t>
  </si>
  <si>
    <t>KNNR 5 1105-01</t>
  </si>
  <si>
    <t>Drabinki kablowe - proste, narożne, przykręcane, redukcyjne o szerokości do 200 mm przykręcane do gotowych otworów - drabinka kablowa ze stali kwasoodpornej 50H50E + pokrywa + wsporniki</t>
  </si>
  <si>
    <t>Drabinki kablowe - proste, narożne, przykręcane, redukcyjne o szerokości do 200 mm przykręcane do gotowych otworów - drabinka kablowa ze stali kwasoodpornej 100H50E + pokrywa + wsporniki</t>
  </si>
  <si>
    <t>Drabinki kablowe - proste, narożne, przykręcane, redukcyjne o szerokości do 200 mm przykręcane do gotowych otworów - drabinka kablowa ze stali kwasoodpornej 200H50E + pokrywa + wsporniki</t>
  </si>
  <si>
    <t>KNNR 5 0103-01</t>
  </si>
  <si>
    <t>Rury winidurowe o śr.do 20 mm układane n.t. na betonie</t>
  </si>
  <si>
    <t>KNNR 5 0716-01</t>
  </si>
  <si>
    <t>Układanie kabli o masie do 0.5 kg/m w korytach i kanałach elektroinstalacyjnych - kable YKY 3x2,5mm</t>
  </si>
  <si>
    <t>Układanie kabli o masie do 0.5 kg/m w korytach i kanałach elektroinstalacyjnych - kable YKY 3x1mm</t>
  </si>
  <si>
    <t>Układanie kabli o masie do 0.5 kg/m w korytach i kanałach elektroinstalacyjnych - kable YKY 4x2,5mm</t>
  </si>
  <si>
    <t>Układanie kabli o masie do 0.5 kg/m w korytach i kanałach elektroinstalacyjnych - kable YKY 2x1mm</t>
  </si>
  <si>
    <t>Układanie kabli o masie do 0.5 kg/m w korytach i kanałach elektroinstalacyjnych - kable YKY 5x10mm</t>
  </si>
  <si>
    <t>Układanie kabli o masie do 0.5 kg/m w korytach i kanałach elektroinstalacyjnych - kable YKXSżo 5x25mm</t>
  </si>
  <si>
    <t>Układanie kabli o masie do 0.5 kg/m w korytach i kanałach elektroinstalacyjnych - kable YKSLYżo 7x1</t>
  </si>
  <si>
    <t>Układanie kabli o masie do 0.5 kg/m w korytach i kanałach elektroinstalacyjnych - kable ethernet UTP-V</t>
  </si>
  <si>
    <t>Układanie kabli o masie do 0.5 kg/m w korytach i kanałach elektroinstalacyjnych - kable YKSLY 16x1mm</t>
  </si>
  <si>
    <t>KNNR 5 0726-05</t>
  </si>
  <si>
    <t>Zarobienie na sucho końca kabla 3-żyłowego o przekroju żył do 16 mm2 na napięcie do 1 kV o izolacji i powłoce z tworzyw sztucznych</t>
  </si>
  <si>
    <t>KNR 7-08 0512-01</t>
  </si>
  <si>
    <t>Obróbka końców kabli sygnalizac.oraz przew.kabelkowych i kompensacyjnych o ilości żył do 7</t>
  </si>
  <si>
    <t>końc.</t>
  </si>
  <si>
    <t>KNR 7-08 0512-02</t>
  </si>
  <si>
    <t>Obróbka końców kabli sygnalizacyjnych oraz przewodów kabelkowych i kompensacyjnych o ilości żył do 24</t>
  </si>
  <si>
    <t>KNR 508-0301-03</t>
  </si>
  <si>
    <t>Przygotowanie podłoża pod osprzęt instalacyjny. Mocowanie osprzętu przez przykręcenie do kołków plastikowych.</t>
  </si>
  <si>
    <t>KNR 508-0512-03</t>
  </si>
  <si>
    <t>Montaż na gotowym podłożu opraw ledowych - Oprawa oświetlenia  A4 (195W)</t>
  </si>
  <si>
    <t>Montaż na gotowym podłożu opraw ledowych - Oprawa oświetlenia  A3 (160W)</t>
  </si>
  <si>
    <t>Montaż na gotowym podłożu opraw ledowych - oprawa oświetleniowa A2</t>
  </si>
  <si>
    <t>Montaż na gotowym podłożu opraw ledowych Oprawa oświetleniowa A1 (35W) Montaż bezpośrednio na suficie</t>
  </si>
  <si>
    <t>KNR 5-08 0306-01</t>
  </si>
  <si>
    <t>Montaż na gotowym podłożu odgałęźników z tworzyw szt.natynk.-wtynk.do 2.5mm2 przez przykręcenie z podłączeniem przewodów wtynkowych 2.5mm2 (3 wyloty)</t>
  </si>
  <si>
    <t>Wprowadzenie danych do systemu wizualizacji InTouch</t>
  </si>
  <si>
    <t>Programowanie sterownika w szafie koncentratora</t>
  </si>
  <si>
    <t>KNNR 5 0602-01</t>
  </si>
  <si>
    <t>Przewody uziemiające i wyrównawcze w budynkach mocowane na wspornikach ściennych na drewnie - bednarka FeZn 25x4</t>
  </si>
  <si>
    <t>analiza indywidualna</t>
  </si>
  <si>
    <t>Rozdzielnice i szafki</t>
  </si>
  <si>
    <t>Okablowanie zewnętrzne</t>
  </si>
  <si>
    <t>Kable i przewody instalacja elektryczna</t>
  </si>
  <si>
    <t>Oświetlenie zewnętrzne</t>
  </si>
  <si>
    <t>Programowanie wizulalizacja</t>
  </si>
  <si>
    <t>Instalacja wyrównania potencjałów</t>
  </si>
  <si>
    <t>Roboty końcowe:                                                                                      - Próby i pomiary wraz ze sporządzeniem protokołów                            - Podłączenie urządzeń                                                                                   - Roboty nieprzewidziane                                                                        - Uruchomienie urządzeń                                                                                                - Utrudnienia</t>
  </si>
  <si>
    <t>Roboty końcowe</t>
  </si>
  <si>
    <t>ZADANIE VI - Część elektryczna i AKPiA; PODZADANIE VI.4 – Stacja odwadniania osadu, ob. nr 14;</t>
  </si>
  <si>
    <t>kol. 8 (kol.6 x kol. 7)</t>
  </si>
  <si>
    <t>Poz.</t>
  </si>
  <si>
    <t>Nazwa urządzenia/wykaz części</t>
  </si>
  <si>
    <t>Ilość na rok</t>
  </si>
  <si>
    <t>Ilość na 36 miesięcy</t>
  </si>
  <si>
    <t>Cena jedn. [zł]</t>
  </si>
  <si>
    <t>Wartość  [zł]</t>
  </si>
  <si>
    <t>DZIAŁ 1</t>
  </si>
  <si>
    <t>Prasa firmy Klein typ SNP 2500-14 (Zał. nr IV.1 do PW: poz. 1 - wraz z urządzeniami towarzyszącymi ujętymi w poz. 3, 4, 5, 7, 8) - świadczenie usług serwisowych w okresie obowiązywania gwarancji tj. 36 miesięcy wraz z wymianą niezbędnych materiałów eksploatacyjnych - przy założeniu, że urządzenie pracuje w sposób ciagły tj. 24 godziny na dobę pod pełnym obciążeniem.</t>
  </si>
  <si>
    <t>1.1</t>
  </si>
  <si>
    <t>Kalkulacja producenta</t>
  </si>
  <si>
    <r>
      <t>Dostarczenie i wymiana - taśma dolna</t>
    </r>
    <r>
      <rPr>
        <vertAlign val="superscript"/>
        <sz val="10"/>
        <rFont val="Arial"/>
        <family val="2"/>
        <charset val="238"/>
      </rPr>
      <t>1)</t>
    </r>
  </si>
  <si>
    <t>1.2</t>
  </si>
  <si>
    <r>
      <t>Dostarczenie i wymiana - taśma górna</t>
    </r>
    <r>
      <rPr>
        <vertAlign val="superscript"/>
        <sz val="10"/>
        <rFont val="Arial"/>
        <family val="2"/>
        <charset val="238"/>
      </rPr>
      <t>1)</t>
    </r>
  </si>
  <si>
    <t>1.3</t>
  </si>
  <si>
    <t>Dostarczenie i wymiana płyty strefy klinowej</t>
  </si>
  <si>
    <t>1.4</t>
  </si>
  <si>
    <t>Dostarczenie i wymiana elementów ślizgowych strefy grawitacyjnej</t>
  </si>
  <si>
    <t>1.5</t>
  </si>
  <si>
    <t>Dostarczenie i wymiana uszczelnień bocznych i czołowych</t>
  </si>
  <si>
    <t>1.6</t>
  </si>
  <si>
    <t>Dostarczenie i wymiana skrobaków</t>
  </si>
  <si>
    <t>1.7</t>
  </si>
  <si>
    <t>Dostarczenie i wymiana siłowników naprowadzających (1 kpl = 2 szt.)</t>
  </si>
  <si>
    <t>1.8</t>
  </si>
  <si>
    <t>Dostarczenie i wymiana siłowników napinających (1 kpl = 2 szt.)</t>
  </si>
  <si>
    <t>-</t>
  </si>
  <si>
    <t>1.9</t>
  </si>
  <si>
    <t>Dostarczenie i wymiana rozdzielaczy pneumatycznych (1 kpl = 2 szt.)</t>
  </si>
  <si>
    <t>1.10</t>
  </si>
  <si>
    <t>Dostarczenie i wymiana krańcówek biegu taśm</t>
  </si>
  <si>
    <t>1.11</t>
  </si>
  <si>
    <t>Dostarczenie i wymiana korpusu dozownika proszku</t>
  </si>
  <si>
    <t>1.12</t>
  </si>
  <si>
    <t>Dostarczenie i wymiana wkładek dozownika</t>
  </si>
  <si>
    <t>1.13</t>
  </si>
  <si>
    <t>Dostarczenie i wymiana elektrozaworu D1”</t>
  </si>
  <si>
    <t>1.14</t>
  </si>
  <si>
    <t>Dostarczenie i wymiana łożysk wałów napędowych z uszczelnieniami (strona przekładni)</t>
  </si>
  <si>
    <t>1.15</t>
  </si>
  <si>
    <t>Dostarczenie i wymiana łożysk wałów ciśnieniowych</t>
  </si>
  <si>
    <t>1.16</t>
  </si>
  <si>
    <t>Dostarczenie i wymiana łożysk wewnętrznych z uszczelnieniami (1 kpl = 2 szt.)</t>
  </si>
  <si>
    <t>1.17</t>
  </si>
  <si>
    <r>
      <t xml:space="preserve">Przeprowadzenie w okresie obowiązywania gwarancji (36 miesięcy), przeglądów serwisowych </t>
    </r>
    <r>
      <rPr>
        <vertAlign val="superscript"/>
        <sz val="10"/>
        <rFont val="Arial"/>
        <family val="2"/>
        <charset val="238"/>
      </rPr>
      <t>2)</t>
    </r>
  </si>
  <si>
    <t>Suma Dział 1</t>
  </si>
  <si>
    <t>DZIAŁ 2</t>
  </si>
  <si>
    <t>Rozdrabniacz frezowy dwuwałowy - świadczenie usług serwisowych w okresie obowiązywania gwarancji tj. 36 miesięcy wraz z wymianą niezbędnych materiałów eksploatacyjnych - przy założeniu, że urządzenie pracuje w sposób ciagły tj. 24 godziny na dobę pod pełnym obciążeniem.</t>
  </si>
  <si>
    <t>2.1</t>
  </si>
  <si>
    <t>Przegląd zgodnie z DTR - co rok (ok. 8 600 godzin) kontrola instalacji elektrycznej i sterowania</t>
  </si>
  <si>
    <t>2.2</t>
  </si>
  <si>
    <t xml:space="preserve">Dostawa oraz wymiana freza R8Z  8mm HPL 1.7218 </t>
  </si>
  <si>
    <t>2.3</t>
  </si>
  <si>
    <t xml:space="preserve">Dostawa oraz wymiana freza G10Z  8mm HPL </t>
  </si>
  <si>
    <t>2.4</t>
  </si>
  <si>
    <t>Dostawa oraz wymiana tulei dystansowej 8,5 mm HPL-200</t>
  </si>
  <si>
    <t>2.5</t>
  </si>
  <si>
    <t>Dostawa oraz wymiana tulei dystansowej 8,25 mm HPL-200</t>
  </si>
  <si>
    <t>2.6</t>
  </si>
  <si>
    <t>Dostawa oraz wymiana wału sześciokątnego  HPL-200</t>
  </si>
  <si>
    <t>2.7</t>
  </si>
  <si>
    <t>Dostawa oraz wymiana przedniego osiowego elementu ochronnego HPL1.0038</t>
  </si>
  <si>
    <t>2.8</t>
  </si>
  <si>
    <t>Dostawa oraz wymiana tylnego osiowego elementu ochronnego HPL1.0039</t>
  </si>
  <si>
    <t>2.9</t>
  </si>
  <si>
    <t>Dostawa oraz wymiana tulei dociskającej PL utwardzonej /12</t>
  </si>
  <si>
    <t>2.10</t>
  </si>
  <si>
    <t>Dostawa oraz wymiana tulei osadczej PL utwardzonej</t>
  </si>
  <si>
    <t>2.11</t>
  </si>
  <si>
    <t>Dostawa oraz wymiana uszczelnienia mechanicznego PL DURONIT V NBR</t>
  </si>
  <si>
    <t>2.12</t>
  </si>
  <si>
    <t>Dostawa oraz wymiana materiałów eksplostacyjnych śruby o-ringi</t>
  </si>
  <si>
    <t>Suma Dział 2</t>
  </si>
  <si>
    <t>DZIAŁ 3</t>
  </si>
  <si>
    <t>Pompa podawania osadu - świadczenie usług serwisowych w okresie obowiązywania gwarancji tj. 36 miesięcy wraz z wymianą niezbędnych materiałów eksploatacyjnych - przy założeniu, że urządzenie pracuje w sposób ciagły tj. 24 godziny na dobę pod pełnym obciążeniem.</t>
  </si>
  <si>
    <t>3.1</t>
  </si>
  <si>
    <t>Dostarczenie i wymiana kompletnego przegubu pompy</t>
  </si>
  <si>
    <t>3.2</t>
  </si>
  <si>
    <t xml:space="preserve">Dostarczenie i wymiana statora pompy </t>
  </si>
  <si>
    <t>3.3</t>
  </si>
  <si>
    <t>Dostarczenie i wymiana rotora</t>
  </si>
  <si>
    <t>3.4</t>
  </si>
  <si>
    <t>Dostarczenie i wymiana uszczelnienia mechanicznego</t>
  </si>
  <si>
    <t>3.5</t>
  </si>
  <si>
    <t>Dostarczenie i wymiana  materiałów eksploatacyjnych</t>
  </si>
  <si>
    <t>Suma Dział 3</t>
  </si>
  <si>
    <t>DZIAŁ 4</t>
  </si>
  <si>
    <t>Pompa podawania roztorzonego polielektrolitu - świadczenie usług serwisowych w okresie obowiązywania gwarancji tj. 36 miesięcy wraz z wymianą niezbędnych materiałów eksploatacyjnych - przy założeniu, że urządzenie pracuje w sposób ciagły tj. 24 godziny na dobę pod pełnym obciążeniem.</t>
  </si>
  <si>
    <t>4.1</t>
  </si>
  <si>
    <t>4.2</t>
  </si>
  <si>
    <t>4.3</t>
  </si>
  <si>
    <t>4.4</t>
  </si>
  <si>
    <t>4.5</t>
  </si>
  <si>
    <t>Suma Dział 4</t>
  </si>
  <si>
    <t>DZIAŁ 5</t>
  </si>
  <si>
    <t>Pompa koncentratu - świadczenie usług serwisowych w okresie obowiązywania gwarancji tj. 36 miesięcy wraz z wymianą niezbędnych materiałów eksploatacyjnych - przy założeniu, że urządzenie pracuje w sposób ciagły tj. 24 godziny na dobę pod pełnym obciążeniem.</t>
  </si>
  <si>
    <t>5.1</t>
  </si>
  <si>
    <t>Suma Dział 5</t>
  </si>
  <si>
    <t>DZIAŁ 6</t>
  </si>
  <si>
    <t>Przeprowadzenie przeglądu gwarancyjnego - pomiędzy 30-tym a 10-tym dniem przed upływem okresu 36 miesięcy gwarancji, Strony dokonają przeglądu gwarancyjnego przedmiotu umowy</t>
  </si>
  <si>
    <t>6.1</t>
  </si>
  <si>
    <t>Przegląd gwarancyjny</t>
  </si>
  <si>
    <t>Suma Dział 6</t>
  </si>
  <si>
    <t>Suma Działy 1, 2, 3, 4, 5, 6</t>
  </si>
  <si>
    <t>Branża</t>
  </si>
  <si>
    <t>wartość zł netto</t>
  </si>
  <si>
    <t>ZESTAWIENIE KOSZTORYSÓW</t>
  </si>
  <si>
    <t>Zadanie IV - Stacja odwadniania osadów, ob. nr 14 - Branża instalacyjna - roboty technologiczne</t>
  </si>
  <si>
    <t>Zadanie IV - Stacja odwadniania osadów, ob. nr 14 - Branża konstrukcyjno - budowlana</t>
  </si>
  <si>
    <t xml:space="preserve">Branża instalacyjna </t>
  </si>
  <si>
    <t>Zadanie IV - Stacja odwadniania osadów, ob. nr 14 - Branża instalacyjna - instalacje wod-kan</t>
  </si>
  <si>
    <t>Zadanie IV - Stacja odwadniania osadów, ob. nr 14 - Branża instalacyjna - wentylacja</t>
  </si>
  <si>
    <t>Zadanie VI - Część elektryczna i AKPiA; Podzadanie VI.4 – Stacja odwadniania osadu, ob. nr 14; Branża elektryczna i AKPiA</t>
  </si>
  <si>
    <t>ZADANIE IV – Stacja odwadniania osadu, ob. nr 14;</t>
  </si>
  <si>
    <t>Serwisowy urządzeń</t>
  </si>
  <si>
    <t>Zadanie IV – Stacja odwadniania osadu, ob. nr 14 - Serwis urządzeń</t>
  </si>
  <si>
    <t>ST-01-00</t>
  </si>
  <si>
    <t>ST-05-03</t>
  </si>
  <si>
    <t>Zawór grzejnikowy powrotny RLV dn 25</t>
  </si>
  <si>
    <t>ST-05.02.W</t>
  </si>
  <si>
    <t xml:space="preserve">Skrzynka zasilająco sterująca AT + czujnik temperatury + regulator temperatury RTA  </t>
  </si>
  <si>
    <t xml:space="preserve">Aparat grzewczo-wentylacyjny ze stali nierdzewnej TERM-E-18-K  P=18 kW, U=3*400V 18 kW wraz z:                                                                                         - kratka wylotowa 555*525.                                                                                              - króciec elastyczny 520*520                                                                                           - filtr 520*520                                                                                                                      - skrzynka czerpna z przepustnicami recyrkulacyjnymi 520*520                                                                                                    - przepustnica powietrza zewnetrznego z siłownikiem 520*520                                                                                                         - kompletne podwieszenie aparatu ze stali nierdzewnej - 1 kpl (2 szt. podwieszeń)   </t>
  </si>
  <si>
    <t>ST-05.01</t>
  </si>
  <si>
    <t xml:space="preserve">Demontaż  przekrycia kanałów z blachy żeberkowej </t>
  </si>
  <si>
    <r>
      <t xml:space="preserve">Demontaż  przekrycia kanałów z blachy żeberkowej </t>
    </r>
    <r>
      <rPr>
        <sz val="12"/>
        <color indexed="8"/>
        <rFont val="Calibri"/>
        <family val="2"/>
        <charset val="238"/>
      </rPr>
      <t xml:space="preserve"> - kanały szerokości 0,30 m - analogia</t>
    </r>
  </si>
  <si>
    <t>Zagruntowanie podłoża preparatem sczepnym do betonu, dwukrotne-analogia</t>
  </si>
  <si>
    <t>Dwukrotnie malowanie farbami olejnymi starych tynków wewnętrznych, ścian, z 2-krotnym szpachlowaniem,</t>
  </si>
  <si>
    <t>Malowanie farbami emulsyjnymi starych tynków, 2-krotne, ścian (100% powierzchni)</t>
  </si>
  <si>
    <t>Mechaniczne przygotowanie powierzchni betonu - frezowanie powierzchni poziomych
na gł. powyżej 5 mm</t>
  </si>
  <si>
    <t>ST-02-03</t>
  </si>
  <si>
    <t>Demontaż istniejącej prasy taśmowo sitowej o masie 11000kg  (złom należy przekazać zamawiajacemu w odcinkach wsadowych w miejscu wskazanym na terenie oczyszczalni)</t>
  </si>
  <si>
    <t>Demontaż istniejącej stacji przygotowania i dawkowania polielektrolitu (stacja przygotowania, urządzenie do przygotowania roztworu, pompa dozująca koagulant, szafa zasilająco-sterownicza, rurociągi + armatura) - masa około 1000kg (złom należy
przekazać zamawiajacemu w odcinkach wsadowych w miejscu wskazanym na terenie oczyszczalni)</t>
  </si>
  <si>
    <t>Demontaż istniejącej ślimakowej pompy osadu o masie 60 kg (złom należy przekazać zamawiajacemu w odcinkach wsadowych w miejscu wskazanym na terenie oczyszczalni)</t>
  </si>
  <si>
    <t>Demontaż istniejącej sprężarki o masie około 10 kg (złom należy przekazać zamawiajacemu w odcinkach wsadowych w miejscu wskazanym na terenie oczyszczalni)</t>
  </si>
  <si>
    <t>Demontaż istniejacego mieszacza stożkowego - masa około 40 kg (złom należy przekazać zamawiajacemu w odcinkach wsadowych w miejscu wskazanym na terenie oczyszczalni)</t>
  </si>
  <si>
    <t>Demontaż istniejących rurociągów osadowych dn100 PE (złom należy przekazać zamawiajacemu w odcinkach wsadowych w miejscu wskazanym na terenie oczyszczalni)</t>
  </si>
  <si>
    <t>Demontaż istniejącej zasuwy nożowej Dn100mm (przed pompą osadu) - masa 20kg (złom należy
przekazać zamawiajacemu w odcinkach wsadowych w miejscu wskazanym na terenie oczyszczalni)</t>
  </si>
  <si>
    <t>Demontaż istniejącej zasuwy nożowej Dn100mm (przed zbiornikiem mieszania) - masa 20kg (złom należy
przekazać zamawiajacemu w odcinkach wsadowych w miejscu wskazanym na terenie oczyszczalni)</t>
  </si>
  <si>
    <t>Demontaż istniejącej pompy wody płuczącej do podnoszenia ciśnienia  (złom należy
przekazać zamawiajacemu w odcinkach wsadowych w miejscu wskazanym na terenie oczyszczalni) - masa pompy 100kg</t>
  </si>
  <si>
    <t>Demontaż  (złom należy przekazać zamawiajacemu w odcinkach wsadowych w miejscu wskazanym na terenie oczyszczalni) - Przepływomierz elektromagnetyczny dn80mm, masa 18kg</t>
  </si>
  <si>
    <t>Zakup, dostawa i montaż kształtek spawanych ze stali nierdzewnej 1.4301, dz114x2.6mm (DN100mm)
Kształtki:
Kolano 90 stopni R=1.5D ze stali nierdzewnej 1.4301, dz114x2.6mm (DN100mm)</t>
  </si>
  <si>
    <t>_____________________________________________
(kwalifikowany podpis elektroniczny                                                                                                                                                                / podpis zaufany / podpis osobisty)</t>
  </si>
  <si>
    <t xml:space="preserve">RAZEM wartość kosztorysowa (poz. 1 + 2 + 3 + 4 + 5 + 6)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</si>
</sst>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_z_ł"/>
    <numFmt numFmtId="165" formatCode="0.000"/>
    <numFmt numFmtId="166" formatCode="#,##0.0"/>
    <numFmt numFmtId="167" formatCode="#,##0.00\ &quot;zł&quot;"/>
  </numFmts>
  <fonts count="46" x14ac:knownFonts="1">
    <font>
      <sz val="10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2"/>
      <charset val="238"/>
    </font>
    <font>
      <sz val="12"/>
      <color indexed="8"/>
      <name val="Arial"/>
      <family val="2"/>
    </font>
    <font>
      <sz val="8"/>
      <name val="Arial"/>
      <family val="2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rgb="FFFF0000"/>
      <name val="Arial"/>
      <family val="2"/>
    </font>
    <font>
      <vertAlign val="superscript"/>
      <sz val="10"/>
      <name val="Arial"/>
      <family val="2"/>
      <charset val="238"/>
    </font>
    <font>
      <b/>
      <i/>
      <sz val="10"/>
      <color theme="1"/>
      <name val="Calibri"/>
      <family val="2"/>
      <charset val="238"/>
    </font>
    <font>
      <b/>
      <i/>
      <sz val="9"/>
      <color theme="1"/>
      <name val="Calibri"/>
      <family val="2"/>
      <charset val="238"/>
    </font>
    <font>
      <sz val="9"/>
      <color theme="1"/>
      <name val="Wingdings"/>
      <charset val="2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12"/>
      <name val="Calibri"/>
      <family val="2"/>
      <charset val="238"/>
    </font>
    <font>
      <sz val="11"/>
      <name val="Calibri"/>
      <family val="2"/>
      <charset val="238"/>
    </font>
    <font>
      <b/>
      <sz val="12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3"/>
      <color indexed="8"/>
      <name val="Calibri"/>
      <family val="2"/>
      <charset val="238"/>
    </font>
    <font>
      <sz val="13"/>
      <name val="Calibri"/>
      <family val="2"/>
      <charset val="238"/>
    </font>
    <font>
      <b/>
      <sz val="13"/>
      <color indexed="8"/>
      <name val="Calibri"/>
      <family val="2"/>
      <charset val="238"/>
    </font>
    <font>
      <b/>
      <sz val="13"/>
      <name val="Calibri"/>
      <family val="2"/>
      <charset val="238"/>
    </font>
    <font>
      <sz val="13"/>
      <color indexed="8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color indexed="8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3"/>
      <color indexed="8"/>
      <name val="Times New Roman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8">
    <xf numFmtId="0" fontId="0" fillId="0" borderId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3" fillId="0" borderId="0"/>
    <xf numFmtId="0" fontId="2" fillId="0" borderId="0"/>
  </cellStyleXfs>
  <cellXfs count="192">
    <xf numFmtId="0" fontId="0" fillId="0" borderId="0" xfId="0"/>
    <xf numFmtId="0" fontId="5" fillId="0" borderId="0" xfId="0" applyFont="1"/>
    <xf numFmtId="0" fontId="10" fillId="6" borderId="2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/>
    </xf>
    <xf numFmtId="49" fontId="14" fillId="6" borderId="5" xfId="0" applyNumberFormat="1" applyFont="1" applyFill="1" applyBorder="1" applyAlignment="1">
      <alignment horizontal="right" vertical="center" wrapText="1"/>
    </xf>
    <xf numFmtId="0" fontId="4" fillId="6" borderId="5" xfId="0" applyFont="1" applyFill="1" applyBorder="1" applyAlignment="1">
      <alignment horizontal="right" vertical="center" wrapText="1"/>
    </xf>
    <xf numFmtId="0" fontId="4" fillId="6" borderId="6" xfId="0" applyFont="1" applyFill="1" applyBorder="1" applyAlignment="1">
      <alignment horizontal="right" vertical="center" wrapText="1"/>
    </xf>
    <xf numFmtId="49" fontId="13" fillId="6" borderId="5" xfId="0" applyNumberFormat="1" applyFont="1" applyFill="1" applyBorder="1" applyAlignment="1">
      <alignment horizontal="right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right" vertical="center" wrapText="1"/>
    </xf>
    <xf numFmtId="0" fontId="11" fillId="6" borderId="6" xfId="0" applyFont="1" applyFill="1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left" vertical="center" wrapText="1"/>
    </xf>
    <xf numFmtId="4" fontId="11" fillId="0" borderId="2" xfId="0" applyNumberFormat="1" applyFont="1" applyBorder="1" applyAlignment="1">
      <alignment horizontal="center" vertical="center"/>
    </xf>
    <xf numFmtId="4" fontId="15" fillId="6" borderId="5" xfId="4" applyNumberFormat="1" applyFill="1" applyBorder="1" applyAlignment="1">
      <alignment horizontal="center" vertical="center"/>
    </xf>
    <xf numFmtId="4" fontId="15" fillId="6" borderId="5" xfId="4" applyNumberFormat="1" applyFill="1" applyBorder="1" applyAlignment="1">
      <alignment horizontal="right" vertical="center"/>
    </xf>
    <xf numFmtId="4" fontId="15" fillId="6" borderId="6" xfId="4" applyNumberFormat="1" applyFill="1" applyBorder="1" applyAlignment="1">
      <alignment horizontal="right" vertical="center"/>
    </xf>
    <xf numFmtId="0" fontId="16" fillId="6" borderId="5" xfId="4" applyFont="1" applyFill="1" applyBorder="1" applyAlignment="1">
      <alignment vertical="center" wrapText="1"/>
    </xf>
    <xf numFmtId="0" fontId="11" fillId="6" borderId="3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 wrapText="1"/>
    </xf>
    <xf numFmtId="0" fontId="17" fillId="6" borderId="5" xfId="6" applyFont="1" applyFill="1" applyBorder="1" applyAlignment="1">
      <alignment vertical="center"/>
    </xf>
    <xf numFmtId="0" fontId="14" fillId="6" borderId="4" xfId="6" applyFont="1" applyFill="1" applyBorder="1" applyAlignment="1">
      <alignment vertical="center"/>
    </xf>
    <xf numFmtId="0" fontId="14" fillId="6" borderId="5" xfId="6" applyFont="1" applyFill="1" applyBorder="1" applyAlignment="1">
      <alignment vertical="center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4" fontId="5" fillId="0" borderId="0" xfId="0" applyNumberFormat="1" applyFont="1"/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" fillId="0" borderId="0" xfId="7"/>
    <xf numFmtId="0" fontId="15" fillId="0" borderId="2" xfId="7" applyFont="1" applyBorder="1" applyAlignment="1">
      <alignment horizontal="center" vertical="center" wrapText="1"/>
    </xf>
    <xf numFmtId="0" fontId="16" fillId="6" borderId="2" xfId="7" applyFont="1" applyFill="1" applyBorder="1" applyAlignment="1">
      <alignment vertical="top" wrapText="1"/>
    </xf>
    <xf numFmtId="0" fontId="15" fillId="0" borderId="2" xfId="7" applyFont="1" applyBorder="1" applyAlignment="1">
      <alignment vertical="top" wrapText="1"/>
    </xf>
    <xf numFmtId="0" fontId="15" fillId="0" borderId="4" xfId="7" applyFont="1" applyBorder="1" applyAlignment="1">
      <alignment vertical="top" wrapText="1"/>
    </xf>
    <xf numFmtId="165" fontId="15" fillId="0" borderId="2" xfId="7" applyNumberFormat="1" applyFont="1" applyBorder="1" applyAlignment="1">
      <alignment horizontal="center" vertical="center" wrapText="1"/>
    </xf>
    <xf numFmtId="167" fontId="15" fillId="0" borderId="2" xfId="7" applyNumberFormat="1" applyFont="1" applyBorder="1" applyAlignment="1">
      <alignment horizontal="right" vertical="center" wrapText="1"/>
    </xf>
    <xf numFmtId="49" fontId="15" fillId="0" borderId="2" xfId="7" applyNumberFormat="1" applyFont="1" applyBorder="1" applyAlignment="1">
      <alignment horizontal="center" vertical="center" wrapText="1"/>
    </xf>
    <xf numFmtId="167" fontId="16" fillId="0" borderId="2" xfId="7" applyNumberFormat="1" applyFont="1" applyBorder="1" applyAlignment="1">
      <alignment horizontal="right" vertical="top" wrapText="1"/>
    </xf>
    <xf numFmtId="0" fontId="15" fillId="0" borderId="2" xfId="7" applyFont="1" applyBorder="1" applyAlignment="1">
      <alignment wrapText="1"/>
    </xf>
    <xf numFmtId="0" fontId="15" fillId="6" borderId="5" xfId="7" applyFont="1" applyFill="1" applyBorder="1" applyAlignment="1">
      <alignment vertical="center" wrapText="1"/>
    </xf>
    <xf numFmtId="0" fontId="16" fillId="6" borderId="4" xfId="7" applyFont="1" applyFill="1" applyBorder="1" applyAlignment="1">
      <alignment vertical="center" wrapText="1"/>
    </xf>
    <xf numFmtId="0" fontId="20" fillId="0" borderId="0" xfId="7" applyFont="1"/>
    <xf numFmtId="0" fontId="15" fillId="0" borderId="2" xfId="7" applyFont="1" applyBorder="1" applyAlignment="1">
      <alignment horizontal="center" vertical="center"/>
    </xf>
    <xf numFmtId="4" fontId="15" fillId="0" borderId="2" xfId="7" applyNumberFormat="1" applyFont="1" applyBorder="1" applyAlignment="1">
      <alignment horizontal="center" vertical="center" wrapText="1"/>
    </xf>
    <xf numFmtId="4" fontId="15" fillId="0" borderId="2" xfId="7" applyNumberFormat="1" applyFont="1" applyBorder="1" applyAlignment="1">
      <alignment horizontal="left" vertical="center" wrapText="1"/>
    </xf>
    <xf numFmtId="0" fontId="18" fillId="0" borderId="0" xfId="7" applyFont="1"/>
    <xf numFmtId="0" fontId="23" fillId="0" borderId="0" xfId="7" applyFont="1" applyAlignment="1">
      <alignment horizontal="justify" vertical="center"/>
    </xf>
    <xf numFmtId="0" fontId="24" fillId="0" borderId="0" xfId="7" applyFont="1" applyAlignment="1">
      <alignment vertical="center"/>
    </xf>
    <xf numFmtId="0" fontId="24" fillId="0" borderId="0" xfId="7" applyFont="1" applyAlignment="1">
      <alignment horizontal="justify" vertical="center"/>
    </xf>
    <xf numFmtId="0" fontId="25" fillId="0" borderId="0" xfId="7" applyFont="1" applyAlignment="1">
      <alignment horizontal="justify" vertical="center"/>
    </xf>
    <xf numFmtId="0" fontId="19" fillId="0" borderId="0" xfId="7" applyFont="1" applyAlignment="1">
      <alignment horizontal="center" vertical="center"/>
    </xf>
    <xf numFmtId="4" fontId="19" fillId="0" borderId="0" xfId="7" applyNumberFormat="1" applyFont="1" applyAlignment="1">
      <alignment horizontal="center" vertical="center" wrapText="1"/>
    </xf>
    <xf numFmtId="4" fontId="19" fillId="0" borderId="0" xfId="7" applyNumberFormat="1" applyFont="1" applyAlignment="1">
      <alignment horizontal="left" vertical="center" wrapText="1"/>
    </xf>
    <xf numFmtId="4" fontId="19" fillId="0" borderId="0" xfId="7" applyNumberFormat="1" applyFont="1" applyAlignment="1">
      <alignment horizontal="center" vertical="center"/>
    </xf>
    <xf numFmtId="3" fontId="19" fillId="0" borderId="0" xfId="7" applyNumberFormat="1" applyFont="1" applyAlignment="1">
      <alignment horizontal="center" vertical="center" wrapText="1"/>
    </xf>
    <xf numFmtId="166" fontId="19" fillId="0" borderId="0" xfId="7" applyNumberFormat="1" applyFont="1" applyAlignment="1">
      <alignment horizontal="center" vertical="center" wrapText="1"/>
    </xf>
    <xf numFmtId="0" fontId="19" fillId="0" borderId="0" xfId="7" applyFont="1" applyAlignment="1">
      <alignment horizontal="center" vertical="center" wrapText="1"/>
    </xf>
    <xf numFmtId="0" fontId="2" fillId="0" borderId="0" xfId="7" applyAlignment="1">
      <alignment horizontal="center" vertical="center"/>
    </xf>
    <xf numFmtId="4" fontId="2" fillId="0" borderId="0" xfId="7" applyNumberFormat="1" applyAlignment="1">
      <alignment horizontal="center" vertical="center" wrapText="1"/>
    </xf>
    <xf numFmtId="4" fontId="2" fillId="0" borderId="0" xfId="7" applyNumberFormat="1" applyAlignment="1">
      <alignment horizontal="left" vertical="center" wrapText="1"/>
    </xf>
    <xf numFmtId="3" fontId="2" fillId="0" borderId="0" xfId="7" applyNumberFormat="1" applyAlignment="1">
      <alignment horizontal="center" vertical="center"/>
    </xf>
    <xf numFmtId="3" fontId="2" fillId="0" borderId="0" xfId="7" applyNumberFormat="1" applyAlignment="1">
      <alignment horizontal="center" vertical="center" wrapText="1"/>
    </xf>
    <xf numFmtId="0" fontId="15" fillId="0" borderId="0" xfId="4" applyAlignment="1">
      <alignment horizontal="center" vertical="center"/>
    </xf>
    <xf numFmtId="4" fontId="15" fillId="0" borderId="0" xfId="4" applyNumberFormat="1" applyAlignment="1">
      <alignment horizontal="center" vertical="center"/>
    </xf>
    <xf numFmtId="4" fontId="2" fillId="0" borderId="0" xfId="7" applyNumberFormat="1" applyAlignment="1">
      <alignment horizontal="center" vertical="center"/>
    </xf>
    <xf numFmtId="2" fontId="15" fillId="0" borderId="2" xfId="7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1" fillId="0" borderId="0" xfId="7" applyFont="1"/>
    <xf numFmtId="2" fontId="2" fillId="0" borderId="0" xfId="7" applyNumberFormat="1"/>
    <xf numFmtId="0" fontId="16" fillId="6" borderId="2" xfId="7" applyFont="1" applyFill="1" applyBorder="1" applyAlignment="1">
      <alignment horizontal="center" vertical="center"/>
    </xf>
    <xf numFmtId="0" fontId="15" fillId="6" borderId="2" xfId="7" applyFont="1" applyFill="1" applyBorder="1" applyAlignment="1">
      <alignment horizontal="center" vertical="center" wrapText="1"/>
    </xf>
    <xf numFmtId="0" fontId="15" fillId="6" borderId="4" xfId="7" applyFont="1" applyFill="1" applyBorder="1" applyAlignment="1">
      <alignment vertical="center" wrapText="1"/>
    </xf>
    <xf numFmtId="0" fontId="15" fillId="6" borderId="2" xfId="7" applyFont="1" applyFill="1" applyBorder="1" applyAlignment="1">
      <alignment vertical="center" wrapText="1"/>
    </xf>
    <xf numFmtId="0" fontId="27" fillId="0" borderId="0" xfId="7" applyFont="1" applyAlignment="1">
      <alignment horizontal="center" vertical="center" wrapText="1"/>
    </xf>
    <xf numFmtId="49" fontId="28" fillId="0" borderId="2" xfId="0" applyNumberFormat="1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0" fontId="28" fillId="0" borderId="2" xfId="6" applyFont="1" applyBorder="1" applyAlignment="1">
      <alignment horizontal="center" vertical="center" wrapText="1"/>
    </xf>
    <xf numFmtId="0" fontId="28" fillId="0" borderId="2" xfId="6" applyFont="1" applyBorder="1" applyAlignment="1">
      <alignment horizontal="left" vertical="center" wrapText="1"/>
    </xf>
    <xf numFmtId="0" fontId="28" fillId="0" borderId="2" xfId="6" applyFont="1" applyBorder="1" applyAlignment="1">
      <alignment horizontal="center" vertical="center"/>
    </xf>
    <xf numFmtId="49" fontId="28" fillId="0" borderId="2" xfId="6" applyNumberFormat="1" applyFont="1" applyBorder="1" applyAlignment="1">
      <alignment horizontal="center" vertical="center" wrapText="1"/>
    </xf>
    <xf numFmtId="49" fontId="28" fillId="0" borderId="2" xfId="6" applyNumberFormat="1" applyFont="1" applyBorder="1" applyAlignment="1">
      <alignment horizontal="left" vertical="center" wrapText="1"/>
    </xf>
    <xf numFmtId="49" fontId="28" fillId="0" borderId="2" xfId="6" applyNumberFormat="1" applyFont="1" applyBorder="1" applyAlignment="1">
      <alignment horizontal="center" vertical="center"/>
    </xf>
    <xf numFmtId="49" fontId="29" fillId="0" borderId="2" xfId="1" applyNumberFormat="1" applyFont="1" applyFill="1" applyBorder="1" applyAlignment="1">
      <alignment horizontal="center" vertical="center" wrapText="1"/>
    </xf>
    <xf numFmtId="49" fontId="29" fillId="0" borderId="2" xfId="0" applyNumberFormat="1" applyFont="1" applyBorder="1" applyAlignment="1">
      <alignment horizontal="center" vertical="center" wrapText="1"/>
    </xf>
    <xf numFmtId="0" fontId="14" fillId="7" borderId="4" xfId="6" applyFont="1" applyFill="1" applyBorder="1" applyAlignment="1">
      <alignment vertical="center"/>
    </xf>
    <xf numFmtId="0" fontId="14" fillId="7" borderId="5" xfId="6" applyFont="1" applyFill="1" applyBorder="1" applyAlignment="1">
      <alignment vertical="center"/>
    </xf>
    <xf numFmtId="0" fontId="29" fillId="0" borderId="2" xfId="6" applyFont="1" applyBorder="1" applyAlignment="1">
      <alignment horizontal="left" vertical="center" wrapText="1"/>
    </xf>
    <xf numFmtId="0" fontId="29" fillId="0" borderId="2" xfId="1" applyFont="1" applyFill="1" applyBorder="1" applyAlignment="1">
      <alignment horizontal="left" vertical="center" wrapText="1"/>
    </xf>
    <xf numFmtId="49" fontId="14" fillId="7" borderId="4" xfId="0" applyNumberFormat="1" applyFont="1" applyFill="1" applyBorder="1" applyAlignment="1">
      <alignment vertical="center"/>
    </xf>
    <xf numFmtId="49" fontId="14" fillId="7" borderId="5" xfId="0" applyNumberFormat="1" applyFont="1" applyFill="1" applyBorder="1" applyAlignment="1">
      <alignment vertical="center"/>
    </xf>
    <xf numFmtId="49" fontId="28" fillId="0" borderId="12" xfId="0" applyNumberFormat="1" applyFont="1" applyBorder="1" applyAlignment="1">
      <alignment horizontal="center" vertical="center" wrapText="1"/>
    </xf>
    <xf numFmtId="0" fontId="30" fillId="0" borderId="2" xfId="6" applyFont="1" applyBorder="1" applyAlignment="1">
      <alignment horizontal="left" vertical="center" wrapText="1"/>
    </xf>
    <xf numFmtId="0" fontId="29" fillId="0" borderId="12" xfId="4" applyFont="1" applyBorder="1" applyAlignment="1">
      <alignment horizontal="center" vertical="center" wrapText="1"/>
    </xf>
    <xf numFmtId="0" fontId="29" fillId="0" borderId="12" xfId="4" applyFont="1" applyBorder="1" applyAlignment="1">
      <alignment horizontal="left" vertical="top" wrapText="1"/>
    </xf>
    <xf numFmtId="0" fontId="29" fillId="0" borderId="12" xfId="4" applyFont="1" applyBorder="1" applyAlignment="1">
      <alignment horizontal="center" vertical="center"/>
    </xf>
    <xf numFmtId="0" fontId="29" fillId="0" borderId="2" xfId="4" applyFont="1" applyBorder="1" applyAlignment="1">
      <alignment horizontal="center" vertical="center" wrapText="1"/>
    </xf>
    <xf numFmtId="0" fontId="29" fillId="0" borderId="2" xfId="4" applyFont="1" applyBorder="1" applyAlignment="1">
      <alignment horizontal="left" vertical="top" wrapText="1"/>
    </xf>
    <xf numFmtId="0" fontId="29" fillId="0" borderId="2" xfId="4" applyFont="1" applyBorder="1" applyAlignment="1">
      <alignment horizontal="center" vertical="center"/>
    </xf>
    <xf numFmtId="0" fontId="31" fillId="7" borderId="5" xfId="4" applyFont="1" applyFill="1" applyBorder="1" applyAlignment="1">
      <alignment vertical="center" wrapText="1"/>
    </xf>
    <xf numFmtId="0" fontId="29" fillId="0" borderId="2" xfId="5" applyFont="1" applyBorder="1" applyAlignment="1">
      <alignment horizontal="center" vertical="center" wrapText="1"/>
    </xf>
    <xf numFmtId="164" fontId="29" fillId="0" borderId="2" xfId="5" applyNumberFormat="1" applyFont="1" applyBorder="1" applyAlignment="1">
      <alignment horizontal="left" vertical="top" wrapText="1"/>
    </xf>
    <xf numFmtId="0" fontId="29" fillId="0" borderId="2" xfId="5" applyFont="1" applyBorder="1" applyAlignment="1">
      <alignment horizontal="center" vertical="center"/>
    </xf>
    <xf numFmtId="49" fontId="28" fillId="0" borderId="9" xfId="0" applyNumberFormat="1" applyFont="1" applyBorder="1" applyAlignment="1">
      <alignment horizontal="center" vertical="center" wrapText="1"/>
    </xf>
    <xf numFmtId="49" fontId="28" fillId="0" borderId="9" xfId="0" applyNumberFormat="1" applyFont="1" applyBorder="1" applyAlignment="1">
      <alignment vertical="top" wrapText="1"/>
    </xf>
    <xf numFmtId="49" fontId="28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vertical="top" wrapText="1"/>
    </xf>
    <xf numFmtId="49" fontId="29" fillId="0" borderId="1" xfId="2" applyNumberFormat="1" applyFont="1" applyFill="1" applyBorder="1" applyAlignment="1">
      <alignment horizontal="center" vertical="center" wrapText="1"/>
    </xf>
    <xf numFmtId="49" fontId="29" fillId="0" borderId="1" xfId="1" applyNumberFormat="1" applyFont="1" applyFill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49" fontId="29" fillId="0" borderId="8" xfId="1" applyNumberFormat="1" applyFont="1" applyFill="1" applyBorder="1" applyAlignment="1">
      <alignment horizontal="center" vertical="center" wrapText="1"/>
    </xf>
    <xf numFmtId="49" fontId="28" fillId="0" borderId="8" xfId="0" applyNumberFormat="1" applyFont="1" applyBorder="1" applyAlignment="1">
      <alignment horizontal="center" vertical="center" wrapText="1"/>
    </xf>
    <xf numFmtId="49" fontId="28" fillId="0" borderId="8" xfId="0" applyNumberFormat="1" applyFont="1" applyBorder="1" applyAlignment="1">
      <alignment vertical="top" wrapText="1"/>
    </xf>
    <xf numFmtId="49" fontId="28" fillId="8" borderId="1" xfId="0" applyNumberFormat="1" applyFont="1" applyFill="1" applyBorder="1" applyAlignment="1">
      <alignment horizontal="center" vertical="center" wrapText="1"/>
    </xf>
    <xf numFmtId="49" fontId="29" fillId="0" borderId="9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left" vertical="center"/>
    </xf>
    <xf numFmtId="4" fontId="12" fillId="0" borderId="2" xfId="0" applyNumberFormat="1" applyFont="1" applyBorder="1" applyAlignment="1">
      <alignment horizontal="left" vertical="center" wrapText="1"/>
    </xf>
    <xf numFmtId="4" fontId="26" fillId="0" borderId="2" xfId="0" applyNumberFormat="1" applyFont="1" applyBorder="1" applyAlignment="1">
      <alignment horizontal="right" vertical="center"/>
    </xf>
    <xf numFmtId="4" fontId="33" fillId="0" borderId="2" xfId="0" applyNumberFormat="1" applyFont="1" applyBorder="1" applyAlignment="1">
      <alignment horizontal="right" vertical="center"/>
    </xf>
    <xf numFmtId="4" fontId="34" fillId="0" borderId="2" xfId="0" applyNumberFormat="1" applyFont="1" applyBorder="1" applyAlignment="1">
      <alignment horizontal="right" vertical="center"/>
    </xf>
    <xf numFmtId="4" fontId="26" fillId="6" borderId="2" xfId="0" applyNumberFormat="1" applyFont="1" applyFill="1" applyBorder="1" applyAlignment="1">
      <alignment vertical="center"/>
    </xf>
    <xf numFmtId="0" fontId="35" fillId="6" borderId="2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left" vertical="center" wrapText="1"/>
    </xf>
    <xf numFmtId="0" fontId="33" fillId="0" borderId="2" xfId="0" applyFont="1" applyBorder="1" applyAlignment="1">
      <alignment horizontal="left" vertical="center" wrapText="1"/>
    </xf>
    <xf numFmtId="0" fontId="34" fillId="6" borderId="2" xfId="0" applyFont="1" applyFill="1" applyBorder="1" applyAlignment="1">
      <alignment horizontal="center" vertical="center" wrapText="1"/>
    </xf>
    <xf numFmtId="4" fontId="37" fillId="0" borderId="9" xfId="0" applyNumberFormat="1" applyFont="1" applyBorder="1" applyAlignment="1">
      <alignment horizontal="right" vertical="center" wrapText="1"/>
    </xf>
    <xf numFmtId="4" fontId="38" fillId="0" borderId="12" xfId="4" applyNumberFormat="1" applyFont="1" applyBorder="1" applyAlignment="1">
      <alignment horizontal="right" vertical="center"/>
    </xf>
    <xf numFmtId="4" fontId="37" fillId="0" borderId="1" xfId="0" applyNumberFormat="1" applyFont="1" applyBorder="1" applyAlignment="1">
      <alignment horizontal="right" vertical="center" wrapText="1"/>
    </xf>
    <xf numFmtId="4" fontId="37" fillId="0" borderId="8" xfId="0" applyNumberFormat="1" applyFont="1" applyBorder="1" applyAlignment="1">
      <alignment horizontal="right" vertical="center" wrapText="1"/>
    </xf>
    <xf numFmtId="4" fontId="39" fillId="7" borderId="5" xfId="0" applyNumberFormat="1" applyFont="1" applyFill="1" applyBorder="1" applyAlignment="1">
      <alignment horizontal="right" vertical="center" wrapText="1"/>
    </xf>
    <xf numFmtId="4" fontId="37" fillId="7" borderId="5" xfId="0" applyNumberFormat="1" applyFont="1" applyFill="1" applyBorder="1" applyAlignment="1">
      <alignment horizontal="right" vertical="center" wrapText="1"/>
    </xf>
    <xf numFmtId="4" fontId="39" fillId="7" borderId="7" xfId="0" applyNumberFormat="1" applyFont="1" applyFill="1" applyBorder="1" applyAlignment="1">
      <alignment horizontal="right" vertical="center" wrapText="1"/>
    </xf>
    <xf numFmtId="4" fontId="39" fillId="7" borderId="11" xfId="0" applyNumberFormat="1" applyFont="1" applyFill="1" applyBorder="1" applyAlignment="1">
      <alignment horizontal="right" vertical="center" wrapText="1"/>
    </xf>
    <xf numFmtId="4" fontId="37" fillId="7" borderId="6" xfId="0" applyNumberFormat="1" applyFont="1" applyFill="1" applyBorder="1" applyAlignment="1">
      <alignment horizontal="right" vertical="center" wrapText="1"/>
    </xf>
    <xf numFmtId="4" fontId="38" fillId="0" borderId="1" xfId="0" applyNumberFormat="1" applyFont="1" applyBorder="1" applyAlignment="1">
      <alignment horizontal="right" vertical="center" wrapText="1"/>
    </xf>
    <xf numFmtId="4" fontId="38" fillId="0" borderId="1" xfId="1" applyNumberFormat="1" applyFont="1" applyFill="1" applyBorder="1" applyAlignment="1">
      <alignment horizontal="right" vertical="center" wrapText="1"/>
    </xf>
    <xf numFmtId="4" fontId="39" fillId="7" borderId="6" xfId="0" applyNumberFormat="1" applyFont="1" applyFill="1" applyBorder="1" applyAlignment="1">
      <alignment horizontal="right" vertical="center" wrapText="1"/>
    </xf>
    <xf numFmtId="4" fontId="40" fillId="7" borderId="7" xfId="0" applyNumberFormat="1" applyFont="1" applyFill="1" applyBorder="1" applyAlignment="1">
      <alignment horizontal="right" vertical="center"/>
    </xf>
    <xf numFmtId="4" fontId="41" fillId="0" borderId="2" xfId="0" applyNumberFormat="1" applyFont="1" applyBorder="1" applyAlignment="1">
      <alignment horizontal="right" vertical="center"/>
    </xf>
    <xf numFmtId="4" fontId="42" fillId="0" borderId="12" xfId="4" applyNumberFormat="1" applyFont="1" applyBorder="1" applyAlignment="1">
      <alignment horizontal="right" vertical="center"/>
    </xf>
    <xf numFmtId="49" fontId="43" fillId="6" borderId="5" xfId="0" applyNumberFormat="1" applyFont="1" applyFill="1" applyBorder="1" applyAlignment="1">
      <alignment horizontal="right" vertical="center" wrapText="1"/>
    </xf>
    <xf numFmtId="0" fontId="41" fillId="6" borderId="5" xfId="0" applyFont="1" applyFill="1" applyBorder="1" applyAlignment="1">
      <alignment horizontal="right" vertical="center" wrapText="1"/>
    </xf>
    <xf numFmtId="0" fontId="41" fillId="6" borderId="6" xfId="0" applyFont="1" applyFill="1" applyBorder="1" applyAlignment="1">
      <alignment horizontal="right" vertical="center" wrapText="1"/>
    </xf>
    <xf numFmtId="4" fontId="44" fillId="6" borderId="2" xfId="0" applyNumberFormat="1" applyFont="1" applyFill="1" applyBorder="1" applyAlignment="1">
      <alignment horizontal="right" vertical="center"/>
    </xf>
    <xf numFmtId="4" fontId="38" fillId="0" borderId="2" xfId="4" applyNumberFormat="1" applyFont="1" applyBorder="1" applyAlignment="1">
      <alignment horizontal="right" vertical="center"/>
    </xf>
    <xf numFmtId="4" fontId="40" fillId="7" borderId="5" xfId="4" applyNumberFormat="1" applyFont="1" applyFill="1" applyBorder="1" applyAlignment="1">
      <alignment horizontal="right" vertical="center"/>
    </xf>
    <xf numFmtId="4" fontId="38" fillId="7" borderId="6" xfId="4" applyNumberFormat="1" applyFont="1" applyFill="1" applyBorder="1" applyAlignment="1">
      <alignment horizontal="right" vertical="center"/>
    </xf>
    <xf numFmtId="2" fontId="38" fillId="0" borderId="12" xfId="4" applyNumberFormat="1" applyFont="1" applyBorder="1" applyAlignment="1">
      <alignment horizontal="right" vertical="center"/>
    </xf>
    <xf numFmtId="2" fontId="38" fillId="0" borderId="2" xfId="4" applyNumberFormat="1" applyFont="1" applyBorder="1" applyAlignment="1">
      <alignment horizontal="right" vertical="center"/>
    </xf>
    <xf numFmtId="4" fontId="38" fillId="0" borderId="2" xfId="5" applyNumberFormat="1" applyFont="1" applyBorder="1" applyAlignment="1">
      <alignment horizontal="right" vertical="center"/>
    </xf>
    <xf numFmtId="167" fontId="39" fillId="7" borderId="13" xfId="0" applyNumberFormat="1" applyFont="1" applyFill="1" applyBorder="1" applyAlignment="1">
      <alignment horizontal="right" vertical="center"/>
    </xf>
    <xf numFmtId="2" fontId="37" fillId="0" borderId="2" xfId="6" applyNumberFormat="1" applyFont="1" applyBorder="1" applyAlignment="1">
      <alignment horizontal="right" vertical="center"/>
    </xf>
    <xf numFmtId="2" fontId="39" fillId="7" borderId="5" xfId="6" applyNumberFormat="1" applyFont="1" applyFill="1" applyBorder="1" applyAlignment="1">
      <alignment vertical="center"/>
    </xf>
    <xf numFmtId="2" fontId="39" fillId="7" borderId="6" xfId="6" applyNumberFormat="1" applyFont="1" applyFill="1" applyBorder="1" applyAlignment="1">
      <alignment vertical="center"/>
    </xf>
    <xf numFmtId="2" fontId="37" fillId="7" borderId="5" xfId="0" applyNumberFormat="1" applyFont="1" applyFill="1" applyBorder="1" applyAlignment="1">
      <alignment vertical="center" wrapText="1"/>
    </xf>
    <xf numFmtId="2" fontId="37" fillId="7" borderId="6" xfId="0" applyNumberFormat="1" applyFont="1" applyFill="1" applyBorder="1" applyAlignment="1">
      <alignment vertical="center" wrapText="1"/>
    </xf>
    <xf numFmtId="4" fontId="39" fillId="7" borderId="13" xfId="0" applyNumberFormat="1" applyFont="1" applyFill="1" applyBorder="1" applyAlignment="1">
      <alignment horizontal="right" vertical="center"/>
    </xf>
    <xf numFmtId="4" fontId="39" fillId="6" borderId="2" xfId="0" applyNumberFormat="1" applyFont="1" applyFill="1" applyBorder="1" applyAlignment="1">
      <alignment horizontal="right" vertical="center" wrapText="1"/>
    </xf>
    <xf numFmtId="4" fontId="45" fillId="6" borderId="2" xfId="0" applyNumberFormat="1" applyFont="1" applyFill="1" applyBorder="1" applyAlignment="1">
      <alignment horizontal="right" vertical="center" wrapText="1"/>
    </xf>
    <xf numFmtId="4" fontId="43" fillId="6" borderId="13" xfId="0" applyNumberFormat="1" applyFont="1" applyFill="1" applyBorder="1" applyAlignment="1">
      <alignment horizontal="right" vertical="center"/>
    </xf>
    <xf numFmtId="0" fontId="32" fillId="0" borderId="0" xfId="0" applyFont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26" fillId="5" borderId="2" xfId="0" applyFont="1" applyFill="1" applyBorder="1" applyAlignment="1">
      <alignment horizontal="center" vertical="center"/>
    </xf>
    <xf numFmtId="0" fontId="36" fillId="6" borderId="2" xfId="0" applyFont="1" applyFill="1" applyBorder="1" applyAlignment="1">
      <alignment horizontal="right" vertical="center"/>
    </xf>
    <xf numFmtId="49" fontId="14" fillId="7" borderId="10" xfId="0" applyNumberFormat="1" applyFont="1" applyFill="1" applyBorder="1" applyAlignment="1">
      <alignment horizontal="left" vertical="center" wrapText="1"/>
    </xf>
    <xf numFmtId="49" fontId="14" fillId="7" borderId="11" xfId="0" applyNumberFormat="1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14" fillId="7" borderId="2" xfId="0" applyFont="1" applyFill="1" applyBorder="1" applyAlignment="1">
      <alignment horizontal="right" vertical="center"/>
    </xf>
    <xf numFmtId="49" fontId="14" fillId="6" borderId="4" xfId="0" applyNumberFormat="1" applyFont="1" applyFill="1" applyBorder="1" applyAlignment="1">
      <alignment horizontal="left" vertical="center" wrapText="1"/>
    </xf>
    <xf numFmtId="49" fontId="14" fillId="6" borderId="5" xfId="0" applyNumberFormat="1" applyFont="1" applyFill="1" applyBorder="1" applyAlignment="1">
      <alignment horizontal="left" vertical="center" wrapText="1"/>
    </xf>
    <xf numFmtId="49" fontId="14" fillId="7" borderId="4" xfId="0" applyNumberFormat="1" applyFont="1" applyFill="1" applyBorder="1" applyAlignment="1">
      <alignment horizontal="left" vertical="center" wrapText="1"/>
    </xf>
    <xf numFmtId="49" fontId="14" fillId="7" borderId="5" xfId="0" applyNumberFormat="1" applyFont="1" applyFill="1" applyBorder="1" applyAlignment="1">
      <alignment horizontal="left" vertical="center" wrapText="1"/>
    </xf>
    <xf numFmtId="0" fontId="13" fillId="6" borderId="2" xfId="0" applyFont="1" applyFill="1" applyBorder="1" applyAlignment="1">
      <alignment horizontal="right" vertical="center"/>
    </xf>
    <xf numFmtId="49" fontId="13" fillId="6" borderId="4" xfId="0" applyNumberFormat="1" applyFont="1" applyFill="1" applyBorder="1" applyAlignment="1">
      <alignment horizontal="left" vertical="center" wrapText="1"/>
    </xf>
    <xf numFmtId="49" fontId="13" fillId="6" borderId="5" xfId="0" applyNumberFormat="1" applyFont="1" applyFill="1" applyBorder="1" applyAlignment="1">
      <alignment horizontal="left" vertical="center" wrapText="1"/>
    </xf>
    <xf numFmtId="0" fontId="14" fillId="7" borderId="12" xfId="0" applyFont="1" applyFill="1" applyBorder="1" applyAlignment="1">
      <alignment horizontal="right" vertical="center"/>
    </xf>
    <xf numFmtId="0" fontId="31" fillId="7" borderId="4" xfId="4" applyFont="1" applyFill="1" applyBorder="1" applyAlignment="1">
      <alignment horizontal="left" vertical="center" wrapText="1"/>
    </xf>
    <xf numFmtId="0" fontId="31" fillId="7" borderId="5" xfId="4" applyFont="1" applyFill="1" applyBorder="1" applyAlignment="1">
      <alignment horizontal="left" vertical="center" wrapText="1"/>
    </xf>
    <xf numFmtId="0" fontId="16" fillId="6" borderId="4" xfId="4" applyFont="1" applyFill="1" applyBorder="1" applyAlignment="1">
      <alignment horizontal="left" vertical="center" wrapText="1"/>
    </xf>
    <xf numFmtId="0" fontId="16" fillId="6" borderId="5" xfId="4" applyFont="1" applyFill="1" applyBorder="1" applyAlignment="1">
      <alignment horizontal="left" vertical="center" wrapText="1"/>
    </xf>
    <xf numFmtId="0" fontId="10" fillId="6" borderId="4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49" fontId="14" fillId="6" borderId="2" xfId="0" applyNumberFormat="1" applyFont="1" applyFill="1" applyBorder="1" applyAlignment="1">
      <alignment horizontal="left" vertical="center" wrapText="1"/>
    </xf>
    <xf numFmtId="0" fontId="13" fillId="6" borderId="12" xfId="0" applyFont="1" applyFill="1" applyBorder="1" applyAlignment="1">
      <alignment horizontal="right" vertical="center"/>
    </xf>
    <xf numFmtId="0" fontId="9" fillId="5" borderId="2" xfId="0" applyFont="1" applyFill="1" applyBorder="1" applyAlignment="1">
      <alignment horizontal="center" vertical="center" wrapText="1"/>
    </xf>
    <xf numFmtId="0" fontId="16" fillId="0" borderId="4" xfId="7" applyFont="1" applyBorder="1" applyAlignment="1">
      <alignment horizontal="right" vertical="top" wrapText="1"/>
    </xf>
    <xf numFmtId="0" fontId="16" fillId="0" borderId="5" xfId="7" applyFont="1" applyBorder="1" applyAlignment="1">
      <alignment horizontal="right" vertical="top" wrapText="1"/>
    </xf>
    <xf numFmtId="0" fontId="16" fillId="0" borderId="6" xfId="7" applyFont="1" applyBorder="1" applyAlignment="1">
      <alignment horizontal="right" vertical="top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</cellXfs>
  <cellStyles count="8">
    <cellStyle name="Neutralny" xfId="2" builtinId="28"/>
    <cellStyle name="Normalny" xfId="0" builtinId="0"/>
    <cellStyle name="Normalny 2" xfId="4"/>
    <cellStyle name="Normalny 3" xfId="3"/>
    <cellStyle name="Normalny 4" xfId="6"/>
    <cellStyle name="Normalny 5" xfId="7"/>
    <cellStyle name="Normalny_Analiza sumy kontraktowej" xfId="5"/>
    <cellStyle name="Zły" xfId="1" builtinId="2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00"/>
      <rgbColor rgb="00FFFFFF"/>
      <rgbColor rgb="00000000"/>
      <rgbColor rgb="00FFDA59"/>
      <rgbColor rgb="00000000"/>
      <rgbColor rgb="00E9F1FA"/>
      <rgbColor rgb="00FF0000"/>
      <rgbColor rgb="00FFFFFF"/>
      <rgbColor rgb="000000FF"/>
      <rgbColor rgb="00FFFFFF"/>
      <rgbColor rgb="00000000"/>
      <rgbColor rgb="00FFFFFF"/>
      <rgbColor rgb="0015428B"/>
      <rgbColor rgb="00E9F1FA"/>
      <rgbColor rgb="00008000"/>
      <rgbColor rgb="00FFFF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21166</xdr:rowOff>
    </xdr:from>
    <xdr:to>
      <xdr:col>8</xdr:col>
      <xdr:colOff>7479</xdr:colOff>
      <xdr:row>67</xdr:row>
      <xdr:rowOff>131380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35463963-AF44-B568-F3FD-DA70AC41A7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171833"/>
          <a:ext cx="10738979" cy="54442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72</xdr:row>
      <xdr:rowOff>38099</xdr:rowOff>
    </xdr:from>
    <xdr:to>
      <xdr:col>8</xdr:col>
      <xdr:colOff>0</xdr:colOff>
      <xdr:row>83</xdr:row>
      <xdr:rowOff>180975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xmlns="" id="{09E3CFAC-651D-45A5-BF23-12FC3D5ADDB5}"/>
            </a:ext>
          </a:extLst>
        </xdr:cNvPr>
        <xdr:cNvSpPr txBox="1"/>
      </xdr:nvSpPr>
      <xdr:spPr>
        <a:xfrm>
          <a:off x="19050" y="25203149"/>
          <a:ext cx="8467725" cy="22383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900" i="1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Objaśnienia:</a:t>
          </a:r>
        </a:p>
        <a:p>
          <a:r>
            <a:rPr lang="pl-PL" sz="900" i="1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	</a:t>
          </a:r>
          <a:endParaRPr lang="pl-PL" sz="900">
            <a:solidFill>
              <a:schemeClr val="dk1"/>
            </a:solidFill>
            <a:effectLst/>
            <a:latin typeface="Calibri" panose="020F0502020204030204" pitchFamily="34" charset="0"/>
            <a:ea typeface="+mn-ea"/>
            <a:cs typeface="Calibri" panose="020F0502020204030204" pitchFamily="34" charset="0"/>
          </a:endParaRPr>
        </a:p>
        <a:p>
          <a:pPr lvl="0"/>
          <a:r>
            <a:rPr lang="pl-PL" sz="900" i="1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1) Wymagane parametry taśm fitracyjnych:</a:t>
          </a:r>
          <a:endParaRPr lang="pl-PL" sz="900">
            <a:solidFill>
              <a:schemeClr val="dk1"/>
            </a:solidFill>
            <a:effectLst/>
            <a:latin typeface="Calibri" panose="020F0502020204030204" pitchFamily="34" charset="0"/>
            <a:ea typeface="+mn-ea"/>
            <a:cs typeface="Calibri" panose="020F0502020204030204" pitchFamily="34" charset="0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   Materiał:		poliester 100% włókno pojedyncze,</a:t>
          </a:r>
          <a:endParaRPr lang="pl-PL" sz="900">
            <a:solidFill>
              <a:schemeClr val="dk1"/>
            </a:solidFill>
            <a:effectLst/>
            <a:latin typeface="Calibri" panose="020F0502020204030204" pitchFamily="34" charset="0"/>
            <a:ea typeface="+mn-ea"/>
            <a:cs typeface="Calibri" panose="020F0502020204030204" pitchFamily="34" charset="0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   Przepuszczalność powietrza: 	min. 6 100 m3/m</a:t>
          </a:r>
        </a:p>
        <a:p>
          <a:r>
            <a:rPr lang="pl-PL" sz="900" i="1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   Rodzaj splotu:		2/1,</a:t>
          </a:r>
          <a:endParaRPr lang="pl-PL" sz="900">
            <a:solidFill>
              <a:schemeClr val="dk1"/>
            </a:solidFill>
            <a:effectLst/>
            <a:latin typeface="Calibri" panose="020F0502020204030204" pitchFamily="34" charset="0"/>
            <a:ea typeface="+mn-ea"/>
            <a:cs typeface="Calibri" panose="020F0502020204030204" pitchFamily="34" charset="0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 </a:t>
          </a:r>
          <a:r>
            <a:rPr lang="pl-PL" sz="900" i="1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 </a:t>
          </a:r>
          <a:r>
            <a:rPr lang="pl-PL" sz="900" i="1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Rodzaj złącza:   		masywne zazębienie wykonane ze stali kwasoodpornej, wzmocnione elastomerem, łącznikiem końców taśm jest drut </a:t>
          </a:r>
        </a:p>
        <a:p>
          <a:r>
            <a:rPr lang="pl-PL" sz="900" i="1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		lub żyłka poliestrowa wsunięta pomiędzy zachodzące na siebie oczka, typ spinki: metalowa "clipper" (Stainless steel clipper seam),</a:t>
          </a:r>
          <a:endParaRPr lang="pl-PL" sz="900">
            <a:solidFill>
              <a:schemeClr val="dk1"/>
            </a:solidFill>
            <a:effectLst/>
            <a:latin typeface="Calibri" panose="020F0502020204030204" pitchFamily="34" charset="0"/>
            <a:ea typeface="+mn-ea"/>
            <a:cs typeface="Calibri" panose="020F0502020204030204" pitchFamily="34" charset="0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    Dodatkowe zabezpieczenie:	zabezpieczenie termiczne boków taśmy.</a:t>
          </a:r>
        </a:p>
        <a:p>
          <a:endParaRPr lang="pl-PL" sz="900">
            <a:solidFill>
              <a:schemeClr val="dk1"/>
            </a:solidFill>
            <a:effectLst/>
            <a:latin typeface="Calibri" panose="020F0502020204030204" pitchFamily="34" charset="0"/>
            <a:ea typeface="+mn-ea"/>
            <a:cs typeface="Calibri" panose="020F0502020204030204" pitchFamily="34" charset="0"/>
          </a:endParaRPr>
        </a:p>
        <a:p>
          <a:pPr lvl="0"/>
          <a:r>
            <a:rPr lang="pl-PL" sz="900" i="1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2) Przegląd serwisowy ma obejmować kompleksowy przegląd urządzenia, w szczególności: sprawdzenie elementów ślizgowych i uszczelnień, weryfikację łożysk, powłok wałów,</a:t>
          </a:r>
          <a:r>
            <a:rPr lang="pl-PL" sz="900" i="1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</a:t>
          </a:r>
          <a:r>
            <a:rPr lang="pl-PL" sz="900" i="1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siłowników pneumatycznych, łap naprowadzających, zgarniaczy, elektrozaworu na wodzie płuczącej, mieszadła polielektrolitu, uszczelnienia ślimaka oraz demontaż i ponowny montaż wału perforowanego</a:t>
          </a:r>
          <a:r>
            <a:rPr lang="pl-PL" sz="900" i="1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</a:t>
          </a:r>
          <a:r>
            <a:rPr lang="pl-PL" sz="900" i="1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celem określenie części / materiałów / urządzeń niezbędnych do</a:t>
          </a:r>
          <a:r>
            <a:rPr lang="pl-PL" sz="900" i="1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</a:t>
          </a:r>
          <a:r>
            <a:rPr lang="pl-PL" sz="900" i="1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wymiany.</a:t>
          </a:r>
          <a:endParaRPr lang="pl-PL" sz="900">
            <a:solidFill>
              <a:schemeClr val="dk1"/>
            </a:solidFill>
            <a:effectLst/>
            <a:latin typeface="Calibri" panose="020F0502020204030204" pitchFamily="34" charset="0"/>
            <a:ea typeface="+mn-ea"/>
            <a:cs typeface="Calibri" panose="020F0502020204030204" pitchFamily="34" charset="0"/>
          </a:endParaRPr>
        </a:p>
        <a:p>
          <a:endParaRPr lang="pl-PL" sz="105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6"/>
  <sheetViews>
    <sheetView zoomScaleNormal="100" workbookViewId="0">
      <selection activeCell="C11" sqref="C11"/>
    </sheetView>
  </sheetViews>
  <sheetFormatPr defaultRowHeight="12.75" x14ac:dyDescent="0.2"/>
  <cols>
    <col min="1" max="1" width="4.5703125" customWidth="1"/>
    <col min="2" max="2" width="98.5703125" customWidth="1"/>
    <col min="3" max="3" width="30" customWidth="1"/>
  </cols>
  <sheetData>
    <row r="2" spans="1:6" ht="27" customHeight="1" x14ac:dyDescent="0.2">
      <c r="A2" s="159" t="s">
        <v>209</v>
      </c>
      <c r="B2" s="159"/>
      <c r="C2" s="159"/>
      <c r="D2" s="65"/>
      <c r="E2" s="65"/>
      <c r="F2" s="65"/>
    </row>
    <row r="3" spans="1:6" ht="18.75" x14ac:dyDescent="0.2">
      <c r="A3" s="160" t="s">
        <v>627</v>
      </c>
      <c r="B3" s="160"/>
      <c r="C3" s="160"/>
    </row>
    <row r="4" spans="1:6" ht="22.5" customHeight="1" x14ac:dyDescent="0.2">
      <c r="A4" s="122" t="s">
        <v>81</v>
      </c>
      <c r="B4" s="122" t="s">
        <v>625</v>
      </c>
      <c r="C4" s="122" t="s">
        <v>626</v>
      </c>
    </row>
    <row r="5" spans="1:6" ht="53.25" customHeight="1" x14ac:dyDescent="0.2">
      <c r="A5" s="119">
        <v>1</v>
      </c>
      <c r="B5" s="120" t="s">
        <v>629</v>
      </c>
      <c r="C5" s="115">
        <f>'ZAD IV-konst-bud'!H82</f>
        <v>0</v>
      </c>
      <c r="D5" s="65"/>
    </row>
    <row r="6" spans="1:6" ht="59.25" customHeight="1" x14ac:dyDescent="0.2">
      <c r="A6" s="119">
        <v>2</v>
      </c>
      <c r="B6" s="120" t="s">
        <v>628</v>
      </c>
      <c r="C6" s="116">
        <f>'ZAD IV-tech'!H37</f>
        <v>0</v>
      </c>
    </row>
    <row r="7" spans="1:6" ht="55.5" customHeight="1" x14ac:dyDescent="0.2">
      <c r="A7" s="119">
        <v>3</v>
      </c>
      <c r="B7" s="120" t="s">
        <v>631</v>
      </c>
      <c r="C7" s="116">
        <f>'ZAD IV-wod-kan'!H39</f>
        <v>0</v>
      </c>
    </row>
    <row r="8" spans="1:6" ht="48.75" customHeight="1" x14ac:dyDescent="0.2">
      <c r="A8" s="119">
        <v>4</v>
      </c>
      <c r="B8" s="120" t="s">
        <v>632</v>
      </c>
      <c r="C8" s="116">
        <f>'ZAD IV-wentyl.'!H79</f>
        <v>0</v>
      </c>
    </row>
    <row r="9" spans="1:6" ht="66.75" customHeight="1" x14ac:dyDescent="0.2">
      <c r="A9" s="119">
        <v>5</v>
      </c>
      <c r="B9" s="121" t="s">
        <v>633</v>
      </c>
      <c r="C9" s="117">
        <f>'ZAD VI  Pod VI.4-elektr. AKPiA'!H55</f>
        <v>0</v>
      </c>
    </row>
    <row r="10" spans="1:6" ht="45.75" customHeight="1" x14ac:dyDescent="0.2">
      <c r="A10" s="119">
        <v>6</v>
      </c>
      <c r="B10" s="121" t="s">
        <v>636</v>
      </c>
      <c r="C10" s="117">
        <f>'ZAD IV-serwis'!H71</f>
        <v>0</v>
      </c>
    </row>
    <row r="11" spans="1:6" ht="31.5" customHeight="1" x14ac:dyDescent="0.2">
      <c r="A11" s="161" t="s">
        <v>663</v>
      </c>
      <c r="B11" s="161"/>
      <c r="C11" s="118">
        <f>C5+C6+C7+C8+C9+C10</f>
        <v>0</v>
      </c>
    </row>
    <row r="19" spans="2:2" x14ac:dyDescent="0.2">
      <c r="B19" s="158" t="s">
        <v>662</v>
      </c>
    </row>
    <row r="20" spans="2:2" x14ac:dyDescent="0.2">
      <c r="B20" s="158"/>
    </row>
    <row r="21" spans="2:2" x14ac:dyDescent="0.2">
      <c r="B21" s="158"/>
    </row>
    <row r="22" spans="2:2" x14ac:dyDescent="0.2">
      <c r="B22" s="158"/>
    </row>
    <row r="23" spans="2:2" x14ac:dyDescent="0.2">
      <c r="B23" s="158"/>
    </row>
    <row r="24" spans="2:2" x14ac:dyDescent="0.2">
      <c r="B24" s="158"/>
    </row>
    <row r="25" spans="2:2" x14ac:dyDescent="0.2">
      <c r="B25" s="158"/>
    </row>
    <row r="26" spans="2:2" x14ac:dyDescent="0.2">
      <c r="B26" s="158"/>
    </row>
  </sheetData>
  <mergeCells count="4">
    <mergeCell ref="B19:B26"/>
    <mergeCell ref="A2:C2"/>
    <mergeCell ref="A3:C3"/>
    <mergeCell ref="A11:B11"/>
  </mergeCells>
  <phoneticPr fontId="6" type="noConversion"/>
  <pageMargins left="0.7" right="0.7" top="0.75" bottom="0.75" header="0.3" footer="0.3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2"/>
  <sheetViews>
    <sheetView zoomScale="90" zoomScaleNormal="90" workbookViewId="0">
      <selection activeCell="G9" sqref="G9"/>
    </sheetView>
  </sheetViews>
  <sheetFormatPr defaultRowHeight="15" x14ac:dyDescent="0.2"/>
  <cols>
    <col min="1" max="1" width="6" style="1" bestFit="1" customWidth="1"/>
    <col min="2" max="2" width="12.5703125" style="1" customWidth="1"/>
    <col min="3" max="3" width="22.140625" style="1" customWidth="1"/>
    <col min="4" max="4" width="57.28515625" style="1" customWidth="1"/>
    <col min="5" max="5" width="9.85546875" style="1" customWidth="1"/>
    <col min="6" max="6" width="15.7109375" style="1" customWidth="1"/>
    <col min="7" max="7" width="16.42578125" style="1" customWidth="1"/>
    <col min="8" max="8" width="23" style="1" customWidth="1"/>
    <col min="9" max="9" width="72.140625" style="1" customWidth="1"/>
    <col min="10" max="10" width="11.5703125" style="1" customWidth="1"/>
    <col min="11" max="11" width="13.42578125" style="1" customWidth="1"/>
    <col min="12" max="16384" width="9.140625" style="1"/>
  </cols>
  <sheetData>
    <row r="2" spans="1:9" ht="15" customHeight="1" x14ac:dyDescent="0.2">
      <c r="A2" s="159" t="s">
        <v>209</v>
      </c>
      <c r="B2" s="159"/>
      <c r="C2" s="159"/>
      <c r="D2" s="159"/>
      <c r="E2" s="159"/>
      <c r="F2" s="159"/>
      <c r="G2" s="159"/>
      <c r="H2" s="159"/>
    </row>
    <row r="3" spans="1:9" ht="15" customHeight="1" x14ac:dyDescent="0.2">
      <c r="A3" s="159"/>
      <c r="B3" s="159"/>
      <c r="C3" s="159"/>
      <c r="D3" s="159"/>
      <c r="E3" s="159"/>
      <c r="F3" s="159"/>
      <c r="G3" s="159"/>
      <c r="H3" s="159"/>
    </row>
    <row r="4" spans="1:9" ht="15.75" x14ac:dyDescent="0.2">
      <c r="A4" s="164" t="s">
        <v>210</v>
      </c>
      <c r="B4" s="164"/>
      <c r="C4" s="164"/>
      <c r="D4" s="164"/>
      <c r="E4" s="164"/>
      <c r="F4" s="164"/>
      <c r="G4" s="164"/>
      <c r="H4" s="164"/>
    </row>
    <row r="5" spans="1:9" ht="15.75" x14ac:dyDescent="0.25">
      <c r="A5" s="165" t="s">
        <v>211</v>
      </c>
      <c r="B5" s="166"/>
      <c r="C5" s="166"/>
      <c r="D5" s="166"/>
      <c r="E5" s="166"/>
      <c r="F5" s="166"/>
      <c r="G5" s="166"/>
      <c r="H5" s="167"/>
    </row>
    <row r="6" spans="1:9" ht="31.5" x14ac:dyDescent="0.2">
      <c r="A6" s="2" t="s">
        <v>81</v>
      </c>
      <c r="B6" s="2" t="s">
        <v>193</v>
      </c>
      <c r="C6" s="2" t="s">
        <v>20</v>
      </c>
      <c r="D6" s="2" t="s">
        <v>194</v>
      </c>
      <c r="E6" s="2" t="s">
        <v>195</v>
      </c>
      <c r="F6" s="2" t="s">
        <v>196</v>
      </c>
      <c r="G6" s="2" t="s">
        <v>197</v>
      </c>
      <c r="H6" s="2" t="s">
        <v>96</v>
      </c>
    </row>
    <row r="7" spans="1:9" ht="26.25" customHeight="1" x14ac:dyDescent="0.2">
      <c r="A7" s="3" t="s">
        <v>198</v>
      </c>
      <c r="B7" s="3" t="s">
        <v>199</v>
      </c>
      <c r="C7" s="3" t="s">
        <v>200</v>
      </c>
      <c r="D7" s="3" t="s">
        <v>201</v>
      </c>
      <c r="E7" s="3" t="s">
        <v>202</v>
      </c>
      <c r="F7" s="3" t="s">
        <v>203</v>
      </c>
      <c r="G7" s="3" t="s">
        <v>204</v>
      </c>
      <c r="H7" s="8" t="s">
        <v>205</v>
      </c>
    </row>
    <row r="8" spans="1:9" ht="28.5" customHeight="1" x14ac:dyDescent="0.2">
      <c r="A8" s="169" t="s">
        <v>317</v>
      </c>
      <c r="B8" s="170"/>
      <c r="C8" s="170"/>
      <c r="D8" s="170"/>
      <c r="E8" s="170"/>
      <c r="F8" s="4"/>
      <c r="G8" s="5"/>
      <c r="H8" s="6"/>
    </row>
    <row r="9" spans="1:9" ht="41.25" customHeight="1" x14ac:dyDescent="0.2">
      <c r="A9" s="101" t="s">
        <v>43</v>
      </c>
      <c r="B9" s="101" t="s">
        <v>7</v>
      </c>
      <c r="C9" s="101" t="s">
        <v>128</v>
      </c>
      <c r="D9" s="102" t="s">
        <v>644</v>
      </c>
      <c r="E9" s="101" t="s">
        <v>76</v>
      </c>
      <c r="F9" s="123">
        <v>43.42</v>
      </c>
      <c r="G9" s="123"/>
      <c r="H9" s="124">
        <f t="shared" ref="H9:H14" si="0">ROUND(F9*G9,2)</f>
        <v>0</v>
      </c>
      <c r="I9" s="26"/>
    </row>
    <row r="10" spans="1:9" ht="43.5" customHeight="1" x14ac:dyDescent="0.2">
      <c r="A10" s="103" t="s">
        <v>161</v>
      </c>
      <c r="B10" s="103" t="s">
        <v>7</v>
      </c>
      <c r="C10" s="103" t="s">
        <v>128</v>
      </c>
      <c r="D10" s="104" t="s">
        <v>645</v>
      </c>
      <c r="E10" s="103" t="s">
        <v>76</v>
      </c>
      <c r="F10" s="125">
        <v>6.05</v>
      </c>
      <c r="G10" s="125"/>
      <c r="H10" s="124">
        <f t="shared" si="0"/>
        <v>0</v>
      </c>
      <c r="I10" s="26"/>
    </row>
    <row r="11" spans="1:9" ht="54" customHeight="1" x14ac:dyDescent="0.2">
      <c r="A11" s="103" t="s">
        <v>68</v>
      </c>
      <c r="B11" s="103" t="s">
        <v>7</v>
      </c>
      <c r="C11" s="103" t="s">
        <v>152</v>
      </c>
      <c r="D11" s="104" t="s">
        <v>146</v>
      </c>
      <c r="E11" s="103" t="s">
        <v>76</v>
      </c>
      <c r="F11" s="125">
        <v>2.15</v>
      </c>
      <c r="G11" s="125"/>
      <c r="H11" s="124">
        <f t="shared" si="0"/>
        <v>0</v>
      </c>
    </row>
    <row r="12" spans="1:9" ht="27.75" customHeight="1" x14ac:dyDescent="0.2">
      <c r="A12" s="103" t="s">
        <v>127</v>
      </c>
      <c r="B12" s="103" t="s">
        <v>7</v>
      </c>
      <c r="C12" s="103" t="s">
        <v>94</v>
      </c>
      <c r="D12" s="104" t="s">
        <v>167</v>
      </c>
      <c r="E12" s="103" t="s">
        <v>76</v>
      </c>
      <c r="F12" s="125">
        <v>2.15</v>
      </c>
      <c r="G12" s="125"/>
      <c r="H12" s="124">
        <f t="shared" si="0"/>
        <v>0</v>
      </c>
    </row>
    <row r="13" spans="1:9" ht="42.75" customHeight="1" x14ac:dyDescent="0.2">
      <c r="A13" s="103" t="s">
        <v>50</v>
      </c>
      <c r="B13" s="103" t="s">
        <v>7</v>
      </c>
      <c r="C13" s="103" t="s">
        <v>111</v>
      </c>
      <c r="D13" s="104" t="s">
        <v>70</v>
      </c>
      <c r="E13" s="103" t="s">
        <v>76</v>
      </c>
      <c r="F13" s="125">
        <v>2.15</v>
      </c>
      <c r="G13" s="125"/>
      <c r="H13" s="124">
        <f t="shared" si="0"/>
        <v>0</v>
      </c>
    </row>
    <row r="14" spans="1:9" ht="69.75" customHeight="1" x14ac:dyDescent="0.2">
      <c r="A14" s="103" t="s">
        <v>151</v>
      </c>
      <c r="B14" s="105" t="s">
        <v>131</v>
      </c>
      <c r="C14" s="103" t="s">
        <v>22</v>
      </c>
      <c r="D14" s="104" t="s">
        <v>54</v>
      </c>
      <c r="E14" s="103" t="s">
        <v>101</v>
      </c>
      <c r="F14" s="125">
        <v>43</v>
      </c>
      <c r="G14" s="125"/>
      <c r="H14" s="124">
        <f t="shared" si="0"/>
        <v>0</v>
      </c>
    </row>
    <row r="15" spans="1:9" ht="41.25" customHeight="1" x14ac:dyDescent="0.2">
      <c r="A15" s="103" t="s">
        <v>92</v>
      </c>
      <c r="B15" s="105" t="s">
        <v>131</v>
      </c>
      <c r="C15" s="103" t="s">
        <v>117</v>
      </c>
      <c r="D15" s="104" t="s">
        <v>114</v>
      </c>
      <c r="E15" s="103" t="s">
        <v>121</v>
      </c>
      <c r="F15" s="125">
        <v>130</v>
      </c>
      <c r="G15" s="125"/>
      <c r="H15" s="124">
        <f t="shared" ref="H15:H29" si="1">ROUND(F15*G15,2)</f>
        <v>0</v>
      </c>
    </row>
    <row r="16" spans="1:9" ht="48.75" customHeight="1" x14ac:dyDescent="0.2">
      <c r="A16" s="103" t="s">
        <v>154</v>
      </c>
      <c r="B16" s="103" t="s">
        <v>7</v>
      </c>
      <c r="C16" s="103" t="s">
        <v>31</v>
      </c>
      <c r="D16" s="104" t="s">
        <v>16</v>
      </c>
      <c r="E16" s="103" t="s">
        <v>76</v>
      </c>
      <c r="F16" s="125">
        <v>8.02</v>
      </c>
      <c r="G16" s="125"/>
      <c r="H16" s="124">
        <f t="shared" si="1"/>
        <v>0</v>
      </c>
    </row>
    <row r="17" spans="1:8" ht="39" customHeight="1" x14ac:dyDescent="0.2">
      <c r="A17" s="103" t="s">
        <v>88</v>
      </c>
      <c r="B17" s="103" t="s">
        <v>7</v>
      </c>
      <c r="C17" s="103" t="s">
        <v>156</v>
      </c>
      <c r="D17" s="104" t="s">
        <v>79</v>
      </c>
      <c r="E17" s="103" t="s">
        <v>168</v>
      </c>
      <c r="F17" s="125">
        <v>1.36</v>
      </c>
      <c r="G17" s="125"/>
      <c r="H17" s="124">
        <f t="shared" si="1"/>
        <v>0</v>
      </c>
    </row>
    <row r="18" spans="1:8" ht="37.5" customHeight="1" x14ac:dyDescent="0.2">
      <c r="A18" s="103" t="s">
        <v>15</v>
      </c>
      <c r="B18" s="103" t="s">
        <v>80</v>
      </c>
      <c r="C18" s="103" t="s">
        <v>107</v>
      </c>
      <c r="D18" s="104" t="s">
        <v>130</v>
      </c>
      <c r="E18" s="103" t="s">
        <v>76</v>
      </c>
      <c r="F18" s="125">
        <v>4.2300000000000004</v>
      </c>
      <c r="G18" s="125"/>
      <c r="H18" s="124">
        <f t="shared" si="1"/>
        <v>0</v>
      </c>
    </row>
    <row r="19" spans="1:8" ht="36" customHeight="1" x14ac:dyDescent="0.2">
      <c r="A19" s="103" t="s">
        <v>97</v>
      </c>
      <c r="B19" s="103" t="s">
        <v>80</v>
      </c>
      <c r="C19" s="103" t="s">
        <v>125</v>
      </c>
      <c r="D19" s="104" t="s">
        <v>47</v>
      </c>
      <c r="E19" s="103" t="s">
        <v>76</v>
      </c>
      <c r="F19" s="125">
        <v>3.55</v>
      </c>
      <c r="G19" s="125"/>
      <c r="H19" s="124">
        <f t="shared" si="1"/>
        <v>0</v>
      </c>
    </row>
    <row r="20" spans="1:8" ht="75.75" customHeight="1" x14ac:dyDescent="0.2">
      <c r="A20" s="103" t="s">
        <v>26</v>
      </c>
      <c r="B20" s="103" t="s">
        <v>80</v>
      </c>
      <c r="C20" s="103" t="s">
        <v>169</v>
      </c>
      <c r="D20" s="104" t="s">
        <v>149</v>
      </c>
      <c r="E20" s="103" t="s">
        <v>76</v>
      </c>
      <c r="F20" s="125">
        <v>8.6</v>
      </c>
      <c r="G20" s="125"/>
      <c r="H20" s="124">
        <f t="shared" si="1"/>
        <v>0</v>
      </c>
    </row>
    <row r="21" spans="1:8" ht="57.75" customHeight="1" x14ac:dyDescent="0.2">
      <c r="A21" s="103" t="s">
        <v>105</v>
      </c>
      <c r="B21" s="103" t="s">
        <v>80</v>
      </c>
      <c r="C21" s="103" t="s">
        <v>145</v>
      </c>
      <c r="D21" s="104" t="s">
        <v>135</v>
      </c>
      <c r="E21" s="103" t="s">
        <v>57</v>
      </c>
      <c r="F21" s="125">
        <v>0.37</v>
      </c>
      <c r="G21" s="125"/>
      <c r="H21" s="124">
        <f t="shared" si="1"/>
        <v>0</v>
      </c>
    </row>
    <row r="22" spans="1:8" ht="39" customHeight="1" x14ac:dyDescent="0.2">
      <c r="A22" s="103" t="s">
        <v>5</v>
      </c>
      <c r="B22" s="103" t="s">
        <v>80</v>
      </c>
      <c r="C22" s="103" t="s">
        <v>140</v>
      </c>
      <c r="D22" s="104" t="s">
        <v>84</v>
      </c>
      <c r="E22" s="103" t="s">
        <v>76</v>
      </c>
      <c r="F22" s="125">
        <v>8.6</v>
      </c>
      <c r="G22" s="125"/>
      <c r="H22" s="124">
        <f t="shared" si="1"/>
        <v>0</v>
      </c>
    </row>
    <row r="23" spans="1:8" ht="57.75" customHeight="1" x14ac:dyDescent="0.2">
      <c r="A23" s="103" t="s">
        <v>98</v>
      </c>
      <c r="B23" s="103" t="s">
        <v>80</v>
      </c>
      <c r="C23" s="103" t="s">
        <v>14</v>
      </c>
      <c r="D23" s="104" t="s">
        <v>138</v>
      </c>
      <c r="E23" s="103" t="s">
        <v>76</v>
      </c>
      <c r="F23" s="125">
        <v>8.6</v>
      </c>
      <c r="G23" s="125"/>
      <c r="H23" s="124">
        <f t="shared" si="1"/>
        <v>0</v>
      </c>
    </row>
    <row r="24" spans="1:8" ht="54.75" customHeight="1" x14ac:dyDescent="0.2">
      <c r="A24" s="103" t="s">
        <v>19</v>
      </c>
      <c r="B24" s="103" t="s">
        <v>131</v>
      </c>
      <c r="C24" s="103" t="s">
        <v>37</v>
      </c>
      <c r="D24" s="104" t="s">
        <v>53</v>
      </c>
      <c r="E24" s="103" t="s">
        <v>101</v>
      </c>
      <c r="F24" s="125">
        <v>1.7</v>
      </c>
      <c r="G24" s="125"/>
      <c r="H24" s="124">
        <f t="shared" si="1"/>
        <v>0</v>
      </c>
    </row>
    <row r="25" spans="1:8" ht="39" customHeight="1" x14ac:dyDescent="0.2">
      <c r="A25" s="103" t="s">
        <v>120</v>
      </c>
      <c r="B25" s="103" t="s">
        <v>131</v>
      </c>
      <c r="C25" s="103" t="s">
        <v>128</v>
      </c>
      <c r="D25" s="104" t="s">
        <v>89</v>
      </c>
      <c r="E25" s="103" t="s">
        <v>76</v>
      </c>
      <c r="F25" s="125">
        <v>3.55</v>
      </c>
      <c r="G25" s="125"/>
      <c r="H25" s="124">
        <f t="shared" si="1"/>
        <v>0</v>
      </c>
    </row>
    <row r="26" spans="1:8" ht="42.75" customHeight="1" x14ac:dyDescent="0.2">
      <c r="A26" s="103" t="s">
        <v>181</v>
      </c>
      <c r="B26" s="103" t="s">
        <v>131</v>
      </c>
      <c r="C26" s="103" t="s">
        <v>128</v>
      </c>
      <c r="D26" s="104" t="s">
        <v>4</v>
      </c>
      <c r="E26" s="103" t="s">
        <v>76</v>
      </c>
      <c r="F26" s="125">
        <v>4.92</v>
      </c>
      <c r="G26" s="125"/>
      <c r="H26" s="124">
        <f t="shared" si="1"/>
        <v>0</v>
      </c>
    </row>
    <row r="27" spans="1:8" ht="42.75" customHeight="1" x14ac:dyDescent="0.2">
      <c r="A27" s="106" t="s">
        <v>182</v>
      </c>
      <c r="B27" s="103" t="s">
        <v>80</v>
      </c>
      <c r="C27" s="103" t="s">
        <v>188</v>
      </c>
      <c r="D27" s="104" t="s">
        <v>189</v>
      </c>
      <c r="E27" s="103" t="s">
        <v>76</v>
      </c>
      <c r="F27" s="125">
        <v>4.92</v>
      </c>
      <c r="G27" s="125"/>
      <c r="H27" s="124">
        <f t="shared" si="1"/>
        <v>0</v>
      </c>
    </row>
    <row r="28" spans="1:8" ht="42" customHeight="1" x14ac:dyDescent="0.2">
      <c r="A28" s="107" t="s">
        <v>143</v>
      </c>
      <c r="B28" s="103" t="s">
        <v>7</v>
      </c>
      <c r="C28" s="103" t="s">
        <v>159</v>
      </c>
      <c r="D28" s="104" t="s">
        <v>78</v>
      </c>
      <c r="E28" s="103" t="s">
        <v>57</v>
      </c>
      <c r="F28" s="125">
        <v>1.66</v>
      </c>
      <c r="G28" s="125"/>
      <c r="H28" s="124">
        <f t="shared" si="1"/>
        <v>0</v>
      </c>
    </row>
    <row r="29" spans="1:8" ht="39" customHeight="1" x14ac:dyDescent="0.2">
      <c r="A29" s="108" t="s">
        <v>46</v>
      </c>
      <c r="B29" s="109" t="s">
        <v>7</v>
      </c>
      <c r="C29" s="109" t="s">
        <v>190</v>
      </c>
      <c r="D29" s="110" t="s">
        <v>1</v>
      </c>
      <c r="E29" s="109" t="s">
        <v>168</v>
      </c>
      <c r="F29" s="126">
        <v>1.44</v>
      </c>
      <c r="G29" s="126"/>
      <c r="H29" s="124">
        <f t="shared" si="1"/>
        <v>0</v>
      </c>
    </row>
    <row r="30" spans="1:8" ht="31.5" customHeight="1" x14ac:dyDescent="0.2">
      <c r="A30" s="171" t="s">
        <v>316</v>
      </c>
      <c r="B30" s="172"/>
      <c r="C30" s="172"/>
      <c r="D30" s="172"/>
      <c r="E30" s="172"/>
      <c r="F30" s="127"/>
      <c r="G30" s="128"/>
      <c r="H30" s="129"/>
    </row>
    <row r="31" spans="1:8" ht="39" customHeight="1" x14ac:dyDescent="0.2">
      <c r="A31" s="101" t="s">
        <v>160</v>
      </c>
      <c r="B31" s="101" t="s">
        <v>80</v>
      </c>
      <c r="C31" s="101" t="s">
        <v>169</v>
      </c>
      <c r="D31" s="102" t="s">
        <v>157</v>
      </c>
      <c r="E31" s="101" t="s">
        <v>76</v>
      </c>
      <c r="F31" s="123">
        <v>3.15</v>
      </c>
      <c r="G31" s="123"/>
      <c r="H31" s="124">
        <f t="shared" ref="H31:H40" si="2">ROUND(F31*G31,2)</f>
        <v>0</v>
      </c>
    </row>
    <row r="32" spans="1:8" ht="39.75" customHeight="1" x14ac:dyDescent="0.2">
      <c r="A32" s="103" t="s">
        <v>72</v>
      </c>
      <c r="B32" s="103" t="s">
        <v>80</v>
      </c>
      <c r="C32" s="103" t="s">
        <v>145</v>
      </c>
      <c r="D32" s="104" t="s">
        <v>134</v>
      </c>
      <c r="E32" s="103" t="s">
        <v>57</v>
      </c>
      <c r="F32" s="125">
        <v>0.13</v>
      </c>
      <c r="G32" s="125"/>
      <c r="H32" s="124">
        <f t="shared" si="2"/>
        <v>0</v>
      </c>
    </row>
    <row r="33" spans="1:9" ht="37.5" customHeight="1" x14ac:dyDescent="0.2">
      <c r="A33" s="103" t="s">
        <v>124</v>
      </c>
      <c r="B33" s="103" t="s">
        <v>80</v>
      </c>
      <c r="C33" s="103" t="s">
        <v>140</v>
      </c>
      <c r="D33" s="104" t="s">
        <v>646</v>
      </c>
      <c r="E33" s="103" t="s">
        <v>76</v>
      </c>
      <c r="F33" s="125">
        <v>3.15</v>
      </c>
      <c r="G33" s="125"/>
      <c r="H33" s="124">
        <f t="shared" si="2"/>
        <v>0</v>
      </c>
    </row>
    <row r="34" spans="1:9" ht="43.5" customHeight="1" x14ac:dyDescent="0.2">
      <c r="A34" s="103" t="s">
        <v>51</v>
      </c>
      <c r="B34" s="103" t="s">
        <v>131</v>
      </c>
      <c r="C34" s="103" t="s">
        <v>139</v>
      </c>
      <c r="D34" s="104" t="s">
        <v>109</v>
      </c>
      <c r="E34" s="103" t="s">
        <v>66</v>
      </c>
      <c r="F34" s="125">
        <v>18</v>
      </c>
      <c r="G34" s="125"/>
      <c r="H34" s="124">
        <f t="shared" si="2"/>
        <v>0</v>
      </c>
    </row>
    <row r="35" spans="1:9" ht="40.5" customHeight="1" x14ac:dyDescent="0.2">
      <c r="A35" s="103" t="s">
        <v>183</v>
      </c>
      <c r="B35" s="103" t="s">
        <v>80</v>
      </c>
      <c r="C35" s="103" t="s">
        <v>23</v>
      </c>
      <c r="D35" s="104" t="s">
        <v>64</v>
      </c>
      <c r="E35" s="103" t="s">
        <v>168</v>
      </c>
      <c r="F35" s="125">
        <v>0.18</v>
      </c>
      <c r="G35" s="125"/>
      <c r="H35" s="124">
        <f t="shared" si="2"/>
        <v>0</v>
      </c>
    </row>
    <row r="36" spans="1:9" ht="38.25" customHeight="1" x14ac:dyDescent="0.2">
      <c r="A36" s="103" t="s">
        <v>184</v>
      </c>
      <c r="B36" s="103" t="s">
        <v>80</v>
      </c>
      <c r="C36" s="103" t="s">
        <v>29</v>
      </c>
      <c r="D36" s="104" t="s">
        <v>69</v>
      </c>
      <c r="E36" s="103" t="s">
        <v>57</v>
      </c>
      <c r="F36" s="125">
        <v>0.02</v>
      </c>
      <c r="G36" s="125"/>
      <c r="H36" s="124">
        <f t="shared" si="2"/>
        <v>0</v>
      </c>
    </row>
    <row r="37" spans="1:9" ht="39" customHeight="1" x14ac:dyDescent="0.2">
      <c r="A37" s="103" t="s">
        <v>158</v>
      </c>
      <c r="B37" s="103" t="s">
        <v>80</v>
      </c>
      <c r="C37" s="103" t="s">
        <v>56</v>
      </c>
      <c r="D37" s="104" t="s">
        <v>58</v>
      </c>
      <c r="E37" s="103" t="s">
        <v>76</v>
      </c>
      <c r="F37" s="125">
        <v>2.7</v>
      </c>
      <c r="G37" s="125"/>
      <c r="H37" s="124">
        <f t="shared" si="2"/>
        <v>0</v>
      </c>
    </row>
    <row r="38" spans="1:9" ht="56.25" customHeight="1" x14ac:dyDescent="0.2">
      <c r="A38" s="103" t="s">
        <v>86</v>
      </c>
      <c r="B38" s="103" t="s">
        <v>131</v>
      </c>
      <c r="C38" s="103" t="s">
        <v>139</v>
      </c>
      <c r="D38" s="104" t="s">
        <v>116</v>
      </c>
      <c r="E38" s="103" t="s">
        <v>66</v>
      </c>
      <c r="F38" s="125">
        <v>53</v>
      </c>
      <c r="G38" s="125"/>
      <c r="H38" s="124">
        <f t="shared" si="2"/>
        <v>0</v>
      </c>
    </row>
    <row r="39" spans="1:9" ht="39.75" customHeight="1" x14ac:dyDescent="0.2">
      <c r="A39" s="103" t="s">
        <v>102</v>
      </c>
      <c r="B39" s="103" t="s">
        <v>80</v>
      </c>
      <c r="C39" s="103" t="s">
        <v>60</v>
      </c>
      <c r="D39" s="104" t="s">
        <v>103</v>
      </c>
      <c r="E39" s="103" t="s">
        <v>57</v>
      </c>
      <c r="F39" s="125">
        <v>0.02</v>
      </c>
      <c r="G39" s="125"/>
      <c r="H39" s="124">
        <f t="shared" si="2"/>
        <v>0</v>
      </c>
    </row>
    <row r="40" spans="1:9" ht="38.25" customHeight="1" x14ac:dyDescent="0.2">
      <c r="A40" s="103" t="s">
        <v>8</v>
      </c>
      <c r="B40" s="103" t="s">
        <v>80</v>
      </c>
      <c r="C40" s="103" t="s">
        <v>23</v>
      </c>
      <c r="D40" s="104" t="s">
        <v>207</v>
      </c>
      <c r="E40" s="103" t="s">
        <v>168</v>
      </c>
      <c r="F40" s="133">
        <v>0.22</v>
      </c>
      <c r="G40" s="125"/>
      <c r="H40" s="124">
        <f t="shared" si="2"/>
        <v>0</v>
      </c>
      <c r="I40" s="26"/>
    </row>
    <row r="41" spans="1:9" ht="26.25" customHeight="1" x14ac:dyDescent="0.2">
      <c r="A41" s="162" t="s">
        <v>315</v>
      </c>
      <c r="B41" s="163"/>
      <c r="C41" s="163"/>
      <c r="D41" s="163"/>
      <c r="E41" s="163"/>
      <c r="F41" s="130"/>
      <c r="G41" s="130"/>
      <c r="H41" s="129"/>
    </row>
    <row r="42" spans="1:9" ht="41.25" customHeight="1" x14ac:dyDescent="0.2">
      <c r="A42" s="103" t="s">
        <v>112</v>
      </c>
      <c r="B42" s="103" t="s">
        <v>131</v>
      </c>
      <c r="C42" s="103" t="s">
        <v>128</v>
      </c>
      <c r="D42" s="104" t="s">
        <v>126</v>
      </c>
      <c r="E42" s="103" t="s">
        <v>76</v>
      </c>
      <c r="F42" s="125">
        <v>43.5</v>
      </c>
      <c r="G42" s="125"/>
      <c r="H42" s="124">
        <f t="shared" ref="H42:H51" si="3">ROUND(F42*G42,2)</f>
        <v>0</v>
      </c>
    </row>
    <row r="43" spans="1:9" ht="40.5" customHeight="1" x14ac:dyDescent="0.2">
      <c r="A43" s="103" t="s">
        <v>17</v>
      </c>
      <c r="B43" s="103" t="s">
        <v>131</v>
      </c>
      <c r="C43" s="103" t="s">
        <v>36</v>
      </c>
      <c r="D43" s="104" t="s">
        <v>63</v>
      </c>
      <c r="E43" s="103" t="s">
        <v>76</v>
      </c>
      <c r="F43" s="125">
        <v>17.05</v>
      </c>
      <c r="G43" s="125"/>
      <c r="H43" s="124">
        <f t="shared" si="3"/>
        <v>0</v>
      </c>
    </row>
    <row r="44" spans="1:9" ht="33" customHeight="1" x14ac:dyDescent="0.2">
      <c r="A44" s="103" t="s">
        <v>95</v>
      </c>
      <c r="B44" s="103" t="s">
        <v>131</v>
      </c>
      <c r="C44" s="103" t="s">
        <v>145</v>
      </c>
      <c r="D44" s="104" t="s">
        <v>71</v>
      </c>
      <c r="E44" s="103" t="s">
        <v>57</v>
      </c>
      <c r="F44" s="125">
        <v>0.38</v>
      </c>
      <c r="G44" s="125"/>
      <c r="H44" s="124">
        <f t="shared" si="3"/>
        <v>0</v>
      </c>
    </row>
    <row r="45" spans="1:9" ht="28.5" customHeight="1" x14ac:dyDescent="0.2">
      <c r="A45" s="103" t="s">
        <v>11</v>
      </c>
      <c r="B45" s="103" t="s">
        <v>131</v>
      </c>
      <c r="C45" s="103" t="s">
        <v>21</v>
      </c>
      <c r="D45" s="104" t="s">
        <v>73</v>
      </c>
      <c r="E45" s="103" t="s">
        <v>76</v>
      </c>
      <c r="F45" s="125">
        <v>17.052</v>
      </c>
      <c r="G45" s="125"/>
      <c r="H45" s="124">
        <f t="shared" si="3"/>
        <v>0</v>
      </c>
    </row>
    <row r="46" spans="1:9" ht="40.5" customHeight="1" x14ac:dyDescent="0.2">
      <c r="A46" s="103" t="s">
        <v>108</v>
      </c>
      <c r="B46" s="103" t="s">
        <v>131</v>
      </c>
      <c r="C46" s="103" t="s">
        <v>3</v>
      </c>
      <c r="D46" s="104" t="s">
        <v>32</v>
      </c>
      <c r="E46" s="103" t="s">
        <v>76</v>
      </c>
      <c r="F46" s="125">
        <v>17.05</v>
      </c>
      <c r="G46" s="125"/>
      <c r="H46" s="124">
        <f t="shared" si="3"/>
        <v>0</v>
      </c>
    </row>
    <row r="47" spans="1:9" ht="40.5" customHeight="1" x14ac:dyDescent="0.2">
      <c r="A47" s="103" t="s">
        <v>33</v>
      </c>
      <c r="B47" s="103" t="s">
        <v>131</v>
      </c>
      <c r="C47" s="103" t="s">
        <v>48</v>
      </c>
      <c r="D47" s="104" t="s">
        <v>41</v>
      </c>
      <c r="E47" s="103" t="s">
        <v>76</v>
      </c>
      <c r="F47" s="125">
        <v>17.05</v>
      </c>
      <c r="G47" s="125"/>
      <c r="H47" s="124">
        <f t="shared" si="3"/>
        <v>0</v>
      </c>
    </row>
    <row r="48" spans="1:9" ht="74.25" customHeight="1" x14ac:dyDescent="0.2">
      <c r="A48" s="103" t="s">
        <v>110</v>
      </c>
      <c r="B48" s="103" t="s">
        <v>80</v>
      </c>
      <c r="C48" s="103" t="s">
        <v>169</v>
      </c>
      <c r="D48" s="104" t="s">
        <v>208</v>
      </c>
      <c r="E48" s="103" t="s">
        <v>76</v>
      </c>
      <c r="F48" s="125">
        <v>8.6999999999999993</v>
      </c>
      <c r="G48" s="125"/>
      <c r="H48" s="124">
        <f t="shared" si="3"/>
        <v>0</v>
      </c>
    </row>
    <row r="49" spans="1:9" ht="47.25" x14ac:dyDescent="0.2">
      <c r="A49" s="103" t="s">
        <v>28</v>
      </c>
      <c r="B49" s="103" t="s">
        <v>80</v>
      </c>
      <c r="C49" s="103" t="s">
        <v>145</v>
      </c>
      <c r="D49" s="104" t="s">
        <v>135</v>
      </c>
      <c r="E49" s="103" t="s">
        <v>57</v>
      </c>
      <c r="F49" s="133">
        <v>0.18</v>
      </c>
      <c r="G49" s="125"/>
      <c r="H49" s="124">
        <f t="shared" si="3"/>
        <v>0</v>
      </c>
      <c r="I49" s="26"/>
    </row>
    <row r="50" spans="1:9" ht="45" customHeight="1" x14ac:dyDescent="0.2">
      <c r="A50" s="103" t="s">
        <v>61</v>
      </c>
      <c r="B50" s="103" t="s">
        <v>80</v>
      </c>
      <c r="C50" s="103" t="s">
        <v>140</v>
      </c>
      <c r="D50" s="104" t="s">
        <v>84</v>
      </c>
      <c r="E50" s="103" t="s">
        <v>76</v>
      </c>
      <c r="F50" s="125">
        <v>8.6999999999999993</v>
      </c>
      <c r="G50" s="125"/>
      <c r="H50" s="124">
        <f t="shared" si="3"/>
        <v>0</v>
      </c>
    </row>
    <row r="51" spans="1:9" ht="54.75" customHeight="1" x14ac:dyDescent="0.2">
      <c r="A51" s="109" t="s">
        <v>133</v>
      </c>
      <c r="B51" s="109" t="s">
        <v>80</v>
      </c>
      <c r="C51" s="109" t="s">
        <v>14</v>
      </c>
      <c r="D51" s="110" t="s">
        <v>138</v>
      </c>
      <c r="E51" s="109" t="s">
        <v>76</v>
      </c>
      <c r="F51" s="126">
        <v>8.6999999999999993</v>
      </c>
      <c r="G51" s="126"/>
      <c r="H51" s="124">
        <f t="shared" si="3"/>
        <v>0</v>
      </c>
    </row>
    <row r="52" spans="1:9" ht="30.75" customHeight="1" x14ac:dyDescent="0.2">
      <c r="A52" s="171" t="s">
        <v>314</v>
      </c>
      <c r="B52" s="172"/>
      <c r="C52" s="172"/>
      <c r="D52" s="172"/>
      <c r="E52" s="172"/>
      <c r="F52" s="127"/>
      <c r="G52" s="128"/>
      <c r="H52" s="131"/>
    </row>
    <row r="53" spans="1:9" ht="57.75" customHeight="1" x14ac:dyDescent="0.2">
      <c r="A53" s="101" t="s">
        <v>85</v>
      </c>
      <c r="B53" s="101" t="s">
        <v>80</v>
      </c>
      <c r="C53" s="101" t="s">
        <v>6</v>
      </c>
      <c r="D53" s="102" t="s">
        <v>59</v>
      </c>
      <c r="E53" s="101" t="s">
        <v>121</v>
      </c>
      <c r="F53" s="123">
        <v>2</v>
      </c>
      <c r="G53" s="123"/>
      <c r="H53" s="124">
        <f t="shared" ref="H53:H73" si="4">ROUND(F53*G53,2)</f>
        <v>0</v>
      </c>
    </row>
    <row r="54" spans="1:9" ht="43.5" customHeight="1" x14ac:dyDescent="0.2">
      <c r="A54" s="103" t="s">
        <v>144</v>
      </c>
      <c r="B54" s="103" t="s">
        <v>113</v>
      </c>
      <c r="C54" s="103" t="s">
        <v>91</v>
      </c>
      <c r="D54" s="104" t="s">
        <v>27</v>
      </c>
      <c r="E54" s="103" t="s">
        <v>76</v>
      </c>
      <c r="F54" s="125">
        <v>0.5</v>
      </c>
      <c r="G54" s="125"/>
      <c r="H54" s="124">
        <f t="shared" si="4"/>
        <v>0</v>
      </c>
    </row>
    <row r="55" spans="1:9" ht="39" customHeight="1" x14ac:dyDescent="0.2">
      <c r="A55" s="103" t="s">
        <v>35</v>
      </c>
      <c r="B55" s="103" t="s">
        <v>113</v>
      </c>
      <c r="C55" s="103" t="s">
        <v>148</v>
      </c>
      <c r="D55" s="104" t="s">
        <v>39</v>
      </c>
      <c r="E55" s="103" t="s">
        <v>76</v>
      </c>
      <c r="F55" s="125">
        <v>0.5</v>
      </c>
      <c r="G55" s="125"/>
      <c r="H55" s="124">
        <f t="shared" si="4"/>
        <v>0</v>
      </c>
    </row>
    <row r="56" spans="1:9" ht="30" customHeight="1" x14ac:dyDescent="0.2">
      <c r="A56" s="103" t="s">
        <v>185</v>
      </c>
      <c r="B56" s="103" t="s">
        <v>7</v>
      </c>
      <c r="C56" s="103" t="s">
        <v>82</v>
      </c>
      <c r="D56" s="104" t="s">
        <v>30</v>
      </c>
      <c r="E56" s="103" t="s">
        <v>76</v>
      </c>
      <c r="F56" s="133">
        <v>123.8</v>
      </c>
      <c r="G56" s="125"/>
      <c r="H56" s="124">
        <f t="shared" si="4"/>
        <v>0</v>
      </c>
      <c r="I56" s="27"/>
    </row>
    <row r="57" spans="1:9" ht="42.75" customHeight="1" x14ac:dyDescent="0.2">
      <c r="A57" s="103" t="s">
        <v>77</v>
      </c>
      <c r="B57" s="103" t="s">
        <v>113</v>
      </c>
      <c r="C57" s="103" t="s">
        <v>91</v>
      </c>
      <c r="D57" s="104" t="s">
        <v>165</v>
      </c>
      <c r="E57" s="103" t="s">
        <v>76</v>
      </c>
      <c r="F57" s="125">
        <v>135.28</v>
      </c>
      <c r="G57" s="125"/>
      <c r="H57" s="124">
        <f t="shared" si="4"/>
        <v>0</v>
      </c>
    </row>
    <row r="58" spans="1:9" ht="42.75" customHeight="1" x14ac:dyDescent="0.2">
      <c r="A58" s="103" t="s">
        <v>166</v>
      </c>
      <c r="B58" s="103" t="s">
        <v>113</v>
      </c>
      <c r="C58" s="103" t="s">
        <v>99</v>
      </c>
      <c r="D58" s="104" t="s">
        <v>83</v>
      </c>
      <c r="E58" s="103" t="s">
        <v>76</v>
      </c>
      <c r="F58" s="125">
        <v>135.28</v>
      </c>
      <c r="G58" s="125"/>
      <c r="H58" s="124">
        <f t="shared" si="4"/>
        <v>0</v>
      </c>
    </row>
    <row r="59" spans="1:9" ht="36" customHeight="1" x14ac:dyDescent="0.2">
      <c r="A59" s="103" t="s">
        <v>75</v>
      </c>
      <c r="B59" s="103" t="s">
        <v>113</v>
      </c>
      <c r="C59" s="103" t="s">
        <v>118</v>
      </c>
      <c r="D59" s="104" t="s">
        <v>40</v>
      </c>
      <c r="E59" s="103" t="s">
        <v>101</v>
      </c>
      <c r="F59" s="125">
        <v>16</v>
      </c>
      <c r="G59" s="125"/>
      <c r="H59" s="124">
        <f t="shared" si="4"/>
        <v>0</v>
      </c>
    </row>
    <row r="60" spans="1:9" ht="36.75" customHeight="1" x14ac:dyDescent="0.2">
      <c r="A60" s="103" t="s">
        <v>170</v>
      </c>
      <c r="B60" s="103" t="s">
        <v>7</v>
      </c>
      <c r="C60" s="103" t="s">
        <v>155</v>
      </c>
      <c r="D60" s="104" t="s">
        <v>9</v>
      </c>
      <c r="E60" s="103" t="s">
        <v>76</v>
      </c>
      <c r="F60" s="125">
        <v>367.49</v>
      </c>
      <c r="G60" s="125"/>
      <c r="H60" s="124">
        <f t="shared" si="4"/>
        <v>0</v>
      </c>
    </row>
    <row r="61" spans="1:9" ht="49.5" customHeight="1" x14ac:dyDescent="0.2">
      <c r="A61" s="103" t="s">
        <v>13</v>
      </c>
      <c r="B61" s="103" t="s">
        <v>113</v>
      </c>
      <c r="C61" s="103" t="s">
        <v>137</v>
      </c>
      <c r="D61" s="104" t="s">
        <v>647</v>
      </c>
      <c r="E61" s="103" t="s">
        <v>76</v>
      </c>
      <c r="F61" s="125">
        <v>170.54</v>
      </c>
      <c r="G61" s="125"/>
      <c r="H61" s="124">
        <f t="shared" si="4"/>
        <v>0</v>
      </c>
    </row>
    <row r="62" spans="1:9" ht="44.65" customHeight="1" x14ac:dyDescent="0.2">
      <c r="A62" s="103" t="s">
        <v>186</v>
      </c>
      <c r="B62" s="103" t="s">
        <v>113</v>
      </c>
      <c r="C62" s="103" t="s">
        <v>162</v>
      </c>
      <c r="D62" s="104" t="s">
        <v>648</v>
      </c>
      <c r="E62" s="103" t="s">
        <v>76</v>
      </c>
      <c r="F62" s="125">
        <v>196.95</v>
      </c>
      <c r="G62" s="125"/>
      <c r="H62" s="124">
        <f t="shared" si="4"/>
        <v>0</v>
      </c>
    </row>
    <row r="63" spans="1:9" ht="39" customHeight="1" x14ac:dyDescent="0.2">
      <c r="A63" s="103" t="s">
        <v>187</v>
      </c>
      <c r="B63" s="103" t="s">
        <v>7</v>
      </c>
      <c r="C63" s="103" t="s">
        <v>155</v>
      </c>
      <c r="D63" s="104" t="s">
        <v>163</v>
      </c>
      <c r="E63" s="103" t="s">
        <v>76</v>
      </c>
      <c r="F63" s="125">
        <v>424.53</v>
      </c>
      <c r="G63" s="125"/>
      <c r="H63" s="124">
        <f t="shared" si="4"/>
        <v>0</v>
      </c>
    </row>
    <row r="64" spans="1:9" ht="38.25" customHeight="1" x14ac:dyDescent="0.2">
      <c r="A64" s="103" t="s">
        <v>104</v>
      </c>
      <c r="B64" s="103" t="s">
        <v>113</v>
      </c>
      <c r="C64" s="103" t="s">
        <v>45</v>
      </c>
      <c r="D64" s="104" t="s">
        <v>38</v>
      </c>
      <c r="E64" s="103" t="s">
        <v>76</v>
      </c>
      <c r="F64" s="125">
        <v>424.53</v>
      </c>
      <c r="G64" s="125"/>
      <c r="H64" s="124">
        <f t="shared" si="4"/>
        <v>0</v>
      </c>
    </row>
    <row r="65" spans="1:8" ht="43.5" customHeight="1" x14ac:dyDescent="0.2">
      <c r="A65" s="103" t="s">
        <v>2</v>
      </c>
      <c r="B65" s="103" t="s">
        <v>7</v>
      </c>
      <c r="C65" s="103" t="s">
        <v>0</v>
      </c>
      <c r="D65" s="104" t="s">
        <v>106</v>
      </c>
      <c r="E65" s="103" t="s">
        <v>76</v>
      </c>
      <c r="F65" s="125">
        <v>300.29000000000002</v>
      </c>
      <c r="G65" s="125"/>
      <c r="H65" s="124">
        <f t="shared" si="4"/>
        <v>0</v>
      </c>
    </row>
    <row r="66" spans="1:8" ht="39" customHeight="1" x14ac:dyDescent="0.2">
      <c r="A66" s="103" t="s">
        <v>100</v>
      </c>
      <c r="B66" s="103" t="s">
        <v>7</v>
      </c>
      <c r="C66" s="103" t="s">
        <v>12</v>
      </c>
      <c r="D66" s="104" t="s">
        <v>24</v>
      </c>
      <c r="E66" s="103" t="s">
        <v>76</v>
      </c>
      <c r="F66" s="125">
        <v>502.66</v>
      </c>
      <c r="G66" s="125"/>
      <c r="H66" s="124">
        <f t="shared" si="4"/>
        <v>0</v>
      </c>
    </row>
    <row r="67" spans="1:8" ht="42.75" customHeight="1" x14ac:dyDescent="0.2">
      <c r="A67" s="103" t="s">
        <v>25</v>
      </c>
      <c r="B67" s="103" t="s">
        <v>113</v>
      </c>
      <c r="C67" s="103" t="s">
        <v>10</v>
      </c>
      <c r="D67" s="104" t="s">
        <v>115</v>
      </c>
      <c r="E67" s="103" t="s">
        <v>76</v>
      </c>
      <c r="F67" s="125">
        <v>9.02</v>
      </c>
      <c r="G67" s="125"/>
      <c r="H67" s="124">
        <f t="shared" si="4"/>
        <v>0</v>
      </c>
    </row>
    <row r="68" spans="1:8" ht="38.25" customHeight="1" x14ac:dyDescent="0.2">
      <c r="A68" s="103" t="s">
        <v>119</v>
      </c>
      <c r="B68" s="103" t="s">
        <v>7</v>
      </c>
      <c r="C68" s="103" t="s">
        <v>42</v>
      </c>
      <c r="D68" s="104" t="s">
        <v>93</v>
      </c>
      <c r="E68" s="103" t="s">
        <v>76</v>
      </c>
      <c r="F68" s="125">
        <v>20.7</v>
      </c>
      <c r="G68" s="125"/>
      <c r="H68" s="124">
        <f t="shared" si="4"/>
        <v>0</v>
      </c>
    </row>
    <row r="69" spans="1:8" ht="42.75" customHeight="1" x14ac:dyDescent="0.2">
      <c r="A69" s="103" t="s">
        <v>18</v>
      </c>
      <c r="B69" s="103" t="s">
        <v>113</v>
      </c>
      <c r="C69" s="103" t="s">
        <v>44</v>
      </c>
      <c r="D69" s="104" t="s">
        <v>65</v>
      </c>
      <c r="E69" s="103" t="s">
        <v>76</v>
      </c>
      <c r="F69" s="125">
        <v>20.7</v>
      </c>
      <c r="G69" s="125"/>
      <c r="H69" s="124">
        <f t="shared" si="4"/>
        <v>0</v>
      </c>
    </row>
    <row r="70" spans="1:8" ht="39" customHeight="1" x14ac:dyDescent="0.2">
      <c r="A70" s="103" t="s">
        <v>122</v>
      </c>
      <c r="B70" s="103" t="s">
        <v>62</v>
      </c>
      <c r="C70" s="103" t="s">
        <v>147</v>
      </c>
      <c r="D70" s="104" t="s">
        <v>34</v>
      </c>
      <c r="E70" s="103" t="s">
        <v>76</v>
      </c>
      <c r="F70" s="132">
        <v>32.36</v>
      </c>
      <c r="G70" s="125"/>
      <c r="H70" s="124">
        <f t="shared" si="4"/>
        <v>0</v>
      </c>
    </row>
    <row r="71" spans="1:8" ht="57.75" customHeight="1" x14ac:dyDescent="0.2">
      <c r="A71" s="111" t="s">
        <v>141</v>
      </c>
      <c r="B71" s="103" t="s">
        <v>62</v>
      </c>
      <c r="C71" s="103" t="s">
        <v>129</v>
      </c>
      <c r="D71" s="104" t="s">
        <v>136</v>
      </c>
      <c r="E71" s="103" t="s">
        <v>76</v>
      </c>
      <c r="F71" s="133">
        <v>32.36</v>
      </c>
      <c r="G71" s="125"/>
      <c r="H71" s="124">
        <f t="shared" si="4"/>
        <v>0</v>
      </c>
    </row>
    <row r="72" spans="1:8" ht="53.25" customHeight="1" x14ac:dyDescent="0.2">
      <c r="A72" s="103" t="s">
        <v>49</v>
      </c>
      <c r="B72" s="103" t="s">
        <v>62</v>
      </c>
      <c r="C72" s="103" t="s">
        <v>132</v>
      </c>
      <c r="D72" s="104" t="s">
        <v>142</v>
      </c>
      <c r="E72" s="103" t="s">
        <v>76</v>
      </c>
      <c r="F72" s="125">
        <v>32.36</v>
      </c>
      <c r="G72" s="125"/>
      <c r="H72" s="124">
        <f t="shared" si="4"/>
        <v>0</v>
      </c>
    </row>
    <row r="73" spans="1:8" ht="53.25" customHeight="1" x14ac:dyDescent="0.2">
      <c r="A73" s="109" t="s">
        <v>164</v>
      </c>
      <c r="B73" s="109" t="s">
        <v>62</v>
      </c>
      <c r="C73" s="109" t="s">
        <v>74</v>
      </c>
      <c r="D73" s="110" t="s">
        <v>52</v>
      </c>
      <c r="E73" s="109" t="s">
        <v>76</v>
      </c>
      <c r="F73" s="126">
        <v>32.36</v>
      </c>
      <c r="G73" s="126"/>
      <c r="H73" s="124">
        <f t="shared" si="4"/>
        <v>0</v>
      </c>
    </row>
    <row r="74" spans="1:8" ht="27.75" customHeight="1" x14ac:dyDescent="0.2">
      <c r="A74" s="171" t="s">
        <v>313</v>
      </c>
      <c r="B74" s="172"/>
      <c r="C74" s="172"/>
      <c r="D74" s="172"/>
      <c r="E74" s="172"/>
      <c r="F74" s="127"/>
      <c r="G74" s="127"/>
      <c r="H74" s="134"/>
    </row>
    <row r="75" spans="1:8" ht="47.25" x14ac:dyDescent="0.2">
      <c r="A75" s="101" t="s">
        <v>67</v>
      </c>
      <c r="B75" s="112" t="s">
        <v>637</v>
      </c>
      <c r="C75" s="101" t="s">
        <v>172</v>
      </c>
      <c r="D75" s="102" t="s">
        <v>649</v>
      </c>
      <c r="E75" s="101" t="s">
        <v>76</v>
      </c>
      <c r="F75" s="123">
        <v>205</v>
      </c>
      <c r="G75" s="123"/>
      <c r="H75" s="124">
        <f>ROUND(F75*G75,2)</f>
        <v>0</v>
      </c>
    </row>
    <row r="76" spans="1:8" ht="84" customHeight="1" x14ac:dyDescent="0.2">
      <c r="A76" s="103" t="s">
        <v>123</v>
      </c>
      <c r="B76" s="112" t="s">
        <v>80</v>
      </c>
      <c r="C76" s="103" t="s">
        <v>191</v>
      </c>
      <c r="D76" s="104" t="s">
        <v>171</v>
      </c>
      <c r="E76" s="103" t="s">
        <v>76</v>
      </c>
      <c r="F76" s="125">
        <v>205</v>
      </c>
      <c r="G76" s="125"/>
      <c r="H76" s="124">
        <f t="shared" ref="H76:H81" si="5">ROUND(F76*G76,2)</f>
        <v>0</v>
      </c>
    </row>
    <row r="77" spans="1:8" ht="31.5" x14ac:dyDescent="0.2">
      <c r="A77" s="103" t="s">
        <v>55</v>
      </c>
      <c r="B77" s="112" t="s">
        <v>80</v>
      </c>
      <c r="C77" s="103" t="s">
        <v>140</v>
      </c>
      <c r="D77" s="104" t="s">
        <v>192</v>
      </c>
      <c r="E77" s="103" t="s">
        <v>76</v>
      </c>
      <c r="F77" s="125">
        <v>205</v>
      </c>
      <c r="G77" s="125"/>
      <c r="H77" s="124">
        <f t="shared" si="5"/>
        <v>0</v>
      </c>
    </row>
    <row r="78" spans="1:8" ht="65.25" customHeight="1" x14ac:dyDescent="0.2">
      <c r="A78" s="103" t="s">
        <v>153</v>
      </c>
      <c r="B78" s="112" t="s">
        <v>650</v>
      </c>
      <c r="C78" s="103" t="s">
        <v>174</v>
      </c>
      <c r="D78" s="104" t="s">
        <v>173</v>
      </c>
      <c r="E78" s="103" t="s">
        <v>76</v>
      </c>
      <c r="F78" s="125">
        <v>205</v>
      </c>
      <c r="G78" s="125"/>
      <c r="H78" s="124">
        <f t="shared" si="5"/>
        <v>0</v>
      </c>
    </row>
    <row r="79" spans="1:8" ht="31.5" x14ac:dyDescent="0.2">
      <c r="A79" s="103" t="s">
        <v>87</v>
      </c>
      <c r="B79" s="112" t="s">
        <v>637</v>
      </c>
      <c r="C79" s="103" t="s">
        <v>176</v>
      </c>
      <c r="D79" s="104" t="s">
        <v>175</v>
      </c>
      <c r="E79" s="103" t="s">
        <v>168</v>
      </c>
      <c r="F79" s="125">
        <v>3</v>
      </c>
      <c r="G79" s="125"/>
      <c r="H79" s="124">
        <f t="shared" si="5"/>
        <v>0</v>
      </c>
    </row>
    <row r="80" spans="1:8" ht="53.25" customHeight="1" x14ac:dyDescent="0.2">
      <c r="A80" s="103" t="s">
        <v>150</v>
      </c>
      <c r="B80" s="112" t="s">
        <v>637</v>
      </c>
      <c r="C80" s="103" t="s">
        <v>178</v>
      </c>
      <c r="D80" s="104" t="s">
        <v>177</v>
      </c>
      <c r="E80" s="103" t="s">
        <v>168</v>
      </c>
      <c r="F80" s="125">
        <v>3</v>
      </c>
      <c r="G80" s="125"/>
      <c r="H80" s="124">
        <f t="shared" si="5"/>
        <v>0</v>
      </c>
    </row>
    <row r="81" spans="1:9" ht="31.5" x14ac:dyDescent="0.2">
      <c r="A81" s="109" t="s">
        <v>90</v>
      </c>
      <c r="B81" s="112" t="s">
        <v>637</v>
      </c>
      <c r="C81" s="109" t="s">
        <v>180</v>
      </c>
      <c r="D81" s="110" t="s">
        <v>179</v>
      </c>
      <c r="E81" s="109" t="s">
        <v>168</v>
      </c>
      <c r="F81" s="126">
        <v>3</v>
      </c>
      <c r="G81" s="126"/>
      <c r="H81" s="124">
        <f t="shared" si="5"/>
        <v>0</v>
      </c>
    </row>
    <row r="82" spans="1:9" ht="38.25" customHeight="1" x14ac:dyDescent="0.2">
      <c r="A82" s="168" t="s">
        <v>206</v>
      </c>
      <c r="B82" s="168"/>
      <c r="C82" s="168"/>
      <c r="D82" s="168"/>
      <c r="E82" s="168"/>
      <c r="F82" s="168"/>
      <c r="G82" s="168"/>
      <c r="H82" s="135">
        <f>SUM(H8:H81)</f>
        <v>0</v>
      </c>
      <c r="I82" s="26"/>
    </row>
  </sheetData>
  <mergeCells count="9">
    <mergeCell ref="A41:E41"/>
    <mergeCell ref="A2:H3"/>
    <mergeCell ref="A4:H4"/>
    <mergeCell ref="A5:H5"/>
    <mergeCell ref="A82:G82"/>
    <mergeCell ref="A8:E8"/>
    <mergeCell ref="A30:E30"/>
    <mergeCell ref="A74:E74"/>
    <mergeCell ref="A52:E52"/>
  </mergeCells>
  <phoneticPr fontId="6" type="noConversion"/>
  <pageMargins left="0.35433070866141736" right="0.35433070866141736" top="0.59055118110236227" bottom="0.59055118110236227" header="0.51181102362204722" footer="0.51181102362204722"/>
  <pageSetup paperSize="9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7"/>
  <sheetViews>
    <sheetView zoomScaleNormal="100" workbookViewId="0">
      <selection activeCell="G9" sqref="G9"/>
    </sheetView>
  </sheetViews>
  <sheetFormatPr defaultRowHeight="15" x14ac:dyDescent="0.2"/>
  <cols>
    <col min="1" max="1" width="6" style="1" bestFit="1" customWidth="1"/>
    <col min="2" max="2" width="12.5703125" style="1" customWidth="1"/>
    <col min="3" max="3" width="22.140625" style="1" customWidth="1"/>
    <col min="4" max="4" width="57.28515625" style="1" customWidth="1"/>
    <col min="5" max="5" width="9.85546875" style="1" customWidth="1"/>
    <col min="6" max="6" width="15.7109375" style="1" customWidth="1"/>
    <col min="7" max="7" width="16.42578125" style="1" customWidth="1"/>
    <col min="8" max="8" width="20.7109375" style="1" bestFit="1" customWidth="1"/>
    <col min="9" max="16384" width="9.140625" style="1"/>
  </cols>
  <sheetData>
    <row r="2" spans="1:8" ht="15" customHeight="1" x14ac:dyDescent="0.2">
      <c r="A2" s="159" t="s">
        <v>209</v>
      </c>
      <c r="B2" s="159"/>
      <c r="C2" s="159"/>
      <c r="D2" s="159"/>
      <c r="E2" s="159"/>
      <c r="F2" s="159"/>
      <c r="G2" s="159"/>
      <c r="H2" s="159"/>
    </row>
    <row r="3" spans="1:8" ht="15" customHeight="1" x14ac:dyDescent="0.2">
      <c r="A3" s="159"/>
      <c r="B3" s="159"/>
      <c r="C3" s="159"/>
      <c r="D3" s="159"/>
      <c r="E3" s="159"/>
      <c r="F3" s="159"/>
      <c r="G3" s="159"/>
      <c r="H3" s="159"/>
    </row>
    <row r="4" spans="1:8" ht="15.75" x14ac:dyDescent="0.2">
      <c r="A4" s="164" t="s">
        <v>210</v>
      </c>
      <c r="B4" s="164"/>
      <c r="C4" s="164"/>
      <c r="D4" s="164"/>
      <c r="E4" s="164"/>
      <c r="F4" s="164"/>
      <c r="G4" s="164"/>
      <c r="H4" s="164"/>
    </row>
    <row r="5" spans="1:8" ht="15.75" x14ac:dyDescent="0.25">
      <c r="A5" s="165" t="s">
        <v>256</v>
      </c>
      <c r="B5" s="166"/>
      <c r="C5" s="166"/>
      <c r="D5" s="166"/>
      <c r="E5" s="166"/>
      <c r="F5" s="166"/>
      <c r="G5" s="166"/>
      <c r="H5" s="167"/>
    </row>
    <row r="6" spans="1:8" ht="31.5" x14ac:dyDescent="0.2">
      <c r="A6" s="2" t="s">
        <v>81</v>
      </c>
      <c r="B6" s="2" t="s">
        <v>193</v>
      </c>
      <c r="C6" s="2" t="s">
        <v>20</v>
      </c>
      <c r="D6" s="2" t="s">
        <v>194</v>
      </c>
      <c r="E6" s="2" t="s">
        <v>195</v>
      </c>
      <c r="F6" s="2" t="s">
        <v>196</v>
      </c>
      <c r="G6" s="2" t="s">
        <v>197</v>
      </c>
      <c r="H6" s="2" t="s">
        <v>96</v>
      </c>
    </row>
    <row r="7" spans="1:8" ht="26.25" customHeight="1" x14ac:dyDescent="0.2">
      <c r="A7" s="3" t="s">
        <v>198</v>
      </c>
      <c r="B7" s="3" t="s">
        <v>199</v>
      </c>
      <c r="C7" s="3" t="s">
        <v>200</v>
      </c>
      <c r="D7" s="3" t="s">
        <v>201</v>
      </c>
      <c r="E7" s="3" t="s">
        <v>202</v>
      </c>
      <c r="F7" s="3" t="s">
        <v>203</v>
      </c>
      <c r="G7" s="3" t="s">
        <v>204</v>
      </c>
      <c r="H7" s="8" t="s">
        <v>205</v>
      </c>
    </row>
    <row r="8" spans="1:8" ht="28.5" customHeight="1" x14ac:dyDescent="0.2">
      <c r="A8" s="174" t="s">
        <v>254</v>
      </c>
      <c r="B8" s="175"/>
      <c r="C8" s="175"/>
      <c r="D8" s="175"/>
      <c r="E8" s="175"/>
      <c r="F8" s="7"/>
      <c r="G8" s="9"/>
      <c r="H8" s="10"/>
    </row>
    <row r="9" spans="1:8" ht="72" customHeight="1" x14ac:dyDescent="0.2">
      <c r="A9" s="11">
        <v>1</v>
      </c>
      <c r="B9" s="113" t="s">
        <v>7</v>
      </c>
      <c r="C9" s="12" t="s">
        <v>212</v>
      </c>
      <c r="D9" s="114" t="s">
        <v>651</v>
      </c>
      <c r="E9" s="13" t="s">
        <v>213</v>
      </c>
      <c r="F9" s="136">
        <v>1</v>
      </c>
      <c r="G9" s="136"/>
      <c r="H9" s="137">
        <f>ROUND(F9*G9,2)</f>
        <v>0</v>
      </c>
    </row>
    <row r="10" spans="1:8" ht="114.75" customHeight="1" x14ac:dyDescent="0.2">
      <c r="A10" s="11">
        <v>2</v>
      </c>
      <c r="B10" s="113" t="s">
        <v>7</v>
      </c>
      <c r="C10" s="12" t="s">
        <v>214</v>
      </c>
      <c r="D10" s="12" t="s">
        <v>652</v>
      </c>
      <c r="E10" s="13" t="s">
        <v>213</v>
      </c>
      <c r="F10" s="136">
        <v>1</v>
      </c>
      <c r="G10" s="136"/>
      <c r="H10" s="137">
        <f t="shared" ref="H10:H36" si="0">ROUND(F10*G10,2)</f>
        <v>0</v>
      </c>
    </row>
    <row r="11" spans="1:8" ht="47.25" x14ac:dyDescent="0.2">
      <c r="A11" s="11">
        <v>3</v>
      </c>
      <c r="B11" s="113" t="s">
        <v>7</v>
      </c>
      <c r="C11" s="12" t="s">
        <v>215</v>
      </c>
      <c r="D11" s="114" t="s">
        <v>653</v>
      </c>
      <c r="E11" s="13" t="s">
        <v>213</v>
      </c>
      <c r="F11" s="136">
        <v>1</v>
      </c>
      <c r="G11" s="136"/>
      <c r="H11" s="137">
        <f t="shared" si="0"/>
        <v>0</v>
      </c>
    </row>
    <row r="12" spans="1:8" ht="47.25" x14ac:dyDescent="0.2">
      <c r="A12" s="11">
        <v>4</v>
      </c>
      <c r="B12" s="113" t="s">
        <v>7</v>
      </c>
      <c r="C12" s="12" t="s">
        <v>216</v>
      </c>
      <c r="D12" s="114" t="s">
        <v>654</v>
      </c>
      <c r="E12" s="13" t="s">
        <v>213</v>
      </c>
      <c r="F12" s="136">
        <v>1</v>
      </c>
      <c r="G12" s="136"/>
      <c r="H12" s="137">
        <f t="shared" si="0"/>
        <v>0</v>
      </c>
    </row>
    <row r="13" spans="1:8" ht="63" x14ac:dyDescent="0.2">
      <c r="A13" s="11">
        <v>5</v>
      </c>
      <c r="B13" s="113" t="s">
        <v>7</v>
      </c>
      <c r="C13" s="12" t="s">
        <v>217</v>
      </c>
      <c r="D13" s="114" t="s">
        <v>655</v>
      </c>
      <c r="E13" s="13" t="s">
        <v>213</v>
      </c>
      <c r="F13" s="136">
        <v>1</v>
      </c>
      <c r="G13" s="136"/>
      <c r="H13" s="137">
        <f t="shared" si="0"/>
        <v>0</v>
      </c>
    </row>
    <row r="14" spans="1:8" ht="47.25" x14ac:dyDescent="0.2">
      <c r="A14" s="11">
        <v>6</v>
      </c>
      <c r="B14" s="113" t="s">
        <v>7</v>
      </c>
      <c r="C14" s="12" t="s">
        <v>218</v>
      </c>
      <c r="D14" s="114" t="s">
        <v>656</v>
      </c>
      <c r="E14" s="13" t="s">
        <v>101</v>
      </c>
      <c r="F14" s="136">
        <v>16</v>
      </c>
      <c r="G14" s="136"/>
      <c r="H14" s="137">
        <f t="shared" si="0"/>
        <v>0</v>
      </c>
    </row>
    <row r="15" spans="1:8" ht="72.75" customHeight="1" x14ac:dyDescent="0.2">
      <c r="A15" s="11">
        <v>7</v>
      </c>
      <c r="B15" s="113" t="s">
        <v>7</v>
      </c>
      <c r="C15" s="12" t="s">
        <v>219</v>
      </c>
      <c r="D15" s="12" t="s">
        <v>657</v>
      </c>
      <c r="E15" s="13" t="s">
        <v>220</v>
      </c>
      <c r="F15" s="136">
        <v>1</v>
      </c>
      <c r="G15" s="136"/>
      <c r="H15" s="137">
        <f t="shared" si="0"/>
        <v>0</v>
      </c>
    </row>
    <row r="16" spans="1:8" ht="76.5" customHeight="1" x14ac:dyDescent="0.2">
      <c r="A16" s="11">
        <v>8</v>
      </c>
      <c r="B16" s="113" t="s">
        <v>7</v>
      </c>
      <c r="C16" s="12" t="s">
        <v>219</v>
      </c>
      <c r="D16" s="12" t="s">
        <v>658</v>
      </c>
      <c r="E16" s="13" t="s">
        <v>220</v>
      </c>
      <c r="F16" s="136">
        <v>1</v>
      </c>
      <c r="G16" s="136"/>
      <c r="H16" s="137">
        <f t="shared" si="0"/>
        <v>0</v>
      </c>
    </row>
    <row r="17" spans="1:8" ht="90.75" customHeight="1" x14ac:dyDescent="0.2">
      <c r="A17" s="11">
        <v>9</v>
      </c>
      <c r="B17" s="113" t="s">
        <v>7</v>
      </c>
      <c r="C17" s="12" t="s">
        <v>217</v>
      </c>
      <c r="D17" s="12" t="s">
        <v>659</v>
      </c>
      <c r="E17" s="13" t="s">
        <v>213</v>
      </c>
      <c r="F17" s="136">
        <v>1</v>
      </c>
      <c r="G17" s="136"/>
      <c r="H17" s="137">
        <f t="shared" si="0"/>
        <v>0</v>
      </c>
    </row>
    <row r="18" spans="1:8" ht="72" customHeight="1" x14ac:dyDescent="0.2">
      <c r="A18" s="11">
        <v>10</v>
      </c>
      <c r="B18" s="113" t="s">
        <v>7</v>
      </c>
      <c r="C18" s="12" t="s">
        <v>221</v>
      </c>
      <c r="D18" s="114" t="s">
        <v>660</v>
      </c>
      <c r="E18" s="13" t="s">
        <v>220</v>
      </c>
      <c r="F18" s="136">
        <v>1</v>
      </c>
      <c r="G18" s="136"/>
      <c r="H18" s="137">
        <f t="shared" si="0"/>
        <v>0</v>
      </c>
    </row>
    <row r="19" spans="1:8" ht="25.5" customHeight="1" x14ac:dyDescent="0.2">
      <c r="A19" s="174" t="s">
        <v>255</v>
      </c>
      <c r="B19" s="175"/>
      <c r="C19" s="175"/>
      <c r="D19" s="175"/>
      <c r="E19" s="175"/>
      <c r="F19" s="138"/>
      <c r="G19" s="139"/>
      <c r="H19" s="140"/>
    </row>
    <row r="20" spans="1:8" ht="47.25" x14ac:dyDescent="0.2">
      <c r="A20" s="11">
        <v>11</v>
      </c>
      <c r="B20" s="113" t="s">
        <v>222</v>
      </c>
      <c r="C20" s="12" t="s">
        <v>223</v>
      </c>
      <c r="D20" s="114" t="s">
        <v>224</v>
      </c>
      <c r="E20" s="13" t="s">
        <v>213</v>
      </c>
      <c r="F20" s="136">
        <v>1</v>
      </c>
      <c r="G20" s="136"/>
      <c r="H20" s="137">
        <f t="shared" si="0"/>
        <v>0</v>
      </c>
    </row>
    <row r="21" spans="1:8" ht="63" customHeight="1" x14ac:dyDescent="0.2">
      <c r="A21" s="11">
        <v>12</v>
      </c>
      <c r="B21" s="113" t="s">
        <v>222</v>
      </c>
      <c r="C21" s="12" t="s">
        <v>223</v>
      </c>
      <c r="D21" s="12" t="s">
        <v>225</v>
      </c>
      <c r="E21" s="13" t="s">
        <v>213</v>
      </c>
      <c r="F21" s="136">
        <v>1</v>
      </c>
      <c r="G21" s="136"/>
      <c r="H21" s="137">
        <f t="shared" si="0"/>
        <v>0</v>
      </c>
    </row>
    <row r="22" spans="1:8" ht="57" customHeight="1" x14ac:dyDescent="0.2">
      <c r="A22" s="11">
        <v>13</v>
      </c>
      <c r="B22" s="113" t="s">
        <v>222</v>
      </c>
      <c r="C22" s="12" t="s">
        <v>223</v>
      </c>
      <c r="D22" s="12" t="s">
        <v>226</v>
      </c>
      <c r="E22" s="13" t="s">
        <v>213</v>
      </c>
      <c r="F22" s="136">
        <v>1</v>
      </c>
      <c r="G22" s="136"/>
      <c r="H22" s="137">
        <f t="shared" si="0"/>
        <v>0</v>
      </c>
    </row>
    <row r="23" spans="1:8" ht="54.75" customHeight="1" x14ac:dyDescent="0.2">
      <c r="A23" s="11">
        <v>14</v>
      </c>
      <c r="B23" s="113" t="s">
        <v>222</v>
      </c>
      <c r="C23" s="12" t="s">
        <v>223</v>
      </c>
      <c r="D23" s="12" t="s">
        <v>227</v>
      </c>
      <c r="E23" s="13" t="s">
        <v>213</v>
      </c>
      <c r="F23" s="136">
        <v>1</v>
      </c>
      <c r="G23" s="136"/>
      <c r="H23" s="137">
        <f t="shared" si="0"/>
        <v>0</v>
      </c>
    </row>
    <row r="24" spans="1:8" ht="42" customHeight="1" x14ac:dyDescent="0.2">
      <c r="A24" s="11">
        <v>15</v>
      </c>
      <c r="B24" s="113" t="s">
        <v>228</v>
      </c>
      <c r="C24" s="12" t="s">
        <v>229</v>
      </c>
      <c r="D24" s="12" t="s">
        <v>230</v>
      </c>
      <c r="E24" s="13" t="s">
        <v>101</v>
      </c>
      <c r="F24" s="136">
        <v>6.6</v>
      </c>
      <c r="G24" s="136"/>
      <c r="H24" s="137">
        <f t="shared" si="0"/>
        <v>0</v>
      </c>
    </row>
    <row r="25" spans="1:8" ht="39" customHeight="1" x14ac:dyDescent="0.2">
      <c r="A25" s="11">
        <v>16</v>
      </c>
      <c r="B25" s="113" t="s">
        <v>228</v>
      </c>
      <c r="C25" s="12" t="s">
        <v>231</v>
      </c>
      <c r="D25" s="12" t="s">
        <v>232</v>
      </c>
      <c r="E25" s="13" t="s">
        <v>101</v>
      </c>
      <c r="F25" s="136">
        <v>0.5</v>
      </c>
      <c r="G25" s="136"/>
      <c r="H25" s="137">
        <f t="shared" si="0"/>
        <v>0</v>
      </c>
    </row>
    <row r="26" spans="1:8" ht="86.25" customHeight="1" x14ac:dyDescent="0.2">
      <c r="A26" s="11">
        <v>17</v>
      </c>
      <c r="B26" s="113" t="s">
        <v>228</v>
      </c>
      <c r="C26" s="12" t="s">
        <v>233</v>
      </c>
      <c r="D26" s="12" t="s">
        <v>661</v>
      </c>
      <c r="E26" s="13" t="s">
        <v>220</v>
      </c>
      <c r="F26" s="136">
        <v>5</v>
      </c>
      <c r="G26" s="136"/>
      <c r="H26" s="137">
        <f t="shared" si="0"/>
        <v>0</v>
      </c>
    </row>
    <row r="27" spans="1:8" ht="47.25" customHeight="1" x14ac:dyDescent="0.2">
      <c r="A27" s="11">
        <v>18</v>
      </c>
      <c r="B27" s="113" t="s">
        <v>228</v>
      </c>
      <c r="C27" s="12" t="s">
        <v>234</v>
      </c>
      <c r="D27" s="12" t="s">
        <v>235</v>
      </c>
      <c r="E27" s="13" t="s">
        <v>236</v>
      </c>
      <c r="F27" s="136">
        <v>12</v>
      </c>
      <c r="G27" s="136"/>
      <c r="H27" s="137">
        <f t="shared" si="0"/>
        <v>0</v>
      </c>
    </row>
    <row r="28" spans="1:8" ht="78.75" x14ac:dyDescent="0.2">
      <c r="A28" s="11">
        <v>19</v>
      </c>
      <c r="B28" s="113" t="s">
        <v>228</v>
      </c>
      <c r="C28" s="12" t="s">
        <v>234</v>
      </c>
      <c r="D28" s="12" t="s">
        <v>237</v>
      </c>
      <c r="E28" s="13" t="s">
        <v>236</v>
      </c>
      <c r="F28" s="136">
        <v>10</v>
      </c>
      <c r="G28" s="136"/>
      <c r="H28" s="137">
        <f t="shared" si="0"/>
        <v>0</v>
      </c>
    </row>
    <row r="29" spans="1:8" ht="63" x14ac:dyDescent="0.2">
      <c r="A29" s="11">
        <v>20</v>
      </c>
      <c r="B29" s="113" t="s">
        <v>228</v>
      </c>
      <c r="C29" s="12" t="s">
        <v>238</v>
      </c>
      <c r="D29" s="12" t="s">
        <v>239</v>
      </c>
      <c r="E29" s="13" t="s">
        <v>236</v>
      </c>
      <c r="F29" s="136">
        <v>2</v>
      </c>
      <c r="G29" s="136"/>
      <c r="H29" s="137">
        <f t="shared" si="0"/>
        <v>0</v>
      </c>
    </row>
    <row r="30" spans="1:8" ht="39.75" customHeight="1" x14ac:dyDescent="0.2">
      <c r="A30" s="11">
        <v>21</v>
      </c>
      <c r="B30" s="113" t="s">
        <v>222</v>
      </c>
      <c r="C30" s="12" t="s">
        <v>240</v>
      </c>
      <c r="D30" s="12" t="s">
        <v>241</v>
      </c>
      <c r="E30" s="13" t="s">
        <v>220</v>
      </c>
      <c r="F30" s="136">
        <v>3</v>
      </c>
      <c r="G30" s="136"/>
      <c r="H30" s="137">
        <f t="shared" si="0"/>
        <v>0</v>
      </c>
    </row>
    <row r="31" spans="1:8" ht="42.75" customHeight="1" x14ac:dyDescent="0.2">
      <c r="A31" s="11">
        <v>22</v>
      </c>
      <c r="B31" s="113" t="s">
        <v>222</v>
      </c>
      <c r="C31" s="12" t="s">
        <v>242</v>
      </c>
      <c r="D31" s="12" t="s">
        <v>243</v>
      </c>
      <c r="E31" s="13" t="s">
        <v>220</v>
      </c>
      <c r="F31" s="136">
        <v>1</v>
      </c>
      <c r="G31" s="136"/>
      <c r="H31" s="137">
        <f t="shared" si="0"/>
        <v>0</v>
      </c>
    </row>
    <row r="32" spans="1:8" ht="42" customHeight="1" x14ac:dyDescent="0.2">
      <c r="A32" s="11">
        <v>23</v>
      </c>
      <c r="B32" s="113" t="s">
        <v>222</v>
      </c>
      <c r="C32" s="12" t="s">
        <v>240</v>
      </c>
      <c r="D32" s="12" t="s">
        <v>244</v>
      </c>
      <c r="E32" s="13" t="s">
        <v>220</v>
      </c>
      <c r="F32" s="136">
        <v>2</v>
      </c>
      <c r="G32" s="136"/>
      <c r="H32" s="137">
        <f t="shared" si="0"/>
        <v>0</v>
      </c>
    </row>
    <row r="33" spans="1:8" ht="45" customHeight="1" x14ac:dyDescent="0.2">
      <c r="A33" s="11">
        <v>24</v>
      </c>
      <c r="B33" s="113" t="s">
        <v>222</v>
      </c>
      <c r="C33" s="12" t="s">
        <v>245</v>
      </c>
      <c r="D33" s="12" t="s">
        <v>246</v>
      </c>
      <c r="E33" s="13" t="s">
        <v>220</v>
      </c>
      <c r="F33" s="136">
        <v>1</v>
      </c>
      <c r="G33" s="136"/>
      <c r="H33" s="137">
        <f t="shared" si="0"/>
        <v>0</v>
      </c>
    </row>
    <row r="34" spans="1:8" ht="54.75" customHeight="1" x14ac:dyDescent="0.2">
      <c r="A34" s="11">
        <v>25</v>
      </c>
      <c r="B34" s="113" t="s">
        <v>222</v>
      </c>
      <c r="C34" s="12" t="s">
        <v>247</v>
      </c>
      <c r="D34" s="12" t="s">
        <v>248</v>
      </c>
      <c r="E34" s="13" t="s">
        <v>249</v>
      </c>
      <c r="F34" s="136">
        <v>1</v>
      </c>
      <c r="G34" s="136"/>
      <c r="H34" s="137">
        <f t="shared" si="0"/>
        <v>0</v>
      </c>
    </row>
    <row r="35" spans="1:8" ht="58.5" customHeight="1" x14ac:dyDescent="0.2">
      <c r="A35" s="11">
        <v>26</v>
      </c>
      <c r="B35" s="113" t="s">
        <v>228</v>
      </c>
      <c r="C35" s="12" t="s">
        <v>250</v>
      </c>
      <c r="D35" s="12" t="s">
        <v>251</v>
      </c>
      <c r="E35" s="13" t="s">
        <v>249</v>
      </c>
      <c r="F35" s="136">
        <v>3</v>
      </c>
      <c r="G35" s="136"/>
      <c r="H35" s="137">
        <f t="shared" si="0"/>
        <v>0</v>
      </c>
    </row>
    <row r="36" spans="1:8" ht="61.5" customHeight="1" x14ac:dyDescent="0.2">
      <c r="A36" s="11">
        <v>27</v>
      </c>
      <c r="B36" s="113" t="s">
        <v>228</v>
      </c>
      <c r="C36" s="12" t="s">
        <v>250</v>
      </c>
      <c r="D36" s="12" t="s">
        <v>252</v>
      </c>
      <c r="E36" s="13" t="s">
        <v>249</v>
      </c>
      <c r="F36" s="136">
        <v>1</v>
      </c>
      <c r="G36" s="136"/>
      <c r="H36" s="137">
        <f t="shared" si="0"/>
        <v>0</v>
      </c>
    </row>
    <row r="37" spans="1:8" ht="23.25" customHeight="1" x14ac:dyDescent="0.2">
      <c r="A37" s="173" t="s">
        <v>253</v>
      </c>
      <c r="B37" s="173"/>
      <c r="C37" s="173"/>
      <c r="D37" s="173"/>
      <c r="E37" s="173"/>
      <c r="F37" s="173"/>
      <c r="G37" s="173"/>
      <c r="H37" s="141">
        <f>SUM(H9:H36)</f>
        <v>0</v>
      </c>
    </row>
  </sheetData>
  <mergeCells count="6">
    <mergeCell ref="A37:G37"/>
    <mergeCell ref="A19:E19"/>
    <mergeCell ref="A2:H3"/>
    <mergeCell ref="A4:H4"/>
    <mergeCell ref="A5:H5"/>
    <mergeCell ref="A8:E8"/>
  </mergeCells>
  <pageMargins left="0.3543307086614173" right="0.3543307086614173" top="0.59055118110236215" bottom="0.59055118110236215" header="0.51181102362204722" footer="0.51181102362204722"/>
  <pageSetup paperSize="9" scale="6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9"/>
  <sheetViews>
    <sheetView zoomScale="90" zoomScaleNormal="90" workbookViewId="0">
      <selection activeCell="G9" sqref="G9"/>
    </sheetView>
  </sheetViews>
  <sheetFormatPr defaultRowHeight="15" x14ac:dyDescent="0.2"/>
  <cols>
    <col min="1" max="1" width="6" style="1" bestFit="1" customWidth="1"/>
    <col min="2" max="2" width="12.5703125" style="1" customWidth="1"/>
    <col min="3" max="3" width="19.140625" style="1" customWidth="1"/>
    <col min="4" max="4" width="57.28515625" style="1" customWidth="1"/>
    <col min="5" max="5" width="9.85546875" style="1" customWidth="1"/>
    <col min="6" max="6" width="9.42578125" style="1" customWidth="1"/>
    <col min="7" max="7" width="14.42578125" style="1" customWidth="1"/>
    <col min="8" max="8" width="19.28515625" style="1" customWidth="1"/>
    <col min="9" max="16384" width="9.140625" style="1"/>
  </cols>
  <sheetData>
    <row r="2" spans="1:8" ht="15" customHeight="1" x14ac:dyDescent="0.2">
      <c r="A2" s="159" t="s">
        <v>209</v>
      </c>
      <c r="B2" s="159"/>
      <c r="C2" s="159"/>
      <c r="D2" s="159"/>
      <c r="E2" s="159"/>
      <c r="F2" s="159"/>
      <c r="G2" s="159"/>
      <c r="H2" s="159"/>
    </row>
    <row r="3" spans="1:8" ht="15" customHeight="1" x14ac:dyDescent="0.2">
      <c r="A3" s="159"/>
      <c r="B3" s="159"/>
      <c r="C3" s="159"/>
      <c r="D3" s="159"/>
      <c r="E3" s="159"/>
      <c r="F3" s="159"/>
      <c r="G3" s="159"/>
      <c r="H3" s="159"/>
    </row>
    <row r="4" spans="1:8" ht="15.75" x14ac:dyDescent="0.2">
      <c r="A4" s="164" t="s">
        <v>210</v>
      </c>
      <c r="B4" s="164"/>
      <c r="C4" s="164"/>
      <c r="D4" s="164"/>
      <c r="E4" s="164"/>
      <c r="F4" s="164"/>
      <c r="G4" s="164"/>
      <c r="H4" s="164"/>
    </row>
    <row r="5" spans="1:8" ht="26.25" customHeight="1" x14ac:dyDescent="0.2">
      <c r="A5" s="181" t="s">
        <v>630</v>
      </c>
      <c r="B5" s="182"/>
      <c r="C5" s="182"/>
      <c r="D5" s="182"/>
      <c r="E5" s="182"/>
      <c r="F5" s="182"/>
      <c r="G5" s="182"/>
      <c r="H5" s="183"/>
    </row>
    <row r="6" spans="1:8" ht="31.5" x14ac:dyDescent="0.2">
      <c r="A6" s="2" t="s">
        <v>81</v>
      </c>
      <c r="B6" s="2" t="s">
        <v>193</v>
      </c>
      <c r="C6" s="2" t="s">
        <v>20</v>
      </c>
      <c r="D6" s="2" t="s">
        <v>194</v>
      </c>
      <c r="E6" s="2" t="s">
        <v>195</v>
      </c>
      <c r="F6" s="2" t="s">
        <v>196</v>
      </c>
      <c r="G6" s="2" t="s">
        <v>197</v>
      </c>
      <c r="H6" s="2" t="s">
        <v>96</v>
      </c>
    </row>
    <row r="7" spans="1:8" ht="26.25" customHeight="1" x14ac:dyDescent="0.2">
      <c r="A7" s="18" t="s">
        <v>198</v>
      </c>
      <c r="B7" s="18" t="s">
        <v>199</v>
      </c>
      <c r="C7" s="18" t="s">
        <v>200</v>
      </c>
      <c r="D7" s="18" t="s">
        <v>201</v>
      </c>
      <c r="E7" s="18" t="s">
        <v>202</v>
      </c>
      <c r="F7" s="18" t="s">
        <v>203</v>
      </c>
      <c r="G7" s="18" t="s">
        <v>204</v>
      </c>
      <c r="H7" s="19" t="s">
        <v>205</v>
      </c>
    </row>
    <row r="8" spans="1:8" ht="24.75" customHeight="1" x14ac:dyDescent="0.2">
      <c r="A8" s="179" t="s">
        <v>311</v>
      </c>
      <c r="B8" s="180"/>
      <c r="C8" s="180"/>
      <c r="D8" s="180"/>
      <c r="E8" s="17"/>
      <c r="F8" s="14"/>
      <c r="G8" s="15"/>
      <c r="H8" s="16"/>
    </row>
    <row r="9" spans="1:8" ht="36.75" customHeight="1" x14ac:dyDescent="0.2">
      <c r="A9" s="89" t="s">
        <v>43</v>
      </c>
      <c r="B9" s="74" t="s">
        <v>7</v>
      </c>
      <c r="C9" s="91" t="s">
        <v>259</v>
      </c>
      <c r="D9" s="92" t="s">
        <v>260</v>
      </c>
      <c r="E9" s="93" t="s">
        <v>101</v>
      </c>
      <c r="F9" s="124">
        <v>13</v>
      </c>
      <c r="G9" s="124"/>
      <c r="H9" s="124">
        <f t="shared" ref="H9:H14" si="0">ROUND(F9*G9,2)</f>
        <v>0</v>
      </c>
    </row>
    <row r="10" spans="1:8" ht="36" customHeight="1" x14ac:dyDescent="0.2">
      <c r="A10" s="73" t="s">
        <v>161</v>
      </c>
      <c r="B10" s="74" t="s">
        <v>7</v>
      </c>
      <c r="C10" s="94" t="s">
        <v>261</v>
      </c>
      <c r="D10" s="95" t="s">
        <v>262</v>
      </c>
      <c r="E10" s="96" t="s">
        <v>101</v>
      </c>
      <c r="F10" s="142">
        <v>1</v>
      </c>
      <c r="G10" s="142"/>
      <c r="H10" s="124">
        <f t="shared" si="0"/>
        <v>0</v>
      </c>
    </row>
    <row r="11" spans="1:8" ht="39" customHeight="1" x14ac:dyDescent="0.2">
      <c r="A11" s="73" t="s">
        <v>68</v>
      </c>
      <c r="B11" s="74" t="s">
        <v>7</v>
      </c>
      <c r="C11" s="94" t="s">
        <v>263</v>
      </c>
      <c r="D11" s="95" t="s">
        <v>264</v>
      </c>
      <c r="E11" s="96" t="s">
        <v>101</v>
      </c>
      <c r="F11" s="142">
        <v>29</v>
      </c>
      <c r="G11" s="142"/>
      <c r="H11" s="124">
        <f t="shared" si="0"/>
        <v>0</v>
      </c>
    </row>
    <row r="12" spans="1:8" ht="32.25" customHeight="1" x14ac:dyDescent="0.2">
      <c r="A12" s="73" t="s">
        <v>127</v>
      </c>
      <c r="B12" s="74" t="s">
        <v>7</v>
      </c>
      <c r="C12" s="94" t="s">
        <v>265</v>
      </c>
      <c r="D12" s="95" t="s">
        <v>266</v>
      </c>
      <c r="E12" s="96" t="s">
        <v>121</v>
      </c>
      <c r="F12" s="142">
        <v>1</v>
      </c>
      <c r="G12" s="142"/>
      <c r="H12" s="124">
        <f t="shared" si="0"/>
        <v>0</v>
      </c>
    </row>
    <row r="13" spans="1:8" ht="31.5" customHeight="1" x14ac:dyDescent="0.2">
      <c r="A13" s="73" t="s">
        <v>50</v>
      </c>
      <c r="B13" s="74" t="s">
        <v>7</v>
      </c>
      <c r="C13" s="94" t="s">
        <v>267</v>
      </c>
      <c r="D13" s="95" t="s">
        <v>268</v>
      </c>
      <c r="E13" s="96" t="s">
        <v>121</v>
      </c>
      <c r="F13" s="142">
        <v>2</v>
      </c>
      <c r="G13" s="142"/>
      <c r="H13" s="124">
        <f t="shared" si="0"/>
        <v>0</v>
      </c>
    </row>
    <row r="14" spans="1:8" ht="33" customHeight="1" x14ac:dyDescent="0.2">
      <c r="A14" s="73" t="s">
        <v>151</v>
      </c>
      <c r="B14" s="74" t="s">
        <v>7</v>
      </c>
      <c r="C14" s="94" t="s">
        <v>269</v>
      </c>
      <c r="D14" s="95" t="s">
        <v>270</v>
      </c>
      <c r="E14" s="96" t="s">
        <v>121</v>
      </c>
      <c r="F14" s="142">
        <v>2</v>
      </c>
      <c r="G14" s="142"/>
      <c r="H14" s="124">
        <f t="shared" si="0"/>
        <v>0</v>
      </c>
    </row>
    <row r="15" spans="1:8" ht="26.25" customHeight="1" x14ac:dyDescent="0.2">
      <c r="A15" s="177" t="s">
        <v>311</v>
      </c>
      <c r="B15" s="178"/>
      <c r="C15" s="178"/>
      <c r="D15" s="178"/>
      <c r="E15" s="97"/>
      <c r="F15" s="143"/>
      <c r="G15" s="143"/>
      <c r="H15" s="144"/>
    </row>
    <row r="16" spans="1:8" ht="63" x14ac:dyDescent="0.2">
      <c r="A16" s="89" t="s">
        <v>92</v>
      </c>
      <c r="B16" s="74" t="s">
        <v>643</v>
      </c>
      <c r="C16" s="91" t="s">
        <v>271</v>
      </c>
      <c r="D16" s="92" t="s">
        <v>272</v>
      </c>
      <c r="E16" s="93" t="s">
        <v>101</v>
      </c>
      <c r="F16" s="145">
        <v>1.7</v>
      </c>
      <c r="G16" s="145"/>
      <c r="H16" s="142">
        <f>ROUND(F16*G16,2)</f>
        <v>0</v>
      </c>
    </row>
    <row r="17" spans="1:8" ht="68.25" customHeight="1" x14ac:dyDescent="0.2">
      <c r="A17" s="73" t="s">
        <v>154</v>
      </c>
      <c r="B17" s="74" t="s">
        <v>643</v>
      </c>
      <c r="C17" s="94" t="s">
        <v>273</v>
      </c>
      <c r="D17" s="95" t="s">
        <v>274</v>
      </c>
      <c r="E17" s="96" t="s">
        <v>101</v>
      </c>
      <c r="F17" s="146">
        <v>12</v>
      </c>
      <c r="G17" s="146"/>
      <c r="H17" s="142">
        <f t="shared" ref="H17:H38" si="1">ROUND(F17*G17,2)</f>
        <v>0</v>
      </c>
    </row>
    <row r="18" spans="1:8" ht="89.25" customHeight="1" x14ac:dyDescent="0.2">
      <c r="A18" s="73" t="s">
        <v>88</v>
      </c>
      <c r="B18" s="74" t="s">
        <v>643</v>
      </c>
      <c r="C18" s="94" t="s">
        <v>275</v>
      </c>
      <c r="D18" s="95" t="s">
        <v>276</v>
      </c>
      <c r="E18" s="96" t="s">
        <v>101</v>
      </c>
      <c r="F18" s="142">
        <v>14</v>
      </c>
      <c r="G18" s="142"/>
      <c r="H18" s="142">
        <f t="shared" si="1"/>
        <v>0</v>
      </c>
    </row>
    <row r="19" spans="1:8" ht="94.5" x14ac:dyDescent="0.2">
      <c r="A19" s="73" t="s">
        <v>15</v>
      </c>
      <c r="B19" s="74" t="s">
        <v>643</v>
      </c>
      <c r="C19" s="94" t="s">
        <v>218</v>
      </c>
      <c r="D19" s="95" t="s">
        <v>277</v>
      </c>
      <c r="E19" s="96" t="s">
        <v>101</v>
      </c>
      <c r="F19" s="142">
        <v>7.5</v>
      </c>
      <c r="G19" s="142"/>
      <c r="H19" s="142">
        <f t="shared" si="1"/>
        <v>0</v>
      </c>
    </row>
    <row r="20" spans="1:8" ht="63" x14ac:dyDescent="0.2">
      <c r="A20" s="73" t="s">
        <v>97</v>
      </c>
      <c r="B20" s="74" t="s">
        <v>643</v>
      </c>
      <c r="C20" s="94" t="s">
        <v>278</v>
      </c>
      <c r="D20" s="95" t="s">
        <v>279</v>
      </c>
      <c r="E20" s="96" t="s">
        <v>121</v>
      </c>
      <c r="F20" s="142">
        <v>2</v>
      </c>
      <c r="G20" s="142"/>
      <c r="H20" s="142">
        <f t="shared" si="1"/>
        <v>0</v>
      </c>
    </row>
    <row r="21" spans="1:8" ht="63" x14ac:dyDescent="0.2">
      <c r="A21" s="73" t="s">
        <v>26</v>
      </c>
      <c r="B21" s="74" t="s">
        <v>643</v>
      </c>
      <c r="C21" s="94" t="s">
        <v>278</v>
      </c>
      <c r="D21" s="95" t="s">
        <v>280</v>
      </c>
      <c r="E21" s="96" t="s">
        <v>121</v>
      </c>
      <c r="F21" s="142">
        <v>4</v>
      </c>
      <c r="G21" s="142"/>
      <c r="H21" s="142">
        <f t="shared" si="1"/>
        <v>0</v>
      </c>
    </row>
    <row r="22" spans="1:8" ht="77.25" customHeight="1" x14ac:dyDescent="0.2">
      <c r="A22" s="73" t="s">
        <v>105</v>
      </c>
      <c r="B22" s="74" t="s">
        <v>643</v>
      </c>
      <c r="C22" s="94" t="s">
        <v>271</v>
      </c>
      <c r="D22" s="95" t="s">
        <v>281</v>
      </c>
      <c r="E22" s="96" t="s">
        <v>220</v>
      </c>
      <c r="F22" s="142">
        <v>2</v>
      </c>
      <c r="G22" s="142"/>
      <c r="H22" s="142">
        <f t="shared" si="1"/>
        <v>0</v>
      </c>
    </row>
    <row r="23" spans="1:8" ht="57" customHeight="1" x14ac:dyDescent="0.2">
      <c r="A23" s="73" t="s">
        <v>5</v>
      </c>
      <c r="B23" s="74" t="s">
        <v>643</v>
      </c>
      <c r="C23" s="94" t="s">
        <v>271</v>
      </c>
      <c r="D23" s="95" t="s">
        <v>282</v>
      </c>
      <c r="E23" s="96" t="s">
        <v>220</v>
      </c>
      <c r="F23" s="142">
        <v>1</v>
      </c>
      <c r="G23" s="142"/>
      <c r="H23" s="142">
        <f t="shared" si="1"/>
        <v>0</v>
      </c>
    </row>
    <row r="24" spans="1:8" ht="61.5" customHeight="1" x14ac:dyDescent="0.2">
      <c r="A24" s="73" t="s">
        <v>98</v>
      </c>
      <c r="B24" s="74" t="s">
        <v>643</v>
      </c>
      <c r="C24" s="94" t="s">
        <v>271</v>
      </c>
      <c r="D24" s="95" t="s">
        <v>283</v>
      </c>
      <c r="E24" s="96" t="s">
        <v>249</v>
      </c>
      <c r="F24" s="142">
        <v>1</v>
      </c>
      <c r="G24" s="142"/>
      <c r="H24" s="142">
        <f t="shared" si="1"/>
        <v>0</v>
      </c>
    </row>
    <row r="25" spans="1:8" ht="51.75" customHeight="1" x14ac:dyDescent="0.2">
      <c r="A25" s="73" t="s">
        <v>19</v>
      </c>
      <c r="B25" s="74" t="s">
        <v>643</v>
      </c>
      <c r="C25" s="94" t="s">
        <v>271</v>
      </c>
      <c r="D25" s="95" t="s">
        <v>284</v>
      </c>
      <c r="E25" s="96" t="s">
        <v>220</v>
      </c>
      <c r="F25" s="142">
        <v>2</v>
      </c>
      <c r="G25" s="142"/>
      <c r="H25" s="142">
        <f t="shared" si="1"/>
        <v>0</v>
      </c>
    </row>
    <row r="26" spans="1:8" ht="46.5" customHeight="1" x14ac:dyDescent="0.2">
      <c r="A26" s="73" t="s">
        <v>120</v>
      </c>
      <c r="B26" s="74" t="s">
        <v>643</v>
      </c>
      <c r="C26" s="94" t="s">
        <v>285</v>
      </c>
      <c r="D26" s="95" t="s">
        <v>286</v>
      </c>
      <c r="E26" s="96" t="s">
        <v>220</v>
      </c>
      <c r="F26" s="142">
        <v>1</v>
      </c>
      <c r="G26" s="142"/>
      <c r="H26" s="142">
        <f t="shared" si="1"/>
        <v>0</v>
      </c>
    </row>
    <row r="27" spans="1:8" ht="49.5" customHeight="1" x14ac:dyDescent="0.2">
      <c r="A27" s="73" t="s">
        <v>181</v>
      </c>
      <c r="B27" s="74" t="s">
        <v>643</v>
      </c>
      <c r="C27" s="94" t="s">
        <v>287</v>
      </c>
      <c r="D27" s="95" t="s">
        <v>288</v>
      </c>
      <c r="E27" s="96" t="s">
        <v>220</v>
      </c>
      <c r="F27" s="142">
        <v>1</v>
      </c>
      <c r="G27" s="142"/>
      <c r="H27" s="142">
        <f t="shared" si="1"/>
        <v>0</v>
      </c>
    </row>
    <row r="28" spans="1:8" ht="56.25" customHeight="1" x14ac:dyDescent="0.2">
      <c r="A28" s="73" t="s">
        <v>182</v>
      </c>
      <c r="B28" s="74" t="s">
        <v>643</v>
      </c>
      <c r="C28" s="94" t="s">
        <v>289</v>
      </c>
      <c r="D28" s="95" t="s">
        <v>290</v>
      </c>
      <c r="E28" s="96" t="s">
        <v>220</v>
      </c>
      <c r="F28" s="142">
        <v>1</v>
      </c>
      <c r="G28" s="142"/>
      <c r="H28" s="142">
        <f t="shared" si="1"/>
        <v>0</v>
      </c>
    </row>
    <row r="29" spans="1:8" ht="54.75" customHeight="1" x14ac:dyDescent="0.2">
      <c r="A29" s="73" t="s">
        <v>143</v>
      </c>
      <c r="B29" s="74" t="s">
        <v>643</v>
      </c>
      <c r="C29" s="98" t="s">
        <v>291</v>
      </c>
      <c r="D29" s="99" t="s">
        <v>292</v>
      </c>
      <c r="E29" s="100" t="s">
        <v>220</v>
      </c>
      <c r="F29" s="147">
        <v>4</v>
      </c>
      <c r="G29" s="147"/>
      <c r="H29" s="142">
        <f t="shared" si="1"/>
        <v>0</v>
      </c>
    </row>
    <row r="30" spans="1:8" ht="45.75" customHeight="1" x14ac:dyDescent="0.2">
      <c r="A30" s="73" t="s">
        <v>46</v>
      </c>
      <c r="B30" s="74" t="s">
        <v>643</v>
      </c>
      <c r="C30" s="98" t="s">
        <v>293</v>
      </c>
      <c r="D30" s="99" t="s">
        <v>294</v>
      </c>
      <c r="E30" s="100" t="s">
        <v>220</v>
      </c>
      <c r="F30" s="147">
        <v>1</v>
      </c>
      <c r="G30" s="147"/>
      <c r="H30" s="142">
        <f t="shared" si="1"/>
        <v>0</v>
      </c>
    </row>
    <row r="31" spans="1:8" ht="41.25" customHeight="1" x14ac:dyDescent="0.2">
      <c r="A31" s="73" t="s">
        <v>160</v>
      </c>
      <c r="B31" s="74" t="s">
        <v>643</v>
      </c>
      <c r="C31" s="98" t="s">
        <v>295</v>
      </c>
      <c r="D31" s="99" t="s">
        <v>296</v>
      </c>
      <c r="E31" s="100" t="s">
        <v>220</v>
      </c>
      <c r="F31" s="147">
        <v>1</v>
      </c>
      <c r="G31" s="147"/>
      <c r="H31" s="142">
        <f t="shared" si="1"/>
        <v>0</v>
      </c>
    </row>
    <row r="32" spans="1:8" ht="40.5" customHeight="1" x14ac:dyDescent="0.2">
      <c r="A32" s="73" t="s">
        <v>72</v>
      </c>
      <c r="B32" s="74" t="s">
        <v>643</v>
      </c>
      <c r="C32" s="98" t="s">
        <v>295</v>
      </c>
      <c r="D32" s="99" t="s">
        <v>297</v>
      </c>
      <c r="E32" s="100" t="s">
        <v>220</v>
      </c>
      <c r="F32" s="147">
        <v>1</v>
      </c>
      <c r="G32" s="147"/>
      <c r="H32" s="142">
        <f t="shared" si="1"/>
        <v>0</v>
      </c>
    </row>
    <row r="33" spans="1:8" ht="46.5" customHeight="1" x14ac:dyDescent="0.2">
      <c r="A33" s="73" t="s">
        <v>124</v>
      </c>
      <c r="B33" s="74" t="s">
        <v>643</v>
      </c>
      <c r="C33" s="98" t="s">
        <v>298</v>
      </c>
      <c r="D33" s="99" t="s">
        <v>299</v>
      </c>
      <c r="E33" s="100" t="s">
        <v>101</v>
      </c>
      <c r="F33" s="147">
        <v>33.5</v>
      </c>
      <c r="G33" s="147"/>
      <c r="H33" s="142">
        <f t="shared" si="1"/>
        <v>0</v>
      </c>
    </row>
    <row r="34" spans="1:8" ht="39.75" customHeight="1" x14ac:dyDescent="0.2">
      <c r="A34" s="73" t="s">
        <v>51</v>
      </c>
      <c r="B34" s="74" t="s">
        <v>643</v>
      </c>
      <c r="C34" s="98" t="s">
        <v>300</v>
      </c>
      <c r="D34" s="99" t="s">
        <v>301</v>
      </c>
      <c r="E34" s="100" t="s">
        <v>302</v>
      </c>
      <c r="F34" s="147">
        <v>1</v>
      </c>
      <c r="G34" s="147"/>
      <c r="H34" s="142">
        <f t="shared" si="1"/>
        <v>0</v>
      </c>
    </row>
    <row r="35" spans="1:8" ht="55.5" customHeight="1" x14ac:dyDescent="0.2">
      <c r="A35" s="73" t="s">
        <v>183</v>
      </c>
      <c r="B35" s="74" t="s">
        <v>643</v>
      </c>
      <c r="C35" s="98" t="s">
        <v>303</v>
      </c>
      <c r="D35" s="99" t="s">
        <v>304</v>
      </c>
      <c r="E35" s="100" t="s">
        <v>101</v>
      </c>
      <c r="F35" s="147">
        <v>14</v>
      </c>
      <c r="G35" s="147"/>
      <c r="H35" s="142">
        <f t="shared" si="1"/>
        <v>0</v>
      </c>
    </row>
    <row r="36" spans="1:8" ht="56.25" customHeight="1" x14ac:dyDescent="0.2">
      <c r="A36" s="73" t="s">
        <v>184</v>
      </c>
      <c r="B36" s="74" t="s">
        <v>643</v>
      </c>
      <c r="C36" s="98" t="s">
        <v>305</v>
      </c>
      <c r="D36" s="99" t="s">
        <v>306</v>
      </c>
      <c r="E36" s="100" t="s">
        <v>101</v>
      </c>
      <c r="F36" s="147">
        <v>7.5</v>
      </c>
      <c r="G36" s="147"/>
      <c r="H36" s="142">
        <f t="shared" si="1"/>
        <v>0</v>
      </c>
    </row>
    <row r="37" spans="1:8" ht="54" customHeight="1" x14ac:dyDescent="0.2">
      <c r="A37" s="73" t="s">
        <v>158</v>
      </c>
      <c r="B37" s="74" t="s">
        <v>643</v>
      </c>
      <c r="C37" s="98" t="s">
        <v>307</v>
      </c>
      <c r="D37" s="99" t="s">
        <v>308</v>
      </c>
      <c r="E37" s="100" t="s">
        <v>101</v>
      </c>
      <c r="F37" s="147">
        <v>12</v>
      </c>
      <c r="G37" s="147"/>
      <c r="H37" s="142">
        <f t="shared" si="1"/>
        <v>0</v>
      </c>
    </row>
    <row r="38" spans="1:8" ht="47.25" customHeight="1" x14ac:dyDescent="0.2">
      <c r="A38" s="73" t="s">
        <v>86</v>
      </c>
      <c r="B38" s="74" t="s">
        <v>643</v>
      </c>
      <c r="C38" s="98" t="s">
        <v>309</v>
      </c>
      <c r="D38" s="99" t="s">
        <v>310</v>
      </c>
      <c r="E38" s="100" t="s">
        <v>249</v>
      </c>
      <c r="F38" s="147">
        <v>1</v>
      </c>
      <c r="G38" s="147"/>
      <c r="H38" s="142">
        <f t="shared" si="1"/>
        <v>0</v>
      </c>
    </row>
    <row r="39" spans="1:8" ht="25.5" customHeight="1" x14ac:dyDescent="0.2">
      <c r="A39" s="168" t="s">
        <v>312</v>
      </c>
      <c r="B39" s="168"/>
      <c r="C39" s="168"/>
      <c r="D39" s="168"/>
      <c r="E39" s="168"/>
      <c r="F39" s="176"/>
      <c r="G39" s="176"/>
      <c r="H39" s="148">
        <f>SUM(H8:H38)</f>
        <v>0</v>
      </c>
    </row>
  </sheetData>
  <mergeCells count="6">
    <mergeCell ref="A39:G39"/>
    <mergeCell ref="A15:D15"/>
    <mergeCell ref="A8:D8"/>
    <mergeCell ref="A2:H3"/>
    <mergeCell ref="A4:H4"/>
    <mergeCell ref="A5:H5"/>
  </mergeCells>
  <phoneticPr fontId="6" type="noConversion"/>
  <pageMargins left="0.3543307086614173" right="0.3543307086614173" top="0.59055118110236215" bottom="0.59055118110236215" header="0.51181102362204722" footer="0.51181102362204722"/>
  <pageSetup paperSize="9"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9"/>
  <sheetViews>
    <sheetView topLeftCell="A2" zoomScale="90" zoomScaleNormal="90" workbookViewId="0">
      <selection activeCell="G9" sqref="G9"/>
    </sheetView>
  </sheetViews>
  <sheetFormatPr defaultRowHeight="15" x14ac:dyDescent="0.2"/>
  <cols>
    <col min="1" max="1" width="7.140625" style="1" customWidth="1"/>
    <col min="2" max="2" width="12.5703125" style="1" customWidth="1"/>
    <col min="3" max="3" width="22.140625" style="1" customWidth="1"/>
    <col min="4" max="4" width="62.7109375" style="1" customWidth="1"/>
    <col min="5" max="5" width="9.85546875" style="1" customWidth="1"/>
    <col min="6" max="6" width="15.7109375" style="1" customWidth="1"/>
    <col min="7" max="7" width="16.42578125" style="1" customWidth="1"/>
    <col min="8" max="8" width="20.7109375" style="1" bestFit="1" customWidth="1"/>
    <col min="9" max="9" width="13" style="1" customWidth="1"/>
    <col min="10" max="16384" width="9.140625" style="1"/>
  </cols>
  <sheetData>
    <row r="2" spans="1:8" ht="15" customHeight="1" x14ac:dyDescent="0.2">
      <c r="A2" s="159" t="s">
        <v>209</v>
      </c>
      <c r="B2" s="159"/>
      <c r="C2" s="159"/>
      <c r="D2" s="159"/>
      <c r="E2" s="159"/>
      <c r="F2" s="159"/>
      <c r="G2" s="159"/>
      <c r="H2" s="159"/>
    </row>
    <row r="3" spans="1:8" ht="15" customHeight="1" x14ac:dyDescent="0.2">
      <c r="A3" s="159"/>
      <c r="B3" s="159"/>
      <c r="C3" s="159"/>
      <c r="D3" s="159"/>
      <c r="E3" s="159"/>
      <c r="F3" s="159"/>
      <c r="G3" s="159"/>
      <c r="H3" s="159"/>
    </row>
    <row r="4" spans="1:8" ht="15.75" x14ac:dyDescent="0.2">
      <c r="A4" s="164" t="s">
        <v>210</v>
      </c>
      <c r="B4" s="164"/>
      <c r="C4" s="164"/>
      <c r="D4" s="164"/>
      <c r="E4" s="164"/>
      <c r="F4" s="164"/>
      <c r="G4" s="164"/>
      <c r="H4" s="164"/>
    </row>
    <row r="5" spans="1:8" ht="15.75" x14ac:dyDescent="0.25">
      <c r="A5" s="165" t="s">
        <v>257</v>
      </c>
      <c r="B5" s="166"/>
      <c r="C5" s="166"/>
      <c r="D5" s="166"/>
      <c r="E5" s="166"/>
      <c r="F5" s="166"/>
      <c r="G5" s="166"/>
      <c r="H5" s="167"/>
    </row>
    <row r="6" spans="1:8" ht="31.5" x14ac:dyDescent="0.2">
      <c r="A6" s="2" t="s">
        <v>81</v>
      </c>
      <c r="B6" s="2" t="s">
        <v>193</v>
      </c>
      <c r="C6" s="2" t="s">
        <v>20</v>
      </c>
      <c r="D6" s="2" t="s">
        <v>194</v>
      </c>
      <c r="E6" s="2" t="s">
        <v>195</v>
      </c>
      <c r="F6" s="2" t="s">
        <v>196</v>
      </c>
      <c r="G6" s="2" t="s">
        <v>197</v>
      </c>
      <c r="H6" s="2" t="s">
        <v>96</v>
      </c>
    </row>
    <row r="7" spans="1:8" ht="26.25" customHeight="1" x14ac:dyDescent="0.2">
      <c r="A7" s="3" t="s">
        <v>198</v>
      </c>
      <c r="B7" s="3" t="s">
        <v>199</v>
      </c>
      <c r="C7" s="3" t="s">
        <v>200</v>
      </c>
      <c r="D7" s="3" t="s">
        <v>201</v>
      </c>
      <c r="E7" s="3" t="s">
        <v>202</v>
      </c>
      <c r="F7" s="3" t="s">
        <v>203</v>
      </c>
      <c r="G7" s="3" t="s">
        <v>204</v>
      </c>
      <c r="H7" s="8" t="s">
        <v>205</v>
      </c>
    </row>
    <row r="8" spans="1:8" ht="28.5" customHeight="1" x14ac:dyDescent="0.2">
      <c r="A8" s="21" t="s">
        <v>433</v>
      </c>
      <c r="B8" s="22"/>
      <c r="C8" s="22"/>
      <c r="D8" s="22"/>
      <c r="E8" s="20"/>
      <c r="F8" s="20"/>
      <c r="G8" s="20"/>
      <c r="H8" s="6"/>
    </row>
    <row r="9" spans="1:8" ht="32.25" customHeight="1" x14ac:dyDescent="0.2">
      <c r="A9" s="73" t="s">
        <v>43</v>
      </c>
      <c r="B9" s="74" t="s">
        <v>637</v>
      </c>
      <c r="C9" s="75" t="s">
        <v>318</v>
      </c>
      <c r="D9" s="76" t="s">
        <v>319</v>
      </c>
      <c r="E9" s="77" t="s">
        <v>220</v>
      </c>
      <c r="F9" s="149">
        <v>6</v>
      </c>
      <c r="G9" s="149"/>
      <c r="H9" s="124">
        <f t="shared" ref="H9:H30" si="0">ROUND(F9*G9,2)</f>
        <v>0</v>
      </c>
    </row>
    <row r="10" spans="1:8" ht="40.5" customHeight="1" x14ac:dyDescent="0.2">
      <c r="A10" s="73" t="s">
        <v>161</v>
      </c>
      <c r="B10" s="74" t="s">
        <v>637</v>
      </c>
      <c r="C10" s="75" t="s">
        <v>320</v>
      </c>
      <c r="D10" s="76" t="s">
        <v>321</v>
      </c>
      <c r="E10" s="77" t="s">
        <v>220</v>
      </c>
      <c r="F10" s="149">
        <v>3</v>
      </c>
      <c r="G10" s="149"/>
      <c r="H10" s="124">
        <f t="shared" si="0"/>
        <v>0</v>
      </c>
    </row>
    <row r="11" spans="1:8" ht="42" customHeight="1" x14ac:dyDescent="0.2">
      <c r="A11" s="73" t="s">
        <v>68</v>
      </c>
      <c r="B11" s="74" t="s">
        <v>637</v>
      </c>
      <c r="C11" s="75" t="s">
        <v>322</v>
      </c>
      <c r="D11" s="76" t="s">
        <v>323</v>
      </c>
      <c r="E11" s="77" t="s">
        <v>220</v>
      </c>
      <c r="F11" s="149">
        <v>8</v>
      </c>
      <c r="G11" s="149"/>
      <c r="H11" s="124">
        <f t="shared" si="0"/>
        <v>0</v>
      </c>
    </row>
    <row r="12" spans="1:8" ht="45" customHeight="1" x14ac:dyDescent="0.2">
      <c r="A12" s="73" t="s">
        <v>127</v>
      </c>
      <c r="B12" s="74" t="s">
        <v>637</v>
      </c>
      <c r="C12" s="75" t="s">
        <v>322</v>
      </c>
      <c r="D12" s="76" t="s">
        <v>324</v>
      </c>
      <c r="E12" s="77" t="s">
        <v>220</v>
      </c>
      <c r="F12" s="149">
        <v>1</v>
      </c>
      <c r="G12" s="149"/>
      <c r="H12" s="124">
        <f t="shared" si="0"/>
        <v>0</v>
      </c>
    </row>
    <row r="13" spans="1:8" ht="43.5" customHeight="1" x14ac:dyDescent="0.2">
      <c r="A13" s="73" t="s">
        <v>50</v>
      </c>
      <c r="B13" s="74" t="s">
        <v>637</v>
      </c>
      <c r="C13" s="75" t="s">
        <v>325</v>
      </c>
      <c r="D13" s="76" t="s">
        <v>326</v>
      </c>
      <c r="E13" s="77" t="s">
        <v>220</v>
      </c>
      <c r="F13" s="149">
        <v>1</v>
      </c>
      <c r="G13" s="149"/>
      <c r="H13" s="124">
        <f t="shared" si="0"/>
        <v>0</v>
      </c>
    </row>
    <row r="14" spans="1:8" ht="36" customHeight="1" x14ac:dyDescent="0.2">
      <c r="A14" s="73" t="s">
        <v>151</v>
      </c>
      <c r="B14" s="74" t="s">
        <v>637</v>
      </c>
      <c r="C14" s="75" t="s">
        <v>327</v>
      </c>
      <c r="D14" s="76" t="s">
        <v>328</v>
      </c>
      <c r="E14" s="77" t="s">
        <v>220</v>
      </c>
      <c r="F14" s="149">
        <v>1</v>
      </c>
      <c r="G14" s="149"/>
      <c r="H14" s="124">
        <f t="shared" si="0"/>
        <v>0</v>
      </c>
    </row>
    <row r="15" spans="1:8" ht="40.5" customHeight="1" x14ac:dyDescent="0.2">
      <c r="A15" s="73" t="s">
        <v>92</v>
      </c>
      <c r="B15" s="74" t="s">
        <v>637</v>
      </c>
      <c r="C15" s="78" t="s">
        <v>329</v>
      </c>
      <c r="D15" s="79" t="s">
        <v>330</v>
      </c>
      <c r="E15" s="80" t="s">
        <v>101</v>
      </c>
      <c r="F15" s="149">
        <v>2</v>
      </c>
      <c r="G15" s="149"/>
      <c r="H15" s="124">
        <f t="shared" si="0"/>
        <v>0</v>
      </c>
    </row>
    <row r="16" spans="1:8" ht="39.75" customHeight="1" x14ac:dyDescent="0.2">
      <c r="A16" s="73" t="s">
        <v>154</v>
      </c>
      <c r="B16" s="74" t="s">
        <v>637</v>
      </c>
      <c r="C16" s="75" t="s">
        <v>331</v>
      </c>
      <c r="D16" s="76" t="s">
        <v>332</v>
      </c>
      <c r="E16" s="77" t="s">
        <v>101</v>
      </c>
      <c r="F16" s="149">
        <v>45</v>
      </c>
      <c r="G16" s="149"/>
      <c r="H16" s="124">
        <f t="shared" si="0"/>
        <v>0</v>
      </c>
    </row>
    <row r="17" spans="1:8" ht="41.25" customHeight="1" x14ac:dyDescent="0.2">
      <c r="A17" s="73" t="s">
        <v>88</v>
      </c>
      <c r="B17" s="74" t="s">
        <v>637</v>
      </c>
      <c r="C17" s="75" t="s">
        <v>333</v>
      </c>
      <c r="D17" s="76" t="s">
        <v>334</v>
      </c>
      <c r="E17" s="77" t="s">
        <v>101</v>
      </c>
      <c r="F17" s="149">
        <v>183</v>
      </c>
      <c r="G17" s="149"/>
      <c r="H17" s="124">
        <f t="shared" si="0"/>
        <v>0</v>
      </c>
    </row>
    <row r="18" spans="1:8" ht="42" customHeight="1" x14ac:dyDescent="0.2">
      <c r="A18" s="73" t="s">
        <v>15</v>
      </c>
      <c r="B18" s="74" t="s">
        <v>637</v>
      </c>
      <c r="C18" s="75" t="s">
        <v>335</v>
      </c>
      <c r="D18" s="76" t="s">
        <v>336</v>
      </c>
      <c r="E18" s="77" t="s">
        <v>101</v>
      </c>
      <c r="F18" s="149">
        <v>102</v>
      </c>
      <c r="G18" s="149"/>
      <c r="H18" s="124">
        <f t="shared" si="0"/>
        <v>0</v>
      </c>
    </row>
    <row r="19" spans="1:8" ht="39.75" customHeight="1" x14ac:dyDescent="0.2">
      <c r="A19" s="73" t="s">
        <v>97</v>
      </c>
      <c r="B19" s="74" t="s">
        <v>637</v>
      </c>
      <c r="C19" s="75" t="s">
        <v>337</v>
      </c>
      <c r="D19" s="76" t="s">
        <v>338</v>
      </c>
      <c r="E19" s="77" t="s">
        <v>101</v>
      </c>
      <c r="F19" s="149">
        <v>2</v>
      </c>
      <c r="G19" s="149"/>
      <c r="H19" s="124">
        <f t="shared" si="0"/>
        <v>0</v>
      </c>
    </row>
    <row r="20" spans="1:8" ht="37.5" customHeight="1" x14ac:dyDescent="0.2">
      <c r="A20" s="73" t="s">
        <v>26</v>
      </c>
      <c r="B20" s="74" t="s">
        <v>637</v>
      </c>
      <c r="C20" s="75" t="s">
        <v>339</v>
      </c>
      <c r="D20" s="76" t="s">
        <v>340</v>
      </c>
      <c r="E20" s="77" t="s">
        <v>101</v>
      </c>
      <c r="F20" s="149">
        <v>2</v>
      </c>
      <c r="G20" s="149"/>
      <c r="H20" s="124">
        <f t="shared" si="0"/>
        <v>0</v>
      </c>
    </row>
    <row r="21" spans="1:8" ht="37.5" customHeight="1" x14ac:dyDescent="0.2">
      <c r="A21" s="73" t="s">
        <v>105</v>
      </c>
      <c r="B21" s="74" t="s">
        <v>637</v>
      </c>
      <c r="C21" s="78" t="s">
        <v>341</v>
      </c>
      <c r="D21" s="79" t="s">
        <v>342</v>
      </c>
      <c r="E21" s="80" t="s">
        <v>101</v>
      </c>
      <c r="F21" s="149">
        <v>70</v>
      </c>
      <c r="G21" s="149"/>
      <c r="H21" s="124">
        <f t="shared" si="0"/>
        <v>0</v>
      </c>
    </row>
    <row r="22" spans="1:8" ht="34.5" customHeight="1" x14ac:dyDescent="0.2">
      <c r="A22" s="73" t="s">
        <v>5</v>
      </c>
      <c r="B22" s="74" t="s">
        <v>637</v>
      </c>
      <c r="C22" s="75" t="s">
        <v>343</v>
      </c>
      <c r="D22" s="76" t="s">
        <v>344</v>
      </c>
      <c r="E22" s="77" t="s">
        <v>101</v>
      </c>
      <c r="F22" s="149">
        <v>148</v>
      </c>
      <c r="G22" s="149"/>
      <c r="H22" s="124">
        <f t="shared" si="0"/>
        <v>0</v>
      </c>
    </row>
    <row r="23" spans="1:8" ht="39.75" customHeight="1" x14ac:dyDescent="0.2">
      <c r="A23" s="73" t="s">
        <v>98</v>
      </c>
      <c r="B23" s="74" t="s">
        <v>637</v>
      </c>
      <c r="C23" s="78" t="s">
        <v>345</v>
      </c>
      <c r="D23" s="79" t="s">
        <v>346</v>
      </c>
      <c r="E23" s="80" t="s">
        <v>101</v>
      </c>
      <c r="F23" s="149">
        <v>10</v>
      </c>
      <c r="G23" s="149"/>
      <c r="H23" s="124">
        <f t="shared" si="0"/>
        <v>0</v>
      </c>
    </row>
    <row r="24" spans="1:8" ht="39.75" customHeight="1" x14ac:dyDescent="0.2">
      <c r="A24" s="73" t="s">
        <v>19</v>
      </c>
      <c r="B24" s="74" t="s">
        <v>637</v>
      </c>
      <c r="C24" s="75" t="s">
        <v>347</v>
      </c>
      <c r="D24" s="76" t="s">
        <v>348</v>
      </c>
      <c r="E24" s="77" t="s">
        <v>101</v>
      </c>
      <c r="F24" s="149">
        <v>78</v>
      </c>
      <c r="G24" s="149"/>
      <c r="H24" s="124">
        <f t="shared" si="0"/>
        <v>0</v>
      </c>
    </row>
    <row r="25" spans="1:8" ht="39.75" customHeight="1" x14ac:dyDescent="0.2">
      <c r="A25" s="73" t="s">
        <v>120</v>
      </c>
      <c r="B25" s="74" t="s">
        <v>637</v>
      </c>
      <c r="C25" s="75" t="s">
        <v>349</v>
      </c>
      <c r="D25" s="76" t="s">
        <v>350</v>
      </c>
      <c r="E25" s="77" t="s">
        <v>101</v>
      </c>
      <c r="F25" s="149">
        <v>24</v>
      </c>
      <c r="G25" s="149"/>
      <c r="H25" s="124">
        <f t="shared" si="0"/>
        <v>0</v>
      </c>
    </row>
    <row r="26" spans="1:8" ht="37.5" customHeight="1" x14ac:dyDescent="0.2">
      <c r="A26" s="73" t="s">
        <v>181</v>
      </c>
      <c r="B26" s="74" t="s">
        <v>637</v>
      </c>
      <c r="C26" s="75" t="s">
        <v>351</v>
      </c>
      <c r="D26" s="76" t="s">
        <v>352</v>
      </c>
      <c r="E26" s="77" t="s">
        <v>220</v>
      </c>
      <c r="F26" s="149">
        <v>2</v>
      </c>
      <c r="G26" s="149"/>
      <c r="H26" s="124">
        <f t="shared" si="0"/>
        <v>0</v>
      </c>
    </row>
    <row r="27" spans="1:8" ht="36" customHeight="1" x14ac:dyDescent="0.2">
      <c r="A27" s="81" t="s">
        <v>182</v>
      </c>
      <c r="B27" s="74" t="s">
        <v>637</v>
      </c>
      <c r="C27" s="75" t="s">
        <v>353</v>
      </c>
      <c r="D27" s="76" t="s">
        <v>354</v>
      </c>
      <c r="E27" s="77" t="s">
        <v>220</v>
      </c>
      <c r="F27" s="149">
        <v>4</v>
      </c>
      <c r="G27" s="149"/>
      <c r="H27" s="124">
        <f t="shared" si="0"/>
        <v>0</v>
      </c>
    </row>
    <row r="28" spans="1:8" ht="40.5" customHeight="1" x14ac:dyDescent="0.2">
      <c r="A28" s="82" t="s">
        <v>143</v>
      </c>
      <c r="B28" s="74" t="s">
        <v>637</v>
      </c>
      <c r="C28" s="75" t="s">
        <v>355</v>
      </c>
      <c r="D28" s="76" t="s">
        <v>356</v>
      </c>
      <c r="E28" s="77" t="s">
        <v>220</v>
      </c>
      <c r="F28" s="149">
        <v>2</v>
      </c>
      <c r="G28" s="149"/>
      <c r="H28" s="124">
        <f t="shared" si="0"/>
        <v>0</v>
      </c>
    </row>
    <row r="29" spans="1:8" ht="42" customHeight="1" x14ac:dyDescent="0.2">
      <c r="A29" s="81" t="s">
        <v>46</v>
      </c>
      <c r="B29" s="74" t="s">
        <v>637</v>
      </c>
      <c r="C29" s="75" t="s">
        <v>357</v>
      </c>
      <c r="D29" s="76" t="s">
        <v>358</v>
      </c>
      <c r="E29" s="77" t="s">
        <v>220</v>
      </c>
      <c r="F29" s="149">
        <v>28</v>
      </c>
      <c r="G29" s="149"/>
      <c r="H29" s="124">
        <f t="shared" si="0"/>
        <v>0</v>
      </c>
    </row>
    <row r="30" spans="1:8" ht="63" x14ac:dyDescent="0.2">
      <c r="A30" s="81" t="s">
        <v>160</v>
      </c>
      <c r="B30" s="74" t="s">
        <v>637</v>
      </c>
      <c r="C30" s="75" t="s">
        <v>271</v>
      </c>
      <c r="D30" s="76" t="s">
        <v>359</v>
      </c>
      <c r="E30" s="77" t="s">
        <v>249</v>
      </c>
      <c r="F30" s="149">
        <v>1</v>
      </c>
      <c r="G30" s="149"/>
      <c r="H30" s="124">
        <f t="shared" si="0"/>
        <v>0</v>
      </c>
    </row>
    <row r="31" spans="1:8" ht="29.25" customHeight="1" x14ac:dyDescent="0.2">
      <c r="A31" s="83" t="s">
        <v>311</v>
      </c>
      <c r="B31" s="84"/>
      <c r="C31" s="84"/>
      <c r="D31" s="84"/>
      <c r="E31" s="84"/>
      <c r="F31" s="150"/>
      <c r="G31" s="150"/>
      <c r="H31" s="151"/>
    </row>
    <row r="32" spans="1:8" ht="39.75" customHeight="1" x14ac:dyDescent="0.2">
      <c r="A32" s="73" t="s">
        <v>72</v>
      </c>
      <c r="B32" s="74" t="s">
        <v>638</v>
      </c>
      <c r="C32" s="77" t="s">
        <v>271</v>
      </c>
      <c r="D32" s="76" t="s">
        <v>360</v>
      </c>
      <c r="E32" s="77" t="s">
        <v>121</v>
      </c>
      <c r="F32" s="149">
        <v>1</v>
      </c>
      <c r="G32" s="149"/>
      <c r="H32" s="124">
        <f>ROUND(F32*G32,2)</f>
        <v>0</v>
      </c>
    </row>
    <row r="33" spans="1:8" ht="36" customHeight="1" x14ac:dyDescent="0.2">
      <c r="A33" s="73" t="s">
        <v>124</v>
      </c>
      <c r="B33" s="74" t="s">
        <v>638</v>
      </c>
      <c r="C33" s="77" t="s">
        <v>271</v>
      </c>
      <c r="D33" s="76" t="s">
        <v>361</v>
      </c>
      <c r="E33" s="77" t="s">
        <v>121</v>
      </c>
      <c r="F33" s="149">
        <v>1</v>
      </c>
      <c r="G33" s="149"/>
      <c r="H33" s="124">
        <f t="shared" ref="H33:H78" si="1">ROUND(F33*G33,2)</f>
        <v>0</v>
      </c>
    </row>
    <row r="34" spans="1:8" ht="44.25" customHeight="1" x14ac:dyDescent="0.2">
      <c r="A34" s="73" t="s">
        <v>51</v>
      </c>
      <c r="B34" s="74" t="s">
        <v>638</v>
      </c>
      <c r="C34" s="77" t="s">
        <v>362</v>
      </c>
      <c r="D34" s="76" t="s">
        <v>363</v>
      </c>
      <c r="E34" s="77" t="s">
        <v>101</v>
      </c>
      <c r="F34" s="149">
        <v>78</v>
      </c>
      <c r="G34" s="149"/>
      <c r="H34" s="124">
        <f t="shared" si="1"/>
        <v>0</v>
      </c>
    </row>
    <row r="35" spans="1:8" ht="48" customHeight="1" x14ac:dyDescent="0.2">
      <c r="A35" s="73" t="s">
        <v>183</v>
      </c>
      <c r="B35" s="74" t="s">
        <v>638</v>
      </c>
      <c r="C35" s="77" t="s">
        <v>364</v>
      </c>
      <c r="D35" s="76" t="s">
        <v>365</v>
      </c>
      <c r="E35" s="77" t="s">
        <v>101</v>
      </c>
      <c r="F35" s="149">
        <v>10</v>
      </c>
      <c r="G35" s="149"/>
      <c r="H35" s="124">
        <f t="shared" si="1"/>
        <v>0</v>
      </c>
    </row>
    <row r="36" spans="1:8" ht="60.75" customHeight="1" x14ac:dyDescent="0.2">
      <c r="A36" s="73" t="s">
        <v>184</v>
      </c>
      <c r="B36" s="74" t="s">
        <v>638</v>
      </c>
      <c r="C36" s="77" t="s">
        <v>366</v>
      </c>
      <c r="D36" s="76" t="s">
        <v>367</v>
      </c>
      <c r="E36" s="77" t="s">
        <v>101</v>
      </c>
      <c r="F36" s="149">
        <v>148</v>
      </c>
      <c r="G36" s="149"/>
      <c r="H36" s="124">
        <f t="shared" si="1"/>
        <v>0</v>
      </c>
    </row>
    <row r="37" spans="1:8" ht="45.75" customHeight="1" x14ac:dyDescent="0.2">
      <c r="A37" s="73" t="s">
        <v>158</v>
      </c>
      <c r="B37" s="74" t="s">
        <v>638</v>
      </c>
      <c r="C37" s="77" t="s">
        <v>368</v>
      </c>
      <c r="D37" s="76" t="s">
        <v>369</v>
      </c>
      <c r="E37" s="77" t="s">
        <v>101</v>
      </c>
      <c r="F37" s="149">
        <v>25</v>
      </c>
      <c r="G37" s="149"/>
      <c r="H37" s="124">
        <f t="shared" si="1"/>
        <v>0</v>
      </c>
    </row>
    <row r="38" spans="1:8" ht="59.25" customHeight="1" x14ac:dyDescent="0.2">
      <c r="A38" s="73" t="s">
        <v>86</v>
      </c>
      <c r="B38" s="74" t="s">
        <v>638</v>
      </c>
      <c r="C38" s="77" t="s">
        <v>370</v>
      </c>
      <c r="D38" s="76" t="s">
        <v>371</v>
      </c>
      <c r="E38" s="77" t="s">
        <v>101</v>
      </c>
      <c r="F38" s="149">
        <v>45</v>
      </c>
      <c r="G38" s="149"/>
      <c r="H38" s="124">
        <f t="shared" si="1"/>
        <v>0</v>
      </c>
    </row>
    <row r="39" spans="1:8" ht="44.25" customHeight="1" x14ac:dyDescent="0.2">
      <c r="A39" s="73" t="s">
        <v>102</v>
      </c>
      <c r="B39" s="74" t="s">
        <v>638</v>
      </c>
      <c r="C39" s="77" t="s">
        <v>372</v>
      </c>
      <c r="D39" s="76" t="s">
        <v>373</v>
      </c>
      <c r="E39" s="77" t="s">
        <v>220</v>
      </c>
      <c r="F39" s="149">
        <v>6</v>
      </c>
      <c r="G39" s="149"/>
      <c r="H39" s="124">
        <f t="shared" si="1"/>
        <v>0</v>
      </c>
    </row>
    <row r="40" spans="1:8" ht="43.5" customHeight="1" x14ac:dyDescent="0.2">
      <c r="A40" s="73" t="s">
        <v>8</v>
      </c>
      <c r="B40" s="74" t="s">
        <v>638</v>
      </c>
      <c r="C40" s="77" t="s">
        <v>372</v>
      </c>
      <c r="D40" s="76" t="s">
        <v>374</v>
      </c>
      <c r="E40" s="77" t="s">
        <v>220</v>
      </c>
      <c r="F40" s="149">
        <v>2</v>
      </c>
      <c r="G40" s="149"/>
      <c r="H40" s="124">
        <f t="shared" si="1"/>
        <v>0</v>
      </c>
    </row>
    <row r="41" spans="1:8" ht="31.5" x14ac:dyDescent="0.2">
      <c r="A41" s="73" t="s">
        <v>112</v>
      </c>
      <c r="B41" s="74" t="s">
        <v>638</v>
      </c>
      <c r="C41" s="77" t="s">
        <v>375</v>
      </c>
      <c r="D41" s="76" t="s">
        <v>376</v>
      </c>
      <c r="E41" s="77" t="s">
        <v>220</v>
      </c>
      <c r="F41" s="149">
        <v>1</v>
      </c>
      <c r="G41" s="149"/>
      <c r="H41" s="124">
        <f t="shared" si="1"/>
        <v>0</v>
      </c>
    </row>
    <row r="42" spans="1:8" ht="31.5" x14ac:dyDescent="0.2">
      <c r="A42" s="73" t="s">
        <v>17</v>
      </c>
      <c r="B42" s="74" t="s">
        <v>638</v>
      </c>
      <c r="C42" s="77" t="s">
        <v>377</v>
      </c>
      <c r="D42" s="76" t="s">
        <v>378</v>
      </c>
      <c r="E42" s="77" t="s">
        <v>220</v>
      </c>
      <c r="F42" s="149">
        <v>1</v>
      </c>
      <c r="G42" s="149"/>
      <c r="H42" s="124">
        <f t="shared" si="1"/>
        <v>0</v>
      </c>
    </row>
    <row r="43" spans="1:8" ht="31.5" x14ac:dyDescent="0.2">
      <c r="A43" s="73" t="s">
        <v>95</v>
      </c>
      <c r="B43" s="74" t="s">
        <v>638</v>
      </c>
      <c r="C43" s="77" t="s">
        <v>379</v>
      </c>
      <c r="D43" s="76" t="s">
        <v>380</v>
      </c>
      <c r="E43" s="77" t="s">
        <v>220</v>
      </c>
      <c r="F43" s="149">
        <v>1</v>
      </c>
      <c r="G43" s="149"/>
      <c r="H43" s="124">
        <f t="shared" si="1"/>
        <v>0</v>
      </c>
    </row>
    <row r="44" spans="1:8" ht="31.5" x14ac:dyDescent="0.2">
      <c r="A44" s="73" t="s">
        <v>11</v>
      </c>
      <c r="B44" s="74" t="s">
        <v>638</v>
      </c>
      <c r="C44" s="77" t="s">
        <v>381</v>
      </c>
      <c r="D44" s="76" t="s">
        <v>382</v>
      </c>
      <c r="E44" s="77" t="s">
        <v>220</v>
      </c>
      <c r="F44" s="149">
        <v>1</v>
      </c>
      <c r="G44" s="149"/>
      <c r="H44" s="124">
        <f t="shared" si="1"/>
        <v>0</v>
      </c>
    </row>
    <row r="45" spans="1:8" ht="31.5" x14ac:dyDescent="0.2">
      <c r="A45" s="73" t="s">
        <v>108</v>
      </c>
      <c r="B45" s="82" t="s">
        <v>638</v>
      </c>
      <c r="C45" s="77" t="s">
        <v>383</v>
      </c>
      <c r="D45" s="76" t="s">
        <v>384</v>
      </c>
      <c r="E45" s="77" t="s">
        <v>220</v>
      </c>
      <c r="F45" s="149">
        <v>1</v>
      </c>
      <c r="G45" s="149"/>
      <c r="H45" s="142">
        <f t="shared" si="1"/>
        <v>0</v>
      </c>
    </row>
    <row r="46" spans="1:8" ht="31.5" x14ac:dyDescent="0.2">
      <c r="A46" s="73" t="s">
        <v>33</v>
      </c>
      <c r="B46" s="82" t="s">
        <v>638</v>
      </c>
      <c r="C46" s="77" t="s">
        <v>383</v>
      </c>
      <c r="D46" s="76" t="s">
        <v>385</v>
      </c>
      <c r="E46" s="77" t="s">
        <v>220</v>
      </c>
      <c r="F46" s="149">
        <v>1</v>
      </c>
      <c r="G46" s="149"/>
      <c r="H46" s="142">
        <f t="shared" si="1"/>
        <v>0</v>
      </c>
    </row>
    <row r="47" spans="1:8" ht="31.5" x14ac:dyDescent="0.2">
      <c r="A47" s="73" t="s">
        <v>110</v>
      </c>
      <c r="B47" s="74" t="s">
        <v>638</v>
      </c>
      <c r="C47" s="77" t="s">
        <v>386</v>
      </c>
      <c r="D47" s="85" t="s">
        <v>387</v>
      </c>
      <c r="E47" s="77" t="s">
        <v>101</v>
      </c>
      <c r="F47" s="149">
        <v>90</v>
      </c>
      <c r="G47" s="149"/>
      <c r="H47" s="124">
        <f t="shared" si="1"/>
        <v>0</v>
      </c>
    </row>
    <row r="48" spans="1:8" ht="46.5" customHeight="1" x14ac:dyDescent="0.2">
      <c r="A48" s="73" t="s">
        <v>28</v>
      </c>
      <c r="B48" s="74" t="s">
        <v>638</v>
      </c>
      <c r="C48" s="77" t="s">
        <v>388</v>
      </c>
      <c r="D48" s="76" t="s">
        <v>389</v>
      </c>
      <c r="E48" s="77" t="s">
        <v>213</v>
      </c>
      <c r="F48" s="149">
        <v>14</v>
      </c>
      <c r="G48" s="149"/>
      <c r="H48" s="124">
        <f t="shared" si="1"/>
        <v>0</v>
      </c>
    </row>
    <row r="49" spans="1:8" ht="29.25" customHeight="1" x14ac:dyDescent="0.2">
      <c r="A49" s="73" t="s">
        <v>61</v>
      </c>
      <c r="B49" s="74" t="s">
        <v>638</v>
      </c>
      <c r="C49" s="77" t="s">
        <v>390</v>
      </c>
      <c r="D49" s="76" t="s">
        <v>391</v>
      </c>
      <c r="E49" s="77" t="s">
        <v>392</v>
      </c>
      <c r="F49" s="149">
        <v>1</v>
      </c>
      <c r="G49" s="149"/>
      <c r="H49" s="124">
        <f t="shared" si="1"/>
        <v>0</v>
      </c>
    </row>
    <row r="50" spans="1:8" ht="26.25" customHeight="1" x14ac:dyDescent="0.2">
      <c r="A50" s="73" t="s">
        <v>133</v>
      </c>
      <c r="B50" s="74" t="s">
        <v>638</v>
      </c>
      <c r="C50" s="77" t="s">
        <v>393</v>
      </c>
      <c r="D50" s="76" t="s">
        <v>394</v>
      </c>
      <c r="E50" s="77" t="s">
        <v>220</v>
      </c>
      <c r="F50" s="149">
        <v>2</v>
      </c>
      <c r="G50" s="149"/>
      <c r="H50" s="124">
        <f t="shared" si="1"/>
        <v>0</v>
      </c>
    </row>
    <row r="51" spans="1:8" ht="30" customHeight="1" x14ac:dyDescent="0.2">
      <c r="A51" s="73" t="s">
        <v>85</v>
      </c>
      <c r="B51" s="74" t="s">
        <v>638</v>
      </c>
      <c r="C51" s="77" t="s">
        <v>395</v>
      </c>
      <c r="D51" s="76" t="s">
        <v>396</v>
      </c>
      <c r="E51" s="77" t="s">
        <v>220</v>
      </c>
      <c r="F51" s="149">
        <v>4</v>
      </c>
      <c r="G51" s="149"/>
      <c r="H51" s="124">
        <f t="shared" si="1"/>
        <v>0</v>
      </c>
    </row>
    <row r="52" spans="1:8" ht="24.75" customHeight="1" x14ac:dyDescent="0.2">
      <c r="A52" s="73" t="s">
        <v>144</v>
      </c>
      <c r="B52" s="74" t="s">
        <v>638</v>
      </c>
      <c r="C52" s="77" t="s">
        <v>397</v>
      </c>
      <c r="D52" s="76" t="s">
        <v>398</v>
      </c>
      <c r="E52" s="77" t="s">
        <v>220</v>
      </c>
      <c r="F52" s="149">
        <v>2</v>
      </c>
      <c r="G52" s="149"/>
      <c r="H52" s="124">
        <f t="shared" si="1"/>
        <v>0</v>
      </c>
    </row>
    <row r="53" spans="1:8" ht="30.75" customHeight="1" x14ac:dyDescent="0.2">
      <c r="A53" s="73" t="s">
        <v>35</v>
      </c>
      <c r="B53" s="74" t="s">
        <v>638</v>
      </c>
      <c r="C53" s="77" t="s">
        <v>399</v>
      </c>
      <c r="D53" s="76" t="s">
        <v>400</v>
      </c>
      <c r="E53" s="77" t="s">
        <v>220</v>
      </c>
      <c r="F53" s="149">
        <v>2</v>
      </c>
      <c r="G53" s="149"/>
      <c r="H53" s="124">
        <f t="shared" si="1"/>
        <v>0</v>
      </c>
    </row>
    <row r="54" spans="1:8" ht="26.25" customHeight="1" x14ac:dyDescent="0.2">
      <c r="A54" s="73" t="s">
        <v>185</v>
      </c>
      <c r="B54" s="74" t="s">
        <v>638</v>
      </c>
      <c r="C54" s="77" t="s">
        <v>401</v>
      </c>
      <c r="D54" s="76" t="s">
        <v>402</v>
      </c>
      <c r="E54" s="77" t="s">
        <v>220</v>
      </c>
      <c r="F54" s="149">
        <v>8</v>
      </c>
      <c r="G54" s="149"/>
      <c r="H54" s="124">
        <f t="shared" si="1"/>
        <v>0</v>
      </c>
    </row>
    <row r="55" spans="1:8" ht="27.75" customHeight="1" x14ac:dyDescent="0.2">
      <c r="A55" s="73" t="s">
        <v>77</v>
      </c>
      <c r="B55" s="74" t="s">
        <v>638</v>
      </c>
      <c r="C55" s="77" t="s">
        <v>403</v>
      </c>
      <c r="D55" s="76" t="s">
        <v>404</v>
      </c>
      <c r="E55" s="77" t="s">
        <v>220</v>
      </c>
      <c r="F55" s="149">
        <v>6</v>
      </c>
      <c r="G55" s="149"/>
      <c r="H55" s="124">
        <f t="shared" si="1"/>
        <v>0</v>
      </c>
    </row>
    <row r="56" spans="1:8" ht="24" customHeight="1" x14ac:dyDescent="0.2">
      <c r="A56" s="73" t="s">
        <v>166</v>
      </c>
      <c r="B56" s="74" t="s">
        <v>638</v>
      </c>
      <c r="C56" s="77" t="s">
        <v>405</v>
      </c>
      <c r="D56" s="86" t="s">
        <v>639</v>
      </c>
      <c r="E56" s="77" t="s">
        <v>220</v>
      </c>
      <c r="F56" s="149">
        <v>8</v>
      </c>
      <c r="G56" s="149"/>
      <c r="H56" s="124">
        <f t="shared" si="1"/>
        <v>0</v>
      </c>
    </row>
    <row r="57" spans="1:8" ht="26.25" customHeight="1" x14ac:dyDescent="0.2">
      <c r="A57" s="73" t="s">
        <v>75</v>
      </c>
      <c r="B57" s="74" t="s">
        <v>638</v>
      </c>
      <c r="C57" s="77" t="s">
        <v>406</v>
      </c>
      <c r="D57" s="76" t="s">
        <v>407</v>
      </c>
      <c r="E57" s="77" t="s">
        <v>220</v>
      </c>
      <c r="F57" s="149">
        <v>6</v>
      </c>
      <c r="G57" s="149"/>
      <c r="H57" s="124">
        <f t="shared" si="1"/>
        <v>0</v>
      </c>
    </row>
    <row r="58" spans="1:8" ht="28.5" customHeight="1" x14ac:dyDescent="0.2">
      <c r="A58" s="73" t="s">
        <v>170</v>
      </c>
      <c r="B58" s="74" t="s">
        <v>638</v>
      </c>
      <c r="C58" s="77" t="s">
        <v>408</v>
      </c>
      <c r="D58" s="76" t="s">
        <v>409</v>
      </c>
      <c r="E58" s="77" t="s">
        <v>220</v>
      </c>
      <c r="F58" s="149">
        <v>14</v>
      </c>
      <c r="G58" s="149"/>
      <c r="H58" s="124">
        <f t="shared" si="1"/>
        <v>0</v>
      </c>
    </row>
    <row r="59" spans="1:8" ht="27.75" customHeight="1" x14ac:dyDescent="0.2">
      <c r="A59" s="73" t="s">
        <v>13</v>
      </c>
      <c r="B59" s="74" t="s">
        <v>638</v>
      </c>
      <c r="C59" s="77" t="s">
        <v>410</v>
      </c>
      <c r="D59" s="76" t="s">
        <v>411</v>
      </c>
      <c r="E59" s="77" t="s">
        <v>220</v>
      </c>
      <c r="F59" s="149">
        <v>12</v>
      </c>
      <c r="G59" s="149"/>
      <c r="H59" s="124">
        <f t="shared" si="1"/>
        <v>0</v>
      </c>
    </row>
    <row r="60" spans="1:8" ht="27.75" customHeight="1" x14ac:dyDescent="0.2">
      <c r="A60" s="73" t="s">
        <v>186</v>
      </c>
      <c r="B60" s="74" t="s">
        <v>638</v>
      </c>
      <c r="C60" s="77" t="s">
        <v>406</v>
      </c>
      <c r="D60" s="76" t="s">
        <v>412</v>
      </c>
      <c r="E60" s="77" t="s">
        <v>220</v>
      </c>
      <c r="F60" s="149">
        <v>8</v>
      </c>
      <c r="G60" s="149"/>
      <c r="H60" s="124">
        <f t="shared" si="1"/>
        <v>0</v>
      </c>
    </row>
    <row r="61" spans="1:8" ht="24" customHeight="1" x14ac:dyDescent="0.2">
      <c r="A61" s="73" t="s">
        <v>187</v>
      </c>
      <c r="B61" s="74" t="s">
        <v>638</v>
      </c>
      <c r="C61" s="77" t="s">
        <v>413</v>
      </c>
      <c r="D61" s="76" t="s">
        <v>414</v>
      </c>
      <c r="E61" s="77" t="s">
        <v>121</v>
      </c>
      <c r="F61" s="149">
        <v>4</v>
      </c>
      <c r="G61" s="149"/>
      <c r="H61" s="124">
        <f t="shared" si="1"/>
        <v>0</v>
      </c>
    </row>
    <row r="62" spans="1:8" ht="47.25" x14ac:dyDescent="0.2">
      <c r="A62" s="73" t="s">
        <v>104</v>
      </c>
      <c r="B62" s="74" t="s">
        <v>638</v>
      </c>
      <c r="C62" s="80" t="s">
        <v>415</v>
      </c>
      <c r="D62" s="79" t="s">
        <v>416</v>
      </c>
      <c r="E62" s="80" t="s">
        <v>101</v>
      </c>
      <c r="F62" s="149" t="s">
        <v>417</v>
      </c>
      <c r="G62" s="149"/>
      <c r="H62" s="124">
        <f t="shared" si="1"/>
        <v>0</v>
      </c>
    </row>
    <row r="63" spans="1:8" ht="31.5" customHeight="1" x14ac:dyDescent="0.2">
      <c r="A63" s="73" t="s">
        <v>2</v>
      </c>
      <c r="B63" s="74" t="s">
        <v>638</v>
      </c>
      <c r="C63" s="77" t="s">
        <v>418</v>
      </c>
      <c r="D63" s="76" t="s">
        <v>419</v>
      </c>
      <c r="E63" s="77" t="s">
        <v>101</v>
      </c>
      <c r="F63" s="149">
        <v>308</v>
      </c>
      <c r="G63" s="149"/>
      <c r="H63" s="124">
        <f t="shared" si="1"/>
        <v>0</v>
      </c>
    </row>
    <row r="64" spans="1:8" ht="28.5" customHeight="1" x14ac:dyDescent="0.2">
      <c r="A64" s="73" t="s">
        <v>100</v>
      </c>
      <c r="B64" s="74" t="s">
        <v>638</v>
      </c>
      <c r="C64" s="77" t="s">
        <v>420</v>
      </c>
      <c r="D64" s="76" t="s">
        <v>421</v>
      </c>
      <c r="E64" s="77" t="s">
        <v>101</v>
      </c>
      <c r="F64" s="149">
        <v>78</v>
      </c>
      <c r="G64" s="149"/>
      <c r="H64" s="124">
        <f t="shared" si="1"/>
        <v>0</v>
      </c>
    </row>
    <row r="65" spans="1:8" ht="30" customHeight="1" x14ac:dyDescent="0.2">
      <c r="A65" s="73" t="s">
        <v>25</v>
      </c>
      <c r="B65" s="74" t="s">
        <v>638</v>
      </c>
      <c r="C65" s="77" t="s">
        <v>422</v>
      </c>
      <c r="D65" s="76" t="s">
        <v>423</v>
      </c>
      <c r="E65" s="77" t="s">
        <v>101</v>
      </c>
      <c r="F65" s="149">
        <v>10</v>
      </c>
      <c r="G65" s="149"/>
      <c r="H65" s="124">
        <f t="shared" si="1"/>
        <v>0</v>
      </c>
    </row>
    <row r="66" spans="1:8" ht="29.25" customHeight="1" x14ac:dyDescent="0.2">
      <c r="A66" s="73" t="s">
        <v>119</v>
      </c>
      <c r="B66" s="74" t="s">
        <v>638</v>
      </c>
      <c r="C66" s="77" t="s">
        <v>422</v>
      </c>
      <c r="D66" s="76" t="s">
        <v>424</v>
      </c>
      <c r="E66" s="77" t="s">
        <v>101</v>
      </c>
      <c r="F66" s="149">
        <v>148</v>
      </c>
      <c r="G66" s="149"/>
      <c r="H66" s="124">
        <f t="shared" si="1"/>
        <v>0</v>
      </c>
    </row>
    <row r="67" spans="1:8" ht="27.75" customHeight="1" x14ac:dyDescent="0.2">
      <c r="A67" s="73" t="s">
        <v>18</v>
      </c>
      <c r="B67" s="74" t="s">
        <v>638</v>
      </c>
      <c r="C67" s="77" t="s">
        <v>425</v>
      </c>
      <c r="D67" s="76" t="s">
        <v>426</v>
      </c>
      <c r="E67" s="77" t="s">
        <v>101</v>
      </c>
      <c r="F67" s="149">
        <v>25</v>
      </c>
      <c r="G67" s="149"/>
      <c r="H67" s="124">
        <f t="shared" si="1"/>
        <v>0</v>
      </c>
    </row>
    <row r="68" spans="1:8" ht="23.25" customHeight="1" x14ac:dyDescent="0.2">
      <c r="A68" s="73" t="s">
        <v>122</v>
      </c>
      <c r="B68" s="74" t="s">
        <v>638</v>
      </c>
      <c r="C68" s="77" t="s">
        <v>427</v>
      </c>
      <c r="D68" s="76" t="s">
        <v>428</v>
      </c>
      <c r="E68" s="77" t="s">
        <v>101</v>
      </c>
      <c r="F68" s="149">
        <v>45</v>
      </c>
      <c r="G68" s="149"/>
      <c r="H68" s="124">
        <f t="shared" si="1"/>
        <v>0</v>
      </c>
    </row>
    <row r="69" spans="1:8" ht="26.25" customHeight="1" x14ac:dyDescent="0.2">
      <c r="A69" s="73" t="s">
        <v>141</v>
      </c>
      <c r="B69" s="74" t="s">
        <v>638</v>
      </c>
      <c r="C69" s="77" t="s">
        <v>429</v>
      </c>
      <c r="D69" s="76" t="s">
        <v>430</v>
      </c>
      <c r="E69" s="77" t="s">
        <v>101</v>
      </c>
      <c r="F69" s="149">
        <v>2</v>
      </c>
      <c r="G69" s="149"/>
      <c r="H69" s="124">
        <f t="shared" si="1"/>
        <v>0</v>
      </c>
    </row>
    <row r="70" spans="1:8" ht="33" customHeight="1" x14ac:dyDescent="0.2">
      <c r="A70" s="73" t="s">
        <v>49</v>
      </c>
      <c r="B70" s="74" t="s">
        <v>638</v>
      </c>
      <c r="C70" s="77" t="s">
        <v>431</v>
      </c>
      <c r="D70" s="76" t="s">
        <v>432</v>
      </c>
      <c r="E70" s="77" t="s">
        <v>220</v>
      </c>
      <c r="F70" s="149">
        <v>14</v>
      </c>
      <c r="G70" s="149"/>
      <c r="H70" s="124">
        <f t="shared" si="1"/>
        <v>0</v>
      </c>
    </row>
    <row r="71" spans="1:8" ht="25.5" customHeight="1" x14ac:dyDescent="0.2">
      <c r="A71" s="87" t="s">
        <v>434</v>
      </c>
      <c r="B71" s="88"/>
      <c r="C71" s="88"/>
      <c r="D71" s="88"/>
      <c r="E71" s="88"/>
      <c r="F71" s="152"/>
      <c r="G71" s="152"/>
      <c r="H71" s="153"/>
    </row>
    <row r="72" spans="1:8" ht="147" customHeight="1" x14ac:dyDescent="0.2">
      <c r="A72" s="89" t="s">
        <v>164</v>
      </c>
      <c r="B72" s="74" t="s">
        <v>640</v>
      </c>
      <c r="C72" s="77" t="s">
        <v>435</v>
      </c>
      <c r="D72" s="90" t="s">
        <v>642</v>
      </c>
      <c r="E72" s="77" t="s">
        <v>220</v>
      </c>
      <c r="F72" s="149">
        <v>4</v>
      </c>
      <c r="G72" s="149"/>
      <c r="H72" s="124">
        <f t="shared" si="1"/>
        <v>0</v>
      </c>
    </row>
    <row r="73" spans="1:8" ht="53.25" customHeight="1" x14ac:dyDescent="0.2">
      <c r="A73" s="73" t="s">
        <v>67</v>
      </c>
      <c r="B73" s="74" t="s">
        <v>640</v>
      </c>
      <c r="C73" s="77" t="s">
        <v>436</v>
      </c>
      <c r="D73" s="76" t="s">
        <v>437</v>
      </c>
      <c r="E73" s="77" t="s">
        <v>220</v>
      </c>
      <c r="F73" s="149">
        <v>4</v>
      </c>
      <c r="G73" s="149"/>
      <c r="H73" s="124">
        <f t="shared" si="1"/>
        <v>0</v>
      </c>
    </row>
    <row r="74" spans="1:8" ht="44.25" customHeight="1" x14ac:dyDescent="0.2">
      <c r="A74" s="73" t="s">
        <v>123</v>
      </c>
      <c r="B74" s="74" t="s">
        <v>640</v>
      </c>
      <c r="C74" s="77" t="s">
        <v>438</v>
      </c>
      <c r="D74" s="76" t="s">
        <v>641</v>
      </c>
      <c r="E74" s="77" t="s">
        <v>121</v>
      </c>
      <c r="F74" s="149">
        <v>4</v>
      </c>
      <c r="G74" s="149"/>
      <c r="H74" s="124">
        <f t="shared" si="1"/>
        <v>0</v>
      </c>
    </row>
    <row r="75" spans="1:8" ht="46.5" customHeight="1" x14ac:dyDescent="0.2">
      <c r="A75" s="73" t="s">
        <v>153</v>
      </c>
      <c r="B75" s="74" t="s">
        <v>640</v>
      </c>
      <c r="C75" s="80" t="s">
        <v>439</v>
      </c>
      <c r="D75" s="79" t="s">
        <v>440</v>
      </c>
      <c r="E75" s="80" t="s">
        <v>76</v>
      </c>
      <c r="F75" s="149" t="s">
        <v>441</v>
      </c>
      <c r="G75" s="149"/>
      <c r="H75" s="124">
        <f t="shared" si="1"/>
        <v>0</v>
      </c>
    </row>
    <row r="76" spans="1:8" ht="84" customHeight="1" x14ac:dyDescent="0.2">
      <c r="A76" s="73" t="s">
        <v>87</v>
      </c>
      <c r="B76" s="74" t="s">
        <v>640</v>
      </c>
      <c r="C76" s="77" t="s">
        <v>442</v>
      </c>
      <c r="D76" s="76" t="s">
        <v>443</v>
      </c>
      <c r="E76" s="77" t="s">
        <v>76</v>
      </c>
      <c r="F76" s="149">
        <v>18.36</v>
      </c>
      <c r="G76" s="149"/>
      <c r="H76" s="124">
        <f t="shared" si="1"/>
        <v>0</v>
      </c>
    </row>
    <row r="77" spans="1:8" ht="30" customHeight="1" x14ac:dyDescent="0.2">
      <c r="A77" s="73" t="s">
        <v>150</v>
      </c>
      <c r="B77" s="74" t="s">
        <v>640</v>
      </c>
      <c r="C77" s="77" t="s">
        <v>444</v>
      </c>
      <c r="D77" s="76" t="s">
        <v>445</v>
      </c>
      <c r="E77" s="77" t="s">
        <v>76</v>
      </c>
      <c r="F77" s="149" t="s">
        <v>446</v>
      </c>
      <c r="G77" s="149"/>
      <c r="H77" s="124">
        <f t="shared" si="1"/>
        <v>0</v>
      </c>
    </row>
    <row r="78" spans="1:8" ht="65.25" customHeight="1" x14ac:dyDescent="0.2">
      <c r="A78" s="73" t="s">
        <v>90</v>
      </c>
      <c r="B78" s="74" t="s">
        <v>640</v>
      </c>
      <c r="C78" s="77" t="s">
        <v>271</v>
      </c>
      <c r="D78" s="76" t="s">
        <v>447</v>
      </c>
      <c r="E78" s="77" t="s">
        <v>249</v>
      </c>
      <c r="F78" s="149">
        <v>1</v>
      </c>
      <c r="G78" s="149"/>
      <c r="H78" s="124">
        <f t="shared" si="1"/>
        <v>0</v>
      </c>
    </row>
    <row r="79" spans="1:8" ht="25.5" customHeight="1" x14ac:dyDescent="0.2">
      <c r="A79" s="168" t="s">
        <v>206</v>
      </c>
      <c r="B79" s="168"/>
      <c r="C79" s="168"/>
      <c r="D79" s="168"/>
      <c r="E79" s="168"/>
      <c r="F79" s="168"/>
      <c r="G79" s="168"/>
      <c r="H79" s="154">
        <f>SUM(H8:H78)</f>
        <v>0</v>
      </c>
    </row>
  </sheetData>
  <mergeCells count="4">
    <mergeCell ref="A79:G79"/>
    <mergeCell ref="A2:H3"/>
    <mergeCell ref="A4:H4"/>
    <mergeCell ref="A5:H5"/>
  </mergeCells>
  <phoneticPr fontId="6" type="noConversion"/>
  <pageMargins left="0.3543307086614173" right="0.3543307086614173" top="0.59055118110236215" bottom="0.59055118110236215" header="0.51181102362204722" footer="0.51181102362204722"/>
  <pageSetup paperSize="9" scale="5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5"/>
  <sheetViews>
    <sheetView zoomScaleNormal="100" workbookViewId="0">
      <selection activeCell="G9" sqref="G9"/>
    </sheetView>
  </sheetViews>
  <sheetFormatPr defaultRowHeight="15" x14ac:dyDescent="0.2"/>
  <cols>
    <col min="1" max="1" width="8" style="1" customWidth="1"/>
    <col min="2" max="2" width="12.5703125" style="1" customWidth="1"/>
    <col min="3" max="3" width="23.5703125" style="1" customWidth="1"/>
    <col min="4" max="4" width="57.28515625" style="1" customWidth="1"/>
    <col min="5" max="5" width="9.85546875" style="1" customWidth="1"/>
    <col min="6" max="6" width="15.7109375" style="1" customWidth="1"/>
    <col min="7" max="7" width="20" style="1" customWidth="1"/>
    <col min="8" max="8" width="23.85546875" style="1" customWidth="1"/>
    <col min="9" max="9" width="20.7109375" style="1" customWidth="1"/>
    <col min="10" max="16384" width="9.140625" style="1"/>
  </cols>
  <sheetData>
    <row r="2" spans="1:9" ht="15" customHeight="1" x14ac:dyDescent="0.2">
      <c r="A2" s="159" t="s">
        <v>209</v>
      </c>
      <c r="B2" s="159"/>
      <c r="C2" s="159"/>
      <c r="D2" s="159"/>
      <c r="E2" s="159"/>
      <c r="F2" s="159"/>
      <c r="G2" s="159"/>
      <c r="H2" s="159"/>
    </row>
    <row r="3" spans="1:9" ht="15" customHeight="1" x14ac:dyDescent="0.2">
      <c r="A3" s="159"/>
      <c r="B3" s="159"/>
      <c r="C3" s="159"/>
      <c r="D3" s="159"/>
      <c r="E3" s="159"/>
      <c r="F3" s="159"/>
      <c r="G3" s="159"/>
      <c r="H3" s="159"/>
    </row>
    <row r="4" spans="1:9" ht="22.5" customHeight="1" x14ac:dyDescent="0.2">
      <c r="A4" s="186" t="s">
        <v>520</v>
      </c>
      <c r="B4" s="164"/>
      <c r="C4" s="164"/>
      <c r="D4" s="164"/>
      <c r="E4" s="164"/>
      <c r="F4" s="164"/>
      <c r="G4" s="164"/>
      <c r="H4" s="164"/>
    </row>
    <row r="5" spans="1:9" ht="15.75" x14ac:dyDescent="0.25">
      <c r="A5" s="165" t="s">
        <v>258</v>
      </c>
      <c r="B5" s="166"/>
      <c r="C5" s="166"/>
      <c r="D5" s="166"/>
      <c r="E5" s="166"/>
      <c r="F5" s="166"/>
      <c r="G5" s="166"/>
      <c r="H5" s="167"/>
    </row>
    <row r="6" spans="1:9" ht="31.5" x14ac:dyDescent="0.2">
      <c r="A6" s="2" t="s">
        <v>81</v>
      </c>
      <c r="B6" s="2" t="s">
        <v>193</v>
      </c>
      <c r="C6" s="2" t="s">
        <v>20</v>
      </c>
      <c r="D6" s="2" t="s">
        <v>194</v>
      </c>
      <c r="E6" s="2" t="s">
        <v>195</v>
      </c>
      <c r="F6" s="2" t="s">
        <v>196</v>
      </c>
      <c r="G6" s="2" t="s">
        <v>197</v>
      </c>
      <c r="H6" s="2" t="s">
        <v>96</v>
      </c>
    </row>
    <row r="7" spans="1:9" ht="26.25" customHeight="1" x14ac:dyDescent="0.2">
      <c r="A7" s="3" t="s">
        <v>198</v>
      </c>
      <c r="B7" s="3" t="s">
        <v>199</v>
      </c>
      <c r="C7" s="3" t="s">
        <v>200</v>
      </c>
      <c r="D7" s="3" t="s">
        <v>201</v>
      </c>
      <c r="E7" s="3" t="s">
        <v>202</v>
      </c>
      <c r="F7" s="3" t="s">
        <v>203</v>
      </c>
      <c r="G7" s="3" t="s">
        <v>204</v>
      </c>
      <c r="H7" s="8" t="s">
        <v>205</v>
      </c>
    </row>
    <row r="8" spans="1:9" ht="28.5" customHeight="1" x14ac:dyDescent="0.2">
      <c r="A8" s="169" t="s">
        <v>512</v>
      </c>
      <c r="B8" s="170"/>
      <c r="C8" s="170"/>
      <c r="D8" s="170"/>
      <c r="E8" s="170"/>
      <c r="F8" s="4"/>
      <c r="G8" s="5"/>
      <c r="H8" s="6"/>
    </row>
    <row r="9" spans="1:9" ht="54" customHeight="1" x14ac:dyDescent="0.2">
      <c r="A9" s="11">
        <v>1</v>
      </c>
      <c r="B9" s="11" t="s">
        <v>448</v>
      </c>
      <c r="C9" s="11" t="s">
        <v>449</v>
      </c>
      <c r="D9" s="23" t="s">
        <v>450</v>
      </c>
      <c r="E9" s="11" t="s">
        <v>213</v>
      </c>
      <c r="F9" s="136">
        <v>1</v>
      </c>
      <c r="G9" s="136"/>
      <c r="H9" s="137">
        <f>ROUND(F9*G9,2)</f>
        <v>0</v>
      </c>
    </row>
    <row r="10" spans="1:9" ht="57" customHeight="1" x14ac:dyDescent="0.2">
      <c r="A10" s="11">
        <v>2</v>
      </c>
      <c r="B10" s="11" t="s">
        <v>448</v>
      </c>
      <c r="C10" s="11" t="s">
        <v>451</v>
      </c>
      <c r="D10" s="23" t="s">
        <v>452</v>
      </c>
      <c r="E10" s="11" t="s">
        <v>220</v>
      </c>
      <c r="F10" s="136">
        <v>1</v>
      </c>
      <c r="G10" s="136"/>
      <c r="H10" s="137">
        <f t="shared" ref="H10:H54" si="0">ROUND(F10*G10,2)</f>
        <v>0</v>
      </c>
    </row>
    <row r="11" spans="1:9" ht="60.75" customHeight="1" x14ac:dyDescent="0.2">
      <c r="A11" s="11">
        <v>3</v>
      </c>
      <c r="B11" s="11" t="s">
        <v>448</v>
      </c>
      <c r="C11" s="11" t="s">
        <v>453</v>
      </c>
      <c r="D11" s="23" t="s">
        <v>454</v>
      </c>
      <c r="E11" s="11" t="s">
        <v>220</v>
      </c>
      <c r="F11" s="136">
        <v>2</v>
      </c>
      <c r="G11" s="136"/>
      <c r="H11" s="137">
        <f t="shared" si="0"/>
        <v>0</v>
      </c>
    </row>
    <row r="12" spans="1:9" ht="72" customHeight="1" x14ac:dyDescent="0.2">
      <c r="A12" s="11">
        <v>4</v>
      </c>
      <c r="B12" s="11" t="s">
        <v>448</v>
      </c>
      <c r="C12" s="11" t="s">
        <v>455</v>
      </c>
      <c r="D12" s="23" t="s">
        <v>456</v>
      </c>
      <c r="E12" s="11" t="s">
        <v>220</v>
      </c>
      <c r="F12" s="136">
        <v>4</v>
      </c>
      <c r="G12" s="136"/>
      <c r="H12" s="137">
        <f t="shared" si="0"/>
        <v>0</v>
      </c>
    </row>
    <row r="13" spans="1:9" ht="57.75" customHeight="1" x14ac:dyDescent="0.2">
      <c r="A13" s="11">
        <v>5</v>
      </c>
      <c r="B13" s="11" t="s">
        <v>448</v>
      </c>
      <c r="C13" s="11" t="s">
        <v>453</v>
      </c>
      <c r="D13" s="24" t="s">
        <v>457</v>
      </c>
      <c r="E13" s="11" t="s">
        <v>220</v>
      </c>
      <c r="F13" s="136">
        <v>4</v>
      </c>
      <c r="G13" s="136"/>
      <c r="H13" s="137">
        <f t="shared" si="0"/>
        <v>0</v>
      </c>
    </row>
    <row r="14" spans="1:9" ht="45.75" customHeight="1" x14ac:dyDescent="0.2">
      <c r="A14" s="11">
        <v>6</v>
      </c>
      <c r="B14" s="11" t="s">
        <v>448</v>
      </c>
      <c r="C14" s="11" t="s">
        <v>458</v>
      </c>
      <c r="D14" s="24" t="s">
        <v>459</v>
      </c>
      <c r="E14" s="11" t="s">
        <v>213</v>
      </c>
      <c r="F14" s="136">
        <v>2</v>
      </c>
      <c r="G14" s="136"/>
      <c r="H14" s="137">
        <f t="shared" si="0"/>
        <v>0</v>
      </c>
    </row>
    <row r="15" spans="1:9" ht="31.5" customHeight="1" x14ac:dyDescent="0.2">
      <c r="A15" s="11">
        <v>7</v>
      </c>
      <c r="B15" s="11" t="s">
        <v>448</v>
      </c>
      <c r="C15" s="11" t="s">
        <v>458</v>
      </c>
      <c r="D15" s="24" t="s">
        <v>460</v>
      </c>
      <c r="E15" s="11" t="s">
        <v>213</v>
      </c>
      <c r="F15" s="136">
        <v>1</v>
      </c>
      <c r="G15" s="136"/>
      <c r="H15" s="137">
        <f t="shared" si="0"/>
        <v>0</v>
      </c>
      <c r="I15" s="25"/>
    </row>
    <row r="16" spans="1:9" ht="24" customHeight="1" x14ac:dyDescent="0.2">
      <c r="A16" s="184" t="s">
        <v>513</v>
      </c>
      <c r="B16" s="184"/>
      <c r="C16" s="184"/>
      <c r="D16" s="184"/>
      <c r="E16" s="184"/>
      <c r="F16" s="155"/>
      <c r="G16" s="156"/>
      <c r="H16" s="156"/>
    </row>
    <row r="17" spans="1:9" ht="32.25" customHeight="1" x14ac:dyDescent="0.2">
      <c r="A17" s="11">
        <v>8</v>
      </c>
      <c r="B17" s="11" t="s">
        <v>448</v>
      </c>
      <c r="C17" s="11" t="s">
        <v>461</v>
      </c>
      <c r="D17" s="24" t="s">
        <v>462</v>
      </c>
      <c r="E17" s="11" t="s">
        <v>168</v>
      </c>
      <c r="F17" s="136">
        <v>14.4</v>
      </c>
      <c r="G17" s="136"/>
      <c r="H17" s="137">
        <f t="shared" si="0"/>
        <v>0</v>
      </c>
    </row>
    <row r="18" spans="1:9" ht="38.25" customHeight="1" x14ac:dyDescent="0.2">
      <c r="A18" s="11">
        <v>9</v>
      </c>
      <c r="B18" s="11" t="s">
        <v>448</v>
      </c>
      <c r="C18" s="11" t="s">
        <v>463</v>
      </c>
      <c r="D18" s="24" t="s">
        <v>464</v>
      </c>
      <c r="E18" s="11" t="s">
        <v>168</v>
      </c>
      <c r="F18" s="136">
        <v>48</v>
      </c>
      <c r="G18" s="136"/>
      <c r="H18" s="137">
        <f t="shared" si="0"/>
        <v>0</v>
      </c>
    </row>
    <row r="19" spans="1:9" ht="43.5" customHeight="1" x14ac:dyDescent="0.2">
      <c r="A19" s="11">
        <v>10</v>
      </c>
      <c r="B19" s="11" t="s">
        <v>448</v>
      </c>
      <c r="C19" s="11" t="s">
        <v>465</v>
      </c>
      <c r="D19" s="24" t="s">
        <v>466</v>
      </c>
      <c r="E19" s="11" t="s">
        <v>168</v>
      </c>
      <c r="F19" s="136">
        <v>62.4</v>
      </c>
      <c r="G19" s="136"/>
      <c r="H19" s="137">
        <f t="shared" si="0"/>
        <v>0</v>
      </c>
    </row>
    <row r="20" spans="1:9" ht="42.75" customHeight="1" x14ac:dyDescent="0.2">
      <c r="A20" s="11">
        <v>11</v>
      </c>
      <c r="B20" s="11" t="s">
        <v>448</v>
      </c>
      <c r="C20" s="11" t="s">
        <v>467</v>
      </c>
      <c r="D20" s="24" t="s">
        <v>468</v>
      </c>
      <c r="E20" s="11" t="s">
        <v>101</v>
      </c>
      <c r="F20" s="136">
        <v>260</v>
      </c>
      <c r="G20" s="136"/>
      <c r="H20" s="137">
        <f t="shared" si="0"/>
        <v>0</v>
      </c>
    </row>
    <row r="21" spans="1:9" ht="41.25" customHeight="1" x14ac:dyDescent="0.2">
      <c r="A21" s="11">
        <v>12</v>
      </c>
      <c r="B21" s="11" t="s">
        <v>448</v>
      </c>
      <c r="C21" s="11" t="s">
        <v>469</v>
      </c>
      <c r="D21" s="24" t="s">
        <v>470</v>
      </c>
      <c r="E21" s="11" t="s">
        <v>101</v>
      </c>
      <c r="F21" s="136">
        <v>15</v>
      </c>
      <c r="G21" s="136"/>
      <c r="H21" s="137">
        <f t="shared" si="0"/>
        <v>0</v>
      </c>
    </row>
    <row r="22" spans="1:9" ht="39" customHeight="1" x14ac:dyDescent="0.2">
      <c r="A22" s="11">
        <v>13</v>
      </c>
      <c r="B22" s="11" t="s">
        <v>448</v>
      </c>
      <c r="C22" s="11" t="s">
        <v>471</v>
      </c>
      <c r="D22" s="24" t="s">
        <v>472</v>
      </c>
      <c r="E22" s="11" t="s">
        <v>101</v>
      </c>
      <c r="F22" s="136">
        <v>320</v>
      </c>
      <c r="G22" s="136"/>
      <c r="H22" s="137">
        <f t="shared" si="0"/>
        <v>0</v>
      </c>
    </row>
    <row r="23" spans="1:9" ht="54.75" customHeight="1" x14ac:dyDescent="0.2">
      <c r="A23" s="11">
        <v>14</v>
      </c>
      <c r="B23" s="11" t="s">
        <v>448</v>
      </c>
      <c r="C23" s="11" t="s">
        <v>473</v>
      </c>
      <c r="D23" s="24" t="s">
        <v>474</v>
      </c>
      <c r="E23" s="11" t="s">
        <v>220</v>
      </c>
      <c r="F23" s="136">
        <v>4</v>
      </c>
      <c r="G23" s="136"/>
      <c r="H23" s="137">
        <f t="shared" si="0"/>
        <v>0</v>
      </c>
      <c r="I23" s="25"/>
    </row>
    <row r="24" spans="1:9" ht="24.75" customHeight="1" x14ac:dyDescent="0.2">
      <c r="A24" s="184" t="s">
        <v>514</v>
      </c>
      <c r="B24" s="184"/>
      <c r="C24" s="184"/>
      <c r="D24" s="184"/>
      <c r="E24" s="184"/>
      <c r="F24" s="155"/>
      <c r="G24" s="156"/>
      <c r="H24" s="156"/>
    </row>
    <row r="25" spans="1:9" ht="77.25" customHeight="1" x14ac:dyDescent="0.2">
      <c r="A25" s="11">
        <v>15</v>
      </c>
      <c r="B25" s="11" t="s">
        <v>448</v>
      </c>
      <c r="C25" s="11" t="s">
        <v>475</v>
      </c>
      <c r="D25" s="24" t="s">
        <v>476</v>
      </c>
      <c r="E25" s="11" t="s">
        <v>101</v>
      </c>
      <c r="F25" s="136">
        <v>60</v>
      </c>
      <c r="G25" s="136"/>
      <c r="H25" s="137">
        <f t="shared" si="0"/>
        <v>0</v>
      </c>
    </row>
    <row r="26" spans="1:9" ht="69.75" customHeight="1" x14ac:dyDescent="0.2">
      <c r="A26" s="11">
        <v>16</v>
      </c>
      <c r="B26" s="11" t="s">
        <v>448</v>
      </c>
      <c r="C26" s="11" t="s">
        <v>475</v>
      </c>
      <c r="D26" s="24" t="s">
        <v>477</v>
      </c>
      <c r="E26" s="11" t="s">
        <v>101</v>
      </c>
      <c r="F26" s="136">
        <v>30</v>
      </c>
      <c r="G26" s="136"/>
      <c r="H26" s="137">
        <f t="shared" si="0"/>
        <v>0</v>
      </c>
    </row>
    <row r="27" spans="1:9" ht="76.5" customHeight="1" x14ac:dyDescent="0.2">
      <c r="A27" s="11">
        <v>17</v>
      </c>
      <c r="B27" s="11" t="s">
        <v>448</v>
      </c>
      <c r="C27" s="11" t="s">
        <v>475</v>
      </c>
      <c r="D27" s="24" t="s">
        <v>478</v>
      </c>
      <c r="E27" s="11" t="s">
        <v>101</v>
      </c>
      <c r="F27" s="136">
        <v>40</v>
      </c>
      <c r="G27" s="136"/>
      <c r="H27" s="137">
        <f t="shared" si="0"/>
        <v>0</v>
      </c>
    </row>
    <row r="28" spans="1:9" ht="34.5" customHeight="1" x14ac:dyDescent="0.2">
      <c r="A28" s="11">
        <v>18</v>
      </c>
      <c r="B28" s="11" t="s">
        <v>448</v>
      </c>
      <c r="C28" s="11" t="s">
        <v>479</v>
      </c>
      <c r="D28" s="24" t="s">
        <v>480</v>
      </c>
      <c r="E28" s="11" t="s">
        <v>101</v>
      </c>
      <c r="F28" s="136">
        <v>100</v>
      </c>
      <c r="G28" s="136"/>
      <c r="H28" s="137">
        <f t="shared" si="0"/>
        <v>0</v>
      </c>
    </row>
    <row r="29" spans="1:9" ht="45.75" customHeight="1" x14ac:dyDescent="0.2">
      <c r="A29" s="11">
        <v>19</v>
      </c>
      <c r="B29" s="11" t="s">
        <v>448</v>
      </c>
      <c r="C29" s="11" t="s">
        <v>481</v>
      </c>
      <c r="D29" s="24" t="s">
        <v>482</v>
      </c>
      <c r="E29" s="11" t="s">
        <v>101</v>
      </c>
      <c r="F29" s="136">
        <v>10</v>
      </c>
      <c r="G29" s="136"/>
      <c r="H29" s="137">
        <f t="shared" si="0"/>
        <v>0</v>
      </c>
    </row>
    <row r="30" spans="1:9" ht="45" customHeight="1" x14ac:dyDescent="0.2">
      <c r="A30" s="11">
        <v>20</v>
      </c>
      <c r="B30" s="11" t="s">
        <v>448</v>
      </c>
      <c r="C30" s="11" t="s">
        <v>481</v>
      </c>
      <c r="D30" s="24" t="s">
        <v>483</v>
      </c>
      <c r="E30" s="11" t="s">
        <v>101</v>
      </c>
      <c r="F30" s="136">
        <v>35</v>
      </c>
      <c r="G30" s="136"/>
      <c r="H30" s="137">
        <f t="shared" si="0"/>
        <v>0</v>
      </c>
    </row>
    <row r="31" spans="1:9" ht="53.25" customHeight="1" x14ac:dyDescent="0.2">
      <c r="A31" s="11">
        <v>21</v>
      </c>
      <c r="B31" s="11" t="s">
        <v>448</v>
      </c>
      <c r="C31" s="11" t="s">
        <v>481</v>
      </c>
      <c r="D31" s="24" t="s">
        <v>484</v>
      </c>
      <c r="E31" s="11" t="s">
        <v>101</v>
      </c>
      <c r="F31" s="136">
        <v>160</v>
      </c>
      <c r="G31" s="136"/>
      <c r="H31" s="137">
        <f t="shared" si="0"/>
        <v>0</v>
      </c>
    </row>
    <row r="32" spans="1:9" ht="42.75" customHeight="1" x14ac:dyDescent="0.2">
      <c r="A32" s="11">
        <v>22</v>
      </c>
      <c r="B32" s="11" t="s">
        <v>448</v>
      </c>
      <c r="C32" s="11" t="s">
        <v>481</v>
      </c>
      <c r="D32" s="24" t="s">
        <v>485</v>
      </c>
      <c r="E32" s="11" t="s">
        <v>101</v>
      </c>
      <c r="F32" s="136">
        <v>25</v>
      </c>
      <c r="G32" s="136"/>
      <c r="H32" s="137">
        <f t="shared" si="0"/>
        <v>0</v>
      </c>
    </row>
    <row r="33" spans="1:8" ht="45" customHeight="1" x14ac:dyDescent="0.2">
      <c r="A33" s="11">
        <v>23</v>
      </c>
      <c r="B33" s="11" t="s">
        <v>448</v>
      </c>
      <c r="C33" s="11" t="s">
        <v>481</v>
      </c>
      <c r="D33" s="24" t="s">
        <v>486</v>
      </c>
      <c r="E33" s="11" t="s">
        <v>101</v>
      </c>
      <c r="F33" s="136">
        <v>160</v>
      </c>
      <c r="G33" s="136"/>
      <c r="H33" s="137">
        <f t="shared" si="0"/>
        <v>0</v>
      </c>
    </row>
    <row r="34" spans="1:8" ht="41.25" customHeight="1" x14ac:dyDescent="0.2">
      <c r="A34" s="11">
        <v>24</v>
      </c>
      <c r="B34" s="11" t="s">
        <v>448</v>
      </c>
      <c r="C34" s="11" t="s">
        <v>481</v>
      </c>
      <c r="D34" s="24" t="s">
        <v>487</v>
      </c>
      <c r="E34" s="11" t="s">
        <v>101</v>
      </c>
      <c r="F34" s="136">
        <v>50</v>
      </c>
      <c r="G34" s="136"/>
      <c r="H34" s="137">
        <f t="shared" si="0"/>
        <v>0</v>
      </c>
    </row>
    <row r="35" spans="1:8" ht="50.25" customHeight="1" x14ac:dyDescent="0.2">
      <c r="A35" s="11">
        <v>25</v>
      </c>
      <c r="B35" s="11" t="s">
        <v>448</v>
      </c>
      <c r="C35" s="11" t="s">
        <v>481</v>
      </c>
      <c r="D35" s="24" t="s">
        <v>488</v>
      </c>
      <c r="E35" s="11" t="s">
        <v>101</v>
      </c>
      <c r="F35" s="136">
        <v>80</v>
      </c>
      <c r="G35" s="136"/>
      <c r="H35" s="137">
        <f t="shared" si="0"/>
        <v>0</v>
      </c>
    </row>
    <row r="36" spans="1:8" ht="42.75" customHeight="1" x14ac:dyDescent="0.2">
      <c r="A36" s="11">
        <v>26</v>
      </c>
      <c r="B36" s="11" t="s">
        <v>448</v>
      </c>
      <c r="C36" s="11" t="s">
        <v>481</v>
      </c>
      <c r="D36" s="24" t="s">
        <v>489</v>
      </c>
      <c r="E36" s="11" t="s">
        <v>101</v>
      </c>
      <c r="F36" s="136">
        <v>50</v>
      </c>
      <c r="G36" s="136"/>
      <c r="H36" s="137">
        <f t="shared" si="0"/>
        <v>0</v>
      </c>
    </row>
    <row r="37" spans="1:8" ht="44.25" customHeight="1" x14ac:dyDescent="0.2">
      <c r="A37" s="11">
        <v>27</v>
      </c>
      <c r="B37" s="11" t="s">
        <v>448</v>
      </c>
      <c r="C37" s="11" t="s">
        <v>481</v>
      </c>
      <c r="D37" s="24" t="s">
        <v>490</v>
      </c>
      <c r="E37" s="11" t="s">
        <v>101</v>
      </c>
      <c r="F37" s="136">
        <v>20</v>
      </c>
      <c r="G37" s="136"/>
      <c r="H37" s="137">
        <f t="shared" si="0"/>
        <v>0</v>
      </c>
    </row>
    <row r="38" spans="1:8" ht="60.75" customHeight="1" x14ac:dyDescent="0.2">
      <c r="A38" s="11">
        <v>28</v>
      </c>
      <c r="B38" s="11" t="s">
        <v>448</v>
      </c>
      <c r="C38" s="11" t="s">
        <v>491</v>
      </c>
      <c r="D38" s="24" t="s">
        <v>492</v>
      </c>
      <c r="E38" s="11" t="s">
        <v>220</v>
      </c>
      <c r="F38" s="136">
        <v>8</v>
      </c>
      <c r="G38" s="136"/>
      <c r="H38" s="137">
        <f t="shared" si="0"/>
        <v>0</v>
      </c>
    </row>
    <row r="39" spans="1:8" ht="40.5" customHeight="1" x14ac:dyDescent="0.2">
      <c r="A39" s="11">
        <v>29</v>
      </c>
      <c r="B39" s="11" t="s">
        <v>448</v>
      </c>
      <c r="C39" s="11" t="s">
        <v>493</v>
      </c>
      <c r="D39" s="24" t="s">
        <v>494</v>
      </c>
      <c r="E39" s="11" t="s">
        <v>495</v>
      </c>
      <c r="F39" s="136">
        <v>20</v>
      </c>
      <c r="G39" s="136"/>
      <c r="H39" s="137">
        <f t="shared" si="0"/>
        <v>0</v>
      </c>
    </row>
    <row r="40" spans="1:8" ht="46.5" customHeight="1" x14ac:dyDescent="0.2">
      <c r="A40" s="11">
        <v>30</v>
      </c>
      <c r="B40" s="11" t="s">
        <v>448</v>
      </c>
      <c r="C40" s="11" t="s">
        <v>496</v>
      </c>
      <c r="D40" s="24" t="s">
        <v>497</v>
      </c>
      <c r="E40" s="11" t="s">
        <v>495</v>
      </c>
      <c r="F40" s="136">
        <v>20</v>
      </c>
      <c r="G40" s="136"/>
      <c r="H40" s="137">
        <f t="shared" si="0"/>
        <v>0</v>
      </c>
    </row>
    <row r="41" spans="1:8" ht="29.25" customHeight="1" x14ac:dyDescent="0.2">
      <c r="A41" s="184" t="s">
        <v>515</v>
      </c>
      <c r="B41" s="184"/>
      <c r="C41" s="184"/>
      <c r="D41" s="184"/>
      <c r="E41" s="184"/>
      <c r="F41" s="155"/>
      <c r="G41" s="156"/>
      <c r="H41" s="156"/>
    </row>
    <row r="42" spans="1:8" ht="49.5" customHeight="1" x14ac:dyDescent="0.2">
      <c r="A42" s="11">
        <v>31</v>
      </c>
      <c r="B42" s="11" t="s">
        <v>448</v>
      </c>
      <c r="C42" s="11" t="s">
        <v>498</v>
      </c>
      <c r="D42" s="24" t="s">
        <v>499</v>
      </c>
      <c r="E42" s="11" t="s">
        <v>121</v>
      </c>
      <c r="F42" s="136">
        <v>20</v>
      </c>
      <c r="G42" s="136"/>
      <c r="H42" s="137">
        <f t="shared" si="0"/>
        <v>0</v>
      </c>
    </row>
    <row r="43" spans="1:8" ht="42.75" customHeight="1" x14ac:dyDescent="0.2">
      <c r="A43" s="11">
        <v>32</v>
      </c>
      <c r="B43" s="11" t="s">
        <v>448</v>
      </c>
      <c r="C43" s="11" t="s">
        <v>500</v>
      </c>
      <c r="D43" s="24" t="s">
        <v>501</v>
      </c>
      <c r="E43" s="11" t="s">
        <v>121</v>
      </c>
      <c r="F43" s="136">
        <v>6</v>
      </c>
      <c r="G43" s="136"/>
      <c r="H43" s="137">
        <f t="shared" si="0"/>
        <v>0</v>
      </c>
    </row>
    <row r="44" spans="1:8" ht="40.5" customHeight="1" x14ac:dyDescent="0.2">
      <c r="A44" s="11">
        <v>33</v>
      </c>
      <c r="B44" s="11" t="s">
        <v>448</v>
      </c>
      <c r="C44" s="11" t="s">
        <v>500</v>
      </c>
      <c r="D44" s="24" t="s">
        <v>502</v>
      </c>
      <c r="E44" s="11" t="s">
        <v>121</v>
      </c>
      <c r="F44" s="136">
        <v>3</v>
      </c>
      <c r="G44" s="136"/>
      <c r="H44" s="137">
        <f t="shared" si="0"/>
        <v>0</v>
      </c>
    </row>
    <row r="45" spans="1:8" ht="35.25" customHeight="1" x14ac:dyDescent="0.2">
      <c r="A45" s="11">
        <v>34</v>
      </c>
      <c r="B45" s="11" t="s">
        <v>448</v>
      </c>
      <c r="C45" s="11" t="s">
        <v>500</v>
      </c>
      <c r="D45" s="24" t="s">
        <v>503</v>
      </c>
      <c r="E45" s="11" t="s">
        <v>121</v>
      </c>
      <c r="F45" s="136">
        <v>1</v>
      </c>
      <c r="G45" s="136"/>
      <c r="H45" s="137">
        <f t="shared" si="0"/>
        <v>0</v>
      </c>
    </row>
    <row r="46" spans="1:8" ht="47.25" customHeight="1" x14ac:dyDescent="0.2">
      <c r="A46" s="11">
        <v>35</v>
      </c>
      <c r="B46" s="11" t="s">
        <v>448</v>
      </c>
      <c r="C46" s="11" t="s">
        <v>500</v>
      </c>
      <c r="D46" s="24" t="s">
        <v>504</v>
      </c>
      <c r="E46" s="11" t="s">
        <v>121</v>
      </c>
      <c r="F46" s="136">
        <v>10</v>
      </c>
      <c r="G46" s="136"/>
      <c r="H46" s="137">
        <f t="shared" si="0"/>
        <v>0</v>
      </c>
    </row>
    <row r="47" spans="1:8" ht="60" customHeight="1" x14ac:dyDescent="0.2">
      <c r="A47" s="11">
        <v>36</v>
      </c>
      <c r="B47" s="11" t="s">
        <v>448</v>
      </c>
      <c r="C47" s="11" t="s">
        <v>505</v>
      </c>
      <c r="D47" s="24" t="s">
        <v>506</v>
      </c>
      <c r="E47" s="11" t="s">
        <v>220</v>
      </c>
      <c r="F47" s="136">
        <v>20</v>
      </c>
      <c r="G47" s="136"/>
      <c r="H47" s="137">
        <f t="shared" si="0"/>
        <v>0</v>
      </c>
    </row>
    <row r="48" spans="1:8" ht="30.75" customHeight="1" x14ac:dyDescent="0.2">
      <c r="A48" s="184" t="s">
        <v>516</v>
      </c>
      <c r="B48" s="184"/>
      <c r="C48" s="184"/>
      <c r="D48" s="184"/>
      <c r="E48" s="184"/>
      <c r="F48" s="155"/>
      <c r="G48" s="156"/>
      <c r="H48" s="156"/>
    </row>
    <row r="49" spans="1:8" ht="30" customHeight="1" x14ac:dyDescent="0.2">
      <c r="A49" s="11">
        <v>37</v>
      </c>
      <c r="B49" s="11" t="s">
        <v>448</v>
      </c>
      <c r="C49" s="11" t="s">
        <v>449</v>
      </c>
      <c r="D49" s="24" t="s">
        <v>507</v>
      </c>
      <c r="E49" s="11" t="s">
        <v>213</v>
      </c>
      <c r="F49" s="136">
        <v>1</v>
      </c>
      <c r="G49" s="136"/>
      <c r="H49" s="137">
        <f t="shared" si="0"/>
        <v>0</v>
      </c>
    </row>
    <row r="50" spans="1:8" ht="33.75" customHeight="1" x14ac:dyDescent="0.2">
      <c r="A50" s="11">
        <v>38</v>
      </c>
      <c r="B50" s="11" t="s">
        <v>448</v>
      </c>
      <c r="C50" s="11" t="s">
        <v>449</v>
      </c>
      <c r="D50" s="24" t="s">
        <v>508</v>
      </c>
      <c r="E50" s="11" t="s">
        <v>213</v>
      </c>
      <c r="F50" s="136">
        <v>1</v>
      </c>
      <c r="G50" s="136"/>
      <c r="H50" s="137">
        <f t="shared" si="0"/>
        <v>0</v>
      </c>
    </row>
    <row r="51" spans="1:8" ht="25.5" customHeight="1" x14ac:dyDescent="0.2">
      <c r="A51" s="184" t="s">
        <v>517</v>
      </c>
      <c r="B51" s="184"/>
      <c r="C51" s="184"/>
      <c r="D51" s="184"/>
      <c r="E51" s="184"/>
      <c r="F51" s="155"/>
      <c r="G51" s="156"/>
      <c r="H51" s="156"/>
    </row>
    <row r="52" spans="1:8" ht="54.75" customHeight="1" x14ac:dyDescent="0.2">
      <c r="A52" s="11">
        <v>39</v>
      </c>
      <c r="B52" s="11" t="s">
        <v>448</v>
      </c>
      <c r="C52" s="11" t="s">
        <v>509</v>
      </c>
      <c r="D52" s="24" t="s">
        <v>510</v>
      </c>
      <c r="E52" s="11" t="s">
        <v>101</v>
      </c>
      <c r="F52" s="136">
        <v>20</v>
      </c>
      <c r="G52" s="136"/>
      <c r="H52" s="137">
        <f t="shared" si="0"/>
        <v>0</v>
      </c>
    </row>
    <row r="53" spans="1:8" ht="31.5" customHeight="1" x14ac:dyDescent="0.2">
      <c r="A53" s="184" t="s">
        <v>519</v>
      </c>
      <c r="B53" s="184"/>
      <c r="C53" s="184"/>
      <c r="D53" s="184"/>
      <c r="E53" s="184"/>
      <c r="F53" s="155"/>
      <c r="G53" s="156"/>
      <c r="H53" s="156"/>
    </row>
    <row r="54" spans="1:8" ht="114" customHeight="1" x14ac:dyDescent="0.2">
      <c r="A54" s="11">
        <v>40</v>
      </c>
      <c r="B54" s="11" t="s">
        <v>448</v>
      </c>
      <c r="C54" s="11" t="s">
        <v>511</v>
      </c>
      <c r="D54" s="24" t="s">
        <v>518</v>
      </c>
      <c r="E54" s="11" t="s">
        <v>249</v>
      </c>
      <c r="F54" s="136">
        <v>1</v>
      </c>
      <c r="G54" s="136"/>
      <c r="H54" s="137">
        <f t="shared" si="0"/>
        <v>0</v>
      </c>
    </row>
    <row r="55" spans="1:8" ht="25.5" customHeight="1" x14ac:dyDescent="0.2">
      <c r="A55" s="185" t="s">
        <v>206</v>
      </c>
      <c r="B55" s="185"/>
      <c r="C55" s="185"/>
      <c r="D55" s="185"/>
      <c r="E55" s="185"/>
      <c r="F55" s="185"/>
      <c r="G55" s="185"/>
      <c r="H55" s="157">
        <f>SUM(H8:H54)</f>
        <v>0</v>
      </c>
    </row>
  </sheetData>
  <mergeCells count="11">
    <mergeCell ref="A51:E51"/>
    <mergeCell ref="A55:G55"/>
    <mergeCell ref="A2:H3"/>
    <mergeCell ref="A4:H4"/>
    <mergeCell ref="A5:H5"/>
    <mergeCell ref="A8:E8"/>
    <mergeCell ref="A41:E41"/>
    <mergeCell ref="A16:E16"/>
    <mergeCell ref="A24:E24"/>
    <mergeCell ref="A48:E48"/>
    <mergeCell ref="A53:E53"/>
  </mergeCells>
  <pageMargins left="0.3543307086614173" right="0.3543307086614173" top="0.59055118110236215" bottom="0.59055118110236215" header="0.51181102362204722" footer="0.51181102362204722"/>
  <pageSetup paperSize="9" scale="5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88"/>
  <sheetViews>
    <sheetView tabSelected="1" zoomScale="120" zoomScaleNormal="120" workbookViewId="0">
      <selection activeCell="G9" sqref="G9"/>
    </sheetView>
  </sheetViews>
  <sheetFormatPr defaultRowHeight="15" x14ac:dyDescent="0.25"/>
  <cols>
    <col min="1" max="1" width="7.85546875" style="28" customWidth="1"/>
    <col min="2" max="2" width="11.85546875" style="28" customWidth="1"/>
    <col min="3" max="3" width="51.85546875" style="28" customWidth="1"/>
    <col min="4" max="4" width="5.85546875" style="28" bestFit="1" customWidth="1"/>
    <col min="5" max="5" width="9" style="28" customWidth="1"/>
    <col min="6" max="6" width="11.7109375" style="28" customWidth="1"/>
    <col min="7" max="7" width="16.28515625" style="28" customWidth="1"/>
    <col min="8" max="8" width="23.7109375" style="28" customWidth="1"/>
    <col min="9" max="9" width="9.28515625" style="28" customWidth="1"/>
    <col min="10" max="10" width="9.140625" style="28"/>
    <col min="11" max="11" width="10.5703125" style="28" bestFit="1" customWidth="1"/>
    <col min="12" max="16384" width="9.140625" style="28"/>
  </cols>
  <sheetData>
    <row r="2" spans="1:11" ht="15" customHeight="1" x14ac:dyDescent="0.25">
      <c r="A2" s="159" t="s">
        <v>209</v>
      </c>
      <c r="B2" s="159"/>
      <c r="C2" s="159"/>
      <c r="D2" s="159"/>
      <c r="E2" s="159"/>
      <c r="F2" s="159"/>
      <c r="G2" s="159"/>
      <c r="H2" s="159"/>
    </row>
    <row r="3" spans="1:11" ht="15" customHeight="1" x14ac:dyDescent="0.25">
      <c r="A3" s="159"/>
      <c r="B3" s="159"/>
      <c r="C3" s="159"/>
      <c r="D3" s="159"/>
      <c r="E3" s="159"/>
      <c r="F3" s="159"/>
      <c r="G3" s="159"/>
      <c r="H3" s="159"/>
    </row>
    <row r="4" spans="1:11" ht="21" customHeight="1" x14ac:dyDescent="0.25">
      <c r="A4" s="186" t="s">
        <v>634</v>
      </c>
      <c r="B4" s="164"/>
      <c r="C4" s="164"/>
      <c r="D4" s="164"/>
      <c r="E4" s="164"/>
      <c r="F4" s="164"/>
      <c r="G4" s="164"/>
      <c r="H4" s="164"/>
    </row>
    <row r="5" spans="1:11" ht="15.75" x14ac:dyDescent="0.25">
      <c r="A5" s="190" t="s">
        <v>635</v>
      </c>
      <c r="B5" s="191"/>
      <c r="C5" s="191"/>
      <c r="D5" s="191"/>
      <c r="E5" s="191"/>
      <c r="F5" s="191"/>
      <c r="G5" s="191"/>
      <c r="H5" s="191"/>
    </row>
    <row r="6" spans="1:11" x14ac:dyDescent="0.25">
      <c r="A6" s="68" t="s">
        <v>198</v>
      </c>
      <c r="B6" s="68" t="s">
        <v>199</v>
      </c>
      <c r="C6" s="68" t="s">
        <v>200</v>
      </c>
      <c r="D6" s="68" t="s">
        <v>201</v>
      </c>
      <c r="E6" s="68" t="s">
        <v>202</v>
      </c>
      <c r="F6" s="68" t="s">
        <v>203</v>
      </c>
      <c r="G6" s="68" t="s">
        <v>204</v>
      </c>
      <c r="H6" s="68" t="s">
        <v>521</v>
      </c>
    </row>
    <row r="7" spans="1:11" ht="25.5" customHeight="1" x14ac:dyDescent="0.25">
      <c r="A7" s="69" t="s">
        <v>522</v>
      </c>
      <c r="B7" s="69" t="s">
        <v>20</v>
      </c>
      <c r="C7" s="70" t="s">
        <v>523</v>
      </c>
      <c r="D7" s="69" t="s">
        <v>195</v>
      </c>
      <c r="E7" s="69" t="s">
        <v>524</v>
      </c>
      <c r="F7" s="69" t="s">
        <v>525</v>
      </c>
      <c r="G7" s="69" t="s">
        <v>526</v>
      </c>
      <c r="H7" s="69" t="s">
        <v>527</v>
      </c>
    </row>
    <row r="8" spans="1:11" ht="96" customHeight="1" x14ac:dyDescent="0.25">
      <c r="A8" s="30" t="s">
        <v>528</v>
      </c>
      <c r="B8" s="30"/>
      <c r="C8" s="30" t="s">
        <v>529</v>
      </c>
      <c r="D8" s="30"/>
      <c r="E8" s="30"/>
      <c r="F8" s="30"/>
      <c r="G8" s="30"/>
      <c r="H8" s="30"/>
      <c r="I8" s="72"/>
    </row>
    <row r="9" spans="1:11" ht="35.25" customHeight="1" x14ac:dyDescent="0.25">
      <c r="A9" s="29" t="s">
        <v>530</v>
      </c>
      <c r="B9" s="31" t="s">
        <v>531</v>
      </c>
      <c r="C9" s="32" t="s">
        <v>532</v>
      </c>
      <c r="D9" s="29" t="s">
        <v>220</v>
      </c>
      <c r="E9" s="33">
        <v>2</v>
      </c>
      <c r="F9" s="33">
        <v>6</v>
      </c>
      <c r="G9" s="64"/>
      <c r="H9" s="64">
        <f>ROUND(G9*F9,2)</f>
        <v>0</v>
      </c>
      <c r="K9" s="67"/>
    </row>
    <row r="10" spans="1:11" ht="34.5" customHeight="1" x14ac:dyDescent="0.25">
      <c r="A10" s="29" t="s">
        <v>533</v>
      </c>
      <c r="B10" s="31" t="s">
        <v>531</v>
      </c>
      <c r="C10" s="32" t="s">
        <v>534</v>
      </c>
      <c r="D10" s="29" t="s">
        <v>220</v>
      </c>
      <c r="E10" s="33">
        <v>2</v>
      </c>
      <c r="F10" s="33">
        <v>6</v>
      </c>
      <c r="G10" s="64"/>
      <c r="H10" s="64">
        <f t="shared" ref="H10:H25" si="0">ROUND(G10*F10,2)</f>
        <v>0</v>
      </c>
    </row>
    <row r="11" spans="1:11" ht="31.5" customHeight="1" x14ac:dyDescent="0.25">
      <c r="A11" s="29" t="s">
        <v>535</v>
      </c>
      <c r="B11" s="31" t="s">
        <v>531</v>
      </c>
      <c r="C11" s="32" t="s">
        <v>536</v>
      </c>
      <c r="D11" s="29" t="s">
        <v>220</v>
      </c>
      <c r="E11" s="33">
        <v>1</v>
      </c>
      <c r="F11" s="33">
        <v>3</v>
      </c>
      <c r="G11" s="64"/>
      <c r="H11" s="64">
        <f t="shared" si="0"/>
        <v>0</v>
      </c>
    </row>
    <row r="12" spans="1:11" ht="35.25" customHeight="1" x14ac:dyDescent="0.25">
      <c r="A12" s="29" t="s">
        <v>537</v>
      </c>
      <c r="B12" s="31" t="s">
        <v>531</v>
      </c>
      <c r="C12" s="32" t="s">
        <v>538</v>
      </c>
      <c r="D12" s="29" t="s">
        <v>213</v>
      </c>
      <c r="E12" s="33">
        <v>1</v>
      </c>
      <c r="F12" s="33">
        <v>3</v>
      </c>
      <c r="G12" s="64"/>
      <c r="H12" s="64">
        <f t="shared" si="0"/>
        <v>0</v>
      </c>
    </row>
    <row r="13" spans="1:11" ht="33" customHeight="1" x14ac:dyDescent="0.25">
      <c r="A13" s="29" t="s">
        <v>539</v>
      </c>
      <c r="B13" s="31" t="s">
        <v>531</v>
      </c>
      <c r="C13" s="32" t="s">
        <v>540</v>
      </c>
      <c r="D13" s="29" t="s">
        <v>213</v>
      </c>
      <c r="E13" s="33">
        <v>1</v>
      </c>
      <c r="F13" s="33">
        <v>3</v>
      </c>
      <c r="G13" s="64"/>
      <c r="H13" s="64">
        <f t="shared" si="0"/>
        <v>0</v>
      </c>
    </row>
    <row r="14" spans="1:11" ht="32.25" customHeight="1" x14ac:dyDescent="0.25">
      <c r="A14" s="29" t="s">
        <v>541</v>
      </c>
      <c r="B14" s="31" t="s">
        <v>531</v>
      </c>
      <c r="C14" s="32" t="s">
        <v>542</v>
      </c>
      <c r="D14" s="29" t="s">
        <v>213</v>
      </c>
      <c r="E14" s="33">
        <v>1</v>
      </c>
      <c r="F14" s="33">
        <v>3</v>
      </c>
      <c r="G14" s="64"/>
      <c r="H14" s="64">
        <f t="shared" si="0"/>
        <v>0</v>
      </c>
    </row>
    <row r="15" spans="1:11" ht="38.25" customHeight="1" x14ac:dyDescent="0.25">
      <c r="A15" s="29" t="s">
        <v>543</v>
      </c>
      <c r="B15" s="31" t="s">
        <v>531</v>
      </c>
      <c r="C15" s="32" t="s">
        <v>544</v>
      </c>
      <c r="D15" s="29" t="s">
        <v>220</v>
      </c>
      <c r="E15" s="33">
        <v>0</v>
      </c>
      <c r="F15" s="33">
        <v>1</v>
      </c>
      <c r="G15" s="64"/>
      <c r="H15" s="64">
        <f t="shared" si="0"/>
        <v>0</v>
      </c>
    </row>
    <row r="16" spans="1:11" ht="35.25" customHeight="1" x14ac:dyDescent="0.25">
      <c r="A16" s="29" t="s">
        <v>545</v>
      </c>
      <c r="B16" s="31" t="s">
        <v>531</v>
      </c>
      <c r="C16" s="32" t="s">
        <v>546</v>
      </c>
      <c r="D16" s="29" t="s">
        <v>220</v>
      </c>
      <c r="E16" s="35" t="s">
        <v>547</v>
      </c>
      <c r="F16" s="33">
        <v>1</v>
      </c>
      <c r="G16" s="64"/>
      <c r="H16" s="64">
        <f t="shared" si="0"/>
        <v>0</v>
      </c>
      <c r="I16" s="66"/>
    </row>
    <row r="17" spans="1:9" ht="35.25" customHeight="1" x14ac:dyDescent="0.25">
      <c r="A17" s="29" t="s">
        <v>548</v>
      </c>
      <c r="B17" s="31" t="s">
        <v>531</v>
      </c>
      <c r="C17" s="32" t="s">
        <v>549</v>
      </c>
      <c r="D17" s="29" t="s">
        <v>220</v>
      </c>
      <c r="E17" s="35" t="s">
        <v>547</v>
      </c>
      <c r="F17" s="33">
        <v>1</v>
      </c>
      <c r="G17" s="64"/>
      <c r="H17" s="64">
        <f t="shared" si="0"/>
        <v>0</v>
      </c>
    </row>
    <row r="18" spans="1:9" ht="31.5" customHeight="1" x14ac:dyDescent="0.25">
      <c r="A18" s="29" t="s">
        <v>550</v>
      </c>
      <c r="B18" s="31" t="s">
        <v>531</v>
      </c>
      <c r="C18" s="32" t="s">
        <v>551</v>
      </c>
      <c r="D18" s="29" t="s">
        <v>213</v>
      </c>
      <c r="E18" s="35" t="s">
        <v>547</v>
      </c>
      <c r="F18" s="33">
        <v>1</v>
      </c>
      <c r="G18" s="64"/>
      <c r="H18" s="64">
        <f t="shared" si="0"/>
        <v>0</v>
      </c>
    </row>
    <row r="19" spans="1:9" ht="35.25" customHeight="1" x14ac:dyDescent="0.25">
      <c r="A19" s="29" t="s">
        <v>552</v>
      </c>
      <c r="B19" s="31" t="s">
        <v>531</v>
      </c>
      <c r="C19" s="32" t="s">
        <v>553</v>
      </c>
      <c r="D19" s="29" t="s">
        <v>220</v>
      </c>
      <c r="E19" s="35" t="s">
        <v>547</v>
      </c>
      <c r="F19" s="33">
        <v>1</v>
      </c>
      <c r="G19" s="64"/>
      <c r="H19" s="64">
        <f t="shared" si="0"/>
        <v>0</v>
      </c>
    </row>
    <row r="20" spans="1:9" ht="25.5" x14ac:dyDescent="0.25">
      <c r="A20" s="29" t="s">
        <v>554</v>
      </c>
      <c r="B20" s="31" t="s">
        <v>531</v>
      </c>
      <c r="C20" s="32" t="s">
        <v>555</v>
      </c>
      <c r="D20" s="29" t="s">
        <v>213</v>
      </c>
      <c r="E20" s="33">
        <v>1</v>
      </c>
      <c r="F20" s="33">
        <v>3</v>
      </c>
      <c r="G20" s="64"/>
      <c r="H20" s="64">
        <f t="shared" si="0"/>
        <v>0</v>
      </c>
    </row>
    <row r="21" spans="1:9" ht="25.5" x14ac:dyDescent="0.25">
      <c r="A21" s="29" t="s">
        <v>556</v>
      </c>
      <c r="B21" s="31" t="s">
        <v>531</v>
      </c>
      <c r="C21" s="32" t="s">
        <v>557</v>
      </c>
      <c r="D21" s="29" t="s">
        <v>220</v>
      </c>
      <c r="E21" s="35" t="s">
        <v>547</v>
      </c>
      <c r="F21" s="33">
        <v>2</v>
      </c>
      <c r="G21" s="64"/>
      <c r="H21" s="64">
        <f t="shared" si="0"/>
        <v>0</v>
      </c>
    </row>
    <row r="22" spans="1:9" ht="30" customHeight="1" x14ac:dyDescent="0.25">
      <c r="A22" s="29" t="s">
        <v>558</v>
      </c>
      <c r="B22" s="31" t="s">
        <v>531</v>
      </c>
      <c r="C22" s="32" t="s">
        <v>559</v>
      </c>
      <c r="D22" s="29" t="s">
        <v>213</v>
      </c>
      <c r="E22" s="35" t="s">
        <v>547</v>
      </c>
      <c r="F22" s="33">
        <v>1</v>
      </c>
      <c r="G22" s="64"/>
      <c r="H22" s="64">
        <f t="shared" si="0"/>
        <v>0</v>
      </c>
    </row>
    <row r="23" spans="1:9" ht="25.5" x14ac:dyDescent="0.25">
      <c r="A23" s="29" t="s">
        <v>560</v>
      </c>
      <c r="B23" s="31" t="s">
        <v>531</v>
      </c>
      <c r="C23" s="32" t="s">
        <v>561</v>
      </c>
      <c r="D23" s="29" t="s">
        <v>220</v>
      </c>
      <c r="E23" s="33">
        <v>3</v>
      </c>
      <c r="F23" s="33">
        <v>6</v>
      </c>
      <c r="G23" s="64"/>
      <c r="H23" s="64">
        <f t="shared" si="0"/>
        <v>0</v>
      </c>
    </row>
    <row r="24" spans="1:9" ht="35.25" customHeight="1" x14ac:dyDescent="0.25">
      <c r="A24" s="29" t="s">
        <v>562</v>
      </c>
      <c r="B24" s="31" t="s">
        <v>531</v>
      </c>
      <c r="C24" s="32" t="s">
        <v>563</v>
      </c>
      <c r="D24" s="29" t="s">
        <v>213</v>
      </c>
      <c r="E24" s="33">
        <v>3</v>
      </c>
      <c r="F24" s="33">
        <v>6</v>
      </c>
      <c r="G24" s="64"/>
      <c r="H24" s="64">
        <f t="shared" si="0"/>
        <v>0</v>
      </c>
      <c r="I24" s="66"/>
    </row>
    <row r="25" spans="1:9" ht="40.5" customHeight="1" x14ac:dyDescent="0.25">
      <c r="A25" s="29" t="s">
        <v>564</v>
      </c>
      <c r="B25" s="31" t="s">
        <v>531</v>
      </c>
      <c r="C25" s="32" t="s">
        <v>565</v>
      </c>
      <c r="D25" s="29" t="s">
        <v>220</v>
      </c>
      <c r="E25" s="33">
        <v>1</v>
      </c>
      <c r="F25" s="33">
        <v>3</v>
      </c>
      <c r="G25" s="64"/>
      <c r="H25" s="64">
        <f t="shared" si="0"/>
        <v>0</v>
      </c>
    </row>
    <row r="26" spans="1:9" ht="26.25" customHeight="1" x14ac:dyDescent="0.25">
      <c r="A26" s="187" t="s">
        <v>566</v>
      </c>
      <c r="B26" s="188"/>
      <c r="C26" s="188"/>
      <c r="D26" s="188"/>
      <c r="E26" s="188"/>
      <c r="F26" s="188"/>
      <c r="G26" s="189"/>
      <c r="H26" s="36">
        <f>SUM(H9:H25)</f>
        <v>0</v>
      </c>
    </row>
    <row r="27" spans="1:9" x14ac:dyDescent="0.25">
      <c r="A27" s="68" t="s">
        <v>198</v>
      </c>
      <c r="B27" s="68" t="s">
        <v>199</v>
      </c>
      <c r="C27" s="68" t="s">
        <v>200</v>
      </c>
      <c r="D27" s="68" t="s">
        <v>201</v>
      </c>
      <c r="E27" s="68" t="s">
        <v>202</v>
      </c>
      <c r="F27" s="68" t="s">
        <v>203</v>
      </c>
      <c r="G27" s="68" t="s">
        <v>204</v>
      </c>
      <c r="H27" s="68" t="s">
        <v>521</v>
      </c>
    </row>
    <row r="28" spans="1:9" ht="25.5" x14ac:dyDescent="0.25">
      <c r="A28" s="69" t="s">
        <v>522</v>
      </c>
      <c r="B28" s="69" t="s">
        <v>20</v>
      </c>
      <c r="C28" s="71" t="s">
        <v>523</v>
      </c>
      <c r="D28" s="69" t="s">
        <v>195</v>
      </c>
      <c r="E28" s="69" t="s">
        <v>524</v>
      </c>
      <c r="F28" s="69" t="s">
        <v>525</v>
      </c>
      <c r="G28" s="69" t="s">
        <v>526</v>
      </c>
      <c r="H28" s="69" t="s">
        <v>527</v>
      </c>
    </row>
    <row r="29" spans="1:9" ht="85.5" customHeight="1" x14ac:dyDescent="0.25">
      <c r="A29" s="30" t="s">
        <v>567</v>
      </c>
      <c r="B29" s="30"/>
      <c r="C29" s="30" t="s">
        <v>568</v>
      </c>
      <c r="D29" s="30"/>
      <c r="E29" s="30"/>
      <c r="F29" s="30"/>
      <c r="G29" s="30"/>
      <c r="H29" s="30"/>
    </row>
    <row r="30" spans="1:9" ht="36.75" customHeight="1" x14ac:dyDescent="0.25">
      <c r="A30" s="29" t="s">
        <v>569</v>
      </c>
      <c r="B30" s="31" t="s">
        <v>531</v>
      </c>
      <c r="C30" s="37" t="s">
        <v>570</v>
      </c>
      <c r="D30" s="29" t="s">
        <v>220</v>
      </c>
      <c r="E30" s="33">
        <v>1</v>
      </c>
      <c r="F30" s="33">
        <v>3</v>
      </c>
      <c r="G30" s="34"/>
      <c r="H30" s="34">
        <f>F30*G30</f>
        <v>0</v>
      </c>
    </row>
    <row r="31" spans="1:9" ht="31.5" customHeight="1" x14ac:dyDescent="0.25">
      <c r="A31" s="29" t="s">
        <v>571</v>
      </c>
      <c r="B31" s="31" t="s">
        <v>531</v>
      </c>
      <c r="C31" s="31" t="s">
        <v>572</v>
      </c>
      <c r="D31" s="29" t="s">
        <v>220</v>
      </c>
      <c r="E31" s="33">
        <v>3</v>
      </c>
      <c r="F31" s="33">
        <v>9</v>
      </c>
      <c r="G31" s="34"/>
      <c r="H31" s="34">
        <f t="shared" ref="H31:H38" si="1">F31*G31</f>
        <v>0</v>
      </c>
    </row>
    <row r="32" spans="1:9" ht="37.5" customHeight="1" x14ac:dyDescent="0.25">
      <c r="A32" s="29" t="s">
        <v>573</v>
      </c>
      <c r="B32" s="31" t="s">
        <v>531</v>
      </c>
      <c r="C32" s="31" t="s">
        <v>574</v>
      </c>
      <c r="D32" s="29" t="s">
        <v>220</v>
      </c>
      <c r="E32" s="33">
        <v>3</v>
      </c>
      <c r="F32" s="33">
        <v>9</v>
      </c>
      <c r="G32" s="34"/>
      <c r="H32" s="34">
        <f t="shared" si="1"/>
        <v>0</v>
      </c>
    </row>
    <row r="33" spans="1:8" ht="35.25" customHeight="1" x14ac:dyDescent="0.25">
      <c r="A33" s="29" t="s">
        <v>575</v>
      </c>
      <c r="B33" s="31" t="s">
        <v>531</v>
      </c>
      <c r="C33" s="31" t="s">
        <v>576</v>
      </c>
      <c r="D33" s="29" t="s">
        <v>220</v>
      </c>
      <c r="E33" s="35" t="s">
        <v>547</v>
      </c>
      <c r="F33" s="33">
        <v>16</v>
      </c>
      <c r="G33" s="34"/>
      <c r="H33" s="34">
        <f t="shared" si="1"/>
        <v>0</v>
      </c>
    </row>
    <row r="34" spans="1:8" ht="34.5" customHeight="1" x14ac:dyDescent="0.25">
      <c r="A34" s="29" t="s">
        <v>577</v>
      </c>
      <c r="B34" s="31" t="s">
        <v>531</v>
      </c>
      <c r="C34" s="31" t="s">
        <v>578</v>
      </c>
      <c r="D34" s="29" t="s">
        <v>220</v>
      </c>
      <c r="E34" s="35" t="s">
        <v>547</v>
      </c>
      <c r="F34" s="33">
        <v>2</v>
      </c>
      <c r="G34" s="34"/>
      <c r="H34" s="34">
        <f t="shared" si="1"/>
        <v>0</v>
      </c>
    </row>
    <row r="35" spans="1:8" ht="35.25" customHeight="1" x14ac:dyDescent="0.25">
      <c r="A35" s="29" t="s">
        <v>579</v>
      </c>
      <c r="B35" s="31" t="s">
        <v>531</v>
      </c>
      <c r="C35" s="31" t="s">
        <v>580</v>
      </c>
      <c r="D35" s="29" t="s">
        <v>220</v>
      </c>
      <c r="E35" s="35" t="s">
        <v>547</v>
      </c>
      <c r="F35" s="33">
        <v>2</v>
      </c>
      <c r="G35" s="34"/>
      <c r="H35" s="34">
        <f t="shared" si="1"/>
        <v>0</v>
      </c>
    </row>
    <row r="36" spans="1:8" ht="38.25" customHeight="1" x14ac:dyDescent="0.25">
      <c r="A36" s="29" t="s">
        <v>581</v>
      </c>
      <c r="B36" s="31" t="s">
        <v>531</v>
      </c>
      <c r="C36" s="31" t="s">
        <v>582</v>
      </c>
      <c r="D36" s="29" t="s">
        <v>220</v>
      </c>
      <c r="E36" s="35" t="s">
        <v>547</v>
      </c>
      <c r="F36" s="33">
        <v>2</v>
      </c>
      <c r="G36" s="34"/>
      <c r="H36" s="34">
        <f t="shared" si="1"/>
        <v>0</v>
      </c>
    </row>
    <row r="37" spans="1:8" ht="35.25" customHeight="1" x14ac:dyDescent="0.25">
      <c r="A37" s="29" t="s">
        <v>583</v>
      </c>
      <c r="B37" s="31" t="s">
        <v>531</v>
      </c>
      <c r="C37" s="31" t="s">
        <v>584</v>
      </c>
      <c r="D37" s="29" t="s">
        <v>220</v>
      </c>
      <c r="E37" s="35" t="s">
        <v>547</v>
      </c>
      <c r="F37" s="33">
        <v>2</v>
      </c>
      <c r="G37" s="34"/>
      <c r="H37" s="34">
        <f t="shared" si="1"/>
        <v>0</v>
      </c>
    </row>
    <row r="38" spans="1:8" ht="35.25" customHeight="1" x14ac:dyDescent="0.25">
      <c r="A38" s="29" t="s">
        <v>585</v>
      </c>
      <c r="B38" s="31" t="s">
        <v>531</v>
      </c>
      <c r="C38" s="31" t="s">
        <v>586</v>
      </c>
      <c r="D38" s="29" t="s">
        <v>220</v>
      </c>
      <c r="E38" s="35" t="s">
        <v>547</v>
      </c>
      <c r="F38" s="33">
        <v>4</v>
      </c>
      <c r="G38" s="34"/>
      <c r="H38" s="34">
        <f t="shared" si="1"/>
        <v>0</v>
      </c>
    </row>
    <row r="39" spans="1:8" ht="38.25" customHeight="1" x14ac:dyDescent="0.25">
      <c r="A39" s="29" t="s">
        <v>587</v>
      </c>
      <c r="B39" s="31" t="s">
        <v>531</v>
      </c>
      <c r="C39" s="31" t="s">
        <v>588</v>
      </c>
      <c r="D39" s="29" t="s">
        <v>220</v>
      </c>
      <c r="E39" s="35" t="s">
        <v>547</v>
      </c>
      <c r="F39" s="33">
        <v>2</v>
      </c>
      <c r="G39" s="34"/>
      <c r="H39" s="34">
        <f>F39*G39</f>
        <v>0</v>
      </c>
    </row>
    <row r="40" spans="1:8" ht="31.5" customHeight="1" x14ac:dyDescent="0.25">
      <c r="A40" s="29" t="s">
        <v>589</v>
      </c>
      <c r="B40" s="31" t="s">
        <v>531</v>
      </c>
      <c r="C40" s="31" t="s">
        <v>590</v>
      </c>
      <c r="D40" s="29" t="s">
        <v>220</v>
      </c>
      <c r="E40" s="35" t="s">
        <v>547</v>
      </c>
      <c r="F40" s="33">
        <v>4</v>
      </c>
      <c r="G40" s="34"/>
      <c r="H40" s="34">
        <f t="shared" ref="H40:H41" si="2">F40*G40</f>
        <v>0</v>
      </c>
    </row>
    <row r="41" spans="1:8" ht="39" customHeight="1" x14ac:dyDescent="0.25">
      <c r="A41" s="29" t="s">
        <v>591</v>
      </c>
      <c r="B41" s="31" t="s">
        <v>531</v>
      </c>
      <c r="C41" s="31" t="s">
        <v>592</v>
      </c>
      <c r="D41" s="29" t="s">
        <v>220</v>
      </c>
      <c r="E41" s="35" t="s">
        <v>547</v>
      </c>
      <c r="F41" s="33">
        <v>4</v>
      </c>
      <c r="G41" s="34"/>
      <c r="H41" s="34">
        <f t="shared" si="2"/>
        <v>0</v>
      </c>
    </row>
    <row r="42" spans="1:8" ht="27" customHeight="1" x14ac:dyDescent="0.25">
      <c r="A42" s="187" t="s">
        <v>593</v>
      </c>
      <c r="B42" s="188"/>
      <c r="C42" s="188"/>
      <c r="D42" s="188"/>
      <c r="E42" s="188"/>
      <c r="F42" s="188"/>
      <c r="G42" s="189"/>
      <c r="H42" s="36">
        <f>SUM(H30:H41)</f>
        <v>0</v>
      </c>
    </row>
    <row r="43" spans="1:8" x14ac:dyDescent="0.25">
      <c r="A43" s="68" t="s">
        <v>198</v>
      </c>
      <c r="B43" s="68" t="s">
        <v>199</v>
      </c>
      <c r="C43" s="68" t="s">
        <v>200</v>
      </c>
      <c r="D43" s="68" t="s">
        <v>201</v>
      </c>
      <c r="E43" s="68" t="s">
        <v>202</v>
      </c>
      <c r="F43" s="68" t="s">
        <v>203</v>
      </c>
      <c r="G43" s="68" t="s">
        <v>204</v>
      </c>
      <c r="H43" s="68" t="s">
        <v>521</v>
      </c>
    </row>
    <row r="44" spans="1:8" ht="25.5" x14ac:dyDescent="0.25">
      <c r="A44" s="69" t="s">
        <v>522</v>
      </c>
      <c r="B44" s="69" t="s">
        <v>20</v>
      </c>
      <c r="C44" s="71" t="s">
        <v>523</v>
      </c>
      <c r="D44" s="69" t="s">
        <v>195</v>
      </c>
      <c r="E44" s="69" t="s">
        <v>524</v>
      </c>
      <c r="F44" s="69" t="s">
        <v>525</v>
      </c>
      <c r="G44" s="69" t="s">
        <v>526</v>
      </c>
      <c r="H44" s="69" t="s">
        <v>527</v>
      </c>
    </row>
    <row r="45" spans="1:8" ht="76.5" x14ac:dyDescent="0.25">
      <c r="A45" s="30" t="s">
        <v>594</v>
      </c>
      <c r="B45" s="30"/>
      <c r="C45" s="30" t="s">
        <v>595</v>
      </c>
      <c r="D45" s="30"/>
      <c r="E45" s="30"/>
      <c r="F45" s="30"/>
      <c r="G45" s="30"/>
      <c r="H45" s="30"/>
    </row>
    <row r="46" spans="1:8" ht="30.75" customHeight="1" x14ac:dyDescent="0.25">
      <c r="A46" s="29" t="s">
        <v>596</v>
      </c>
      <c r="B46" s="31" t="s">
        <v>531</v>
      </c>
      <c r="C46" s="37" t="s">
        <v>597</v>
      </c>
      <c r="D46" s="29" t="s">
        <v>220</v>
      </c>
      <c r="E46" s="35" t="s">
        <v>547</v>
      </c>
      <c r="F46" s="33">
        <v>1</v>
      </c>
      <c r="G46" s="64"/>
      <c r="H46" s="64">
        <f>F46*G46</f>
        <v>0</v>
      </c>
    </row>
    <row r="47" spans="1:8" ht="36" customHeight="1" x14ac:dyDescent="0.25">
      <c r="A47" s="29" t="s">
        <v>598</v>
      </c>
      <c r="B47" s="31" t="s">
        <v>531</v>
      </c>
      <c r="C47" s="37" t="s">
        <v>599</v>
      </c>
      <c r="D47" s="29" t="s">
        <v>220</v>
      </c>
      <c r="E47" s="35" t="s">
        <v>547</v>
      </c>
      <c r="F47" s="33">
        <v>2</v>
      </c>
      <c r="G47" s="64"/>
      <c r="H47" s="64">
        <f>F47*G47</f>
        <v>0</v>
      </c>
    </row>
    <row r="48" spans="1:8" ht="36" customHeight="1" x14ac:dyDescent="0.25">
      <c r="A48" s="29" t="s">
        <v>600</v>
      </c>
      <c r="B48" s="31" t="s">
        <v>531</v>
      </c>
      <c r="C48" s="37" t="s">
        <v>601</v>
      </c>
      <c r="D48" s="29" t="s">
        <v>220</v>
      </c>
      <c r="E48" s="35" t="s">
        <v>547</v>
      </c>
      <c r="F48" s="33">
        <v>1</v>
      </c>
      <c r="G48" s="64"/>
      <c r="H48" s="64">
        <f>F48*G48</f>
        <v>0</v>
      </c>
    </row>
    <row r="49" spans="1:8" ht="40.5" customHeight="1" x14ac:dyDescent="0.25">
      <c r="A49" s="29" t="s">
        <v>602</v>
      </c>
      <c r="B49" s="31" t="s">
        <v>531</v>
      </c>
      <c r="C49" s="37" t="s">
        <v>603</v>
      </c>
      <c r="D49" s="29" t="s">
        <v>220</v>
      </c>
      <c r="E49" s="35" t="s">
        <v>547</v>
      </c>
      <c r="F49" s="33">
        <v>2</v>
      </c>
      <c r="G49" s="64"/>
      <c r="H49" s="64">
        <f>F49*G49</f>
        <v>0</v>
      </c>
    </row>
    <row r="50" spans="1:8" ht="43.5" customHeight="1" x14ac:dyDescent="0.25">
      <c r="A50" s="29" t="s">
        <v>604</v>
      </c>
      <c r="B50" s="31" t="s">
        <v>531</v>
      </c>
      <c r="C50" s="37" t="s">
        <v>605</v>
      </c>
      <c r="D50" s="29" t="s">
        <v>220</v>
      </c>
      <c r="E50" s="35" t="s">
        <v>547</v>
      </c>
      <c r="F50" s="33">
        <v>2</v>
      </c>
      <c r="G50" s="64"/>
      <c r="H50" s="64">
        <f t="shared" ref="H50" si="3">F50*G50</f>
        <v>0</v>
      </c>
    </row>
    <row r="51" spans="1:8" ht="24" customHeight="1" x14ac:dyDescent="0.25">
      <c r="A51" s="187" t="s">
        <v>606</v>
      </c>
      <c r="B51" s="188"/>
      <c r="C51" s="188"/>
      <c r="D51" s="188"/>
      <c r="E51" s="188"/>
      <c r="F51" s="188"/>
      <c r="G51" s="189"/>
      <c r="H51" s="36">
        <f>SUM(H46:H50)</f>
        <v>0</v>
      </c>
    </row>
    <row r="52" spans="1:8" x14ac:dyDescent="0.25">
      <c r="A52" s="68" t="s">
        <v>198</v>
      </c>
      <c r="B52" s="68" t="s">
        <v>199</v>
      </c>
      <c r="C52" s="68" t="s">
        <v>200</v>
      </c>
      <c r="D52" s="68" t="s">
        <v>201</v>
      </c>
      <c r="E52" s="68" t="s">
        <v>202</v>
      </c>
      <c r="F52" s="68" t="s">
        <v>203</v>
      </c>
      <c r="G52" s="68" t="s">
        <v>204</v>
      </c>
      <c r="H52" s="68" t="s">
        <v>521</v>
      </c>
    </row>
    <row r="53" spans="1:8" ht="25.5" x14ac:dyDescent="0.25">
      <c r="A53" s="69" t="s">
        <v>522</v>
      </c>
      <c r="B53" s="69" t="s">
        <v>20</v>
      </c>
      <c r="C53" s="71" t="s">
        <v>523</v>
      </c>
      <c r="D53" s="69" t="s">
        <v>195</v>
      </c>
      <c r="E53" s="69" t="s">
        <v>524</v>
      </c>
      <c r="F53" s="69" t="s">
        <v>525</v>
      </c>
      <c r="G53" s="69" t="s">
        <v>526</v>
      </c>
      <c r="H53" s="69" t="s">
        <v>527</v>
      </c>
    </row>
    <row r="54" spans="1:8" ht="76.5" x14ac:dyDescent="0.25">
      <c r="A54" s="30" t="s">
        <v>607</v>
      </c>
      <c r="B54" s="30"/>
      <c r="C54" s="30" t="s">
        <v>608</v>
      </c>
      <c r="D54" s="30"/>
      <c r="E54" s="30"/>
      <c r="F54" s="30"/>
      <c r="G54" s="30"/>
      <c r="H54" s="30"/>
    </row>
    <row r="55" spans="1:8" ht="36" customHeight="1" x14ac:dyDescent="0.25">
      <c r="A55" s="29" t="s">
        <v>609</v>
      </c>
      <c r="B55" s="31" t="s">
        <v>531</v>
      </c>
      <c r="C55" s="37" t="s">
        <v>597</v>
      </c>
      <c r="D55" s="29" t="s">
        <v>220</v>
      </c>
      <c r="E55" s="35" t="s">
        <v>547</v>
      </c>
      <c r="F55" s="33">
        <v>1</v>
      </c>
      <c r="G55" s="64"/>
      <c r="H55" s="64">
        <f>F55*G55</f>
        <v>0</v>
      </c>
    </row>
    <row r="56" spans="1:8" ht="35.25" customHeight="1" x14ac:dyDescent="0.25">
      <c r="A56" s="29" t="s">
        <v>610</v>
      </c>
      <c r="B56" s="31" t="s">
        <v>531</v>
      </c>
      <c r="C56" s="37" t="s">
        <v>599</v>
      </c>
      <c r="D56" s="29" t="s">
        <v>220</v>
      </c>
      <c r="E56" s="33">
        <v>1</v>
      </c>
      <c r="F56" s="33">
        <v>3</v>
      </c>
      <c r="G56" s="64"/>
      <c r="H56" s="64">
        <f>F56*G56</f>
        <v>0</v>
      </c>
    </row>
    <row r="57" spans="1:8" ht="37.5" customHeight="1" x14ac:dyDescent="0.25">
      <c r="A57" s="29" t="s">
        <v>611</v>
      </c>
      <c r="B57" s="31" t="s">
        <v>531</v>
      </c>
      <c r="C57" s="37" t="s">
        <v>601</v>
      </c>
      <c r="D57" s="29" t="s">
        <v>220</v>
      </c>
      <c r="E57" s="35" t="s">
        <v>547</v>
      </c>
      <c r="F57" s="33">
        <v>1</v>
      </c>
      <c r="G57" s="64"/>
      <c r="H57" s="64">
        <f>F57*G57</f>
        <v>0</v>
      </c>
    </row>
    <row r="58" spans="1:8" ht="33" customHeight="1" x14ac:dyDescent="0.25">
      <c r="A58" s="29" t="s">
        <v>612</v>
      </c>
      <c r="B58" s="31" t="s">
        <v>531</v>
      </c>
      <c r="C58" s="37" t="s">
        <v>603</v>
      </c>
      <c r="D58" s="29" t="s">
        <v>220</v>
      </c>
      <c r="E58" s="35" t="s">
        <v>547</v>
      </c>
      <c r="F58" s="33">
        <v>2</v>
      </c>
      <c r="G58" s="64"/>
      <c r="H58" s="64">
        <f>F58*G58</f>
        <v>0</v>
      </c>
    </row>
    <row r="59" spans="1:8" ht="39.75" customHeight="1" x14ac:dyDescent="0.25">
      <c r="A59" s="29" t="s">
        <v>613</v>
      </c>
      <c r="B59" s="31" t="s">
        <v>531</v>
      </c>
      <c r="C59" s="37" t="s">
        <v>605</v>
      </c>
      <c r="D59" s="29" t="s">
        <v>220</v>
      </c>
      <c r="E59" s="35" t="s">
        <v>547</v>
      </c>
      <c r="F59" s="33">
        <v>2</v>
      </c>
      <c r="G59" s="64"/>
      <c r="H59" s="64">
        <f t="shared" ref="H59" si="4">F59*G59</f>
        <v>0</v>
      </c>
    </row>
    <row r="60" spans="1:8" ht="28.5" customHeight="1" x14ac:dyDescent="0.25">
      <c r="A60" s="187" t="s">
        <v>614</v>
      </c>
      <c r="B60" s="188"/>
      <c r="C60" s="188"/>
      <c r="D60" s="188"/>
      <c r="E60" s="188"/>
      <c r="F60" s="188"/>
      <c r="G60" s="189"/>
      <c r="H60" s="36">
        <f>SUM(H55:H59)</f>
        <v>0</v>
      </c>
    </row>
    <row r="61" spans="1:8" x14ac:dyDescent="0.25">
      <c r="A61" s="68" t="s">
        <v>198</v>
      </c>
      <c r="B61" s="68" t="s">
        <v>199</v>
      </c>
      <c r="C61" s="68" t="s">
        <v>200</v>
      </c>
      <c r="D61" s="68" t="s">
        <v>201</v>
      </c>
      <c r="E61" s="68" t="s">
        <v>202</v>
      </c>
      <c r="F61" s="68" t="s">
        <v>203</v>
      </c>
      <c r="G61" s="68" t="s">
        <v>204</v>
      </c>
      <c r="H61" s="68" t="s">
        <v>521</v>
      </c>
    </row>
    <row r="62" spans="1:8" ht="25.5" x14ac:dyDescent="0.25">
      <c r="A62" s="69" t="s">
        <v>522</v>
      </c>
      <c r="B62" s="69" t="s">
        <v>20</v>
      </c>
      <c r="C62" s="71" t="s">
        <v>523</v>
      </c>
      <c r="D62" s="69" t="s">
        <v>195</v>
      </c>
      <c r="E62" s="69" t="s">
        <v>524</v>
      </c>
      <c r="F62" s="69" t="s">
        <v>525</v>
      </c>
      <c r="G62" s="69" t="s">
        <v>526</v>
      </c>
      <c r="H62" s="69" t="s">
        <v>527</v>
      </c>
    </row>
    <row r="63" spans="1:8" ht="76.5" x14ac:dyDescent="0.25">
      <c r="A63" s="30" t="s">
        <v>615</v>
      </c>
      <c r="B63" s="30"/>
      <c r="C63" s="30" t="s">
        <v>616</v>
      </c>
      <c r="D63" s="30"/>
      <c r="E63" s="30"/>
      <c r="F63" s="30"/>
      <c r="G63" s="30"/>
      <c r="H63" s="30"/>
    </row>
    <row r="64" spans="1:8" ht="35.25" customHeight="1" x14ac:dyDescent="0.25">
      <c r="A64" s="29" t="s">
        <v>617</v>
      </c>
      <c r="B64" s="31" t="s">
        <v>531</v>
      </c>
      <c r="C64" s="37" t="s">
        <v>603</v>
      </c>
      <c r="D64" s="29" t="s">
        <v>220</v>
      </c>
      <c r="E64" s="35" t="s">
        <v>547</v>
      </c>
      <c r="F64" s="33">
        <v>2</v>
      </c>
      <c r="G64" s="64"/>
      <c r="H64" s="64">
        <f>F64*G64</f>
        <v>0</v>
      </c>
    </row>
    <row r="65" spans="1:18" ht="22.5" customHeight="1" x14ac:dyDescent="0.25">
      <c r="A65" s="187" t="s">
        <v>618</v>
      </c>
      <c r="B65" s="188"/>
      <c r="C65" s="188"/>
      <c r="D65" s="188"/>
      <c r="E65" s="188"/>
      <c r="F65" s="188"/>
      <c r="G65" s="189"/>
      <c r="H65" s="36">
        <f>SUM(H64:H64)</f>
        <v>0</v>
      </c>
    </row>
    <row r="66" spans="1:18" x14ac:dyDescent="0.25">
      <c r="A66" s="68" t="s">
        <v>198</v>
      </c>
      <c r="B66" s="68" t="s">
        <v>199</v>
      </c>
      <c r="C66" s="68" t="s">
        <v>200</v>
      </c>
      <c r="D66" s="68" t="s">
        <v>201</v>
      </c>
      <c r="E66" s="68" t="s">
        <v>202</v>
      </c>
      <c r="F66" s="68" t="s">
        <v>203</v>
      </c>
      <c r="G66" s="68" t="s">
        <v>204</v>
      </c>
      <c r="H66" s="68" t="s">
        <v>521</v>
      </c>
    </row>
    <row r="67" spans="1:18" ht="25.5" x14ac:dyDescent="0.25">
      <c r="A67" s="69" t="s">
        <v>522</v>
      </c>
      <c r="B67" s="69" t="s">
        <v>20</v>
      </c>
      <c r="C67" s="71" t="s">
        <v>523</v>
      </c>
      <c r="D67" s="69" t="s">
        <v>195</v>
      </c>
      <c r="E67" s="69" t="s">
        <v>524</v>
      </c>
      <c r="F67" s="69" t="s">
        <v>525</v>
      </c>
      <c r="G67" s="69" t="s">
        <v>526</v>
      </c>
      <c r="H67" s="69" t="s">
        <v>527</v>
      </c>
    </row>
    <row r="68" spans="1:18" ht="56.25" customHeight="1" x14ac:dyDescent="0.25">
      <c r="A68" s="30" t="s">
        <v>619</v>
      </c>
      <c r="B68" s="38"/>
      <c r="C68" s="39" t="s">
        <v>620</v>
      </c>
      <c r="D68" s="30"/>
      <c r="E68" s="30"/>
      <c r="F68" s="30"/>
      <c r="G68" s="30"/>
      <c r="H68" s="30"/>
      <c r="I68" s="40"/>
    </row>
    <row r="69" spans="1:18" ht="42.75" customHeight="1" x14ac:dyDescent="0.25">
      <c r="A69" s="41" t="s">
        <v>621</v>
      </c>
      <c r="B69" s="42" t="s">
        <v>250</v>
      </c>
      <c r="C69" s="43" t="s">
        <v>622</v>
      </c>
      <c r="D69" s="29" t="s">
        <v>220</v>
      </c>
      <c r="E69" s="35" t="s">
        <v>547</v>
      </c>
      <c r="F69" s="33">
        <v>1</v>
      </c>
      <c r="G69" s="64"/>
      <c r="H69" s="64">
        <f>F69*G69</f>
        <v>0</v>
      </c>
      <c r="I69" s="40"/>
    </row>
    <row r="70" spans="1:18" ht="27" customHeight="1" x14ac:dyDescent="0.25">
      <c r="A70" s="187" t="s">
        <v>623</v>
      </c>
      <c r="B70" s="188"/>
      <c r="C70" s="188"/>
      <c r="D70" s="188"/>
      <c r="E70" s="188"/>
      <c r="F70" s="188"/>
      <c r="G70" s="189"/>
      <c r="H70" s="36">
        <f>SUM(H69)</f>
        <v>0</v>
      </c>
      <c r="I70" s="40"/>
    </row>
    <row r="71" spans="1:18" ht="24.75" customHeight="1" x14ac:dyDescent="0.25">
      <c r="A71" s="187" t="s">
        <v>624</v>
      </c>
      <c r="B71" s="188"/>
      <c r="C71" s="188"/>
      <c r="D71" s="188"/>
      <c r="E71" s="188"/>
      <c r="F71" s="188"/>
      <c r="G71" s="189"/>
      <c r="H71" s="36">
        <f>H26+H42+H51+H60+H65+H70</f>
        <v>0</v>
      </c>
    </row>
    <row r="72" spans="1:18" x14ac:dyDescent="0.25">
      <c r="C72" s="44"/>
    </row>
    <row r="74" spans="1:18" x14ac:dyDescent="0.25">
      <c r="A74" s="45"/>
    </row>
    <row r="75" spans="1:18" x14ac:dyDescent="0.25">
      <c r="A75" s="46"/>
    </row>
    <row r="76" spans="1:18" x14ac:dyDescent="0.25">
      <c r="C76" s="47"/>
      <c r="F76" s="47"/>
    </row>
    <row r="77" spans="1:18" x14ac:dyDescent="0.25">
      <c r="B77" s="47"/>
    </row>
    <row r="78" spans="1:18" x14ac:dyDescent="0.25">
      <c r="A78" s="48"/>
      <c r="D78" s="47"/>
    </row>
    <row r="79" spans="1:18" x14ac:dyDescent="0.25">
      <c r="A79" s="48"/>
      <c r="C79" s="47"/>
      <c r="K79" s="49"/>
      <c r="L79" s="50"/>
      <c r="M79" s="51"/>
      <c r="N79" s="52"/>
      <c r="O79" s="53"/>
      <c r="P79" s="54"/>
      <c r="Q79" s="54"/>
      <c r="R79" s="55"/>
    </row>
    <row r="80" spans="1:18" x14ac:dyDescent="0.25">
      <c r="A80" s="47"/>
      <c r="D80" s="47"/>
      <c r="K80" s="56"/>
      <c r="L80" s="57"/>
      <c r="M80" s="58"/>
      <c r="N80" s="59"/>
      <c r="O80" s="60"/>
      <c r="P80" s="61"/>
      <c r="Q80" s="62"/>
      <c r="R80" s="63"/>
    </row>
    <row r="81" spans="1:18" x14ac:dyDescent="0.25">
      <c r="A81" s="47"/>
      <c r="B81" s="47"/>
      <c r="K81" s="56"/>
      <c r="L81" s="57"/>
      <c r="M81" s="58"/>
      <c r="N81" s="59"/>
      <c r="O81" s="60"/>
      <c r="P81" s="61"/>
      <c r="Q81" s="62"/>
      <c r="R81" s="63"/>
    </row>
    <row r="82" spans="1:18" x14ac:dyDescent="0.25">
      <c r="A82" s="47"/>
      <c r="B82" s="47"/>
    </row>
    <row r="83" spans="1:18" x14ac:dyDescent="0.25">
      <c r="A83" s="47"/>
    </row>
    <row r="84" spans="1:18" x14ac:dyDescent="0.25">
      <c r="A84" s="47"/>
    </row>
    <row r="85" spans="1:18" x14ac:dyDescent="0.25">
      <c r="A85" s="47"/>
    </row>
    <row r="86" spans="1:18" x14ac:dyDescent="0.25">
      <c r="A86" s="47"/>
    </row>
    <row r="87" spans="1:18" x14ac:dyDescent="0.25">
      <c r="A87" s="47"/>
    </row>
    <row r="88" spans="1:18" x14ac:dyDescent="0.25">
      <c r="A88" s="47"/>
    </row>
  </sheetData>
  <mergeCells count="10">
    <mergeCell ref="A70:G70"/>
    <mergeCell ref="A71:G71"/>
    <mergeCell ref="A4:H4"/>
    <mergeCell ref="A2:H3"/>
    <mergeCell ref="A26:G26"/>
    <mergeCell ref="A42:G42"/>
    <mergeCell ref="A51:G51"/>
    <mergeCell ref="A60:G60"/>
    <mergeCell ref="A65:G65"/>
    <mergeCell ref="A5:H5"/>
  </mergeCells>
  <pageMargins left="0.3543307086614173" right="0.3543307086614173" top="0.59055118110236215" bottom="0.59055118110236215" header="0.51181102362204722" footer="0.5118110236220472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2</vt:i4>
      </vt:variant>
    </vt:vector>
  </HeadingPairs>
  <TitlesOfParts>
    <vt:vector size="9" baseType="lpstr">
      <vt:lpstr>Zbiorcze zestawienie</vt:lpstr>
      <vt:lpstr>ZAD IV-konst-bud</vt:lpstr>
      <vt:lpstr>ZAD IV-tech</vt:lpstr>
      <vt:lpstr>ZAD IV-wod-kan</vt:lpstr>
      <vt:lpstr>ZAD IV-wentyl.</vt:lpstr>
      <vt:lpstr>ZAD VI  Pod VI.4-elektr. AKPiA</vt:lpstr>
      <vt:lpstr>ZAD IV-serwis</vt:lpstr>
      <vt:lpstr>'ZAD IV-serwis'!Obszar_wydruku</vt:lpstr>
      <vt:lpstr>'ZAD IV-tech'!Obszar_wydruku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IUB-7</dc:creator>
  <cp:lastModifiedBy>Beata Płachta - Durzyńska</cp:lastModifiedBy>
  <cp:lastPrinted>2024-06-20T10:33:35Z</cp:lastPrinted>
  <dcterms:created xsi:type="dcterms:W3CDTF">2018-03-27T10:32:27Z</dcterms:created>
  <dcterms:modified xsi:type="dcterms:W3CDTF">2024-06-20T10:36:44Z</dcterms:modified>
</cp:coreProperties>
</file>