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F8EFEEA3-E632-4CF0-A0A0-D171D74AF9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. drogowa" sheetId="1" r:id="rId1"/>
  </sheets>
  <definedNames>
    <definedName name="_xlnm.Print_Area" localSheetId="0">'B. drogowa'!$A$1:$F$53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49" i="1" l="1"/>
  <c r="F48" i="1"/>
  <c r="F44" i="1"/>
  <c r="F43" i="1"/>
  <c r="F42" i="1"/>
  <c r="F39" i="1"/>
  <c r="F40" i="1" s="1"/>
  <c r="F36" i="1"/>
  <c r="F35" i="1"/>
  <c r="F31" i="1"/>
  <c r="F28" i="1"/>
  <c r="F29" i="1" s="1"/>
  <c r="F25" i="1"/>
  <c r="F26" i="1" s="1"/>
  <c r="F20" i="1"/>
  <c r="F19" i="1"/>
  <c r="F18" i="1"/>
  <c r="F17" i="1"/>
  <c r="F16" i="1"/>
  <c r="F13" i="1"/>
  <c r="F12" i="1"/>
  <c r="F11" i="1"/>
  <c r="F10" i="1"/>
  <c r="F9" i="1"/>
  <c r="F22" i="1" l="1"/>
  <c r="F37" i="1"/>
  <c r="F14" i="1"/>
  <c r="F32" i="1"/>
  <c r="F50" i="1"/>
  <c r="F45" i="1"/>
  <c r="F51" i="1" l="1"/>
  <c r="F53" i="1" l="1"/>
  <c r="F52" i="1" s="1"/>
</calcChain>
</file>

<file path=xl/sharedStrings.xml><?xml version="1.0" encoding="utf-8"?>
<sst xmlns="http://schemas.openxmlformats.org/spreadsheetml/2006/main" count="83" uniqueCount="65">
  <si>
    <t>Nr poz.</t>
  </si>
  <si>
    <t>Opis robót</t>
  </si>
  <si>
    <t>Jm</t>
  </si>
  <si>
    <t>Ilość</t>
  </si>
  <si>
    <t>Cena</t>
  </si>
  <si>
    <t>Wartość</t>
  </si>
  <si>
    <t>1</t>
  </si>
  <si>
    <t>2</t>
  </si>
  <si>
    <t>3</t>
  </si>
  <si>
    <t>4</t>
  </si>
  <si>
    <t>BRANŻA DROGOWA</t>
  </si>
  <si>
    <t>1.1</t>
  </si>
  <si>
    <t>Roboty przygotowawcze</t>
  </si>
  <si>
    <t>Usunięcie warstwy ziemi urodzajnej (humusu) o grubości do 15 cm za pomocą spycharek - materiał do ponownego wbudowania.</t>
  </si>
  <si>
    <t>m3</t>
  </si>
  <si>
    <t>szt.</t>
  </si>
  <si>
    <t>m2</t>
  </si>
  <si>
    <t>1.2</t>
  </si>
  <si>
    <t>Podbudowy</t>
  </si>
  <si>
    <t xml:space="preserve">Mechaniczne wykonanie koryta na całej szerokości jezdni, zjazdów i chodników  w gruncie kat. I-IV </t>
  </si>
  <si>
    <t>Mechaniczne profilowanie i zagęszczenie podłoża pod warstwy konstrukcyjne nawierzchni w gruncie kat. I-IV</t>
  </si>
  <si>
    <t>Podbudowa z kruszywa łamanego - warstwa o grubości po zagęszczeniu 20 cm JEZDNIA</t>
  </si>
  <si>
    <t>1.3</t>
  </si>
  <si>
    <t>Nawierzchnie</t>
  </si>
  <si>
    <t>1.3.1</t>
  </si>
  <si>
    <t>Nawierzchnia jezdni</t>
  </si>
  <si>
    <t>Nawierzchnie z kostki brukowej betonowej o grubości 8 cm na podsypce cementowo-piaskowej o grubości 3 cm, kolor szary, kształt dwuteowy</t>
  </si>
  <si>
    <t>1.3.2</t>
  </si>
  <si>
    <t>Nawierzchnia chodników</t>
  </si>
  <si>
    <t>Nawierzchnie z kostki brukowej betonowej o grubości 8 cm na podsypce cementowo-piaskowej o grubości 3 cm, kolor szary, kształt prostokątna 20x10 cm</t>
  </si>
  <si>
    <t>1.4</t>
  </si>
  <si>
    <t>Roboty wykończeniowe</t>
  </si>
  <si>
    <t>Humusowanie skarp z obsianiem przy grub.warstwy humusu 10 cm - MATERIAŁ z odhumusowania.</t>
  </si>
  <si>
    <t>1.5</t>
  </si>
  <si>
    <t>Urządzenia bezpieczeństwa ruchu</t>
  </si>
  <si>
    <t>1.5.1</t>
  </si>
  <si>
    <t>Oznakowanie pionowe</t>
  </si>
  <si>
    <t>Słupki do znaków drogowych z rur stalowych o śr. 70 mm</t>
  </si>
  <si>
    <t>Przymocowanie tablic znaków drogowych zakazu, nakazu, ostrzegawczych, informacyjnych o powierzchni do 0.3 m2</t>
  </si>
  <si>
    <t>1.5.2</t>
  </si>
  <si>
    <t>Oznakowanie poziome</t>
  </si>
  <si>
    <t>1.6</t>
  </si>
  <si>
    <t>Elementy ulic</t>
  </si>
  <si>
    <t>m</t>
  </si>
  <si>
    <t>Zieleń</t>
  </si>
  <si>
    <t>2.1</t>
  </si>
  <si>
    <t>Nasadzenia drzew</t>
  </si>
  <si>
    <t>Suma netto</t>
  </si>
  <si>
    <t>23% VAT</t>
  </si>
  <si>
    <t>Suma Brutto</t>
  </si>
  <si>
    <t>Ścinanie drzew piłą mechaniczną (śr. 10-15 cm) wraz z karczoawniem pni oraz wywozem dłużyc oraz gałęźi na odległości do 15 km</t>
  </si>
  <si>
    <t>Ścinanie drzew piłą mechaniczną (śr. 16-25 cm) wraz z karczoawniem pni oraz wywozem dłużyc oraz gałęźi na odległości do 15 km</t>
  </si>
  <si>
    <t>Ścinanie drzew piłą mechaniczną (śr. 26-35 cm) wraz z karczoawniem pni oraz wywozem dłużyc oraz gałęźi na odległości do 15 km</t>
  </si>
  <si>
    <t>Podbudowy z gruntu stabilizowanego cementem C1,5/2,0, warstwa o grubości po zagęszczeniu 10 cm - wzmocnienie podłoża gruntowego w miejscch wątpliwych w celu doprowadzenia do wymaganej nośności</t>
  </si>
  <si>
    <t>Obrzeża betonowe o wymiarach 30x8 cm na ławie beotnowej z wypełnieniem spoin zaprawą cementową. Obrzeża chodnikowe.</t>
  </si>
  <si>
    <t>Sadzenie drzew i krzewów liściastych form piennych na terenie płaskim w gruncie kat. III z
całkowitą zaprawą dołów; średnica/głębokość : 1.0/0.7 m
Klon zwyczajny odm. Crimson Sentry o obwodzie pnia mierzonym na wysokości h=100
cm wynoszącym min. 12 cm wraz z wykonaniem:
1) systemów nawadniająco-napowietrzających w obrębie systemu korzeniowego posadzonych drzew
2) misek o śr. 100cm przy drzewach wraz z ubiciem grobli i rozścielenie 10 cm warstwy kory iglastej przekompostowanej średniorozdrobnionej
3) palików, wiązań i osłon pnia z rury karbowanej PCV</t>
  </si>
  <si>
    <t>Pielęgnacja drzew liściastych form piennych - przy ulicy przez okres 3 lat (podlewanie, przycinanie, nawożenie, odchwaszczanie itp..)</t>
  </si>
  <si>
    <t>Mechaniczne malowanie linii segregacyjnych i krawędziowych ciągłych, symboli itp.. na jezdni farbą chlorokauczukową zgodnie z projektem stałej organizacji ruchu</t>
  </si>
  <si>
    <t>Podbudowa z kruszywa łamanego - warstwa o grubości po zagęszczeniu 10 cm chodniki</t>
  </si>
  <si>
    <t>Mechaniczne rozebranie nawierzchni z podbudową o średniej grubości 20 cm (nawierzchnia żużlowa, destrukt asfaltowy, kruszywo) wraz z wywozem materiałów i zagospodarowaniem przez Wykonawcy</t>
  </si>
  <si>
    <t>Poprawa bezpieczeństwa w rejonie ul. Morskiej i ul. Widokowej w Stragardzie</t>
  </si>
  <si>
    <t>Krawężniki betonowe najazdowe o wymiarach 15x22 cm na ławie betonowej z oporwm.</t>
  </si>
  <si>
    <t>Krawężniki betonowe wystające o wymiarach 15x30 cm na ławie betonowej z oporem</t>
  </si>
  <si>
    <t>Wykonanie nasypu pod droge dojazdową z piasku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</si>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</sst>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.00\ [$zł-415]_-;\-* #,##0.00\ [$zł-415]_-;_-* &quot;-&quot;??\ [$zł-415]_-;_-@_-"/>
    <numFmt numFmtId="166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8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b/>
      <sz val="10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i/>
      <sz val="7"/>
      <color indexed="64"/>
      <name val="Arial"/>
      <family val="2"/>
      <charset val="238"/>
    </font>
    <font>
      <sz val="8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 wrapText="1"/>
    </xf>
    <xf numFmtId="10" fontId="0" fillId="0" borderId="0" xfId="0" applyNumberFormat="1"/>
    <xf numFmtId="9" fontId="0" fillId="0" borderId="0" xfId="0" applyNumberFormat="1"/>
    <xf numFmtId="2" fontId="4" fillId="4" borderId="1" xfId="1" applyNumberFormat="1" applyFont="1" applyFill="1" applyBorder="1" applyAlignment="1">
      <alignment horizontal="center" vertical="center"/>
    </xf>
    <xf numFmtId="166" fontId="4" fillId="4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9" fillId="0" borderId="0" xfId="0" applyFont="1" applyAlignment="1">
      <alignment horizontal="center" vertical="center"/>
    </xf>
    <xf numFmtId="1" fontId="0" fillId="0" borderId="0" xfId="0" applyNumberFormat="1"/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vertical="center" wrapText="1"/>
    </xf>
    <xf numFmtId="2" fontId="4" fillId="6" borderId="1" xfId="1" applyNumberFormat="1" applyFont="1" applyFill="1" applyBorder="1" applyAlignment="1">
      <alignment horizontal="center" vertical="center"/>
    </xf>
    <xf numFmtId="166" fontId="4" fillId="6" borderId="1" xfId="1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2" fontId="4" fillId="7" borderId="1" xfId="1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166" fontId="4" fillId="7" borderId="1" xfId="1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top" wrapText="1"/>
    </xf>
    <xf numFmtId="2" fontId="5" fillId="8" borderId="1" xfId="1" applyNumberFormat="1" applyFont="1" applyFill="1" applyBorder="1" applyAlignment="1">
      <alignment horizontal="center" vertical="center"/>
    </xf>
    <xf numFmtId="166" fontId="5" fillId="8" borderId="1" xfId="1" applyNumberFormat="1" applyFont="1" applyFill="1" applyBorder="1" applyAlignment="1">
      <alignment horizontal="center" vertical="center" wrapText="1"/>
    </xf>
    <xf numFmtId="166" fontId="4" fillId="8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8" fillId="3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5" fontId="6" fillId="5" borderId="2" xfId="0" applyNumberFormat="1" applyFont="1" applyFill="1" applyBorder="1" applyAlignment="1">
      <alignment horizontal="center"/>
    </xf>
    <xf numFmtId="165" fontId="6" fillId="5" borderId="1" xfId="0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5" fillId="9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3"/>
  <sheetViews>
    <sheetView tabSelected="1" view="pageBreakPreview" zoomScaleNormal="100" zoomScaleSheetLayoutView="100" workbookViewId="0">
      <selection activeCell="I19" sqref="I19"/>
    </sheetView>
  </sheetViews>
  <sheetFormatPr defaultRowHeight="15" x14ac:dyDescent="0.25"/>
  <cols>
    <col min="1" max="1" width="5" customWidth="1"/>
    <col min="2" max="2" width="64.28515625" customWidth="1"/>
    <col min="3" max="3" width="5.7109375" customWidth="1"/>
    <col min="4" max="4" width="9.42578125" style="6" customWidth="1"/>
    <col min="5" max="5" width="12.140625" style="6" customWidth="1"/>
    <col min="6" max="6" width="14.7109375" style="6" customWidth="1"/>
    <col min="7" max="7" width="6.28515625" customWidth="1"/>
    <col min="10" max="10" width="10.85546875" bestFit="1" customWidth="1"/>
  </cols>
  <sheetData>
    <row r="1" spans="1:10" ht="34.5" customHeight="1" x14ac:dyDescent="0.25">
      <c r="A1" s="45" t="s">
        <v>64</v>
      </c>
      <c r="B1" s="45"/>
      <c r="C1" s="45"/>
      <c r="D1" s="45"/>
      <c r="E1" s="45"/>
      <c r="F1" s="45"/>
    </row>
    <row r="2" spans="1:10" ht="27.75" customHeight="1" x14ac:dyDescent="0.25">
      <c r="A2" s="46" t="s">
        <v>60</v>
      </c>
      <c r="B2" s="46"/>
      <c r="C2" s="46"/>
      <c r="D2" s="46"/>
      <c r="E2" s="46"/>
      <c r="F2" s="46"/>
    </row>
    <row r="3" spans="1:10" ht="23.25" customHeight="1" x14ac:dyDescent="0.25">
      <c r="A3" s="43"/>
      <c r="B3" s="43"/>
      <c r="C3" s="47"/>
      <c r="D3" s="47"/>
      <c r="E3" s="47"/>
      <c r="F3" s="47"/>
    </row>
    <row r="4" spans="1:10" ht="15" customHeight="1" x14ac:dyDescent="0.25">
      <c r="A4" s="48" t="s">
        <v>0</v>
      </c>
      <c r="B4" s="48" t="s">
        <v>1</v>
      </c>
      <c r="C4" s="48" t="s">
        <v>2</v>
      </c>
      <c r="D4" s="48" t="s">
        <v>3</v>
      </c>
      <c r="E4" s="48" t="s">
        <v>4</v>
      </c>
      <c r="F4" s="48" t="s">
        <v>5</v>
      </c>
    </row>
    <row r="5" spans="1:10" x14ac:dyDescent="0.25">
      <c r="A5" s="48"/>
      <c r="B5" s="48"/>
      <c r="C5" s="48"/>
      <c r="D5" s="48"/>
      <c r="E5" s="48"/>
      <c r="F5" s="48"/>
    </row>
    <row r="6" spans="1:10" x14ac:dyDescent="0.25">
      <c r="A6" s="34" t="s">
        <v>6</v>
      </c>
      <c r="B6" s="34" t="s">
        <v>7</v>
      </c>
      <c r="C6" s="34" t="s">
        <v>8</v>
      </c>
      <c r="D6" s="34" t="s">
        <v>9</v>
      </c>
      <c r="E6" s="34">
        <v>5</v>
      </c>
      <c r="F6" s="34">
        <v>6</v>
      </c>
    </row>
    <row r="7" spans="1:10" x14ac:dyDescent="0.25">
      <c r="A7" s="3">
        <v>1</v>
      </c>
      <c r="B7" s="4" t="s">
        <v>10</v>
      </c>
      <c r="C7" s="5"/>
      <c r="D7" s="3"/>
      <c r="E7" s="3"/>
      <c r="F7" s="3"/>
    </row>
    <row r="8" spans="1:10" x14ac:dyDescent="0.25">
      <c r="A8" s="24" t="s">
        <v>11</v>
      </c>
      <c r="B8" s="22" t="s">
        <v>12</v>
      </c>
      <c r="C8" s="25"/>
      <c r="D8" s="27"/>
      <c r="E8" s="27"/>
      <c r="F8" s="27"/>
      <c r="G8" s="8"/>
    </row>
    <row r="9" spans="1:10" ht="22.5" x14ac:dyDescent="0.25">
      <c r="A9" s="2">
        <v>1</v>
      </c>
      <c r="B9" s="1" t="s">
        <v>13</v>
      </c>
      <c r="C9" s="2" t="s">
        <v>14</v>
      </c>
      <c r="D9" s="42">
        <v>75</v>
      </c>
      <c r="E9" s="12"/>
      <c r="F9" s="12">
        <f>ROUND(D9*E9,2)</f>
        <v>0</v>
      </c>
      <c r="H9" s="15"/>
      <c r="I9" s="15"/>
    </row>
    <row r="10" spans="1:10" ht="22.5" x14ac:dyDescent="0.25">
      <c r="A10" s="2">
        <v>3</v>
      </c>
      <c r="B10" s="1" t="s">
        <v>50</v>
      </c>
      <c r="C10" s="2" t="s">
        <v>15</v>
      </c>
      <c r="D10" s="42">
        <v>6</v>
      </c>
      <c r="E10" s="12"/>
      <c r="F10" s="12">
        <f t="shared" ref="F10:F13" si="0">ROUND(D10*E10,2)</f>
        <v>0</v>
      </c>
      <c r="G10" s="9"/>
      <c r="H10" s="15"/>
      <c r="I10" s="15"/>
      <c r="J10" s="44"/>
    </row>
    <row r="11" spans="1:10" ht="22.5" x14ac:dyDescent="0.25">
      <c r="A11" s="2">
        <v>4</v>
      </c>
      <c r="B11" s="1" t="s">
        <v>51</v>
      </c>
      <c r="C11" s="2" t="s">
        <v>15</v>
      </c>
      <c r="D11" s="42">
        <v>18</v>
      </c>
      <c r="E11" s="12"/>
      <c r="F11" s="12">
        <f t="shared" si="0"/>
        <v>0</v>
      </c>
      <c r="G11" s="9"/>
      <c r="H11" s="15"/>
      <c r="I11" s="15"/>
    </row>
    <row r="12" spans="1:10" ht="22.5" x14ac:dyDescent="0.25">
      <c r="A12" s="2">
        <v>5</v>
      </c>
      <c r="B12" s="1" t="s">
        <v>52</v>
      </c>
      <c r="C12" s="2" t="s">
        <v>15</v>
      </c>
      <c r="D12" s="42">
        <v>10</v>
      </c>
      <c r="E12" s="12"/>
      <c r="F12" s="12">
        <f t="shared" si="0"/>
        <v>0</v>
      </c>
      <c r="G12" s="9"/>
      <c r="H12" s="15"/>
      <c r="I12" s="15"/>
    </row>
    <row r="13" spans="1:10" ht="33.75" x14ac:dyDescent="0.25">
      <c r="A13" s="2">
        <v>20</v>
      </c>
      <c r="B13" s="1" t="s">
        <v>59</v>
      </c>
      <c r="C13" s="2" t="s">
        <v>14</v>
      </c>
      <c r="D13" s="42">
        <v>45</v>
      </c>
      <c r="E13" s="12"/>
      <c r="F13" s="12">
        <f t="shared" si="0"/>
        <v>0</v>
      </c>
      <c r="G13" s="33"/>
      <c r="H13" s="40"/>
      <c r="I13" s="15"/>
    </row>
    <row r="14" spans="1:10" x14ac:dyDescent="0.25">
      <c r="A14" s="28"/>
      <c r="B14" s="29"/>
      <c r="C14" s="28"/>
      <c r="D14" s="30"/>
      <c r="E14" s="31"/>
      <c r="F14" s="32">
        <f>SUM(F9:F13)</f>
        <v>0</v>
      </c>
      <c r="G14" s="16"/>
    </row>
    <row r="15" spans="1:10" x14ac:dyDescent="0.25">
      <c r="A15" s="24" t="s">
        <v>17</v>
      </c>
      <c r="B15" s="22" t="s">
        <v>18</v>
      </c>
      <c r="C15" s="25"/>
      <c r="D15" s="23"/>
      <c r="E15" s="26"/>
      <c r="F15" s="26"/>
    </row>
    <row r="16" spans="1:10" ht="22.5" x14ac:dyDescent="0.25">
      <c r="A16" s="2">
        <v>23</v>
      </c>
      <c r="B16" s="1" t="s">
        <v>19</v>
      </c>
      <c r="C16" s="2" t="s">
        <v>16</v>
      </c>
      <c r="D16" s="42">
        <v>665</v>
      </c>
      <c r="E16" s="12"/>
      <c r="F16" s="12">
        <f t="shared" ref="F16:F21" si="1">ROUND(D16*E16,2)</f>
        <v>0</v>
      </c>
      <c r="H16" s="41"/>
      <c r="I16" s="40"/>
    </row>
    <row r="17" spans="1:10" ht="22.5" x14ac:dyDescent="0.25">
      <c r="A17" s="2">
        <v>24</v>
      </c>
      <c r="B17" s="1" t="s">
        <v>20</v>
      </c>
      <c r="C17" s="2" t="s">
        <v>16</v>
      </c>
      <c r="D17" s="42">
        <v>665</v>
      </c>
      <c r="E17" s="12"/>
      <c r="F17" s="12">
        <f t="shared" si="1"/>
        <v>0</v>
      </c>
      <c r="H17" s="40"/>
      <c r="I17" s="40"/>
    </row>
    <row r="18" spans="1:10" x14ac:dyDescent="0.25">
      <c r="A18" s="2">
        <v>25</v>
      </c>
      <c r="B18" s="1" t="s">
        <v>63</v>
      </c>
      <c r="C18" s="2" t="s">
        <v>14</v>
      </c>
      <c r="D18" s="42">
        <v>100</v>
      </c>
      <c r="E18" s="12"/>
      <c r="F18" s="12">
        <f t="shared" si="1"/>
        <v>0</v>
      </c>
      <c r="H18" s="40"/>
      <c r="I18" s="40"/>
    </row>
    <row r="19" spans="1:10" ht="33.75" x14ac:dyDescent="0.25">
      <c r="A19" s="2">
        <v>28</v>
      </c>
      <c r="B19" s="1" t="s">
        <v>53</v>
      </c>
      <c r="C19" s="2" t="s">
        <v>16</v>
      </c>
      <c r="D19" s="42">
        <v>210</v>
      </c>
      <c r="E19" s="12"/>
      <c r="F19" s="12">
        <f t="shared" si="1"/>
        <v>0</v>
      </c>
      <c r="H19" s="40"/>
      <c r="I19" s="40"/>
    </row>
    <row r="20" spans="1:10" ht="22.5" x14ac:dyDescent="0.25">
      <c r="A20" s="2">
        <v>29</v>
      </c>
      <c r="B20" s="1" t="s">
        <v>21</v>
      </c>
      <c r="C20" s="2" t="s">
        <v>16</v>
      </c>
      <c r="D20" s="42">
        <v>210</v>
      </c>
      <c r="E20" s="12"/>
      <c r="F20" s="12">
        <f t="shared" si="1"/>
        <v>0</v>
      </c>
      <c r="H20" s="40"/>
      <c r="I20" s="40"/>
    </row>
    <row r="21" spans="1:10" ht="22.5" x14ac:dyDescent="0.25">
      <c r="A21" s="2">
        <v>30</v>
      </c>
      <c r="B21" s="1" t="s">
        <v>58</v>
      </c>
      <c r="C21" s="2" t="s">
        <v>16</v>
      </c>
      <c r="D21" s="42">
        <v>290</v>
      </c>
      <c r="E21" s="12"/>
      <c r="F21" s="12">
        <f t="shared" si="1"/>
        <v>0</v>
      </c>
      <c r="H21" s="40"/>
      <c r="I21" s="40"/>
    </row>
    <row r="22" spans="1:10" x14ac:dyDescent="0.25">
      <c r="A22" s="28"/>
      <c r="B22" s="29"/>
      <c r="C22" s="28"/>
      <c r="D22" s="30"/>
      <c r="E22" s="31"/>
      <c r="F22" s="32">
        <f>SUM(F16:F21)</f>
        <v>0</v>
      </c>
    </row>
    <row r="23" spans="1:10" x14ac:dyDescent="0.25">
      <c r="A23" s="24" t="s">
        <v>22</v>
      </c>
      <c r="B23" s="22" t="s">
        <v>23</v>
      </c>
      <c r="C23" s="25"/>
      <c r="D23" s="23"/>
      <c r="E23" s="26"/>
      <c r="F23" s="26"/>
    </row>
    <row r="24" spans="1:10" x14ac:dyDescent="0.25">
      <c r="A24" s="17" t="s">
        <v>24</v>
      </c>
      <c r="B24" s="18" t="s">
        <v>25</v>
      </c>
      <c r="C24" s="19"/>
      <c r="D24" s="20"/>
      <c r="E24" s="21"/>
      <c r="F24" s="21"/>
    </row>
    <row r="25" spans="1:10" ht="22.5" x14ac:dyDescent="0.25">
      <c r="A25" s="2">
        <v>32</v>
      </c>
      <c r="B25" s="1" t="s">
        <v>26</v>
      </c>
      <c r="C25" s="2" t="s">
        <v>16</v>
      </c>
      <c r="D25" s="42">
        <v>210</v>
      </c>
      <c r="E25" s="12"/>
      <c r="F25" s="12">
        <f>ROUND(D25*E25,2)</f>
        <v>0</v>
      </c>
      <c r="H25" s="37"/>
    </row>
    <row r="26" spans="1:10" x14ac:dyDescent="0.25">
      <c r="A26" s="28"/>
      <c r="B26" s="29"/>
      <c r="C26" s="28"/>
      <c r="D26" s="30"/>
      <c r="E26" s="31"/>
      <c r="F26" s="32">
        <f>SUM(F25)</f>
        <v>0</v>
      </c>
      <c r="H26" s="37"/>
    </row>
    <row r="27" spans="1:10" x14ac:dyDescent="0.25">
      <c r="A27" s="17" t="s">
        <v>27</v>
      </c>
      <c r="B27" s="18" t="s">
        <v>28</v>
      </c>
      <c r="C27" s="19"/>
      <c r="D27" s="20"/>
      <c r="E27" s="21"/>
      <c r="F27" s="21"/>
      <c r="H27" s="37"/>
    </row>
    <row r="28" spans="1:10" ht="22.5" x14ac:dyDescent="0.25">
      <c r="A28" s="2">
        <v>33</v>
      </c>
      <c r="B28" s="1" t="s">
        <v>29</v>
      </c>
      <c r="C28" s="2" t="s">
        <v>16</v>
      </c>
      <c r="D28" s="42">
        <v>290</v>
      </c>
      <c r="E28" s="12"/>
      <c r="F28" s="12">
        <f>ROUND(D28*E28,2)</f>
        <v>0</v>
      </c>
      <c r="H28" s="37"/>
    </row>
    <row r="29" spans="1:10" x14ac:dyDescent="0.25">
      <c r="A29" s="28"/>
      <c r="B29" s="29"/>
      <c r="C29" s="28"/>
      <c r="D29" s="30"/>
      <c r="E29" s="31"/>
      <c r="F29" s="32">
        <f>SUM(F28)</f>
        <v>0</v>
      </c>
      <c r="J29" s="33"/>
    </row>
    <row r="30" spans="1:10" x14ac:dyDescent="0.25">
      <c r="A30" s="24" t="s">
        <v>30</v>
      </c>
      <c r="B30" s="22" t="s">
        <v>31</v>
      </c>
      <c r="C30" s="25"/>
      <c r="D30" s="23"/>
      <c r="E30" s="26"/>
      <c r="F30" s="26"/>
    </row>
    <row r="31" spans="1:10" ht="22.5" x14ac:dyDescent="0.25">
      <c r="A31" s="2">
        <v>41</v>
      </c>
      <c r="B31" s="1" t="s">
        <v>32</v>
      </c>
      <c r="C31" s="2" t="s">
        <v>16</v>
      </c>
      <c r="D31" s="42">
        <v>300</v>
      </c>
      <c r="E31" s="12"/>
      <c r="F31" s="12">
        <f>ROUND(D31*E31,2)</f>
        <v>0</v>
      </c>
    </row>
    <row r="32" spans="1:10" x14ac:dyDescent="0.25">
      <c r="A32" s="28"/>
      <c r="B32" s="29"/>
      <c r="C32" s="28"/>
      <c r="D32" s="30"/>
      <c r="E32" s="31"/>
      <c r="F32" s="32">
        <f>SUM(F31:F31)</f>
        <v>0</v>
      </c>
    </row>
    <row r="33" spans="1:9" x14ac:dyDescent="0.25">
      <c r="A33" s="24" t="s">
        <v>33</v>
      </c>
      <c r="B33" s="22" t="s">
        <v>34</v>
      </c>
      <c r="C33" s="25"/>
      <c r="D33" s="23"/>
      <c r="E33" s="26"/>
      <c r="F33" s="26"/>
    </row>
    <row r="34" spans="1:9" x14ac:dyDescent="0.25">
      <c r="A34" s="17" t="s">
        <v>35</v>
      </c>
      <c r="B34" s="18" t="s">
        <v>36</v>
      </c>
      <c r="C34" s="19"/>
      <c r="D34" s="20"/>
      <c r="E34" s="21"/>
      <c r="F34" s="21"/>
    </row>
    <row r="35" spans="1:9" x14ac:dyDescent="0.25">
      <c r="A35" s="2">
        <v>44</v>
      </c>
      <c r="B35" s="1" t="s">
        <v>37</v>
      </c>
      <c r="C35" s="2" t="s">
        <v>15</v>
      </c>
      <c r="D35" s="42">
        <v>14</v>
      </c>
      <c r="E35" s="12"/>
      <c r="F35" s="12">
        <f>ROUND(D35*E35,2)</f>
        <v>0</v>
      </c>
    </row>
    <row r="36" spans="1:9" ht="22.5" x14ac:dyDescent="0.25">
      <c r="A36" s="2">
        <v>45</v>
      </c>
      <c r="B36" s="1" t="s">
        <v>38</v>
      </c>
      <c r="C36" s="2" t="s">
        <v>15</v>
      </c>
      <c r="D36" s="42">
        <v>15</v>
      </c>
      <c r="E36" s="12"/>
      <c r="F36" s="12">
        <f>ROUND(D36*E36,2)</f>
        <v>0</v>
      </c>
    </row>
    <row r="37" spans="1:9" x14ac:dyDescent="0.25">
      <c r="A37" s="28"/>
      <c r="B37" s="29"/>
      <c r="C37" s="28"/>
      <c r="D37" s="30"/>
      <c r="E37" s="31"/>
      <c r="F37" s="32">
        <f>SUM(F35:F36)</f>
        <v>0</v>
      </c>
    </row>
    <row r="38" spans="1:9" x14ac:dyDescent="0.25">
      <c r="A38" s="17" t="s">
        <v>39</v>
      </c>
      <c r="B38" s="18" t="s">
        <v>40</v>
      </c>
      <c r="C38" s="19"/>
      <c r="D38" s="20"/>
      <c r="E38" s="21"/>
      <c r="F38" s="21"/>
    </row>
    <row r="39" spans="1:9" ht="22.5" x14ac:dyDescent="0.25">
      <c r="A39" s="2">
        <v>46</v>
      </c>
      <c r="B39" s="1" t="s">
        <v>57</v>
      </c>
      <c r="C39" s="2" t="s">
        <v>16</v>
      </c>
      <c r="D39" s="42">
        <v>18.940000000000001</v>
      </c>
      <c r="E39" s="12"/>
      <c r="F39" s="12">
        <f>ROUND(D39*E39,2)</f>
        <v>0</v>
      </c>
    </row>
    <row r="40" spans="1:9" x14ac:dyDescent="0.25">
      <c r="A40" s="28"/>
      <c r="B40" s="29"/>
      <c r="C40" s="28"/>
      <c r="D40" s="30"/>
      <c r="E40" s="31"/>
      <c r="F40" s="32">
        <f>SUM(F39)</f>
        <v>0</v>
      </c>
    </row>
    <row r="41" spans="1:9" x14ac:dyDescent="0.25">
      <c r="A41" s="24" t="s">
        <v>41</v>
      </c>
      <c r="B41" s="22" t="s">
        <v>42</v>
      </c>
      <c r="C41" s="25"/>
      <c r="D41" s="23"/>
      <c r="E41" s="26"/>
      <c r="F41" s="26"/>
    </row>
    <row r="42" spans="1:9" x14ac:dyDescent="0.25">
      <c r="A42" s="2">
        <v>47</v>
      </c>
      <c r="B42" s="1" t="s">
        <v>62</v>
      </c>
      <c r="C42" s="2" t="s">
        <v>43</v>
      </c>
      <c r="D42" s="42">
        <v>135</v>
      </c>
      <c r="E42" s="12"/>
      <c r="F42" s="12">
        <f>ROUND(D42*E42,2)</f>
        <v>0</v>
      </c>
      <c r="H42" s="40"/>
      <c r="I42" s="40"/>
    </row>
    <row r="43" spans="1:9" ht="22.5" x14ac:dyDescent="0.25">
      <c r="A43" s="2">
        <v>48</v>
      </c>
      <c r="B43" s="1" t="s">
        <v>61</v>
      </c>
      <c r="C43" s="2" t="s">
        <v>43</v>
      </c>
      <c r="D43" s="42">
        <v>35</v>
      </c>
      <c r="E43" s="12"/>
      <c r="F43" s="12">
        <f>ROUND(D43*E43,2)</f>
        <v>0</v>
      </c>
      <c r="H43" s="40"/>
      <c r="I43" s="40"/>
    </row>
    <row r="44" spans="1:9" ht="22.5" x14ac:dyDescent="0.25">
      <c r="A44" s="2">
        <v>49</v>
      </c>
      <c r="B44" s="1" t="s">
        <v>54</v>
      </c>
      <c r="C44" s="2" t="s">
        <v>43</v>
      </c>
      <c r="D44" s="42">
        <v>120</v>
      </c>
      <c r="E44" s="12"/>
      <c r="F44" s="12">
        <f>ROUND(D44*E44,2)</f>
        <v>0</v>
      </c>
      <c r="H44" s="40"/>
      <c r="I44" s="40"/>
    </row>
    <row r="45" spans="1:9" x14ac:dyDescent="0.25">
      <c r="A45" s="28"/>
      <c r="B45" s="29"/>
      <c r="C45" s="28"/>
      <c r="D45" s="30"/>
      <c r="E45" s="31"/>
      <c r="F45" s="32">
        <f>SUM(F42:F44)</f>
        <v>0</v>
      </c>
    </row>
    <row r="46" spans="1:9" x14ac:dyDescent="0.25">
      <c r="A46" s="3">
        <v>2</v>
      </c>
      <c r="B46" s="4" t="s">
        <v>44</v>
      </c>
      <c r="C46" s="5"/>
      <c r="D46" s="10"/>
      <c r="E46" s="11"/>
      <c r="F46" s="11"/>
    </row>
    <row r="47" spans="1:9" x14ac:dyDescent="0.25">
      <c r="A47" s="24" t="s">
        <v>45</v>
      </c>
      <c r="B47" s="22" t="s">
        <v>46</v>
      </c>
      <c r="C47" s="25"/>
      <c r="D47" s="23"/>
      <c r="E47" s="26"/>
      <c r="F47" s="26"/>
    </row>
    <row r="48" spans="1:9" ht="107.25" customHeight="1" x14ac:dyDescent="0.25">
      <c r="A48" s="2">
        <v>50</v>
      </c>
      <c r="B48" s="1" t="s">
        <v>55</v>
      </c>
      <c r="C48" s="2" t="s">
        <v>15</v>
      </c>
      <c r="D48" s="42">
        <v>5</v>
      </c>
      <c r="E48" s="12"/>
      <c r="F48" s="12">
        <f>ROUND(D48*E48,2)</f>
        <v>0</v>
      </c>
    </row>
    <row r="49" spans="1:6" ht="22.5" x14ac:dyDescent="0.25">
      <c r="A49" s="2">
        <v>52</v>
      </c>
      <c r="B49" s="1" t="s">
        <v>56</v>
      </c>
      <c r="C49" s="2" t="s">
        <v>15</v>
      </c>
      <c r="D49" s="42">
        <v>5</v>
      </c>
      <c r="E49" s="12"/>
      <c r="F49" s="12">
        <f>ROUND(D49*E49,2)</f>
        <v>0</v>
      </c>
    </row>
    <row r="50" spans="1:6" x14ac:dyDescent="0.25">
      <c r="A50" s="28"/>
      <c r="B50" s="29"/>
      <c r="C50" s="28"/>
      <c r="D50" s="30"/>
      <c r="E50" s="31"/>
      <c r="F50" s="32">
        <f>SUM(F48:F49)</f>
        <v>0</v>
      </c>
    </row>
    <row r="51" spans="1:6" x14ac:dyDescent="0.25">
      <c r="A51" s="13"/>
      <c r="B51" s="14"/>
      <c r="C51" s="14"/>
      <c r="D51" s="7"/>
      <c r="E51" s="35" t="s">
        <v>47</v>
      </c>
      <c r="F51" s="38">
        <f>F14+F22+F26+F29+F32+F37+F40+F45+F50</f>
        <v>0</v>
      </c>
    </row>
    <row r="52" spans="1:6" x14ac:dyDescent="0.25">
      <c r="A52" s="13"/>
      <c r="B52" s="14"/>
      <c r="C52" s="14"/>
      <c r="D52" s="7"/>
      <c r="E52" s="36" t="s">
        <v>48</v>
      </c>
      <c r="F52" s="39">
        <f>F53-F51</f>
        <v>0</v>
      </c>
    </row>
    <row r="53" spans="1:6" x14ac:dyDescent="0.25">
      <c r="A53" s="13"/>
      <c r="B53" s="14"/>
      <c r="C53" s="14"/>
      <c r="D53" s="7"/>
      <c r="E53" s="36" t="s">
        <v>49</v>
      </c>
      <c r="F53" s="39">
        <f>F51*1.23</f>
        <v>0</v>
      </c>
    </row>
  </sheetData>
  <mergeCells count="9">
    <mergeCell ref="A1:F1"/>
    <mergeCell ref="A2:F2"/>
    <mergeCell ref="C3:F3"/>
    <mergeCell ref="A4:A5"/>
    <mergeCell ref="B4:B5"/>
    <mergeCell ref="F4:F5"/>
    <mergeCell ref="E4:E5"/>
    <mergeCell ref="D4:D5"/>
    <mergeCell ref="C4:C5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ED939D5D84D145B825FD07093D105A" ma:contentTypeVersion="3" ma:contentTypeDescription="Utwórz nowy dokument." ma:contentTypeScope="" ma:versionID="73227242ab6c9dd652038bb226199af5">
  <xsd:schema xmlns:xsd="http://www.w3.org/2001/XMLSchema" xmlns:xs="http://www.w3.org/2001/XMLSchema" xmlns:p="http://schemas.microsoft.com/office/2006/metadata/properties" xmlns:ns3="26244f67-2b39-4074-b861-259c7a22e49c" targetNamespace="http://schemas.microsoft.com/office/2006/metadata/properties" ma:root="true" ma:fieldsID="235920011e318e1ee0506c8c423e3a49" ns3:_="">
    <xsd:import namespace="26244f67-2b39-4074-b861-259c7a22e49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44f67-2b39-4074-b861-259c7a22e4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3AD555-FF32-4789-81B6-F4654D8790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244f67-2b39-4074-b861-259c7a22e4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2ECB13-A524-4F75-8006-19358A941C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AF22BC-BF06-4D6B-A04C-00148E949531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purl.org/dc/terms/"/>
    <ds:schemaRef ds:uri="26244f67-2b39-4074-b861-259c7a22e49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B. drogowa</vt:lpstr>
      <vt:lpstr>'B. drogowa'!Obszar_wydruku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2023-11-16T08:49:14Z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0x01010018ED939D5D84D145B825FD07093D105A</vt:lpwstr>
  </property>
</Properties>
</file>