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57.111\ZamowieniaWymiana\Przetargi 2024\Kardiowetery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s="1"/>
  <c r="C11" i="1"/>
  <c r="E4" i="1"/>
  <c r="E5" i="1"/>
  <c r="E6" i="1"/>
  <c r="E7" i="1"/>
  <c r="E8" i="1"/>
  <c r="E9" i="1"/>
  <c r="E10" i="1"/>
  <c r="E3" i="1"/>
  <c r="D3" i="1"/>
  <c r="A4" i="1"/>
  <c r="A5" i="1" s="1"/>
  <c r="A6" i="1" s="1"/>
  <c r="A7" i="1" s="1"/>
  <c r="A8" i="1" s="1"/>
  <c r="A9" i="1" s="1"/>
  <c r="A10" i="1" s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<sst xmlns="http://schemas.openxmlformats.org/spreadsheetml/2006/main" count="13" uniqueCount="13">
  <si>
    <t>nr części</t>
  </si>
  <si>
    <t>krótki opis</t>
  </si>
  <si>
    <t>wartość brutto [zł]</t>
  </si>
  <si>
    <t>wartość szacunkowa netto [zł]</t>
  </si>
  <si>
    <t>wartość szacunkowa [euro]</t>
  </si>
  <si>
    <t>Część nr 1 - Kardiowerter-defibrylator</t>
  </si>
  <si>
    <t>Część nr 2 - Kardiowerter-defibrylator jednojamowy, z możliwością zdalnego monitorowania przez Internet oraz z możliwością wczesnego wykrywania arytmii przedsionkowych</t>
  </si>
  <si>
    <t>Część nr 3 - Stymulator serca</t>
  </si>
  <si>
    <t>Część nr 4 - Stymulator serca</t>
  </si>
  <si>
    <t>Część nr 5 - Stymulatory dwujamowe – DDDR zaawansowane</t>
  </si>
  <si>
    <t>Część nr 6 - Stymulator z funkcją terapii resynchronizującej</t>
  </si>
  <si>
    <t>Część nr 7 - Kardiowerter-defibrylator z funkcją terapii resynchronizujące</t>
  </si>
  <si>
    <t>Część nr 8 - Introducery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</si>
</sst>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_-* #,##0.00&quot; zł&quot;_-;\-* #,##0.00&quot; zł&quot;_-;_-* \-??&quot; zł&quot;_-;_-@_-"/>
    <numFmt numFmtId="166" formatCode="#,##0.00&quot; zł&quot;"/>
  </numFmts>
  <fonts count="3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color indexed="8"/>
      <name val="Arial CE"/>
      <family val="2"/>
      <charset val="238"/>
    </font>
    <font>
      <sz val="10"/>
      <name val="Arial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2" applyNumberForma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3" fillId="24" borderId="9" applyNumberFormat="0" applyAlignment="0" applyProtection="0"/>
    <xf numFmtId="0" fontId="16" fillId="21" borderId="4" applyNumberFormat="0" applyAlignment="0" applyProtection="0"/>
    <xf numFmtId="9" fontId="3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165" fontId="3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44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4" fillId="0" borderId="0"/>
    <xf numFmtId="0" fontId="2" fillId="0" borderId="0"/>
    <xf numFmtId="0" fontId="22" fillId="0" borderId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27" fillId="0" borderId="0" xfId="0" applyFont="1"/>
    <xf numFmtId="44" fontId="27" fillId="0" borderId="0" xfId="0" applyNumberFormat="1" applyFont="1"/>
    <xf numFmtId="0" fontId="28" fillId="0" borderId="11" xfId="0" applyFont="1" applyBorder="1" applyAlignment="1">
      <alignment horizontal="center" vertical="center" wrapText="1"/>
    </xf>
    <xf numFmtId="44" fontId="28" fillId="0" borderId="11" xfId="0" applyNumberFormat="1" applyFont="1" applyBorder="1" applyAlignment="1">
      <alignment horizontal="center" vertical="center"/>
    </xf>
    <xf numFmtId="0" fontId="27" fillId="0" borderId="11" xfId="0" applyFont="1" applyBorder="1"/>
    <xf numFmtId="4" fontId="25" fillId="0" borderId="1" xfId="0" applyNumberFormat="1" applyFont="1" applyBorder="1" applyAlignment="1">
      <alignment vertical="center" shrinkToFit="1"/>
    </xf>
    <xf numFmtId="4" fontId="29" fillId="0" borderId="1" xfId="0" applyNumberFormat="1" applyFont="1" applyBorder="1" applyAlignment="1">
      <alignment vertical="center" shrinkToFit="1"/>
    </xf>
    <xf numFmtId="44" fontId="29" fillId="0" borderId="1" xfId="0" applyNumberFormat="1" applyFont="1" applyBorder="1" applyAlignment="1">
      <alignment vertical="center" shrinkToFit="1"/>
    </xf>
    <xf numFmtId="0" fontId="27" fillId="0" borderId="1" xfId="0" applyFont="1" applyBorder="1"/>
    <xf numFmtId="4" fontId="29" fillId="25" borderId="1" xfId="0" applyNumberFormat="1" applyFont="1" applyFill="1" applyBorder="1" applyAlignment="1">
      <alignment vertical="center" shrinkToFit="1"/>
    </xf>
    <xf numFmtId="44" fontId="29" fillId="25" borderId="1" xfId="0" applyNumberFormat="1" applyFont="1" applyFill="1" applyBorder="1" applyAlignment="1">
      <alignment vertical="center" shrinkToFi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164" fontId="27" fillId="0" borderId="0" xfId="0" applyNumberFormat="1" applyFont="1"/>
    <xf numFmtId="164" fontId="30" fillId="0" borderId="0" xfId="0" applyNumberFormat="1" applyFont="1"/>
    <xf numFmtId="0" fontId="27" fillId="0" borderId="1" xfId="0" applyFont="1" applyBorder="1" applyAlignment="1">
      <alignment wrapText="1"/>
    </xf>
    <xf numFmtId="0" fontId="27" fillId="0" borderId="0" xfId="0" applyFont="1" applyAlignment="1">
      <alignment vertical="center"/>
    </xf>
    <xf numFmtId="4" fontId="27" fillId="0" borderId="0" xfId="0" applyNumberFormat="1" applyFont="1"/>
    <xf numFmtId="0" fontId="25" fillId="0" borderId="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vertical="center" shrinkToFi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164" fontId="26" fillId="0" borderId="15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164" fontId="26" fillId="0" borderId="17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164" fontId="26" fillId="0" borderId="17" xfId="1" applyNumberFormat="1" applyFont="1" applyBorder="1" applyAlignment="1">
      <alignment horizontal="right" vertical="center" wrapText="1"/>
    </xf>
    <xf numFmtId="164" fontId="26" fillId="0" borderId="17" xfId="0" applyNumberFormat="1" applyFont="1" applyBorder="1" applyAlignment="1">
      <alignment vertical="center" shrinkToFit="1"/>
    </xf>
    <xf numFmtId="166" fontId="26" fillId="0" borderId="17" xfId="3" applyNumberFormat="1" applyFont="1" applyFill="1" applyBorder="1"/>
    <xf numFmtId="0" fontId="25" fillId="2" borderId="16" xfId="0" applyFont="1" applyFill="1" applyBorder="1" applyAlignment="1">
      <alignment horizontal="center" vertical="center"/>
    </xf>
    <xf numFmtId="0" fontId="27" fillId="0" borderId="18" xfId="0" applyFont="1" applyBorder="1"/>
    <xf numFmtId="0" fontId="27" fillId="0" borderId="19" xfId="0" applyFont="1" applyBorder="1"/>
    <xf numFmtId="164" fontId="30" fillId="0" borderId="20" xfId="0" applyNumberFormat="1" applyFont="1" applyBorder="1"/>
  </cellXfs>
  <cellStyles count="6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Calculation" xfId="28"/>
    <cellStyle name="Check Cell" xfId="29"/>
    <cellStyle name="Dobry 2" xfId="30"/>
    <cellStyle name="Dziesiętny 2" xfId="52"/>
    <cellStyle name="Dziesiętny 2 2" xfId="53"/>
    <cellStyle name="Dziesiętny 3" xfId="51"/>
    <cellStyle name="Dziesiętny 4" xfId="63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54"/>
    <cellStyle name="Excel Built-in Normal" xfId="31"/>
    <cellStyle name="Excel Built-in Normal 1" xfId="32"/>
    <cellStyle name="Excel Built-in Normal 2" xfId="33"/>
    <cellStyle name="Excel Built-in Normal 3" xfId="55"/>
    <cellStyle name="Explanatory Text" xfId="34"/>
    <cellStyle name="Heading 3" xfId="35"/>
    <cellStyle name="Heading 4" xfId="36"/>
    <cellStyle name="Input" xfId="37"/>
    <cellStyle name="Linked Cell" xfId="38"/>
    <cellStyle name="Nagłówek 1 2" xfId="39"/>
    <cellStyle name="Nagłówek 2 2" xfId="40"/>
    <cellStyle name="Neutralny 2" xfId="41"/>
    <cellStyle name="Normalny" xfId="0" builtinId="0"/>
    <cellStyle name="Normalny 2" xfId="1"/>
    <cellStyle name="Normalny 3" xfId="3"/>
    <cellStyle name="Normalny 3 2" xfId="56"/>
    <cellStyle name="Normalny 4" xfId="57"/>
    <cellStyle name="Normalny 5" xfId="62"/>
    <cellStyle name="Notatka" xfId="42"/>
    <cellStyle name="Output" xfId="43"/>
    <cellStyle name="Procentowy 2" xfId="44"/>
    <cellStyle name="Procentowy 2 2" xfId="59"/>
    <cellStyle name="Procentowy 3" xfId="58"/>
    <cellStyle name="Procentowy 4" xfId="64"/>
    <cellStyle name="Title" xfId="45"/>
    <cellStyle name="Total" xfId="46"/>
    <cellStyle name="Walutowy 2" xfId="2"/>
    <cellStyle name="Walutowy 2 2" xfId="61"/>
    <cellStyle name="Walutowy 2 3" xfId="60"/>
    <cellStyle name="Walutowy 2 4" xfId="50"/>
    <cellStyle name="Walutowy 3" xfId="47"/>
    <cellStyle name="Walutowy 4" xfId="65"/>
    <cellStyle name="Warning Text" xfId="48"/>
    <cellStyle name="Zły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130" zoomScaleNormal="130" workbookViewId="0">
      <selection activeCell="B4" sqref="B4"/>
    </sheetView>
  </sheetViews>
  <sheetFormatPr defaultRowHeight="15.75"/>
  <cols>
    <col min="1" max="1" width="9.140625" style="1"/>
    <col min="2" max="2" width="72.85546875" style="1" customWidth="1"/>
    <col min="3" max="3" width="18.42578125" style="15" customWidth="1"/>
    <col min="4" max="4" width="13.140625" style="1" hidden="1" customWidth="1"/>
    <col min="5" max="5" width="12.140625" style="1" hidden="1" customWidth="1"/>
    <col min="6" max="6" width="7.85546875" style="1" customWidth="1"/>
    <col min="7" max="7" width="6.7109375" style="2" customWidth="1"/>
    <col min="8" max="10" width="6.7109375" style="14" customWidth="1"/>
    <col min="11" max="16384" width="9.140625" style="1"/>
  </cols>
  <sheetData>
    <row r="1" spans="1:10" ht="15" customHeight="1">
      <c r="A1" s="22" t="s">
        <v>0</v>
      </c>
      <c r="B1" s="23" t="s">
        <v>1</v>
      </c>
      <c r="C1" s="24" t="s">
        <v>2</v>
      </c>
      <c r="D1" s="20" t="s">
        <v>3</v>
      </c>
      <c r="E1" s="19" t="s">
        <v>4</v>
      </c>
      <c r="H1" s="1"/>
      <c r="I1" s="1"/>
      <c r="J1" s="1"/>
    </row>
    <row r="2" spans="1:10" ht="26.25" customHeight="1">
      <c r="A2" s="25"/>
      <c r="B2" s="19"/>
      <c r="C2" s="26"/>
      <c r="D2" s="20"/>
      <c r="E2" s="19"/>
      <c r="F2" s="3"/>
      <c r="G2" s="4"/>
      <c r="H2" s="5"/>
      <c r="I2" s="5"/>
      <c r="J2" s="5"/>
    </row>
    <row r="3" spans="1:10" ht="15.75" customHeight="1">
      <c r="A3" s="27">
        <v>1</v>
      </c>
      <c r="B3" s="9" t="s">
        <v>5</v>
      </c>
      <c r="C3" s="28">
        <v>1627560</v>
      </c>
      <c r="D3" s="21">
        <f t="shared" ref="D3:D10" si="0">ROUND(C3/1.08,2)</f>
        <v>1507000</v>
      </c>
      <c r="E3" s="6">
        <f>ROUND(D3/4.6371,2)</f>
        <v>324987.59999999998</v>
      </c>
      <c r="F3" s="7"/>
      <c r="G3" s="8"/>
      <c r="H3" s="9"/>
      <c r="I3" s="9"/>
      <c r="J3" s="9"/>
    </row>
    <row r="4" spans="1:10" ht="47.25">
      <c r="A4" s="27">
        <f t="shared" ref="A4:A10" si="1">A3+1</f>
        <v>2</v>
      </c>
      <c r="B4" s="16" t="s">
        <v>6</v>
      </c>
      <c r="C4" s="29">
        <v>110808</v>
      </c>
      <c r="D4" s="21">
        <f t="shared" si="0"/>
        <v>102600</v>
      </c>
      <c r="E4" s="6">
        <f t="shared" ref="E4:E11" si="2">ROUND(D4/4.6371,2)</f>
        <v>22125.9</v>
      </c>
      <c r="F4" s="7"/>
      <c r="G4" s="8"/>
      <c r="H4" s="9"/>
      <c r="I4" s="9"/>
      <c r="J4" s="9"/>
    </row>
    <row r="5" spans="1:10" ht="15" customHeight="1">
      <c r="A5" s="27">
        <f t="shared" si="1"/>
        <v>3</v>
      </c>
      <c r="B5" s="9" t="s">
        <v>7</v>
      </c>
      <c r="C5" s="29">
        <v>379036.8</v>
      </c>
      <c r="D5" s="21">
        <f t="shared" si="0"/>
        <v>350960</v>
      </c>
      <c r="E5" s="6">
        <f t="shared" si="2"/>
        <v>75685.23</v>
      </c>
      <c r="F5" s="7"/>
      <c r="G5" s="8"/>
      <c r="H5" s="9"/>
      <c r="I5" s="9"/>
      <c r="J5" s="9"/>
    </row>
    <row r="6" spans="1:10">
      <c r="A6" s="27">
        <f t="shared" si="1"/>
        <v>4</v>
      </c>
      <c r="B6" s="9" t="s">
        <v>8</v>
      </c>
      <c r="C6" s="30">
        <v>114274.8</v>
      </c>
      <c r="D6" s="21">
        <f t="shared" si="0"/>
        <v>105810</v>
      </c>
      <c r="E6" s="6">
        <f t="shared" si="2"/>
        <v>22818.14</v>
      </c>
      <c r="F6" s="7"/>
      <c r="G6" s="8"/>
      <c r="H6" s="9"/>
      <c r="I6" s="9"/>
      <c r="J6" s="9"/>
    </row>
    <row r="7" spans="1:10" ht="15" customHeight="1">
      <c r="A7" s="27">
        <f t="shared" si="1"/>
        <v>5</v>
      </c>
      <c r="B7" s="9" t="s">
        <v>9</v>
      </c>
      <c r="C7" s="30">
        <v>45144</v>
      </c>
      <c r="D7" s="21">
        <f t="shared" si="0"/>
        <v>41800</v>
      </c>
      <c r="E7" s="6">
        <f t="shared" si="2"/>
        <v>9014.25</v>
      </c>
      <c r="F7" s="10"/>
      <c r="G7" s="11"/>
      <c r="H7" s="9"/>
      <c r="I7" s="9"/>
      <c r="J7" s="9"/>
    </row>
    <row r="8" spans="1:10" ht="15.75" customHeight="1">
      <c r="A8" s="31">
        <f t="shared" si="1"/>
        <v>6</v>
      </c>
      <c r="B8" s="9" t="s">
        <v>10</v>
      </c>
      <c r="C8" s="29">
        <v>37152</v>
      </c>
      <c r="D8" s="21">
        <f t="shared" si="0"/>
        <v>34400</v>
      </c>
      <c r="E8" s="6">
        <f t="shared" si="2"/>
        <v>7418.43</v>
      </c>
      <c r="F8" s="7"/>
      <c r="G8" s="8"/>
      <c r="H8" s="9"/>
      <c r="I8" s="9"/>
      <c r="J8" s="9"/>
    </row>
    <row r="9" spans="1:10">
      <c r="A9" s="27">
        <f t="shared" si="1"/>
        <v>7</v>
      </c>
      <c r="B9" s="9" t="s">
        <v>11</v>
      </c>
      <c r="C9" s="29">
        <v>991710</v>
      </c>
      <c r="D9" s="21">
        <f t="shared" si="0"/>
        <v>918250</v>
      </c>
      <c r="E9" s="6">
        <f t="shared" si="2"/>
        <v>198022.47</v>
      </c>
      <c r="F9" s="7"/>
      <c r="G9" s="8"/>
      <c r="H9" s="9"/>
      <c r="I9" s="9"/>
      <c r="J9" s="9"/>
    </row>
    <row r="10" spans="1:10">
      <c r="A10" s="27">
        <f t="shared" si="1"/>
        <v>8</v>
      </c>
      <c r="B10" s="9" t="s">
        <v>12</v>
      </c>
      <c r="C10" s="29">
        <v>23760</v>
      </c>
      <c r="D10" s="21">
        <f t="shared" si="0"/>
        <v>22000</v>
      </c>
      <c r="E10" s="6">
        <f t="shared" si="2"/>
        <v>4744.34</v>
      </c>
      <c r="F10" s="7"/>
      <c r="G10" s="8"/>
      <c r="H10" s="9"/>
      <c r="I10" s="9"/>
      <c r="J10" s="9"/>
    </row>
    <row r="11" spans="1:10" ht="16.5" thickBot="1">
      <c r="A11" s="32"/>
      <c r="B11" s="33"/>
      <c r="C11" s="34">
        <f>SUM(C3:C10)</f>
        <v>3329445.5999999996</v>
      </c>
      <c r="D11" s="18">
        <f>SUM(D3:D10)</f>
        <v>3082820</v>
      </c>
      <c r="E11" s="1">
        <f t="shared" si="2"/>
        <v>664816.37</v>
      </c>
    </row>
    <row r="14" spans="1:10">
      <c r="B14" s="12"/>
      <c r="C14" s="13"/>
      <c r="D14" s="17"/>
      <c r="E14" s="17"/>
    </row>
    <row r="15" spans="1:10">
      <c r="B15" s="12"/>
      <c r="C15" s="13"/>
      <c r="D15" s="17"/>
      <c r="E15" s="17"/>
    </row>
    <row r="16" spans="1:10">
      <c r="B16" s="12"/>
      <c r="C16" s="13"/>
      <c r="D16" s="17"/>
      <c r="E16" s="17"/>
    </row>
    <row r="17" spans="2:5">
      <c r="B17" s="12"/>
      <c r="C17" s="13"/>
      <c r="D17" s="17"/>
      <c r="E17" s="17"/>
    </row>
    <row r="18" spans="2:5">
      <c r="B18" s="12"/>
      <c r="C18" s="13"/>
      <c r="D18" s="17"/>
      <c r="E18" s="17"/>
    </row>
    <row r="19" spans="2:5">
      <c r="B19" s="12"/>
      <c r="C19" s="13"/>
      <c r="D19" s="17"/>
      <c r="E19" s="17"/>
    </row>
    <row r="20" spans="2:5">
      <c r="B20" s="12"/>
      <c r="C20" s="13"/>
      <c r="D20" s="17"/>
      <c r="E20" s="17"/>
    </row>
    <row r="21" spans="2:5">
      <c r="B21" s="12"/>
      <c r="C21" s="13"/>
      <c r="D21" s="17"/>
      <c r="E21" s="17"/>
    </row>
    <row r="22" spans="2:5">
      <c r="B22" s="12"/>
      <c r="C22" s="13"/>
      <c r="D22" s="17"/>
      <c r="E22" s="17"/>
    </row>
    <row r="23" spans="2:5">
      <c r="B23" s="12"/>
      <c r="C23" s="13"/>
    </row>
    <row r="24" spans="2:5">
      <c r="B24" s="12"/>
      <c r="C24" s="13"/>
    </row>
    <row r="25" spans="2:5">
      <c r="B25" s="12"/>
      <c r="C25" s="13"/>
    </row>
  </sheetData>
  <mergeCells count="5">
    <mergeCell ref="E1:E2"/>
    <mergeCell ref="A1:A2"/>
    <mergeCell ref="B1:B2"/>
    <mergeCell ref="C1:C2"/>
    <mergeCell ref="D1:D2"/>
  </mergeCells>
  <pageMargins left="0.7" right="0.7" top="0.75" bottom="0.75" header="0.3" footer="0.3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Janicka</dc:creator>
  <cp:lastModifiedBy>Magdalena Janicka</cp:lastModifiedBy>
  <cp:lastPrinted>2023-09-29T07:52:11Z</cp:lastPrinted>
  <dcterms:created xsi:type="dcterms:W3CDTF">2023-09-27T06:34:16Z</dcterms:created>
  <dcterms:modified xsi:type="dcterms:W3CDTF">2024-01-18T07:51:05Z</dcterms:modified>
</cp:coreProperties>
</file>