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firstSheet="22" activeTab="2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</sheets>
  <definedNames>
    <definedName name="_xlnm.Print_Area" localSheetId="1">'część (1)'!$A$1:$N$30</definedName>
    <definedName name="_xlnm.Print_Area" localSheetId="11">'część (11)'!$A$1:$N$13</definedName>
    <definedName name="_xlnm.Print_Area" localSheetId="12">'część (12)'!$A$1:$N$13</definedName>
    <definedName name="_xlnm.Print_Area" localSheetId="14">'część (14)'!$A$1:$N$13</definedName>
    <definedName name="_xlnm.Print_Area" localSheetId="15">'część (15)'!$A$1:$N$13</definedName>
    <definedName name="_xlnm.Print_Area" localSheetId="16">'część (16)'!$A$1:$N$13</definedName>
    <definedName name="_xlnm.Print_Area" localSheetId="17">'część (17)'!$A$1:$N$13</definedName>
    <definedName name="_xlnm.Print_Area" localSheetId="18">'część (18)'!$A$1:$N$13</definedName>
    <definedName name="_xlnm.Print_Area" localSheetId="19">'część (19)'!$A$1:$N$16</definedName>
    <definedName name="_xlnm.Print_Area" localSheetId="2">'część (2)'!$A$1:$N$15</definedName>
    <definedName name="_xlnm.Print_Area" localSheetId="20">'część (20)'!$A$1:$N$15</definedName>
    <definedName name="_xlnm.Print_Area" localSheetId="21">'część (21)'!$A$1:$N$14</definedName>
    <definedName name="_xlnm.Print_Area" localSheetId="22">'część (22)'!$A$1:$N$14</definedName>
    <definedName name="_xlnm.Print_Area" localSheetId="23">'część (23)'!$A$1:$N$15</definedName>
    <definedName name="_xlnm.Print_Area" localSheetId="24">'część (24)'!$A$1:$N$14</definedName>
    <definedName name="_xlnm.Print_Area" localSheetId="25">'część (25)'!$A$1:$N$14</definedName>
    <definedName name="_xlnm.Print_Area" localSheetId="26">'część (26)'!$A$1:$N$17</definedName>
    <definedName name="_xlnm.Print_Area" localSheetId="27">'część (27)'!$A$1:$N$14</definedName>
    <definedName name="_xlnm.Print_Area" localSheetId="28">'część (28)'!$A$1:$N$14</definedName>
    <definedName name="_xlnm.Print_Area" localSheetId="29">'część (29)'!$A$1:$N$14</definedName>
    <definedName name="_xlnm.Print_Area" localSheetId="3">'część (3)'!$A$1:$N$17</definedName>
    <definedName name="_xlnm.Print_Area" localSheetId="30">'część (30)'!$A$1:$N$14</definedName>
    <definedName name="_xlnm.Print_Area" localSheetId="31">'część (31)'!$A$1:$N$14</definedName>
    <definedName name="_xlnm.Print_Area" localSheetId="32">'część (32)'!$A$1:$N$16</definedName>
    <definedName name="_xlnm.Print_Area" localSheetId="33">'część (33)'!$A$1:$N$14</definedName>
    <definedName name="_xlnm.Print_Area" localSheetId="34">'część (34)'!$A$1:$N$16</definedName>
    <definedName name="_xlnm.Print_Area" localSheetId="35">'część (35)'!$A$1:$N$15</definedName>
    <definedName name="_xlnm.Print_Area" localSheetId="36">'część (36)'!$A$1:$N$14</definedName>
    <definedName name="_xlnm.Print_Area" localSheetId="37">'część (37)'!$A$1:$N$14</definedName>
    <definedName name="_xlnm.Print_Area" localSheetId="0">'formularz oferty'!$A$1:$E$96</definedName>
  </definedNames>
  <calcPr fullCalcOnLoad="1"/>
</workbook>
</file>

<file path=xl/sharedStrings.xml><?xml version="1.0" encoding="utf-8"?>
<sst xmlns="http://schemas.openxmlformats.org/spreadsheetml/2006/main" count="1174" uniqueCount="317">
  <si>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</si>
  <si>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</si>
  <si>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</si>
  <si>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</si>
  <si>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</si>
  <si>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</si>
  <si>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</si>
  <si>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</si>
  <si>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</si>
  <si>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</si>
  <si>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</si>
  <si>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</si>
  <si>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</si>
  <si>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</si>
  <si>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</si>
  <si>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</si>
  <si>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</si>
  <si>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</si>
  <si>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</si>
  <si>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</si>
  <si>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</si>
  <si>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</si>
  <si>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</si>
  <si>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</si>
  <si>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</si>
  <si>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</si>
  <si>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</si>
  <si>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</si>
  <si>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</si>
  <si>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</si>
  <si>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</si>
  <si>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</si>
  <si>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</si>
  <si>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</si>
  <si>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</si>
  <si>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</si>
  <si>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</si>
  <si>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</si>
  <si>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</si>
  <si>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</si>
  <si>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</si>
  <si>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</si>
  <si>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</si>
  <si>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</si>
  <si>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</si>
  <si>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</si>
  <si>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</si>
  <si>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</si>
  <si>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</si>
  <si>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</si>
  <si>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</si>
  <si>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</si>
  <si>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</si>
  <si>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</si>
  <si>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</si>
  <si>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</si>
  <si>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</si>
  <si>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</si>
  <si>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</si>
  <si>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</si>
  <si>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</si>
  <si>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</si>
  <si>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</si>
  <si>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</si>
  <si>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</si>
  <si>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</si>
  <si>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</si>
  <si>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</si>
  <si>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</si>
  <si>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</si>
  <si>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</si>
  <si>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</si>
  <si>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</si>
  <si>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</si>
  <si>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100 mg</t>
  </si>
  <si>
    <t>Postać/Opakowanie</t>
  </si>
  <si>
    <t xml:space="preserve">Ilość </t>
  </si>
  <si>
    <t>stała postać doustna</t>
  </si>
  <si>
    <t>25 mg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</si>
  <si>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</si>
  <si>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</si>
  <si>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</si>
  <si>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</si>
  <si>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</si>
  <si>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Postać / Opakowanie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</si>
  <si>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</si>
  <si>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</si>
  <si>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</si>
  <si>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</si>
  <si>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</si>
  <si>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</si>
  <si>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</si>
  <si>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</si>
  <si>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</si>
  <si>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</si>
  <si>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</si>
  <si>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</si>
  <si>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</si>
  <si>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</si>
  <si>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</si>
  <si>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</si>
  <si>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</si>
  <si>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13.</t>
  </si>
  <si>
    <t>14.</t>
  </si>
  <si>
    <t>15.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</si>
  <si>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</si>
  <si>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</si>
  <si>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</si>
  <si>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</si>
  <si>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</si>
  <si>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</si>
  <si>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</si>
  <si>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</si>
  <si>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</si>
  <si>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</si>
  <si>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</si>
  <si>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postać stała doustna</t>
  </si>
  <si>
    <t>500 mg</t>
  </si>
  <si>
    <t>50mg</t>
  </si>
  <si>
    <t>50 mg</t>
  </si>
  <si>
    <t>16.</t>
  </si>
  <si>
    <t>17.</t>
  </si>
  <si>
    <t>15 mg</t>
  </si>
  <si>
    <t>2 mg</t>
  </si>
  <si>
    <t>4 mg</t>
  </si>
  <si>
    <t>300 mg</t>
  </si>
  <si>
    <t>1000 mg</t>
  </si>
  <si>
    <t xml:space="preserve">roztwór do wstrz. </t>
  </si>
  <si>
    <t>tabletki o przedłużonym uwalnianiu</t>
  </si>
  <si>
    <t>750 mg</t>
  </si>
  <si>
    <t>roztwór do infuzji</t>
  </si>
  <si>
    <t xml:space="preserve">roztwór do inf. </t>
  </si>
  <si>
    <t>Paracetamolum</t>
  </si>
  <si>
    <t>roztwór do wstrz., amp.</t>
  </si>
  <si>
    <t>Norepinephrini bitartras</t>
  </si>
  <si>
    <t>2 mg/ml; 100 ml</t>
  </si>
  <si>
    <t>2 mg/ml; 10 ml</t>
  </si>
  <si>
    <t>fiol</t>
  </si>
  <si>
    <t>kaps.</t>
  </si>
  <si>
    <t>amp</t>
  </si>
  <si>
    <t>1 mg/1 ml</t>
  </si>
  <si>
    <t>Wytwórca</t>
  </si>
  <si>
    <t>Kod EAN (jeżeli dotyczy)</t>
  </si>
  <si>
    <t>Producent</t>
  </si>
  <si>
    <t>Dostawa produktów leczniczych, wyrobów medycznych, dietetycznych środków spożywczych specjalnego przeznaczenia medycznego, suplementów diety i produktów biobójczych do Apteki Szpitala Uniwersyteckiego w Krakowie</t>
  </si>
  <si>
    <t>DFP.271.156.2021.LS</t>
  </si>
  <si>
    <t xml:space="preserve">Oświadczamy, że oferowane przez nas produkty lecznicze, stanowiące przedmiot zamówienia w częściach: 1-19, 21, 24-25, 26 (poz. 1), 27-30, 35-37,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</si>
  <si>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 xml:space="preserve">Oświadczamy, że oferowane przez nas produkty lecznicze, stanowiące przedmiot zamówienia w częściach: 20, 22-23,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 </t>
  </si>
  <si>
    <t>Oświadczamy, że oferowane przez nas wyroby medyczne, stanowiące przedmiot zamówienia w częściach: 26 (poz. 2, 3), 34, 36-37,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</si>
  <si>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dietetyczne środki spożywcze specjalnego przeznaczenia medycznego, stanowiące przedmiot zamówienia w częściach: 32-33,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</si>
  <si>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suplementy diety, stanowiące przedmiot zamówienia w części: 31,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suplementy diety)</t>
  </si>
  <si>
    <t>Oświadczamy, że oferowane przez nas produkty biobójcze stanowiące przedmiot zamówienia w części: 36-37, są dopuszczone do obrotu na zasadach określonych w ustawie o produktach biobójczych. Jednocześnie oświadczamy, że na każdorazowe wezwanie Zamawiającego przedstawimy dokumenty dopuszczające do obrotu i używania na terenie Polski. (dotyczy wykonawców oferujących produkty biobójcze)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</si>
  <si>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</si>
  <si>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</si>
  <si>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** wymagany jeden podmiot odpowiedzialny</t>
  </si>
  <si>
    <t>* Opakowanie nie większe niż 30 sztuk</t>
  </si>
  <si>
    <t>^^ Opakowanie nie większe niż 60 sztuk</t>
  </si>
  <si>
    <t xml:space="preserve">Podmiot Odpowiedzialny </t>
  </si>
  <si>
    <t>Dinatrii pamidronas</t>
  </si>
  <si>
    <t>90 mg</t>
  </si>
  <si>
    <t xml:space="preserve">30 mg </t>
  </si>
  <si>
    <t>Doxazosinum**</t>
  </si>
  <si>
    <t>8 mg</t>
  </si>
  <si>
    <t>Famotidinum</t>
  </si>
  <si>
    <t>tabletki polekane</t>
  </si>
  <si>
    <t xml:space="preserve">Fluticasoni propionas
+ Salmeterolum </t>
  </si>
  <si>
    <t>proszek do inhalacji</t>
  </si>
  <si>
    <t>Losartanum kalicum *</t>
  </si>
  <si>
    <t>Metformini hydrochloridum</t>
  </si>
  <si>
    <t>850 mg</t>
  </si>
  <si>
    <t>Metformini hydrochloridum **</t>
  </si>
  <si>
    <t>Quetiapinum ^^</t>
  </si>
  <si>
    <t>Ropinirolum* **</t>
  </si>
  <si>
    <t>proszek i rozp. do przyg. roztw. do inf. lub koncentrat do sporządzania roztworu do infuzji</t>
  </si>
  <si>
    <t>tabletki o zmodyfikowanym uwalnianiu</t>
  </si>
  <si>
    <t>(500 mcg + 50 mcg) /dawkę inh.; 60 dawek</t>
  </si>
  <si>
    <t>50 mcg/ml</t>
  </si>
  <si>
    <t>150 mcg/ml</t>
  </si>
  <si>
    <t>Immunoglobulinum humanum anti-D Immunoglobulina ludzka anty-D**</t>
  </si>
  <si>
    <t>roztwór do wstrzykiwań x 1 amp</t>
  </si>
  <si>
    <t>100mg/ml</t>
  </si>
  <si>
    <t>1 butelka 50 ml</t>
  </si>
  <si>
    <t>Valganciclovirum</t>
  </si>
  <si>
    <t xml:space="preserve"> 450 mg</t>
  </si>
  <si>
    <t>Imipenemum + Cilastatinum</t>
  </si>
  <si>
    <t xml:space="preserve">500 mg + 500 mg </t>
  </si>
  <si>
    <t>proszek do sporządzania roztworu do wlewu dożylnego, butelka lub fiol 20 ml</t>
  </si>
  <si>
    <t>Ertapenem</t>
  </si>
  <si>
    <t>proszek do przygotowania koncentratu do sporządzania roztworu do infuzji dożylnych, fiolka</t>
  </si>
  <si>
    <t>0,2 mg</t>
  </si>
  <si>
    <t xml:space="preserve">tabl. podjęzykowe </t>
  </si>
  <si>
    <t>0,4 mg</t>
  </si>
  <si>
    <t>Clonazepamum</t>
  </si>
  <si>
    <t>0,5 mg</t>
  </si>
  <si>
    <t>Morphini sulfas</t>
  </si>
  <si>
    <t>1 mg/ml, 2 ml</t>
  </si>
  <si>
    <t>roztwór do wstrzykiwań dokanałowo</t>
  </si>
  <si>
    <t>Phenobarbitalum</t>
  </si>
  <si>
    <t>Tapentadolum</t>
  </si>
  <si>
    <t>10 mg/ml; 2 ml</t>
  </si>
  <si>
    <t>roztwór do wstrzykiwań, ampułka</t>
  </si>
  <si>
    <t>Nalbuphini hydrochloridum</t>
  </si>
  <si>
    <t>Tropicamidum**</t>
  </si>
  <si>
    <t>10 mg/ml, 2 butelki 5 ml</t>
  </si>
  <si>
    <t>krople do oczu, roztwór, Opakowanie x 2 butelki</t>
  </si>
  <si>
    <t>5 mg/ml, 2 butelki 5 ml</t>
  </si>
  <si>
    <t>krople do oczu, roztwór, opakowanie x 2 butelki</t>
  </si>
  <si>
    <t>Sulfathiazolum argentum **</t>
  </si>
  <si>
    <t>20 mg/g</t>
  </si>
  <si>
    <t>tuba 40 g</t>
  </si>
  <si>
    <t>100 g</t>
  </si>
  <si>
    <t>Flumazenilum</t>
  </si>
  <si>
    <t>100mcg/ml, 5 ml</t>
  </si>
  <si>
    <t>roztwór do wstrzykiwań, amp</t>
  </si>
  <si>
    <t>1 mg/1 ml; 1 ml</t>
  </si>
  <si>
    <t>500 mg/50 ml</t>
  </si>
  <si>
    <t>Levosimendanum</t>
  </si>
  <si>
    <t>2,5 mg/ml; 5 ml</t>
  </si>
  <si>
    <t>koncentrat do sporządzania roztworu do infuzji, fiol.</t>
  </si>
  <si>
    <t>Dalbavancinum</t>
  </si>
  <si>
    <t>prosz. do sporz. koncentratu r-ru do infuzji, fiolka</t>
  </si>
  <si>
    <t>Białko C z osocza ludzkiego oczyszczone za pomocą mysich przeciwciał monoklonalnych</t>
  </si>
  <si>
    <t>500 j.m</t>
  </si>
  <si>
    <t>proszek o zawartości 500 j.m. białka C z osocza ludzkiego na fiolkę. Roztwór sporządzony przez odtworzenie proszku w 5 ml jałowej wody do wstrzykiwań zawiera około 100 j.m./ml białka C z osocza ludzkiego</t>
  </si>
  <si>
    <t>Mivacurii chloridum</t>
  </si>
  <si>
    <t xml:space="preserve">roztwór do wstrz. doż. </t>
  </si>
  <si>
    <t>Metoprololi tartras</t>
  </si>
  <si>
    <t>1 mg/ml;  5 ml</t>
  </si>
  <si>
    <t>proszek i rozpuszczalnik do sporządzania zawiesiny do wstrzykiwań o przedłużonym uwalnianiu, 1 fiol. proszku + 1 fiol. rozp. + 1 strzykawka + 2 igły</t>
  </si>
  <si>
    <t>405 mg</t>
  </si>
  <si>
    <t>210 mg</t>
  </si>
  <si>
    <t xml:space="preserve">0,2 MG/10 ML </t>
  </si>
  <si>
    <t>Sulphadiazine ^</t>
  </si>
  <si>
    <t>^ możliwe czasowe dopuszczenie</t>
  </si>
  <si>
    <t>Cidofovir ^</t>
  </si>
  <si>
    <t>0,375 g</t>
  </si>
  <si>
    <t>fiolka</t>
  </si>
  <si>
    <t>Diazoxide ^</t>
  </si>
  <si>
    <t>Phenylephrine ^</t>
  </si>
  <si>
    <t>10 mg/ml; 1 ml</t>
  </si>
  <si>
    <t>tabletki</t>
  </si>
  <si>
    <t>Pyrimethaminum ^</t>
  </si>
  <si>
    <t>Amphotericinum B</t>
  </si>
  <si>
    <t>5 mg/ml, 20 ml</t>
  </si>
  <si>
    <t>koncentrat do sporządzania zawiesiny do infuzji, zawiera amfoterycynę B w kompleksach lipidowych.</t>
  </si>
  <si>
    <t>30 000 j.m. (300 mg) / 3 ml</t>
  </si>
  <si>
    <t>roztwór do wstrzykiwań 3 ml  x 1 fiolka</t>
  </si>
  <si>
    <t>nie dotyczy</t>
  </si>
  <si>
    <t>strzykawka + igła 25 g ^^^</t>
  </si>
  <si>
    <t>Strzyk. precyzyjnych 1 ml x 10 szt</t>
  </si>
  <si>
    <t>^^^ wyroby medyczne kompatybilne do przygotowania podania leku z poz 1</t>
  </si>
  <si>
    <t>w 1000 ml: calcium chloride 0,37 g+ magnesium chloride 0,2 g+ potassium chloride 0,3 g + sodium chloride 6,8g</t>
  </si>
  <si>
    <t>500 ml; butelka</t>
  </si>
  <si>
    <t>Belimumab</t>
  </si>
  <si>
    <t>Do zakupu 120 mg i 400 MG</t>
  </si>
  <si>
    <t>proszek do sporządzania  koncentratu roztworu do infuzji, fiol.</t>
  </si>
  <si>
    <t>dawek a 120mg</t>
  </si>
  <si>
    <t xml:space="preserve">Dla dawki 120mg :
Nazwa handlowa:
Dawka: 
Postać / Opakowanie:
Dla dawki 400mg :
Nazwa handlowa:
Dawka: 
Postać / Opakowanie:
</t>
  </si>
  <si>
    <r>
      <t xml:space="preserve">Dla dawki 120mg :
Dla dawki 400mg </t>
    </r>
    <r>
      <rPr>
        <sz val="11"/>
        <color indexed="8"/>
        <rFont val="Times New Roman"/>
        <family val="1"/>
      </rPr>
      <t xml:space="preserve">:
</t>
    </r>
  </si>
  <si>
    <r>
      <t>Oferowana ilość</t>
    </r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dawek a 120mg</t>
    </r>
  </si>
  <si>
    <t>Fluconazolum</t>
  </si>
  <si>
    <t>roztwór do inf. ; but. lub fiol. lub worek</t>
  </si>
  <si>
    <t>Podmiot Odpowiedzialny (dotyczy poz. 1);
Wytwórca (dotyczy poz. 2, 3)</t>
  </si>
  <si>
    <t>Kod EAN (dotyczy poz. 1; w poz. 2, 3 jeżeli dotyczy)</t>
  </si>
  <si>
    <t>Amphotericin B w postaci liposomalnej</t>
  </si>
  <si>
    <t>proszek do sporz. roztw. do inf. w  postaci liposomalnej,  fiolka 50 mg + filtr membranowy</t>
  </si>
  <si>
    <t>fruktooligosacharydy 400 mg, laktoferyna z mleka 100 mg</t>
  </si>
  <si>
    <t>proszek, saszetka</t>
  </si>
  <si>
    <t>płyn; Białko 3,9 g/100 ml. Węglowodany 23,5 g/100 ml (w tym cukry 4,8 g/100 ml, laktoza 30 mg/100 ml). Tłuszcze 10 g/100 ml (w tym nasycone kwasy tłuszczowe 0,9 g/100 ml). Składniki mineralne. Witaminy. Wzbogacony w cholinę, taurynę i L-karnitynę. Osmolarność 455 mOsmol/l. Wartość energetyczna 200 kcal/100 ml (835 kJ/100 ml).; 125 ml</t>
  </si>
  <si>
    <t xml:space="preserve">125 ml </t>
  </si>
  <si>
    <t>płyn; Białko 7,3 g/100 ml. Węglowodany 20 g/100 ml (w tym cukry 4,8 g/100 ml, laktoza 60 mg/100 ml). Tłuszcze 10 g/100 ml (w tym nasycone kwasy tłuszczowe 0,9 g/100 ml). Składniki mineralne. Witaminy. Wzbogacony w cholinę, taurynę i L-karnitynę. Osmolarność 410 mOsm/l. Wartość energetyczna 199 kcal/100 ml (835 kJ/100 ml).; 125 ml</t>
  </si>
  <si>
    <t>Hipoalergiczny, mlekozastępczy preparat dietetyczno-leczniczy oparty na krótkołańcuchowych peptydach z dodatkiem triglicerydów MCT, przeznaczony dla niemowląt od 1 m.ż.</t>
  </si>
  <si>
    <t>Białko 1,8 g/100 ml (hydrolizat serwatki o znacznym stopniu hydrolizy). Tłuszcz 3,5 g/100 ml (w tym kwas linolowy 455 mg/100 ml, kwas α-linolenowy 88 mg/100 ml). Węglowodany 6,8 mg/100 ml (nie zawiera laktozy). Nie zawiera błonnika pokarmowego. Witaminy. Składniki mineralne. Zawiera L-karnitynę, taurynę, cholinę, inozytol. Wartość energetyczna 66 kcal/100 ml (275 kJ/100 ml). Produkt bezglutenowy.</t>
  </si>
  <si>
    <t>proszek: puszka 450 g</t>
  </si>
  <si>
    <t xml:space="preserve">Nazwa handlowa:
Dawka: 
Postać / Opakowanie:
</t>
  </si>
  <si>
    <t>500, 10 ml</t>
  </si>
  <si>
    <t>płyn,  fiolka</t>
  </si>
  <si>
    <t>25 000, 5ml</t>
  </si>
  <si>
    <t>płyn, fiolka</t>
  </si>
  <si>
    <t xml:space="preserve">0,5 mg </t>
  </si>
  <si>
    <t xml:space="preserve">Proszek do sporządzania roztowru do infuzji </t>
  </si>
  <si>
    <t>Dactinomycin ^</t>
  </si>
  <si>
    <t>Wymiary</t>
  </si>
  <si>
    <t>wymagana wielkość gazika po rozłożeniu: min. 3cm x 6cm , max. 9cm x 12cm</t>
  </si>
  <si>
    <t xml:space="preserve">Zestaw do iniekcji składający się z dwóch  saszetek, hermetycznie zamknietych, połączonych ze sobą, -jednej zawierającej nasączony alkoholem izopropylowym - sterylny gazik, drugiej zawierającej suchy, sterylny gazik x 50 zestawów; </t>
  </si>
  <si>
    <t>opakowań x 50 zestawów 1+1</t>
  </si>
  <si>
    <t>Ilość zestawów w opakowaniu jednostkowym</t>
  </si>
  <si>
    <t>Podmiot Odpowiedzialny/ Wytwórca / Producent</t>
  </si>
  <si>
    <t xml:space="preserve">saszetki hermetycznie zamknięte - zawierające nasączony alkoholem izopropylowym -  gazik, szt.; </t>
  </si>
  <si>
    <t>opakowań a 100szt.</t>
  </si>
  <si>
    <t>^ import docelowy</t>
  </si>
  <si>
    <t>****  wymagany jeden producent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</si>
  <si>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</si>
  <si>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</si>
  <si>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</si>
  <si>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</si>
  <si>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Ciclosporinum**</t>
  </si>
  <si>
    <t>METHOXSALEN ^ &amp;</t>
  </si>
  <si>
    <t>&amp; jest stosowany w połączeniu z aparatem do fotoferezy THERAKOS CELLEX lub UVAR XTS w paliatywnym leczeniu objawów skórnych (zmiany plamiste, silne zmiany plamiste, erytrodermia) T-komórkowego chłoniaka skóry (ang. cutaneous T-cell lymphoma – CTCL) w stadium zaawansowanym (T2–T4) wyłącznie u pacjentów, niereagujących na inne sposoby leczenia (takie jak np. terapia PUVA, kortykosteroidy podawane układowo, chlormetyna, interferon alfa). - Wymagany zapis w Charakterystyce produktu leczniczego</t>
  </si>
  <si>
    <t>Buprenorphinum**</t>
  </si>
  <si>
    <t>opakowań (2 butelki)</t>
  </si>
  <si>
    <t>Olanzapinum**</t>
  </si>
  <si>
    <t>Enoxaparinum natricum **</t>
  </si>
  <si>
    <t xml:space="preserve">Calcium chloride + magnesium chloride + potassium chloride + sodium chloride 
</t>
  </si>
  <si>
    <t>Suplement diety w postaci proszku do sporządzania zawiesiny; produkt przeznaczony dla osób dorosłych, niemowląt i dzieci; fruktooligosacharydy (79%), laktoferyna z mleka (21%)</t>
  </si>
  <si>
    <t>Leczenie żywieniowe osób z niewydolnością nerek leczonych zachowawczo, wymagających ograniczenia podaży białka. Dieta hiperkaloryczna (2 kcal/ml), o małej zawartości białka i laktozy, ze zmniejszoną ilością składników mineralnych (Na, K, Cl, P, Mg) i zwiększona ilością przeciwutleniaczy, bezresztkowa, bezglutenowa ****</t>
  </si>
  <si>
    <t>Leczenie żywieniowe osób z niewydolnością nerek leczonych zachowawczo, wymagających ograniczenia podaży białka. Dieta hiperkaloryczna (2 kcal/ml), o małej zawartości białka i laktozy, ze zmniejszoną ilością składników mineralnych (Na, K, Cl, P, Mg) i zwiększona ilością przeciwutleniaczy, bezresztkowa, bezglutenowa****</t>
  </si>
  <si>
    <t>Taurolidine + heparin + sodium citrate ^^^^</t>
  </si>
  <si>
    <t>Taurolidine + urokinase + sodium citrate ^^^^</t>
  </si>
  <si>
    <t>^^^^  wymagany jeden wytwórca</t>
  </si>
  <si>
    <t>Izopropanol 70%, o spektrum działania: B, F #</t>
  </si>
  <si>
    <t># Wyrób medyczny lub Produkt biobójczy lub Produkt leczniczy</t>
  </si>
  <si>
    <t>Izopropanol 70% #</t>
  </si>
  <si>
    <t xml:space="preserve"># Wyrób medyczny lub Produkt biobójczy lub Produkt leczniczy
</t>
  </si>
  <si>
    <t>Cena brutto*** jednej oferowanej dawki</t>
  </si>
  <si>
    <r>
      <t xml:space="preserve">mini spike </t>
    </r>
    <r>
      <rPr>
        <sz val="11"/>
        <rFont val="Times New Roman"/>
        <family val="1"/>
      </rPr>
      <t>^^^</t>
    </r>
  </si>
  <si>
    <r>
      <t>Aplikator do przygotowywania i pobierania leków typu Mini-Spike Plus V</t>
    </r>
    <r>
      <rPr>
        <sz val="11"/>
        <color indexed="10"/>
        <rFont val="Times New Roman"/>
        <family val="1"/>
      </rPr>
      <t xml:space="preserve"> lub typu Mini-Spike Plus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</si>
</sst>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3" fontId="52" fillId="0" borderId="11" xfId="55" applyNumberFormat="1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3" fontId="51" fillId="0" borderId="10" xfId="55" applyNumberFormat="1" applyFont="1" applyFill="1" applyBorder="1" applyAlignment="1">
      <alignment horizontal="right" vertical="top" wrapText="1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0" xfId="10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left" vertical="top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3" fontId="6" fillId="0" borderId="10" xfId="55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3" fontId="51" fillId="0" borderId="0" xfId="55" applyNumberFormat="1" applyFont="1" applyFill="1" applyBorder="1" applyAlignment="1">
      <alignment horizontal="right" vertical="top" wrapText="1"/>
    </xf>
    <xf numFmtId="4" fontId="5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0" fontId="51" fillId="33" borderId="11" xfId="0" applyFont="1" applyFill="1" applyBorder="1" applyAlignment="1" applyProtection="1">
      <alignment horizontal="right" vertical="top" wrapText="1"/>
      <protection/>
    </xf>
    <xf numFmtId="0" fontId="51" fillId="33" borderId="12" xfId="0" applyFont="1" applyFill="1" applyBorder="1" applyAlignment="1" applyProtection="1">
      <alignment horizontal="right" vertical="top" wrapText="1"/>
      <protection/>
    </xf>
    <xf numFmtId="0" fontId="54" fillId="0" borderId="14" xfId="0" applyFont="1" applyFill="1" applyBorder="1" applyAlignment="1" applyProtection="1">
      <alignment horizontal="justify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center" vertical="top" wrapText="1"/>
      <protection locked="0"/>
    </xf>
    <xf numFmtId="0" fontId="52" fillId="0" borderId="12" xfId="0" applyFont="1" applyFill="1" applyBorder="1" applyAlignment="1" applyProtection="1">
      <alignment horizontal="center" vertical="top" wrapText="1"/>
      <protection locked="0"/>
    </xf>
    <xf numFmtId="0" fontId="51" fillId="33" borderId="11" xfId="0" applyFont="1" applyFill="1" applyBorder="1" applyAlignment="1" applyProtection="1">
      <alignment horizontal="justify" vertical="top" wrapText="1"/>
      <protection/>
    </xf>
    <xf numFmtId="0" fontId="51" fillId="33" borderId="12" xfId="0" applyFont="1" applyFill="1" applyBorder="1" applyAlignment="1" applyProtection="1">
      <alignment horizontal="justify" vertical="top" wrapText="1"/>
      <protection/>
    </xf>
    <xf numFmtId="0" fontId="51" fillId="0" borderId="15" xfId="0" applyFont="1" applyFill="1" applyBorder="1" applyAlignment="1" applyProtection="1">
      <alignment horizontal="justify" vertical="top" wrapText="1"/>
      <protection locked="0"/>
    </xf>
    <xf numFmtId="0" fontId="51" fillId="0" borderId="15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4" fillId="0" borderId="14" xfId="0" applyFont="1" applyFill="1" applyBorder="1" applyAlignment="1" applyProtection="1">
      <alignment horizontal="justify" vertical="top" wrapText="1"/>
      <protection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97"/>
  <sheetViews>
    <sheetView showGridLines="0" view="pageBreakPreview" zoomScaleNormal="80" zoomScaleSheetLayoutView="100" zoomScalePageLayoutView="115" workbookViewId="0" topLeftCell="A1">
      <selection activeCell="C59" sqref="C59:E59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68</v>
      </c>
    </row>
    <row r="2" spans="3:5" ht="15">
      <c r="C2" s="26"/>
      <c r="D2" s="26" t="s">
        <v>66</v>
      </c>
      <c r="E2" s="26"/>
    </row>
    <row r="4" spans="3:4" ht="15">
      <c r="C4" s="11" t="s">
        <v>58</v>
      </c>
      <c r="D4" s="11" t="s">
        <v>145</v>
      </c>
    </row>
    <row r="6" spans="3:5" ht="51.75" customHeight="1">
      <c r="C6" s="11" t="s">
        <v>57</v>
      </c>
      <c r="D6" s="99" t="s">
        <v>144</v>
      </c>
      <c r="E6" s="99"/>
    </row>
    <row r="8" spans="3:5" ht="15">
      <c r="C8" s="21" t="s">
        <v>53</v>
      </c>
      <c r="D8" s="108"/>
      <c r="E8" s="109"/>
    </row>
    <row r="9" spans="3:5" ht="15">
      <c r="C9" s="21" t="s">
        <v>59</v>
      </c>
      <c r="D9" s="110"/>
      <c r="E9" s="111"/>
    </row>
    <row r="10" spans="3:5" ht="15">
      <c r="C10" s="21" t="s">
        <v>52</v>
      </c>
      <c r="D10" s="106"/>
      <c r="E10" s="107"/>
    </row>
    <row r="11" spans="3:5" ht="15">
      <c r="C11" s="21" t="s">
        <v>60</v>
      </c>
      <c r="D11" s="106"/>
      <c r="E11" s="107"/>
    </row>
    <row r="12" spans="3:5" ht="15">
      <c r="C12" s="21" t="s">
        <v>61</v>
      </c>
      <c r="D12" s="106"/>
      <c r="E12" s="107"/>
    </row>
    <row r="13" spans="3:5" ht="15">
      <c r="C13" s="21" t="s">
        <v>62</v>
      </c>
      <c r="D13" s="106"/>
      <c r="E13" s="107"/>
    </row>
    <row r="14" spans="3:5" ht="15">
      <c r="C14" s="21" t="s">
        <v>63</v>
      </c>
      <c r="D14" s="106"/>
      <c r="E14" s="107"/>
    </row>
    <row r="15" spans="3:5" ht="15">
      <c r="C15" s="21" t="s">
        <v>64</v>
      </c>
      <c r="D15" s="106"/>
      <c r="E15" s="107"/>
    </row>
    <row r="16" spans="3:5" ht="15">
      <c r="C16" s="21" t="s">
        <v>65</v>
      </c>
      <c r="D16" s="106"/>
      <c r="E16" s="107"/>
    </row>
    <row r="17" spans="4:5" ht="15">
      <c r="D17" s="9"/>
      <c r="E17" s="27"/>
    </row>
    <row r="18" spans="2:5" ht="15" customHeight="1">
      <c r="B18" s="11" t="s">
        <v>2</v>
      </c>
      <c r="C18" s="100" t="s">
        <v>85</v>
      </c>
      <c r="D18" s="101"/>
      <c r="E18" s="102"/>
    </row>
    <row r="19" spans="4:5" ht="15">
      <c r="D19" s="2"/>
      <c r="E19" s="4"/>
    </row>
    <row r="20" spans="3:5" ht="21" customHeight="1">
      <c r="C20" s="8" t="s">
        <v>17</v>
      </c>
      <c r="D20" s="28" t="s">
        <v>292</v>
      </c>
      <c r="E20" s="9"/>
    </row>
    <row r="21" spans="3:5" ht="15">
      <c r="C21" s="21" t="s">
        <v>23</v>
      </c>
      <c r="D21" s="29">
        <f>'część (1)'!H$6</f>
        <v>0</v>
      </c>
      <c r="E21" s="30"/>
    </row>
    <row r="22" spans="3:5" ht="15">
      <c r="C22" s="44" t="s">
        <v>24</v>
      </c>
      <c r="D22" s="29">
        <f>'część (2)'!H$6</f>
        <v>0</v>
      </c>
      <c r="E22" s="30"/>
    </row>
    <row r="23" spans="3:5" ht="15">
      <c r="C23" s="44" t="s">
        <v>25</v>
      </c>
      <c r="D23" s="29">
        <f>'część (3)'!H$6</f>
        <v>0</v>
      </c>
      <c r="E23" s="30"/>
    </row>
    <row r="24" spans="3:5" ht="15">
      <c r="C24" s="44" t="s">
        <v>26</v>
      </c>
      <c r="D24" s="29">
        <f>'część (4)'!H$6</f>
        <v>0</v>
      </c>
      <c r="E24" s="30"/>
    </row>
    <row r="25" spans="3:5" ht="15">
      <c r="C25" s="44" t="s">
        <v>27</v>
      </c>
      <c r="D25" s="29">
        <f>'część (5)'!H$6</f>
        <v>0</v>
      </c>
      <c r="E25" s="30"/>
    </row>
    <row r="26" spans="3:5" ht="15">
      <c r="C26" s="44" t="s">
        <v>28</v>
      </c>
      <c r="D26" s="29">
        <f>'część (6)'!H$6</f>
        <v>0</v>
      </c>
      <c r="E26" s="30"/>
    </row>
    <row r="27" spans="3:5" ht="15">
      <c r="C27" s="44" t="s">
        <v>29</v>
      </c>
      <c r="D27" s="29">
        <f>'część (7)'!H$6</f>
        <v>0</v>
      </c>
      <c r="E27" s="30"/>
    </row>
    <row r="28" spans="3:5" ht="15">
      <c r="C28" s="44" t="s">
        <v>30</v>
      </c>
      <c r="D28" s="29">
        <f>'część (8)'!H$6</f>
        <v>0</v>
      </c>
      <c r="E28" s="30"/>
    </row>
    <row r="29" spans="3:5" ht="15">
      <c r="C29" s="44" t="s">
        <v>31</v>
      </c>
      <c r="D29" s="29">
        <f>'część (9)'!H$6</f>
        <v>0</v>
      </c>
      <c r="E29" s="30"/>
    </row>
    <row r="30" spans="3:5" ht="15">
      <c r="C30" s="44" t="s">
        <v>32</v>
      </c>
      <c r="D30" s="29">
        <f>'część (10)'!H$6</f>
        <v>0</v>
      </c>
      <c r="E30" s="30"/>
    </row>
    <row r="31" spans="3:5" ht="15">
      <c r="C31" s="44" t="s">
        <v>33</v>
      </c>
      <c r="D31" s="29">
        <f>'część (11)'!H$6</f>
        <v>0</v>
      </c>
      <c r="E31" s="30"/>
    </row>
    <row r="32" spans="3:5" ht="15">
      <c r="C32" s="44" t="s">
        <v>34</v>
      </c>
      <c r="D32" s="29">
        <f>'część (12)'!H$6</f>
        <v>0</v>
      </c>
      <c r="E32" s="30"/>
    </row>
    <row r="33" spans="3:5" ht="15">
      <c r="C33" s="44" t="s">
        <v>35</v>
      </c>
      <c r="D33" s="29">
        <f>'część (13)'!H$6</f>
        <v>0</v>
      </c>
      <c r="E33" s="30"/>
    </row>
    <row r="34" spans="3:5" ht="15">
      <c r="C34" s="44" t="s">
        <v>36</v>
      </c>
      <c r="D34" s="29">
        <f>'część (14)'!H$6</f>
        <v>0</v>
      </c>
      <c r="E34" s="30"/>
    </row>
    <row r="35" spans="3:5" ht="15">
      <c r="C35" s="44" t="s">
        <v>37</v>
      </c>
      <c r="D35" s="29">
        <f>'część (15)'!H$6</f>
        <v>0</v>
      </c>
      <c r="E35" s="30"/>
    </row>
    <row r="36" spans="3:5" ht="15">
      <c r="C36" s="44" t="s">
        <v>38</v>
      </c>
      <c r="D36" s="29">
        <f>'część (16)'!H$6</f>
        <v>0</v>
      </c>
      <c r="E36" s="30"/>
    </row>
    <row r="37" spans="3:5" ht="15">
      <c r="C37" s="44" t="s">
        <v>39</v>
      </c>
      <c r="D37" s="29">
        <f>'część (17)'!H$6</f>
        <v>0</v>
      </c>
      <c r="E37" s="30"/>
    </row>
    <row r="38" spans="3:5" ht="15">
      <c r="C38" s="44" t="s">
        <v>40</v>
      </c>
      <c r="D38" s="29">
        <f>'część (18)'!H$6</f>
        <v>0</v>
      </c>
      <c r="E38" s="30"/>
    </row>
    <row r="39" spans="3:5" ht="15">
      <c r="C39" s="44" t="s">
        <v>41</v>
      </c>
      <c r="D39" s="29">
        <f>'część (19)'!H$6</f>
        <v>0</v>
      </c>
      <c r="E39" s="30"/>
    </row>
    <row r="40" spans="3:5" ht="15">
      <c r="C40" s="44" t="s">
        <v>42</v>
      </c>
      <c r="D40" s="29">
        <f>'część (20)'!H$6</f>
        <v>0</v>
      </c>
      <c r="E40" s="30"/>
    </row>
    <row r="41" spans="3:5" ht="15">
      <c r="C41" s="44" t="s">
        <v>43</v>
      </c>
      <c r="D41" s="29">
        <f>'część (21)'!H$6</f>
        <v>0</v>
      </c>
      <c r="E41" s="30"/>
    </row>
    <row r="42" spans="3:5" ht="15">
      <c r="C42" s="44" t="s">
        <v>44</v>
      </c>
      <c r="D42" s="29">
        <f>'część (22)'!H$6</f>
        <v>0</v>
      </c>
      <c r="E42" s="30"/>
    </row>
    <row r="43" spans="3:5" ht="15">
      <c r="C43" s="44" t="s">
        <v>45</v>
      </c>
      <c r="D43" s="29">
        <f>'część (23)'!H$6</f>
        <v>0</v>
      </c>
      <c r="E43" s="30"/>
    </row>
    <row r="44" spans="3:5" ht="15">
      <c r="C44" s="44" t="s">
        <v>46</v>
      </c>
      <c r="D44" s="29">
        <f>'część (24)'!H$6</f>
        <v>0</v>
      </c>
      <c r="E44" s="30"/>
    </row>
    <row r="45" spans="3:5" ht="15">
      <c r="C45" s="44" t="s">
        <v>47</v>
      </c>
      <c r="D45" s="29">
        <f>'część (25)'!H$6</f>
        <v>0</v>
      </c>
      <c r="E45" s="30"/>
    </row>
    <row r="46" spans="3:5" s="40" customFormat="1" ht="15">
      <c r="C46" s="44" t="s">
        <v>48</v>
      </c>
      <c r="D46" s="29">
        <f>'część (26)'!H$6</f>
        <v>0</v>
      </c>
      <c r="E46" s="30"/>
    </row>
    <row r="47" spans="3:5" s="40" customFormat="1" ht="15">
      <c r="C47" s="44" t="s">
        <v>105</v>
      </c>
      <c r="D47" s="29">
        <f>'część (27)'!H$6</f>
        <v>0</v>
      </c>
      <c r="E47" s="30"/>
    </row>
    <row r="48" spans="3:5" s="40" customFormat="1" ht="15">
      <c r="C48" s="44" t="s">
        <v>106</v>
      </c>
      <c r="D48" s="29">
        <f>'część (28)'!H$6</f>
        <v>0</v>
      </c>
      <c r="E48" s="30"/>
    </row>
    <row r="49" spans="3:5" s="40" customFormat="1" ht="15">
      <c r="C49" s="44" t="s">
        <v>107</v>
      </c>
      <c r="D49" s="29">
        <f>'część (29)'!H$6</f>
        <v>0</v>
      </c>
      <c r="E49" s="30"/>
    </row>
    <row r="50" spans="3:5" s="40" customFormat="1" ht="15">
      <c r="C50" s="44" t="s">
        <v>108</v>
      </c>
      <c r="D50" s="29">
        <f>'część (30)'!H$6</f>
        <v>0</v>
      </c>
      <c r="E50" s="30"/>
    </row>
    <row r="51" spans="3:5" s="40" customFormat="1" ht="15">
      <c r="C51" s="44" t="s">
        <v>109</v>
      </c>
      <c r="D51" s="29">
        <f>'część (31)'!H$6</f>
        <v>0</v>
      </c>
      <c r="E51" s="30"/>
    </row>
    <row r="52" spans="3:5" s="40" customFormat="1" ht="15">
      <c r="C52" s="44" t="s">
        <v>110</v>
      </c>
      <c r="D52" s="29">
        <f>'część (32)'!H$6</f>
        <v>0</v>
      </c>
      <c r="E52" s="30"/>
    </row>
    <row r="53" spans="3:5" s="40" customFormat="1" ht="15">
      <c r="C53" s="44" t="s">
        <v>111</v>
      </c>
      <c r="D53" s="29">
        <f>'część (33)'!H$6</f>
        <v>0</v>
      </c>
      <c r="E53" s="30"/>
    </row>
    <row r="54" spans="3:5" s="40" customFormat="1" ht="15">
      <c r="C54" s="44" t="s">
        <v>112</v>
      </c>
      <c r="D54" s="29">
        <f>'część (34)'!H$6</f>
        <v>0</v>
      </c>
      <c r="E54" s="30"/>
    </row>
    <row r="55" spans="3:5" s="40" customFormat="1" ht="15">
      <c r="C55" s="44" t="s">
        <v>113</v>
      </c>
      <c r="D55" s="29">
        <f>'część (35)'!H$6</f>
        <v>0</v>
      </c>
      <c r="E55" s="30"/>
    </row>
    <row r="56" spans="3:5" s="40" customFormat="1" ht="15">
      <c r="C56" s="44" t="s">
        <v>114</v>
      </c>
      <c r="D56" s="29">
        <f>'część (36)'!H$6</f>
        <v>0</v>
      </c>
      <c r="E56" s="30"/>
    </row>
    <row r="57" spans="3:5" s="40" customFormat="1" ht="15">
      <c r="C57" s="44" t="s">
        <v>115</v>
      </c>
      <c r="D57" s="29">
        <f>'część (37)'!H$6</f>
        <v>0</v>
      </c>
      <c r="E57" s="30"/>
    </row>
    <row r="58" spans="4:5" s="40" customFormat="1" ht="3.75" customHeight="1">
      <c r="D58" s="31"/>
      <c r="E58" s="30"/>
    </row>
    <row r="59" spans="3:5" s="77" customFormat="1" ht="48.75" customHeight="1">
      <c r="C59" s="116" t="s">
        <v>293</v>
      </c>
      <c r="D59" s="116"/>
      <c r="E59" s="116"/>
    </row>
    <row r="60" spans="2:5" s="40" customFormat="1" ht="34.5" customHeight="1">
      <c r="B60" s="40" t="s">
        <v>3</v>
      </c>
      <c r="C60" s="115" t="s">
        <v>86</v>
      </c>
      <c r="D60" s="115"/>
      <c r="E60" s="115"/>
    </row>
    <row r="61" spans="3:5" s="40" customFormat="1" ht="56.25" customHeight="1">
      <c r="C61" s="112" t="s">
        <v>87</v>
      </c>
      <c r="D61" s="113"/>
      <c r="E61" s="32" t="s">
        <v>99</v>
      </c>
    </row>
    <row r="62" spans="3:5" s="40" customFormat="1" ht="57" customHeight="1">
      <c r="C62" s="118" t="s">
        <v>88</v>
      </c>
      <c r="D62" s="118"/>
      <c r="E62" s="118"/>
    </row>
    <row r="63" spans="2:5" s="40" customFormat="1" ht="31.5" customHeight="1">
      <c r="B63" s="40" t="s">
        <v>4</v>
      </c>
      <c r="C63" s="114" t="s">
        <v>89</v>
      </c>
      <c r="D63" s="114"/>
      <c r="E63" s="114"/>
    </row>
    <row r="64" spans="3:5" s="40" customFormat="1" ht="33" customHeight="1">
      <c r="C64" s="112" t="s">
        <v>90</v>
      </c>
      <c r="D64" s="113"/>
      <c r="E64" s="32" t="s">
        <v>91</v>
      </c>
    </row>
    <row r="65" spans="3:5" s="40" customFormat="1" ht="42.75" customHeight="1">
      <c r="C65" s="105" t="s">
        <v>100</v>
      </c>
      <c r="D65" s="105"/>
      <c r="E65" s="105"/>
    </row>
    <row r="66" spans="2:5" s="40" customFormat="1" ht="18.75" customHeight="1">
      <c r="B66" s="40" t="s">
        <v>5</v>
      </c>
      <c r="C66" s="114" t="s">
        <v>92</v>
      </c>
      <c r="D66" s="114"/>
      <c r="E66" s="114"/>
    </row>
    <row r="67" spans="3:5" s="40" customFormat="1" ht="94.5" customHeight="1">
      <c r="C67" s="103" t="s">
        <v>93</v>
      </c>
      <c r="D67" s="104"/>
      <c r="E67" s="32" t="s">
        <v>94</v>
      </c>
    </row>
    <row r="68" spans="3:5" s="40" customFormat="1" ht="25.5" customHeight="1">
      <c r="C68" s="105" t="s">
        <v>101</v>
      </c>
      <c r="D68" s="105"/>
      <c r="E68" s="105"/>
    </row>
    <row r="69" spans="2:5" s="40" customFormat="1" ht="32.25" customHeight="1">
      <c r="B69" s="40" t="s">
        <v>51</v>
      </c>
      <c r="C69" s="117" t="s">
        <v>95</v>
      </c>
      <c r="D69" s="117"/>
      <c r="E69" s="117"/>
    </row>
    <row r="70" spans="2:5" s="40" customFormat="1" ht="27.75" customHeight="1">
      <c r="B70" s="40" t="s">
        <v>56</v>
      </c>
      <c r="C70" s="97" t="s">
        <v>96</v>
      </c>
      <c r="D70" s="97"/>
      <c r="E70" s="97"/>
    </row>
    <row r="71" spans="2:5" s="40" customFormat="1" ht="36" customHeight="1">
      <c r="B71" s="40" t="s">
        <v>6</v>
      </c>
      <c r="C71" s="119" t="s">
        <v>81</v>
      </c>
      <c r="D71" s="119"/>
      <c r="E71" s="119"/>
    </row>
    <row r="72" spans="2:5" s="40" customFormat="1" ht="84.75" customHeight="1">
      <c r="B72" s="40" t="s">
        <v>7</v>
      </c>
      <c r="C72" s="99" t="s">
        <v>146</v>
      </c>
      <c r="D72" s="99"/>
      <c r="E72" s="99"/>
    </row>
    <row r="73" spans="2:5" s="50" customFormat="1" ht="69.75" customHeight="1">
      <c r="B73" s="50" t="s">
        <v>19</v>
      </c>
      <c r="C73" s="99" t="s">
        <v>147</v>
      </c>
      <c r="D73" s="99"/>
      <c r="E73" s="99"/>
    </row>
    <row r="74" spans="2:5" s="40" customFormat="1" ht="75" customHeight="1">
      <c r="B74" s="50" t="s">
        <v>55</v>
      </c>
      <c r="C74" s="99" t="s">
        <v>148</v>
      </c>
      <c r="D74" s="99"/>
      <c r="E74" s="99"/>
    </row>
    <row r="75" spans="2:5" s="40" customFormat="1" ht="87.75" customHeight="1">
      <c r="B75" s="50" t="s">
        <v>1</v>
      </c>
      <c r="C75" s="99" t="s">
        <v>149</v>
      </c>
      <c r="D75" s="99"/>
      <c r="E75" s="99"/>
    </row>
    <row r="76" spans="2:5" s="64" customFormat="1" ht="75" customHeight="1">
      <c r="B76" s="64" t="s">
        <v>0</v>
      </c>
      <c r="C76" s="99" t="s">
        <v>150</v>
      </c>
      <c r="D76" s="99"/>
      <c r="E76" s="99"/>
    </row>
    <row r="77" spans="2:5" s="40" customFormat="1" ht="70.5" customHeight="1">
      <c r="B77" s="64" t="s">
        <v>102</v>
      </c>
      <c r="C77" s="99" t="s">
        <v>151</v>
      </c>
      <c r="D77" s="99"/>
      <c r="E77" s="99"/>
    </row>
    <row r="78" spans="2:5" s="40" customFormat="1" ht="40.5" customHeight="1">
      <c r="B78" s="64" t="s">
        <v>103</v>
      </c>
      <c r="C78" s="99" t="s">
        <v>152</v>
      </c>
      <c r="D78" s="99"/>
      <c r="E78" s="99"/>
    </row>
    <row r="79" spans="2:5" s="33" customFormat="1" ht="29.25" customHeight="1">
      <c r="B79" s="64" t="s">
        <v>104</v>
      </c>
      <c r="C79" s="99" t="s">
        <v>97</v>
      </c>
      <c r="D79" s="99"/>
      <c r="E79" s="99"/>
    </row>
    <row r="80" spans="2:5" s="33" customFormat="1" ht="37.5" customHeight="1">
      <c r="B80" s="64" t="s">
        <v>120</v>
      </c>
      <c r="C80" s="99" t="s">
        <v>153</v>
      </c>
      <c r="D80" s="99"/>
      <c r="E80" s="99"/>
    </row>
    <row r="81" spans="2:5" s="40" customFormat="1" ht="18" customHeight="1">
      <c r="B81" s="64" t="s">
        <v>121</v>
      </c>
      <c r="C81" s="39" t="s">
        <v>8</v>
      </c>
      <c r="D81" s="39"/>
      <c r="E81" s="38"/>
    </row>
    <row r="82" spans="3:5" s="40" customFormat="1" ht="18" customHeight="1">
      <c r="C82" s="41"/>
      <c r="D82" s="41"/>
      <c r="E82" s="14"/>
    </row>
    <row r="83" spans="3:5" s="40" customFormat="1" ht="18" customHeight="1">
      <c r="C83" s="93" t="s">
        <v>20</v>
      </c>
      <c r="D83" s="98"/>
      <c r="E83" s="94"/>
    </row>
    <row r="84" spans="3:5" s="40" customFormat="1" ht="18" customHeight="1">
      <c r="C84" s="93" t="s">
        <v>9</v>
      </c>
      <c r="D84" s="94"/>
      <c r="E84" s="44" t="s">
        <v>10</v>
      </c>
    </row>
    <row r="85" spans="3:5" s="40" customFormat="1" ht="18" customHeight="1">
      <c r="C85" s="95"/>
      <c r="D85" s="96"/>
      <c r="E85" s="44"/>
    </row>
    <row r="86" spans="3:5" s="40" customFormat="1" ht="18" customHeight="1">
      <c r="C86" s="95"/>
      <c r="D86" s="96"/>
      <c r="E86" s="44"/>
    </row>
    <row r="87" spans="3:5" s="40" customFormat="1" ht="18" customHeight="1">
      <c r="C87" s="34" t="s">
        <v>11</v>
      </c>
      <c r="D87" s="34"/>
      <c r="E87" s="14"/>
    </row>
    <row r="88" spans="3:5" s="40" customFormat="1" ht="18" customHeight="1">
      <c r="C88" s="93" t="s">
        <v>21</v>
      </c>
      <c r="D88" s="98"/>
      <c r="E88" s="94"/>
    </row>
    <row r="89" spans="3:5" s="40" customFormat="1" ht="18" customHeight="1">
      <c r="C89" s="45" t="s">
        <v>9</v>
      </c>
      <c r="D89" s="42" t="s">
        <v>10</v>
      </c>
      <c r="E89" s="35" t="s">
        <v>12</v>
      </c>
    </row>
    <row r="90" spans="3:5" s="40" customFormat="1" ht="18" customHeight="1">
      <c r="C90" s="36"/>
      <c r="D90" s="42"/>
      <c r="E90" s="37"/>
    </row>
    <row r="91" spans="3:5" s="40" customFormat="1" ht="18" customHeight="1">
      <c r="C91" s="36"/>
      <c r="D91" s="42"/>
      <c r="E91" s="37"/>
    </row>
    <row r="92" spans="3:5" s="40" customFormat="1" ht="18" customHeight="1">
      <c r="C92" s="34"/>
      <c r="D92" s="34"/>
      <c r="E92" s="14"/>
    </row>
    <row r="93" spans="3:5" s="40" customFormat="1" ht="18" customHeight="1">
      <c r="C93" s="93" t="s">
        <v>22</v>
      </c>
      <c r="D93" s="98"/>
      <c r="E93" s="94"/>
    </row>
    <row r="94" spans="3:5" s="40" customFormat="1" ht="18" customHeight="1">
      <c r="C94" s="93" t="s">
        <v>13</v>
      </c>
      <c r="D94" s="94"/>
      <c r="E94" s="44" t="s">
        <v>98</v>
      </c>
    </row>
    <row r="95" spans="2:5" s="40" customFormat="1" ht="18" customHeight="1">
      <c r="B95" s="11"/>
      <c r="C95" s="91"/>
      <c r="D95" s="92"/>
      <c r="E95" s="44"/>
    </row>
    <row r="96" spans="2:5" s="40" customFormat="1" ht="34.5" customHeight="1">
      <c r="B96" s="11"/>
      <c r="E96" s="10"/>
    </row>
    <row r="97" spans="2:5" s="40" customFormat="1" ht="21" customHeight="1">
      <c r="B97" s="11"/>
      <c r="C97" s="90"/>
      <c r="D97" s="90"/>
      <c r="E97" s="90"/>
    </row>
  </sheetData>
  <sheetProtection/>
  <mergeCells count="42">
    <mergeCell ref="C69:E69"/>
    <mergeCell ref="C62:E62"/>
    <mergeCell ref="C71:E71"/>
    <mergeCell ref="C64:D64"/>
    <mergeCell ref="C66:E66"/>
    <mergeCell ref="D12:E12"/>
    <mergeCell ref="C65:E65"/>
    <mergeCell ref="C63:E63"/>
    <mergeCell ref="D10:E10"/>
    <mergeCell ref="C60:E60"/>
    <mergeCell ref="D16:E16"/>
    <mergeCell ref="C59:E59"/>
    <mergeCell ref="D6:E6"/>
    <mergeCell ref="D13:E13"/>
    <mergeCell ref="D11:E11"/>
    <mergeCell ref="D14:E14"/>
    <mergeCell ref="D8:E8"/>
    <mergeCell ref="C78:E78"/>
    <mergeCell ref="D15:E15"/>
    <mergeCell ref="C75:E75"/>
    <mergeCell ref="C76:E76"/>
    <mergeCell ref="D9:E9"/>
    <mergeCell ref="C77:E77"/>
    <mergeCell ref="C84:D84"/>
    <mergeCell ref="C18:E18"/>
    <mergeCell ref="C67:D67"/>
    <mergeCell ref="C68:E68"/>
    <mergeCell ref="C72:E72"/>
    <mergeCell ref="C73:E73"/>
    <mergeCell ref="C80:E80"/>
    <mergeCell ref="C79:E79"/>
    <mergeCell ref="C61:D61"/>
    <mergeCell ref="C97:E97"/>
    <mergeCell ref="C95:D95"/>
    <mergeCell ref="C94:D94"/>
    <mergeCell ref="C86:D86"/>
    <mergeCell ref="C85:D85"/>
    <mergeCell ref="C70:E70"/>
    <mergeCell ref="C88:E88"/>
    <mergeCell ref="C83:E83"/>
    <mergeCell ref="C93:E93"/>
    <mergeCell ref="C74:E7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L15" sqref="L15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9.625" style="4" customWidth="1"/>
    <col min="6" max="6" width="21.00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6" t="s">
        <v>14</v>
      </c>
      <c r="C4" s="43">
        <v>9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292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294</v>
      </c>
      <c r="N10" s="79" t="s">
        <v>295</v>
      </c>
    </row>
    <row r="11" spans="1:14" s="62" customFormat="1" ht="74.25" customHeight="1">
      <c r="A11" s="68" t="s">
        <v>2</v>
      </c>
      <c r="B11" s="1" t="s">
        <v>202</v>
      </c>
      <c r="C11" s="1" t="s">
        <v>203</v>
      </c>
      <c r="D11" s="1" t="s">
        <v>204</v>
      </c>
      <c r="E11" s="22">
        <v>1200</v>
      </c>
      <c r="F11" s="81" t="s">
        <v>300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45">
      <c r="A12" s="44" t="s">
        <v>3</v>
      </c>
      <c r="B12" s="1" t="s">
        <v>202</v>
      </c>
      <c r="C12" s="1" t="s">
        <v>205</v>
      </c>
      <c r="D12" s="1" t="s">
        <v>206</v>
      </c>
      <c r="E12" s="22">
        <v>180</v>
      </c>
      <c r="F12" s="81" t="s">
        <v>300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4" spans="2:17" s="65" customFormat="1" ht="27" customHeight="1">
      <c r="B14" s="101" t="s">
        <v>154</v>
      </c>
      <c r="C14" s="101"/>
      <c r="D14" s="101"/>
      <c r="E14" s="101"/>
      <c r="F14" s="101"/>
      <c r="Q14" s="6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G21" sqref="G21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6" t="s">
        <v>14</v>
      </c>
      <c r="C4" s="43">
        <v>10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292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294</v>
      </c>
      <c r="N10" s="79" t="s">
        <v>295</v>
      </c>
    </row>
    <row r="11" spans="1:14" ht="45">
      <c r="A11" s="44" t="s">
        <v>2</v>
      </c>
      <c r="B11" s="1" t="s">
        <v>207</v>
      </c>
      <c r="C11" s="1" t="s">
        <v>208</v>
      </c>
      <c r="D11" s="1" t="s">
        <v>209</v>
      </c>
      <c r="E11" s="22">
        <v>500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44" t="s">
        <v>3</v>
      </c>
      <c r="B12" s="1" t="s">
        <v>207</v>
      </c>
      <c r="C12" s="1" t="s">
        <v>208</v>
      </c>
      <c r="D12" s="1" t="s">
        <v>210</v>
      </c>
      <c r="E12" s="22">
        <v>500</v>
      </c>
      <c r="F12" s="20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4" spans="2:4" ht="32.25" customHeight="1">
      <c r="B14" s="101" t="s">
        <v>154</v>
      </c>
      <c r="C14" s="122"/>
      <c r="D14" s="122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4">
    <mergeCell ref="G2:I2"/>
    <mergeCell ref="H6:I6"/>
    <mergeCell ref="B14:D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17" sqref="D17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6.625" style="51" customWidth="1"/>
    <col min="4" max="4" width="22.25390625" style="51" customWidth="1"/>
    <col min="5" max="5" width="11.12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211</v>
      </c>
      <c r="C11" s="1" t="s">
        <v>212</v>
      </c>
      <c r="D11" s="1" t="s">
        <v>213</v>
      </c>
      <c r="E11" s="22">
        <v>500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B18" sqref="B18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12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72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ht="45">
      <c r="A11" s="21" t="s">
        <v>2</v>
      </c>
      <c r="B11" s="1" t="s">
        <v>134</v>
      </c>
      <c r="C11" s="1" t="s">
        <v>214</v>
      </c>
      <c r="D11" s="1" t="s">
        <v>130</v>
      </c>
      <c r="E11" s="22">
        <v>4000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20" sqref="C20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6.00390625" style="51" customWidth="1"/>
    <col min="4" max="4" width="21.75390625" style="51" customWidth="1"/>
    <col min="5" max="5" width="12.25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13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132</v>
      </c>
      <c r="C11" s="1" t="s">
        <v>215</v>
      </c>
      <c r="D11" s="1" t="s">
        <v>131</v>
      </c>
      <c r="E11" s="22">
        <v>1800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18" sqref="C18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4.00390625" style="51" customWidth="1"/>
    <col min="4" max="4" width="24.625" style="51" customWidth="1"/>
    <col min="5" max="5" width="9.2539062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216</v>
      </c>
      <c r="C11" s="1" t="s">
        <v>217</v>
      </c>
      <c r="D11" s="1" t="s">
        <v>218</v>
      </c>
      <c r="E11" s="22">
        <v>60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20" sqref="C20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3.00390625" style="51" customWidth="1"/>
    <col min="4" max="4" width="24.875" style="51" customWidth="1"/>
    <col min="5" max="5" width="11.125" style="4" customWidth="1"/>
    <col min="6" max="6" width="10.37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15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219</v>
      </c>
      <c r="C11" s="1" t="s">
        <v>117</v>
      </c>
      <c r="D11" s="1" t="s">
        <v>220</v>
      </c>
      <c r="E11" s="22">
        <v>300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D18" sqref="D18"/>
    </sheetView>
  </sheetViews>
  <sheetFormatPr defaultColWidth="9.00390625" defaultRowHeight="12.75"/>
  <cols>
    <col min="1" max="1" width="5.375" style="2" customWidth="1"/>
    <col min="2" max="2" width="24.375" style="2" customWidth="1"/>
    <col min="3" max="3" width="15.625" style="2" customWidth="1"/>
    <col min="4" max="4" width="35.875" style="2" customWidth="1"/>
    <col min="5" max="5" width="7.625" style="4" customWidth="1"/>
    <col min="6" max="6" width="10.375" style="2" customWidth="1"/>
    <col min="7" max="7" width="30.625" style="2" customWidth="1"/>
    <col min="8" max="8" width="27.37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16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75</v>
      </c>
      <c r="E10" s="19" t="s">
        <v>72</v>
      </c>
      <c r="F10" s="20"/>
      <c r="G10" s="8" t="str">
        <f>"Nazwa handlowa /
"&amp;C10&amp;" / 
"&amp;D10</f>
        <v>Nazwa handlowa /
Dawka / 
Postać/Opakowanie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ht="115.5" customHeight="1">
      <c r="A11" s="21" t="s">
        <v>2</v>
      </c>
      <c r="B11" s="1" t="s">
        <v>221</v>
      </c>
      <c r="C11" s="1" t="s">
        <v>222</v>
      </c>
      <c r="D11" s="1" t="s">
        <v>223</v>
      </c>
      <c r="E11" s="22">
        <v>45</v>
      </c>
      <c r="F11" s="20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4">
      <selection activeCell="H22" sqref="H22"/>
    </sheetView>
  </sheetViews>
  <sheetFormatPr defaultColWidth="9.00390625" defaultRowHeight="12.75"/>
  <cols>
    <col min="1" max="1" width="5.375" style="51" customWidth="1"/>
    <col min="2" max="2" width="22.375" style="51" customWidth="1"/>
    <col min="3" max="3" width="15.625" style="51" customWidth="1"/>
    <col min="4" max="4" width="27.875" style="51" customWidth="1"/>
    <col min="5" max="5" width="10.00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17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75</v>
      </c>
      <c r="E10" s="19" t="s">
        <v>72</v>
      </c>
      <c r="F10" s="52"/>
      <c r="G10" s="49" t="str">
        <f>"Nazwa handlowa /
"&amp;C10&amp;" / 
"&amp;D10</f>
        <v>Nazwa handlowa /
Dawka / 
Postać/Opakowanie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224</v>
      </c>
      <c r="C11" s="1" t="s">
        <v>136</v>
      </c>
      <c r="D11" s="1" t="s">
        <v>225</v>
      </c>
      <c r="E11" s="22">
        <v>800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5">
      <selection activeCell="E20" sqref="E20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18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226</v>
      </c>
      <c r="C11" s="1" t="s">
        <v>227</v>
      </c>
      <c r="D11" s="1" t="s">
        <v>133</v>
      </c>
      <c r="E11" s="22">
        <v>18000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9"/>
  <sheetViews>
    <sheetView showGridLines="0" view="pageBreakPreview" zoomScaleNormal="77" zoomScaleSheetLayoutView="100" zoomScalePageLayoutView="85" workbookViewId="0" topLeftCell="A4">
      <selection activeCell="H6" sqref="H6:I6"/>
    </sheetView>
  </sheetViews>
  <sheetFormatPr defaultColWidth="9.00390625" defaultRowHeight="12.75"/>
  <cols>
    <col min="1" max="1" width="5.375" style="65" customWidth="1"/>
    <col min="2" max="2" width="25.125" style="65" customWidth="1"/>
    <col min="3" max="3" width="26.625" style="65" customWidth="1"/>
    <col min="4" max="4" width="27.75390625" style="65" customWidth="1"/>
    <col min="5" max="5" width="9.875" style="4" customWidth="1"/>
    <col min="6" max="6" width="10.75390625" style="65" customWidth="1"/>
    <col min="7" max="7" width="31.625" style="65" customWidth="1"/>
    <col min="8" max="8" width="26.875" style="65" customWidth="1"/>
    <col min="9" max="9" width="17.625" style="65" customWidth="1"/>
    <col min="10" max="10" width="22.875" style="65" customWidth="1"/>
    <col min="11" max="11" width="16.125" style="65" customWidth="1"/>
    <col min="12" max="12" width="15.75390625" style="65" customWidth="1"/>
    <col min="13" max="14" width="16.00390625" style="65" customWidth="1"/>
    <col min="15" max="15" width="8.00390625" style="65" customWidth="1"/>
    <col min="16" max="16" width="15.875" style="65" customWidth="1"/>
    <col min="17" max="17" width="15.875" style="6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62" t="s">
        <v>14</v>
      </c>
      <c r="C4" s="67">
        <v>1</v>
      </c>
      <c r="D4" s="9"/>
      <c r="E4" s="10"/>
      <c r="F4" s="64"/>
      <c r="G4" s="12" t="s">
        <v>18</v>
      </c>
      <c r="H4" s="64"/>
      <c r="I4" s="9"/>
      <c r="J4" s="64"/>
      <c r="K4" s="64"/>
      <c r="L4" s="64"/>
      <c r="M4" s="64"/>
      <c r="N4" s="64"/>
      <c r="Q4" s="65"/>
    </row>
    <row r="5" spans="2:17" ht="15">
      <c r="B5" s="62"/>
      <c r="C5" s="9"/>
      <c r="D5" s="9"/>
      <c r="E5" s="10"/>
      <c r="F5" s="64"/>
      <c r="G5" s="12"/>
      <c r="H5" s="64"/>
      <c r="I5" s="9"/>
      <c r="J5" s="64"/>
      <c r="K5" s="64"/>
      <c r="L5" s="64"/>
      <c r="M5" s="64"/>
      <c r="N5" s="64"/>
      <c r="Q5" s="65"/>
    </row>
    <row r="6" spans="1:17" ht="15">
      <c r="A6" s="62"/>
      <c r="B6" s="62"/>
      <c r="C6" s="13"/>
      <c r="D6" s="13"/>
      <c r="E6" s="14"/>
      <c r="F6" s="64"/>
      <c r="G6" s="66" t="s">
        <v>292</v>
      </c>
      <c r="H6" s="120">
        <f>SUM(N11:N24)</f>
        <v>0</v>
      </c>
      <c r="I6" s="121"/>
      <c r="Q6" s="65"/>
    </row>
    <row r="7" spans="1:17" ht="15">
      <c r="A7" s="62"/>
      <c r="C7" s="64"/>
      <c r="D7" s="64"/>
      <c r="E7" s="14"/>
      <c r="F7" s="64"/>
      <c r="G7" s="64"/>
      <c r="H7" s="64"/>
      <c r="I7" s="64"/>
      <c r="J7" s="64"/>
      <c r="K7" s="64"/>
      <c r="L7" s="64"/>
      <c r="Q7" s="65"/>
    </row>
    <row r="8" spans="1:17" ht="15">
      <c r="A8" s="62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65"/>
    </row>
    <row r="9" spans="2:17" ht="15">
      <c r="B9" s="62"/>
      <c r="E9" s="18"/>
      <c r="Q9" s="65"/>
    </row>
    <row r="10" spans="1:14" s="62" customFormat="1" ht="74.25" customHeight="1">
      <c r="A10" s="67" t="s">
        <v>54</v>
      </c>
      <c r="B10" s="67" t="s">
        <v>15</v>
      </c>
      <c r="C10" s="67" t="s">
        <v>16</v>
      </c>
      <c r="D10" s="67" t="s">
        <v>67</v>
      </c>
      <c r="E10" s="19" t="s">
        <v>72</v>
      </c>
      <c r="F10" s="63"/>
      <c r="G10" s="67" t="str">
        <f>"Nazwa handlowa /
"&amp;C10&amp;" / 
"&amp;D10</f>
        <v>Nazwa handlowa /
Dawka / 
Postać /Opakowanie</v>
      </c>
      <c r="H10" s="67" t="s">
        <v>157</v>
      </c>
      <c r="I10" s="67" t="str">
        <f>B10</f>
        <v>Skład</v>
      </c>
      <c r="J10" s="67" t="s">
        <v>71</v>
      </c>
      <c r="K10" s="67" t="s">
        <v>49</v>
      </c>
      <c r="L10" s="67" t="s">
        <v>50</v>
      </c>
      <c r="M10" s="67" t="s">
        <v>294</v>
      </c>
      <c r="N10" s="67" t="s">
        <v>295</v>
      </c>
    </row>
    <row r="11" spans="1:14" ht="60">
      <c r="A11" s="68" t="s">
        <v>2</v>
      </c>
      <c r="B11" s="1" t="s">
        <v>158</v>
      </c>
      <c r="C11" s="1" t="s">
        <v>159</v>
      </c>
      <c r="D11" s="1" t="s">
        <v>173</v>
      </c>
      <c r="E11" s="22">
        <v>40</v>
      </c>
      <c r="F11" s="63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60">
      <c r="A12" s="68" t="s">
        <v>3</v>
      </c>
      <c r="B12" s="1" t="s">
        <v>158</v>
      </c>
      <c r="C12" s="1" t="s">
        <v>160</v>
      </c>
      <c r="D12" s="1" t="s">
        <v>173</v>
      </c>
      <c r="E12" s="22">
        <v>55</v>
      </c>
      <c r="F12" s="63" t="s">
        <v>82</v>
      </c>
      <c r="G12" s="23" t="s">
        <v>80</v>
      </c>
      <c r="H12" s="23"/>
      <c r="I12" s="23"/>
      <c r="J12" s="24"/>
      <c r="K12" s="23"/>
      <c r="L12" s="23" t="str">
        <f aca="true" t="shared" si="0" ref="L12:L24">IF(K12=0,"0,00",IF(K12&gt;0,ROUND(E12/K12,2)))</f>
        <v>0,00</v>
      </c>
      <c r="M12" s="23"/>
      <c r="N12" s="25">
        <f aca="true" t="shared" si="1" ref="N12:N24">ROUND(L12*ROUND(M12,2),2)</f>
        <v>0</v>
      </c>
    </row>
    <row r="13" spans="1:14" ht="45">
      <c r="A13" s="68" t="s">
        <v>4</v>
      </c>
      <c r="B13" s="1" t="s">
        <v>161</v>
      </c>
      <c r="C13" s="1" t="s">
        <v>124</v>
      </c>
      <c r="D13" s="1" t="s">
        <v>174</v>
      </c>
      <c r="E13" s="22">
        <v>600</v>
      </c>
      <c r="F13" s="63" t="s">
        <v>82</v>
      </c>
      <c r="G13" s="23" t="s">
        <v>80</v>
      </c>
      <c r="H13" s="23"/>
      <c r="I13" s="23"/>
      <c r="J13" s="24"/>
      <c r="K13" s="23"/>
      <c r="L13" s="23" t="str">
        <f t="shared" si="0"/>
        <v>0,00</v>
      </c>
      <c r="M13" s="23"/>
      <c r="N13" s="25">
        <f t="shared" si="1"/>
        <v>0</v>
      </c>
    </row>
    <row r="14" spans="1:14" ht="45">
      <c r="A14" s="68" t="s">
        <v>5</v>
      </c>
      <c r="B14" s="1" t="s">
        <v>161</v>
      </c>
      <c r="C14" s="1" t="s">
        <v>162</v>
      </c>
      <c r="D14" s="1" t="s">
        <v>174</v>
      </c>
      <c r="E14" s="22">
        <v>570</v>
      </c>
      <c r="F14" s="63" t="s">
        <v>82</v>
      </c>
      <c r="G14" s="23" t="s">
        <v>80</v>
      </c>
      <c r="H14" s="23"/>
      <c r="I14" s="23"/>
      <c r="J14" s="24"/>
      <c r="K14" s="23"/>
      <c r="L14" s="23" t="str">
        <f t="shared" si="0"/>
        <v>0,00</v>
      </c>
      <c r="M14" s="23"/>
      <c r="N14" s="25">
        <f t="shared" si="1"/>
        <v>0</v>
      </c>
    </row>
    <row r="15" spans="1:14" ht="45">
      <c r="A15" s="68" t="s">
        <v>51</v>
      </c>
      <c r="B15" s="1" t="s">
        <v>163</v>
      </c>
      <c r="C15" s="1" t="s">
        <v>79</v>
      </c>
      <c r="D15" s="1" t="s">
        <v>164</v>
      </c>
      <c r="E15" s="22">
        <v>5400</v>
      </c>
      <c r="F15" s="63" t="s">
        <v>82</v>
      </c>
      <c r="G15" s="23" t="s">
        <v>80</v>
      </c>
      <c r="H15" s="23"/>
      <c r="I15" s="23"/>
      <c r="J15" s="24"/>
      <c r="K15" s="23"/>
      <c r="L15" s="23" t="str">
        <f t="shared" si="0"/>
        <v>0,00</v>
      </c>
      <c r="M15" s="23"/>
      <c r="N15" s="25">
        <f t="shared" si="1"/>
        <v>0</v>
      </c>
    </row>
    <row r="16" spans="1:14" ht="45">
      <c r="A16" s="68" t="s">
        <v>56</v>
      </c>
      <c r="B16" s="1" t="s">
        <v>165</v>
      </c>
      <c r="C16" s="1" t="s">
        <v>175</v>
      </c>
      <c r="D16" s="1" t="s">
        <v>166</v>
      </c>
      <c r="E16" s="22">
        <v>15</v>
      </c>
      <c r="F16" s="63" t="s">
        <v>82</v>
      </c>
      <c r="G16" s="23" t="s">
        <v>80</v>
      </c>
      <c r="H16" s="23"/>
      <c r="I16" s="23"/>
      <c r="J16" s="24"/>
      <c r="K16" s="23"/>
      <c r="L16" s="23" t="str">
        <f t="shared" si="0"/>
        <v>0,00</v>
      </c>
      <c r="M16" s="23"/>
      <c r="N16" s="25">
        <f t="shared" si="1"/>
        <v>0</v>
      </c>
    </row>
    <row r="17" spans="1:14" ht="45">
      <c r="A17" s="68" t="s">
        <v>6</v>
      </c>
      <c r="B17" s="1" t="s">
        <v>167</v>
      </c>
      <c r="C17" s="1" t="s">
        <v>118</v>
      </c>
      <c r="D17" s="1" t="s">
        <v>77</v>
      </c>
      <c r="E17" s="22">
        <v>9100</v>
      </c>
      <c r="F17" s="63" t="s">
        <v>82</v>
      </c>
      <c r="G17" s="23" t="s">
        <v>80</v>
      </c>
      <c r="H17" s="23"/>
      <c r="I17" s="23"/>
      <c r="J17" s="24"/>
      <c r="K17" s="23"/>
      <c r="L17" s="23" t="str">
        <f t="shared" si="0"/>
        <v>0,00</v>
      </c>
      <c r="M17" s="23"/>
      <c r="N17" s="25">
        <f t="shared" si="1"/>
        <v>0</v>
      </c>
    </row>
    <row r="18" spans="1:14" ht="45">
      <c r="A18" s="68" t="s">
        <v>7</v>
      </c>
      <c r="B18" s="1" t="s">
        <v>168</v>
      </c>
      <c r="C18" s="1" t="s">
        <v>169</v>
      </c>
      <c r="D18" s="1" t="s">
        <v>77</v>
      </c>
      <c r="E18" s="22">
        <v>11340</v>
      </c>
      <c r="F18" s="63" t="s">
        <v>82</v>
      </c>
      <c r="G18" s="23" t="s">
        <v>80</v>
      </c>
      <c r="H18" s="23"/>
      <c r="I18" s="23"/>
      <c r="J18" s="24"/>
      <c r="K18" s="23"/>
      <c r="L18" s="23" t="str">
        <f t="shared" si="0"/>
        <v>0,00</v>
      </c>
      <c r="M18" s="23"/>
      <c r="N18" s="25">
        <f t="shared" si="1"/>
        <v>0</v>
      </c>
    </row>
    <row r="19" spans="1:14" ht="45">
      <c r="A19" s="68" t="s">
        <v>19</v>
      </c>
      <c r="B19" s="1" t="s">
        <v>170</v>
      </c>
      <c r="C19" s="1" t="s">
        <v>117</v>
      </c>
      <c r="D19" s="1" t="s">
        <v>128</v>
      </c>
      <c r="E19" s="22">
        <v>10800</v>
      </c>
      <c r="F19" s="63" t="s">
        <v>82</v>
      </c>
      <c r="G19" s="23" t="s">
        <v>80</v>
      </c>
      <c r="H19" s="23"/>
      <c r="I19" s="23"/>
      <c r="J19" s="24"/>
      <c r="K19" s="23"/>
      <c r="L19" s="23" t="str">
        <f t="shared" si="0"/>
        <v>0,00</v>
      </c>
      <c r="M19" s="23"/>
      <c r="N19" s="25">
        <f t="shared" si="1"/>
        <v>0</v>
      </c>
    </row>
    <row r="20" spans="1:14" ht="45">
      <c r="A20" s="68" t="s">
        <v>55</v>
      </c>
      <c r="B20" s="1" t="s">
        <v>170</v>
      </c>
      <c r="C20" s="1" t="s">
        <v>129</v>
      </c>
      <c r="D20" s="1" t="s">
        <v>128</v>
      </c>
      <c r="E20" s="22">
        <v>6480</v>
      </c>
      <c r="F20" s="63" t="s">
        <v>82</v>
      </c>
      <c r="G20" s="23" t="s">
        <v>80</v>
      </c>
      <c r="H20" s="23"/>
      <c r="I20" s="23"/>
      <c r="J20" s="24"/>
      <c r="K20" s="23"/>
      <c r="L20" s="23" t="str">
        <f t="shared" si="0"/>
        <v>0,00</v>
      </c>
      <c r="M20" s="23"/>
      <c r="N20" s="25">
        <f t="shared" si="1"/>
        <v>0</v>
      </c>
    </row>
    <row r="21" spans="1:14" ht="45">
      <c r="A21" s="68" t="s">
        <v>1</v>
      </c>
      <c r="B21" s="1" t="s">
        <v>171</v>
      </c>
      <c r="C21" s="1" t="s">
        <v>74</v>
      </c>
      <c r="D21" s="1" t="s">
        <v>116</v>
      </c>
      <c r="E21" s="22">
        <v>21600</v>
      </c>
      <c r="F21" s="63" t="s">
        <v>82</v>
      </c>
      <c r="G21" s="23" t="s">
        <v>80</v>
      </c>
      <c r="H21" s="23"/>
      <c r="I21" s="23"/>
      <c r="J21" s="24"/>
      <c r="K21" s="23"/>
      <c r="L21" s="23" t="str">
        <f t="shared" si="0"/>
        <v>0,00</v>
      </c>
      <c r="M21" s="23"/>
      <c r="N21" s="25">
        <f t="shared" si="1"/>
        <v>0</v>
      </c>
    </row>
    <row r="22" spans="1:14" ht="45">
      <c r="A22" s="68" t="s">
        <v>0</v>
      </c>
      <c r="B22" s="1" t="s">
        <v>172</v>
      </c>
      <c r="C22" s="1" t="s">
        <v>123</v>
      </c>
      <c r="D22" s="1" t="s">
        <v>128</v>
      </c>
      <c r="E22" s="22">
        <v>280</v>
      </c>
      <c r="F22" s="63" t="s">
        <v>82</v>
      </c>
      <c r="G22" s="23" t="s">
        <v>80</v>
      </c>
      <c r="H22" s="23"/>
      <c r="I22" s="23"/>
      <c r="J22" s="24"/>
      <c r="K22" s="23"/>
      <c r="L22" s="23" t="str">
        <f t="shared" si="0"/>
        <v>0,00</v>
      </c>
      <c r="M22" s="23"/>
      <c r="N22" s="25">
        <f t="shared" si="1"/>
        <v>0</v>
      </c>
    </row>
    <row r="23" spans="1:14" ht="45">
      <c r="A23" s="68" t="s">
        <v>102</v>
      </c>
      <c r="B23" s="1" t="s">
        <v>172</v>
      </c>
      <c r="C23" s="1" t="s">
        <v>124</v>
      </c>
      <c r="D23" s="1" t="s">
        <v>128</v>
      </c>
      <c r="E23" s="22">
        <v>280</v>
      </c>
      <c r="F23" s="63" t="s">
        <v>82</v>
      </c>
      <c r="G23" s="23" t="s">
        <v>80</v>
      </c>
      <c r="H23" s="23"/>
      <c r="I23" s="23"/>
      <c r="J23" s="24"/>
      <c r="K23" s="23"/>
      <c r="L23" s="23" t="str">
        <f t="shared" si="0"/>
        <v>0,00</v>
      </c>
      <c r="M23" s="23"/>
      <c r="N23" s="25">
        <f t="shared" si="1"/>
        <v>0</v>
      </c>
    </row>
    <row r="24" spans="1:14" ht="45">
      <c r="A24" s="68" t="s">
        <v>103</v>
      </c>
      <c r="B24" s="1" t="s">
        <v>172</v>
      </c>
      <c r="C24" s="1" t="s">
        <v>162</v>
      </c>
      <c r="D24" s="1" t="s">
        <v>128</v>
      </c>
      <c r="E24" s="22">
        <v>280</v>
      </c>
      <c r="F24" s="63" t="s">
        <v>82</v>
      </c>
      <c r="G24" s="23" t="s">
        <v>80</v>
      </c>
      <c r="H24" s="23"/>
      <c r="I24" s="23"/>
      <c r="J24" s="24"/>
      <c r="K24" s="23"/>
      <c r="L24" s="23" t="str">
        <f t="shared" si="0"/>
        <v>0,00</v>
      </c>
      <c r="M24" s="23"/>
      <c r="N24" s="25">
        <f t="shared" si="1"/>
        <v>0</v>
      </c>
    </row>
    <row r="26" spans="2:6" ht="27" customHeight="1">
      <c r="B26" s="101" t="s">
        <v>154</v>
      </c>
      <c r="C26" s="101"/>
      <c r="D26" s="101"/>
      <c r="E26" s="101"/>
      <c r="F26" s="101"/>
    </row>
    <row r="27" spans="2:6" ht="27" customHeight="1">
      <c r="B27" s="101" t="s">
        <v>155</v>
      </c>
      <c r="C27" s="101"/>
      <c r="D27" s="101"/>
      <c r="E27" s="101"/>
      <c r="F27" s="101"/>
    </row>
    <row r="28" spans="2:6" ht="24" customHeight="1">
      <c r="B28" s="101" t="s">
        <v>156</v>
      </c>
      <c r="C28" s="101"/>
      <c r="D28" s="101"/>
      <c r="E28" s="101"/>
      <c r="F28" s="101"/>
    </row>
    <row r="29" spans="2:6" ht="46.5" customHeight="1">
      <c r="B29" s="101" t="s">
        <v>293</v>
      </c>
      <c r="C29" s="101"/>
      <c r="D29" s="101"/>
      <c r="E29" s="101"/>
      <c r="F29" s="101"/>
    </row>
  </sheetData>
  <sheetProtection/>
  <mergeCells count="6">
    <mergeCell ref="G2:I2"/>
    <mergeCell ref="H6:I6"/>
    <mergeCell ref="B26:F26"/>
    <mergeCell ref="B27:F27"/>
    <mergeCell ref="B28:F28"/>
    <mergeCell ref="B29:F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K16" sqref="K16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4.375" style="51" customWidth="1"/>
    <col min="5" max="5" width="9.375" style="4" customWidth="1"/>
    <col min="6" max="6" width="15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19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SUM(N11:N13)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75">
      <c r="A11" s="47" t="s">
        <v>2</v>
      </c>
      <c r="B11" s="60" t="s">
        <v>301</v>
      </c>
      <c r="C11" s="60" t="s">
        <v>125</v>
      </c>
      <c r="D11" s="60" t="s">
        <v>228</v>
      </c>
      <c r="E11" s="82">
        <v>80</v>
      </c>
      <c r="F11" s="81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7" s="65" customFormat="1" ht="75">
      <c r="A12" s="68" t="s">
        <v>3</v>
      </c>
      <c r="B12" s="60" t="s">
        <v>301</v>
      </c>
      <c r="C12" s="60" t="s">
        <v>229</v>
      </c>
      <c r="D12" s="60" t="s">
        <v>228</v>
      </c>
      <c r="E12" s="82">
        <v>50</v>
      </c>
      <c r="F12" s="81" t="s">
        <v>83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  <c r="Q12" s="6"/>
    </row>
    <row r="13" spans="1:14" ht="75">
      <c r="A13" s="68" t="s">
        <v>4</v>
      </c>
      <c r="B13" s="60" t="s">
        <v>301</v>
      </c>
      <c r="C13" s="60" t="s">
        <v>230</v>
      </c>
      <c r="D13" s="60" t="s">
        <v>228</v>
      </c>
      <c r="E13" s="82">
        <v>10</v>
      </c>
      <c r="F13" s="81" t="s">
        <v>83</v>
      </c>
      <c r="G13" s="23" t="s">
        <v>80</v>
      </c>
      <c r="H13" s="23"/>
      <c r="I13" s="23"/>
      <c r="J13" s="24"/>
      <c r="K13" s="23"/>
      <c r="L13" s="23"/>
      <c r="M13" s="23"/>
      <c r="N13" s="25">
        <f>ROUND(L13*ROUND(M13,2),2)</f>
        <v>0</v>
      </c>
    </row>
    <row r="14" spans="2:6" ht="15">
      <c r="B14" s="80"/>
      <c r="C14" s="80"/>
      <c r="D14" s="80"/>
      <c r="E14" s="83"/>
      <c r="F14" s="80"/>
    </row>
    <row r="15" spans="2:6" ht="32.25" customHeight="1">
      <c r="B15" s="123" t="s">
        <v>154</v>
      </c>
      <c r="C15" s="123"/>
      <c r="D15" s="123"/>
      <c r="E15" s="123"/>
      <c r="F15" s="123"/>
    </row>
    <row r="16" spans="2:17" s="78" customFormat="1" ht="46.5" customHeight="1">
      <c r="B16" s="101" t="s">
        <v>293</v>
      </c>
      <c r="C16" s="101"/>
      <c r="D16" s="101"/>
      <c r="E16" s="101"/>
      <c r="F16" s="101"/>
      <c r="Q16" s="6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B21" sqref="B21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1.375" style="51" customWidth="1"/>
    <col min="4" max="4" width="28.1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20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297</v>
      </c>
      <c r="C11" s="1" t="s">
        <v>231</v>
      </c>
      <c r="D11" s="1" t="s">
        <v>137</v>
      </c>
      <c r="E11" s="22">
        <v>60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28.5" customHeight="1">
      <c r="B13" s="101" t="s">
        <v>290</v>
      </c>
      <c r="C13" s="101"/>
      <c r="D13" s="101"/>
      <c r="E13" s="101"/>
      <c r="F13" s="101"/>
    </row>
    <row r="14" spans="2:6" ht="93.75" customHeight="1">
      <c r="B14" s="101" t="s">
        <v>298</v>
      </c>
      <c r="C14" s="101"/>
      <c r="D14" s="101"/>
      <c r="E14" s="101"/>
      <c r="F14" s="101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5">
    <mergeCell ref="G2:I2"/>
    <mergeCell ref="H6:I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K16" sqref="K16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61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232</v>
      </c>
      <c r="C11" s="1" t="s">
        <v>117</v>
      </c>
      <c r="D11" s="1" t="s">
        <v>77</v>
      </c>
      <c r="E11" s="22">
        <v>5000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32.25" customHeight="1">
      <c r="B13" s="101" t="s">
        <v>233</v>
      </c>
      <c r="C13" s="101"/>
      <c r="D13" s="101"/>
      <c r="E13" s="101"/>
      <c r="F13" s="101"/>
    </row>
    <row r="14" spans="2:17" s="78" customFormat="1" ht="46.5" customHeight="1">
      <c r="B14" s="101" t="s">
        <v>293</v>
      </c>
      <c r="C14" s="101"/>
      <c r="D14" s="101"/>
      <c r="E14" s="101"/>
      <c r="F14" s="101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K16" sqref="K16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27.37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22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234</v>
      </c>
      <c r="C11" s="1" t="s">
        <v>235</v>
      </c>
      <c r="D11" s="1" t="s">
        <v>236</v>
      </c>
      <c r="E11" s="22">
        <v>50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6" ht="32.25" customHeight="1">
      <c r="B13" s="123" t="s">
        <v>290</v>
      </c>
      <c r="C13" s="123"/>
      <c r="D13" s="123"/>
      <c r="E13" s="123"/>
      <c r="F13" s="123"/>
    </row>
    <row r="14" spans="2:17" s="78" customFormat="1" ht="46.5" customHeight="1">
      <c r="B14" s="101" t="s">
        <v>293</v>
      </c>
      <c r="C14" s="101"/>
      <c r="D14" s="101"/>
      <c r="E14" s="101"/>
      <c r="F14" s="101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4">
      <selection activeCell="K16" sqref="K16"/>
    </sheetView>
  </sheetViews>
  <sheetFormatPr defaultColWidth="9.00390625" defaultRowHeight="12.75"/>
  <cols>
    <col min="1" max="1" width="5.375" style="2" customWidth="1"/>
    <col min="2" max="2" width="18.25390625" style="2" customWidth="1"/>
    <col min="3" max="3" width="18.875" style="2" customWidth="1"/>
    <col min="4" max="4" width="27.75390625" style="2" customWidth="1"/>
    <col min="5" max="5" width="9.00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3.87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23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SUM(N11:N12)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76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142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s="62" customFormat="1" ht="74.25" customHeight="1">
      <c r="A11" s="68" t="s">
        <v>2</v>
      </c>
      <c r="B11" s="1" t="s">
        <v>237</v>
      </c>
      <c r="C11" s="1" t="s">
        <v>74</v>
      </c>
      <c r="D11" s="1" t="s">
        <v>77</v>
      </c>
      <c r="E11" s="22">
        <v>2500</v>
      </c>
      <c r="F11" s="63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21" t="s">
        <v>3</v>
      </c>
      <c r="B12" s="1" t="s">
        <v>238</v>
      </c>
      <c r="C12" s="1" t="s">
        <v>239</v>
      </c>
      <c r="D12" s="1" t="s">
        <v>139</v>
      </c>
      <c r="E12" s="22">
        <v>500</v>
      </c>
      <c r="F12" s="20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4" spans="2:17" s="65" customFormat="1" ht="32.25" customHeight="1">
      <c r="B14" s="123" t="s">
        <v>290</v>
      </c>
      <c r="C14" s="123"/>
      <c r="D14" s="123"/>
      <c r="E14" s="123"/>
      <c r="F14" s="123"/>
      <c r="Q14" s="6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K16" sqref="K16"/>
    </sheetView>
  </sheetViews>
  <sheetFormatPr defaultColWidth="9.00390625" defaultRowHeight="12.75"/>
  <cols>
    <col min="1" max="1" width="5.375" style="51" customWidth="1"/>
    <col min="2" max="2" width="19.875" style="51" customWidth="1"/>
    <col min="3" max="3" width="18.875" style="51" customWidth="1"/>
    <col min="4" max="4" width="27.75390625" style="51" customWidth="1"/>
    <col min="5" max="5" width="9.00390625" style="4" customWidth="1"/>
    <col min="6" max="6" width="10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76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61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241</v>
      </c>
      <c r="C11" s="1" t="s">
        <v>78</v>
      </c>
      <c r="D11" s="1" t="s">
        <v>240</v>
      </c>
      <c r="E11" s="22">
        <v>1620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65" customFormat="1" ht="32.25" customHeight="1">
      <c r="B13" s="101" t="s">
        <v>233</v>
      </c>
      <c r="C13" s="101"/>
      <c r="D13" s="101"/>
      <c r="E13" s="101"/>
      <c r="F13" s="101"/>
      <c r="Q13" s="6"/>
    </row>
    <row r="14" spans="2:17" s="78" customFormat="1" ht="46.5" customHeight="1">
      <c r="B14" s="101" t="s">
        <v>293</v>
      </c>
      <c r="C14" s="101"/>
      <c r="D14" s="101"/>
      <c r="E14" s="101"/>
      <c r="F14" s="101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I22" sqref="I22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19.375" style="2" customWidth="1"/>
    <col min="4" max="4" width="25.625" style="2" customWidth="1"/>
    <col min="5" max="5" width="10.375" style="4" customWidth="1"/>
    <col min="6" max="6" width="9.375" style="2" customWidth="1"/>
    <col min="7" max="7" width="36.125" style="2" customWidth="1"/>
    <col min="8" max="8" width="26.625" style="2" customWidth="1"/>
    <col min="9" max="9" width="17.625" style="2" customWidth="1"/>
    <col min="10" max="10" width="24.00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25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84</v>
      </c>
      <c r="E10" s="19" t="s">
        <v>72</v>
      </c>
      <c r="F10" s="20"/>
      <c r="G10" s="8" t="str">
        <f>"Nazwa handlowa /
"&amp;C10&amp;" / 
"&amp;D10</f>
        <v>Nazwa handlowa /
Dawka / 
Postać / 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ht="76.5" customHeight="1">
      <c r="A11" s="21" t="s">
        <v>2</v>
      </c>
      <c r="B11" s="1" t="s">
        <v>242</v>
      </c>
      <c r="C11" s="1" t="s">
        <v>243</v>
      </c>
      <c r="D11" s="1" t="s">
        <v>244</v>
      </c>
      <c r="E11" s="22">
        <v>1000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tabSelected="1" view="pageBreakPreview" zoomScaleNormal="77" zoomScaleSheetLayoutView="100" zoomScalePageLayoutView="85" workbookViewId="0" topLeftCell="A4">
      <selection activeCell="D12" sqref="D12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26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SUM(N11:N13)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262</v>
      </c>
      <c r="I10" s="49" t="str">
        <f>B10</f>
        <v>Skład</v>
      </c>
      <c r="J10" s="49" t="s">
        <v>263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75" t="s">
        <v>2</v>
      </c>
      <c r="B11" s="60" t="s">
        <v>302</v>
      </c>
      <c r="C11" s="60" t="s">
        <v>245</v>
      </c>
      <c r="D11" s="60" t="s">
        <v>246</v>
      </c>
      <c r="E11" s="82">
        <v>34000</v>
      </c>
      <c r="F11" s="81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7" s="65" customFormat="1" ht="112.5" customHeight="1">
      <c r="A12" s="75" t="s">
        <v>3</v>
      </c>
      <c r="B12" s="60" t="s">
        <v>315</v>
      </c>
      <c r="C12" s="60" t="s">
        <v>247</v>
      </c>
      <c r="D12" s="60" t="s">
        <v>316</v>
      </c>
      <c r="E12" s="82">
        <v>34000</v>
      </c>
      <c r="F12" s="81" t="s">
        <v>83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  <c r="Q12" s="6"/>
    </row>
    <row r="13" spans="1:14" ht="57.75" customHeight="1">
      <c r="A13" s="75" t="s">
        <v>4</v>
      </c>
      <c r="B13" s="60" t="s">
        <v>248</v>
      </c>
      <c r="C13" s="60" t="s">
        <v>247</v>
      </c>
      <c r="D13" s="60" t="s">
        <v>249</v>
      </c>
      <c r="E13" s="82">
        <v>34000</v>
      </c>
      <c r="F13" s="81" t="s">
        <v>83</v>
      </c>
      <c r="G13" s="23" t="s">
        <v>80</v>
      </c>
      <c r="H13" s="23"/>
      <c r="I13" s="23"/>
      <c r="J13" s="24"/>
      <c r="K13" s="23"/>
      <c r="L13" s="23"/>
      <c r="M13" s="23"/>
      <c r="N13" s="25">
        <f>ROUND(L13*ROUND(M13,2),2)</f>
        <v>0</v>
      </c>
    </row>
    <row r="14" spans="2:6" ht="15">
      <c r="B14" s="80"/>
      <c r="C14" s="80"/>
      <c r="D14" s="80"/>
      <c r="E14" s="83"/>
      <c r="F14" s="80"/>
    </row>
    <row r="15" spans="2:17" s="65" customFormat="1" ht="32.25" customHeight="1">
      <c r="B15" s="123" t="s">
        <v>154</v>
      </c>
      <c r="C15" s="123"/>
      <c r="D15" s="123"/>
      <c r="E15" s="123"/>
      <c r="F15" s="123"/>
      <c r="Q15" s="6"/>
    </row>
    <row r="16" spans="2:6" ht="32.25" customHeight="1">
      <c r="B16" s="101" t="s">
        <v>250</v>
      </c>
      <c r="C16" s="101"/>
      <c r="D16" s="101"/>
      <c r="E16" s="101"/>
      <c r="F16" s="101"/>
    </row>
    <row r="17" spans="2:17" s="78" customFormat="1" ht="46.5" customHeight="1">
      <c r="B17" s="101" t="s">
        <v>293</v>
      </c>
      <c r="C17" s="101"/>
      <c r="D17" s="101"/>
      <c r="E17" s="101"/>
      <c r="F17" s="101"/>
      <c r="Q17" s="6"/>
    </row>
  </sheetData>
  <sheetProtection/>
  <mergeCells count="5">
    <mergeCell ref="G2:I2"/>
    <mergeCell ref="H6:I6"/>
    <mergeCell ref="B16:F1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5">
      <selection activeCell="D23" sqref="D23"/>
    </sheetView>
  </sheetViews>
  <sheetFormatPr defaultColWidth="9.00390625" defaultRowHeight="12.75"/>
  <cols>
    <col min="1" max="1" width="5.375" style="51" customWidth="1"/>
    <col min="2" max="2" width="23.125" style="51" customWidth="1"/>
    <col min="3" max="3" width="28.375" style="51" customWidth="1"/>
    <col min="4" max="4" width="25.00390625" style="51" customWidth="1"/>
    <col min="5" max="5" width="9.875" style="4" customWidth="1"/>
    <col min="6" max="6" width="10.75390625" style="51" customWidth="1"/>
    <col min="7" max="7" width="31.625" style="51" customWidth="1"/>
    <col min="8" max="8" width="28.1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27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75">
      <c r="A11" s="47" t="s">
        <v>2</v>
      </c>
      <c r="B11" s="60" t="s">
        <v>303</v>
      </c>
      <c r="C11" s="1" t="s">
        <v>251</v>
      </c>
      <c r="D11" s="1" t="s">
        <v>252</v>
      </c>
      <c r="E11" s="22">
        <v>58320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M11" sqref="M11"/>
    </sheetView>
  </sheetViews>
  <sheetFormatPr defaultColWidth="9.00390625" defaultRowHeight="12.75"/>
  <cols>
    <col min="1" max="1" width="5.375" style="51" customWidth="1"/>
    <col min="2" max="2" width="25.375" style="51" customWidth="1"/>
    <col min="3" max="3" width="19.375" style="51" customWidth="1"/>
    <col min="4" max="4" width="21.25390625" style="51" customWidth="1"/>
    <col min="5" max="5" width="10.375" style="4" customWidth="1"/>
    <col min="6" max="6" width="12.75390625" style="51" customWidth="1"/>
    <col min="7" max="7" width="36.125" style="51" customWidth="1"/>
    <col min="8" max="8" width="30.25390625" style="51" customWidth="1"/>
    <col min="9" max="9" width="17.625" style="51" customWidth="1"/>
    <col min="10" max="10" width="26.75390625" style="51" customWidth="1"/>
    <col min="11" max="11" width="16.125" style="51" hidden="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28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90" customHeight="1">
      <c r="A10" s="49" t="s">
        <v>54</v>
      </c>
      <c r="B10" s="49" t="s">
        <v>15</v>
      </c>
      <c r="C10" s="49" t="s">
        <v>16</v>
      </c>
      <c r="D10" s="49" t="s">
        <v>84</v>
      </c>
      <c r="E10" s="19" t="s">
        <v>72</v>
      </c>
      <c r="F10" s="52"/>
      <c r="G10" s="49" t="str">
        <f>"Nazwa handlowa /
"&amp;C10&amp;" / 
"&amp;D10</f>
        <v>Nazwa handlowa /
Dawka / 
Postać / Opakowanie</v>
      </c>
      <c r="H10" s="49" t="s">
        <v>70</v>
      </c>
      <c r="I10" s="49" t="str">
        <f>B10</f>
        <v>Skład</v>
      </c>
      <c r="J10" s="49" t="s">
        <v>71</v>
      </c>
      <c r="K10" s="59"/>
      <c r="L10" s="61" t="s">
        <v>259</v>
      </c>
      <c r="M10" s="79" t="s">
        <v>314</v>
      </c>
      <c r="N10" s="79" t="s">
        <v>295</v>
      </c>
    </row>
    <row r="11" spans="1:14" ht="150">
      <c r="A11" s="47" t="s">
        <v>2</v>
      </c>
      <c r="B11" s="1" t="s">
        <v>253</v>
      </c>
      <c r="C11" s="1" t="s">
        <v>254</v>
      </c>
      <c r="D11" s="1" t="s">
        <v>255</v>
      </c>
      <c r="E11" s="22">
        <v>120</v>
      </c>
      <c r="F11" s="52" t="s">
        <v>256</v>
      </c>
      <c r="G11" s="23" t="s">
        <v>257</v>
      </c>
      <c r="H11" s="23"/>
      <c r="I11" s="23"/>
      <c r="J11" s="24" t="s">
        <v>258</v>
      </c>
      <c r="K11" s="23"/>
      <c r="L11" s="23"/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1">
      <selection activeCell="B19" sqref="B19"/>
    </sheetView>
  </sheetViews>
  <sheetFormatPr defaultColWidth="9.00390625" defaultRowHeight="12.75"/>
  <cols>
    <col min="1" max="1" width="5.375" style="41" customWidth="1"/>
    <col min="2" max="2" width="26.625" style="41" customWidth="1"/>
    <col min="3" max="3" width="18.375" style="41" customWidth="1"/>
    <col min="4" max="4" width="23.37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6" t="s">
        <v>14</v>
      </c>
      <c r="C4" s="43">
        <v>2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292</v>
      </c>
      <c r="H6" s="120">
        <f>SUM(N11:N12)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76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294</v>
      </c>
      <c r="N10" s="79" t="s">
        <v>295</v>
      </c>
    </row>
    <row r="11" spans="1:14" ht="60.75" customHeight="1">
      <c r="A11" s="44" t="s">
        <v>2</v>
      </c>
      <c r="B11" s="1" t="s">
        <v>178</v>
      </c>
      <c r="C11" s="1" t="s">
        <v>176</v>
      </c>
      <c r="D11" s="1" t="s">
        <v>179</v>
      </c>
      <c r="E11" s="22">
        <v>300</v>
      </c>
      <c r="F11" s="20" t="s">
        <v>83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58.5" customHeight="1">
      <c r="A12" s="44" t="s">
        <v>3</v>
      </c>
      <c r="B12" s="1" t="s">
        <v>178</v>
      </c>
      <c r="C12" s="1" t="s">
        <v>177</v>
      </c>
      <c r="D12" s="1" t="s">
        <v>179</v>
      </c>
      <c r="E12" s="22">
        <v>300</v>
      </c>
      <c r="F12" s="63" t="s">
        <v>83</v>
      </c>
      <c r="G12" s="23" t="s">
        <v>80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4" spans="2:4" ht="25.5" customHeight="1">
      <c r="B14" s="101" t="s">
        <v>154</v>
      </c>
      <c r="C14" s="122"/>
      <c r="D14" s="122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4">
    <mergeCell ref="G2:I2"/>
    <mergeCell ref="H6:I6"/>
    <mergeCell ref="B14:D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27" sqref="D27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29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260</v>
      </c>
      <c r="C11" s="1" t="s">
        <v>135</v>
      </c>
      <c r="D11" s="1" t="s">
        <v>261</v>
      </c>
      <c r="E11" s="22">
        <v>21000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C21" sqref="C21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3.875" style="51" customWidth="1"/>
    <col min="4" max="4" width="25.25390625" style="51" customWidth="1"/>
    <col min="5" max="5" width="9.125" style="4" customWidth="1"/>
    <col min="6" max="6" width="12.25390625" style="51" customWidth="1"/>
    <col min="7" max="7" width="31.625" style="51" customWidth="1"/>
    <col min="8" max="8" width="28.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30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49" t="s">
        <v>71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75" customHeight="1">
      <c r="A11" s="47" t="s">
        <v>2</v>
      </c>
      <c r="B11" s="1" t="s">
        <v>264</v>
      </c>
      <c r="C11" s="1" t="s">
        <v>119</v>
      </c>
      <c r="D11" s="1" t="s">
        <v>265</v>
      </c>
      <c r="E11" s="22">
        <v>2000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B11" sqref="B11"/>
    </sheetView>
  </sheetViews>
  <sheetFormatPr defaultColWidth="9.00390625" defaultRowHeight="12.75"/>
  <cols>
    <col min="1" max="1" width="5.375" style="51" customWidth="1"/>
    <col min="2" max="2" width="31.125" style="51" customWidth="1"/>
    <col min="3" max="3" width="22.375" style="51" customWidth="1"/>
    <col min="4" max="4" width="24.625" style="51" customWidth="1"/>
    <col min="5" max="5" width="9.875" style="4" customWidth="1"/>
    <col min="6" max="6" width="10.75390625" style="51" customWidth="1"/>
    <col min="7" max="7" width="31.625" style="51" customWidth="1"/>
    <col min="8" max="8" width="27.00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31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143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114" customHeight="1">
      <c r="A11" s="47" t="s">
        <v>2</v>
      </c>
      <c r="B11" s="60" t="s">
        <v>304</v>
      </c>
      <c r="C11" s="1" t="s">
        <v>266</v>
      </c>
      <c r="D11" s="1" t="s">
        <v>267</v>
      </c>
      <c r="E11" s="22">
        <v>6300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0">
      <selection activeCell="B11" sqref="B11"/>
    </sheetView>
  </sheetViews>
  <sheetFormatPr defaultColWidth="9.00390625" defaultRowHeight="12.75"/>
  <cols>
    <col min="1" max="1" width="5.375" style="51" customWidth="1"/>
    <col min="2" max="2" width="29.375" style="51" customWidth="1"/>
    <col min="3" max="3" width="30.75390625" style="51" customWidth="1"/>
    <col min="4" max="4" width="21.125" style="51" customWidth="1"/>
    <col min="5" max="5" width="9.75390625" style="4" customWidth="1"/>
    <col min="6" max="6" width="10.75390625" style="51" customWidth="1"/>
    <col min="7" max="7" width="28.625" style="51" customWidth="1"/>
    <col min="8" max="8" width="18.25390625" style="51" customWidth="1"/>
    <col min="9" max="9" width="30.375" style="51" customWidth="1"/>
    <col min="10" max="10" width="19.00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32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SUM(N11:N12)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143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s="73" customFormat="1" ht="201.75" customHeight="1">
      <c r="A11" s="70" t="s">
        <v>2</v>
      </c>
      <c r="B11" s="60" t="s">
        <v>305</v>
      </c>
      <c r="C11" s="1" t="s">
        <v>268</v>
      </c>
      <c r="D11" s="1" t="s">
        <v>269</v>
      </c>
      <c r="E11" s="22">
        <v>248</v>
      </c>
      <c r="F11" s="74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180">
      <c r="A12" s="47" t="s">
        <v>3</v>
      </c>
      <c r="B12" s="60" t="s">
        <v>306</v>
      </c>
      <c r="C12" s="1" t="s">
        <v>270</v>
      </c>
      <c r="D12" s="1" t="s">
        <v>269</v>
      </c>
      <c r="E12" s="22">
        <v>248</v>
      </c>
      <c r="F12" s="52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1:17" s="78" customFormat="1" ht="15">
      <c r="A13" s="77"/>
      <c r="B13" s="89"/>
      <c r="C13" s="84"/>
      <c r="D13" s="84"/>
      <c r="E13" s="85"/>
      <c r="F13" s="77"/>
      <c r="G13" s="86"/>
      <c r="H13" s="86"/>
      <c r="I13" s="86"/>
      <c r="J13" s="87"/>
      <c r="K13" s="86"/>
      <c r="L13" s="86"/>
      <c r="M13" s="86"/>
      <c r="N13" s="88"/>
      <c r="Q13" s="6"/>
    </row>
    <row r="14" spans="2:6" ht="30" customHeight="1">
      <c r="B14" s="123" t="s">
        <v>291</v>
      </c>
      <c r="C14" s="123"/>
      <c r="D14" s="123"/>
      <c r="E14" s="123"/>
      <c r="F14" s="123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14" sqref="D14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31.375" style="51" customWidth="1"/>
    <col min="4" max="4" width="25.00390625" style="51" customWidth="1"/>
    <col min="5" max="5" width="9.875" style="4" customWidth="1"/>
    <col min="6" max="6" width="10.75390625" style="51" customWidth="1"/>
    <col min="7" max="7" width="31.625" style="51" customWidth="1"/>
    <col min="8" max="8" width="17.375" style="51" customWidth="1"/>
    <col min="9" max="9" width="27.25390625" style="51" customWidth="1"/>
    <col min="10" max="10" width="19.2539062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33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5.7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143</v>
      </c>
      <c r="I10" s="49" t="str">
        <f>B10</f>
        <v>Skład</v>
      </c>
      <c r="J10" s="49" t="s">
        <v>142</v>
      </c>
      <c r="K10" s="69" t="s">
        <v>49</v>
      </c>
      <c r="L10" s="69" t="s">
        <v>50</v>
      </c>
      <c r="M10" s="79" t="s">
        <v>294</v>
      </c>
      <c r="N10" s="79" t="s">
        <v>295</v>
      </c>
    </row>
    <row r="11" spans="1:14" ht="239.25" customHeight="1">
      <c r="A11" s="47" t="s">
        <v>2</v>
      </c>
      <c r="B11" s="1" t="s">
        <v>271</v>
      </c>
      <c r="C11" s="1" t="s">
        <v>272</v>
      </c>
      <c r="D11" s="1" t="s">
        <v>273</v>
      </c>
      <c r="E11" s="22">
        <v>200</v>
      </c>
      <c r="F11" s="52" t="s">
        <v>82</v>
      </c>
      <c r="G11" s="23" t="s">
        <v>274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5">
      <selection activeCell="B11" sqref="B11"/>
    </sheetView>
  </sheetViews>
  <sheetFormatPr defaultColWidth="9.00390625" defaultRowHeight="12.75"/>
  <cols>
    <col min="1" max="1" width="5.375" style="51" customWidth="1"/>
    <col min="2" max="2" width="28.375" style="51" customWidth="1"/>
    <col min="3" max="3" width="17.25390625" style="51" customWidth="1"/>
    <col min="4" max="4" width="23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21.7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34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SUM(N12:N12)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141</v>
      </c>
      <c r="I10" s="49" t="str">
        <f>B10</f>
        <v>Skład</v>
      </c>
      <c r="J10" s="49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s="73" customFormat="1" ht="74.25" customHeight="1">
      <c r="A11" s="70" t="s">
        <v>2</v>
      </c>
      <c r="B11" s="60" t="s">
        <v>307</v>
      </c>
      <c r="C11" s="60" t="s">
        <v>275</v>
      </c>
      <c r="D11" s="60" t="s">
        <v>276</v>
      </c>
      <c r="E11" s="82">
        <v>500</v>
      </c>
      <c r="F11" s="81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4" ht="45">
      <c r="A12" s="47" t="s">
        <v>3</v>
      </c>
      <c r="B12" s="60" t="s">
        <v>308</v>
      </c>
      <c r="C12" s="60" t="s">
        <v>277</v>
      </c>
      <c r="D12" s="60" t="s">
        <v>278</v>
      </c>
      <c r="E12" s="82">
        <v>2500</v>
      </c>
      <c r="F12" s="81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</row>
    <row r="13" spans="2:6" ht="15">
      <c r="B13" s="80"/>
      <c r="C13" s="80"/>
      <c r="D13" s="80"/>
      <c r="E13" s="83"/>
      <c r="F13" s="80"/>
    </row>
    <row r="14" spans="2:6" ht="30" customHeight="1">
      <c r="B14" s="123" t="s">
        <v>309</v>
      </c>
      <c r="C14" s="123"/>
      <c r="D14" s="123"/>
      <c r="E14" s="123"/>
      <c r="F14" s="123"/>
    </row>
    <row r="15" spans="2:17" s="78" customFormat="1" ht="46.5" customHeight="1">
      <c r="B15" s="101" t="s">
        <v>293</v>
      </c>
      <c r="C15" s="101"/>
      <c r="D15" s="101"/>
      <c r="E15" s="101"/>
      <c r="F15" s="101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17.25390625" style="51" customWidth="1"/>
    <col min="4" max="4" width="31.75390625" style="51" customWidth="1"/>
    <col min="5" max="5" width="9.875" style="4" customWidth="1"/>
    <col min="6" max="6" width="10.75390625" style="51" customWidth="1"/>
    <col min="7" max="7" width="31.625" style="51" customWidth="1"/>
    <col min="8" max="8" width="30.25390625" style="51" customWidth="1"/>
    <col min="9" max="9" width="17.625" style="51" customWidth="1"/>
    <col min="10" max="10" width="22.875" style="51" customWidth="1"/>
    <col min="11" max="11" width="16.125" style="5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8" t="s">
        <v>14</v>
      </c>
      <c r="C4" s="49">
        <v>35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76" t="s">
        <v>292</v>
      </c>
      <c r="H6" s="120">
        <f>SUM(N11:N11)</f>
        <v>0</v>
      </c>
      <c r="I6" s="121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49" t="s">
        <v>54</v>
      </c>
      <c r="B10" s="49" t="s">
        <v>15</v>
      </c>
      <c r="C10" s="49" t="s">
        <v>16</v>
      </c>
      <c r="D10" s="49" t="s">
        <v>67</v>
      </c>
      <c r="E10" s="19" t="s">
        <v>72</v>
      </c>
      <c r="F10" s="52"/>
      <c r="G10" s="49" t="str">
        <f>"Nazwa handlowa /
"&amp;C10&amp;" / 
"&amp;D10</f>
        <v>Nazwa handlowa /
Dawka / 
Postać /Opakowanie</v>
      </c>
      <c r="H10" s="49" t="s">
        <v>70</v>
      </c>
      <c r="I10" s="49" t="str">
        <f>B10</f>
        <v>Skład</v>
      </c>
      <c r="J10" s="61" t="s">
        <v>142</v>
      </c>
      <c r="K10" s="49" t="s">
        <v>49</v>
      </c>
      <c r="L10" s="49" t="s">
        <v>50</v>
      </c>
      <c r="M10" s="79" t="s">
        <v>294</v>
      </c>
      <c r="N10" s="79" t="s">
        <v>295</v>
      </c>
    </row>
    <row r="11" spans="1:14" ht="45">
      <c r="A11" s="47" t="s">
        <v>2</v>
      </c>
      <c r="B11" s="1" t="s">
        <v>281</v>
      </c>
      <c r="C11" s="1" t="s">
        <v>279</v>
      </c>
      <c r="D11" s="1" t="s">
        <v>280</v>
      </c>
      <c r="E11" s="22">
        <v>50</v>
      </c>
      <c r="F11" s="52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2" customFormat="1" ht="32.25" customHeight="1">
      <c r="B13" s="101" t="s">
        <v>233</v>
      </c>
      <c r="C13" s="101"/>
      <c r="D13" s="101"/>
      <c r="E13" s="101"/>
      <c r="F13" s="101"/>
      <c r="Q13" s="6"/>
    </row>
    <row r="14" spans="2:17" s="78" customFormat="1" ht="46.5" customHeight="1">
      <c r="B14" s="101" t="s">
        <v>293</v>
      </c>
      <c r="C14" s="101"/>
      <c r="D14" s="101"/>
      <c r="E14" s="101"/>
      <c r="F14" s="101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4">
      <selection activeCell="B11" sqref="B11"/>
    </sheetView>
  </sheetViews>
  <sheetFormatPr defaultColWidth="9.00390625" defaultRowHeight="12.75"/>
  <cols>
    <col min="1" max="1" width="5.375" style="56" customWidth="1"/>
    <col min="2" max="2" width="23.25390625" style="56" customWidth="1"/>
    <col min="3" max="3" width="24.25390625" style="56" customWidth="1"/>
    <col min="4" max="4" width="31.75390625" style="56" customWidth="1"/>
    <col min="5" max="5" width="9.875" style="4" customWidth="1"/>
    <col min="6" max="6" width="14.625" style="56" customWidth="1"/>
    <col min="7" max="7" width="29.375" style="56" customWidth="1"/>
    <col min="8" max="8" width="25.125" style="56" customWidth="1"/>
    <col min="9" max="9" width="17.625" style="56" customWidth="1"/>
    <col min="10" max="10" width="22.875" style="56" customWidth="1"/>
    <col min="11" max="11" width="16.125" style="56" customWidth="1"/>
    <col min="12" max="12" width="15.75390625" style="56" customWidth="1"/>
    <col min="13" max="14" width="16.00390625" style="56" customWidth="1"/>
    <col min="15" max="15" width="8.00390625" style="56" customWidth="1"/>
    <col min="16" max="16" width="15.875" style="56" customWidth="1"/>
    <col min="17" max="17" width="15.875" style="6" customWidth="1"/>
    <col min="18" max="18" width="15.875" style="56" customWidth="1"/>
    <col min="19" max="20" width="14.25390625" style="56" customWidth="1"/>
    <col min="21" max="21" width="15.25390625" style="56" customWidth="1"/>
    <col min="22" max="16384" width="9.125" style="56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53" t="s">
        <v>14</v>
      </c>
      <c r="C4" s="57">
        <v>36</v>
      </c>
      <c r="D4" s="9"/>
      <c r="E4" s="10"/>
      <c r="F4" s="55"/>
      <c r="G4" s="12" t="s">
        <v>18</v>
      </c>
      <c r="H4" s="55"/>
      <c r="I4" s="9"/>
      <c r="J4" s="55"/>
      <c r="K4" s="55"/>
      <c r="L4" s="55"/>
      <c r="M4" s="55"/>
      <c r="N4" s="55"/>
      <c r="Q4" s="56"/>
    </row>
    <row r="5" spans="2:17" ht="15">
      <c r="B5" s="53"/>
      <c r="C5" s="9"/>
      <c r="D5" s="9"/>
      <c r="E5" s="10"/>
      <c r="F5" s="55"/>
      <c r="G5" s="12"/>
      <c r="H5" s="55"/>
      <c r="I5" s="9"/>
      <c r="J5" s="55"/>
      <c r="K5" s="55"/>
      <c r="L5" s="55"/>
      <c r="M5" s="55"/>
      <c r="N5" s="55"/>
      <c r="Q5" s="56"/>
    </row>
    <row r="6" spans="1:17" ht="15">
      <c r="A6" s="53"/>
      <c r="B6" s="53"/>
      <c r="C6" s="13"/>
      <c r="D6" s="13"/>
      <c r="E6" s="14"/>
      <c r="F6" s="55"/>
      <c r="G6" s="76" t="s">
        <v>292</v>
      </c>
      <c r="H6" s="120">
        <f>SUM(N11:N11)</f>
        <v>0</v>
      </c>
      <c r="I6" s="121"/>
      <c r="Q6" s="56"/>
    </row>
    <row r="7" spans="1:17" ht="15">
      <c r="A7" s="53"/>
      <c r="C7" s="55"/>
      <c r="D7" s="55"/>
      <c r="E7" s="14"/>
      <c r="F7" s="55"/>
      <c r="G7" s="55"/>
      <c r="H7" s="55"/>
      <c r="I7" s="55"/>
      <c r="J7" s="55"/>
      <c r="K7" s="55"/>
      <c r="L7" s="55"/>
      <c r="Q7" s="56"/>
    </row>
    <row r="8" spans="1:17" ht="15">
      <c r="A8" s="5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6"/>
    </row>
    <row r="9" spans="2:17" ht="15">
      <c r="B9" s="53"/>
      <c r="E9" s="18"/>
      <c r="Q9" s="56"/>
    </row>
    <row r="10" spans="1:14" s="53" customFormat="1" ht="74.25" customHeight="1">
      <c r="A10" s="57" t="s">
        <v>54</v>
      </c>
      <c r="B10" s="57" t="s">
        <v>15</v>
      </c>
      <c r="C10" s="57" t="s">
        <v>282</v>
      </c>
      <c r="D10" s="57" t="s">
        <v>67</v>
      </c>
      <c r="E10" s="19" t="s">
        <v>72</v>
      </c>
      <c r="F10" s="54"/>
      <c r="G10" s="57" t="str">
        <f>"Nazwa handlowa /
"&amp;C10&amp;" / 
"&amp;D10</f>
        <v>Nazwa handlowa /
Wymiary / 
Postać /Opakowanie</v>
      </c>
      <c r="H10" s="57" t="s">
        <v>287</v>
      </c>
      <c r="I10" s="57" t="str">
        <f>B10</f>
        <v>Skład</v>
      </c>
      <c r="J10" s="57" t="s">
        <v>142</v>
      </c>
      <c r="K10" s="57" t="s">
        <v>286</v>
      </c>
      <c r="L10" s="57" t="s">
        <v>50</v>
      </c>
      <c r="M10" s="79" t="s">
        <v>294</v>
      </c>
      <c r="N10" s="79" t="s">
        <v>295</v>
      </c>
    </row>
    <row r="11" spans="1:14" ht="142.5" customHeight="1">
      <c r="A11" s="58" t="s">
        <v>2</v>
      </c>
      <c r="B11" s="60" t="s">
        <v>310</v>
      </c>
      <c r="C11" s="60" t="s">
        <v>283</v>
      </c>
      <c r="D11" s="60" t="s">
        <v>284</v>
      </c>
      <c r="E11" s="82">
        <v>13000</v>
      </c>
      <c r="F11" s="81" t="s">
        <v>285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6" ht="15">
      <c r="B12" s="80"/>
      <c r="C12" s="80"/>
      <c r="D12" s="80"/>
      <c r="E12" s="83"/>
      <c r="F12" s="80"/>
    </row>
    <row r="13" spans="2:6" ht="30.75" customHeight="1">
      <c r="B13" s="123" t="s">
        <v>311</v>
      </c>
      <c r="C13" s="123"/>
      <c r="D13" s="123"/>
      <c r="E13" s="123"/>
      <c r="F13" s="123"/>
    </row>
    <row r="14" spans="2:17" s="78" customFormat="1" ht="46.5" customHeight="1">
      <c r="B14" s="101" t="s">
        <v>293</v>
      </c>
      <c r="C14" s="101"/>
      <c r="D14" s="101"/>
      <c r="E14" s="101"/>
      <c r="F14" s="101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72" customWidth="1"/>
    <col min="2" max="2" width="21.75390625" style="72" customWidth="1"/>
    <col min="3" max="3" width="24.25390625" style="72" customWidth="1"/>
    <col min="4" max="4" width="31.75390625" style="72" customWidth="1"/>
    <col min="5" max="5" width="9.875" style="4" customWidth="1"/>
    <col min="6" max="6" width="14.625" style="72" customWidth="1"/>
    <col min="7" max="7" width="29.375" style="72" customWidth="1"/>
    <col min="8" max="8" width="25.125" style="72" customWidth="1"/>
    <col min="9" max="9" width="17.625" style="72" customWidth="1"/>
    <col min="10" max="10" width="22.875" style="72" customWidth="1"/>
    <col min="11" max="11" width="16.125" style="72" customWidth="1"/>
    <col min="12" max="12" width="15.75390625" style="72" customWidth="1"/>
    <col min="13" max="14" width="16.00390625" style="72" customWidth="1"/>
    <col min="15" max="15" width="8.00390625" style="72" customWidth="1"/>
    <col min="16" max="16" width="15.875" style="72" customWidth="1"/>
    <col min="17" max="17" width="15.875" style="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3" t="s">
        <v>14</v>
      </c>
      <c r="C4" s="69">
        <v>37</v>
      </c>
      <c r="D4" s="9"/>
      <c r="E4" s="10"/>
      <c r="F4" s="71"/>
      <c r="G4" s="12" t="s">
        <v>18</v>
      </c>
      <c r="H4" s="71"/>
      <c r="I4" s="9"/>
      <c r="J4" s="71"/>
      <c r="K4" s="71"/>
      <c r="L4" s="71"/>
      <c r="M4" s="71"/>
      <c r="N4" s="71"/>
      <c r="Q4" s="72"/>
    </row>
    <row r="5" spans="2:17" ht="15">
      <c r="B5" s="73"/>
      <c r="C5" s="9"/>
      <c r="D5" s="9"/>
      <c r="E5" s="10"/>
      <c r="F5" s="71"/>
      <c r="G5" s="12"/>
      <c r="H5" s="71"/>
      <c r="I5" s="9"/>
      <c r="J5" s="71"/>
      <c r="K5" s="71"/>
      <c r="L5" s="71"/>
      <c r="M5" s="71"/>
      <c r="N5" s="71"/>
      <c r="Q5" s="72"/>
    </row>
    <row r="6" spans="1:17" ht="15">
      <c r="A6" s="73"/>
      <c r="B6" s="73"/>
      <c r="C6" s="13"/>
      <c r="D6" s="13"/>
      <c r="E6" s="14"/>
      <c r="F6" s="71"/>
      <c r="G6" s="76" t="s">
        <v>292</v>
      </c>
      <c r="H6" s="120">
        <f>SUM(N11:N11)</f>
        <v>0</v>
      </c>
      <c r="I6" s="121"/>
      <c r="Q6" s="72"/>
    </row>
    <row r="7" spans="1:17" ht="15">
      <c r="A7" s="73"/>
      <c r="C7" s="71"/>
      <c r="D7" s="71"/>
      <c r="E7" s="14"/>
      <c r="F7" s="71"/>
      <c r="G7" s="71"/>
      <c r="H7" s="71"/>
      <c r="I7" s="71"/>
      <c r="J7" s="71"/>
      <c r="K7" s="71"/>
      <c r="L7" s="71"/>
      <c r="Q7" s="72"/>
    </row>
    <row r="8" spans="1:17" ht="15">
      <c r="A8" s="7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72"/>
    </row>
    <row r="9" spans="2:17" ht="15">
      <c r="B9" s="73"/>
      <c r="E9" s="18"/>
      <c r="Q9" s="72"/>
    </row>
    <row r="10" spans="1:14" s="73" customFormat="1" ht="74.25" customHeight="1">
      <c r="A10" s="69" t="s">
        <v>54</v>
      </c>
      <c r="B10" s="69" t="s">
        <v>15</v>
      </c>
      <c r="C10" s="69" t="s">
        <v>282</v>
      </c>
      <c r="D10" s="69" t="s">
        <v>67</v>
      </c>
      <c r="E10" s="19" t="s">
        <v>72</v>
      </c>
      <c r="F10" s="74"/>
      <c r="G10" s="69" t="str">
        <f>"Nazwa handlowa /
"&amp;C10&amp;" / 
"&amp;D10</f>
        <v>Nazwa handlowa /
Wymiary / 
Postać /Opakowanie</v>
      </c>
      <c r="H10" s="69" t="s">
        <v>287</v>
      </c>
      <c r="I10" s="69" t="str">
        <f>B10</f>
        <v>Skład</v>
      </c>
      <c r="J10" s="69" t="s">
        <v>142</v>
      </c>
      <c r="K10" s="69" t="s">
        <v>49</v>
      </c>
      <c r="L10" s="69" t="s">
        <v>50</v>
      </c>
      <c r="M10" s="79" t="s">
        <v>294</v>
      </c>
      <c r="N10" s="79" t="s">
        <v>295</v>
      </c>
    </row>
    <row r="11" spans="1:14" ht="93.75" customHeight="1">
      <c r="A11" s="70" t="s">
        <v>2</v>
      </c>
      <c r="B11" s="60" t="s">
        <v>312</v>
      </c>
      <c r="C11" s="60" t="s">
        <v>283</v>
      </c>
      <c r="D11" s="60" t="s">
        <v>288</v>
      </c>
      <c r="E11" s="82">
        <v>9100</v>
      </c>
      <c r="F11" s="81" t="s">
        <v>289</v>
      </c>
      <c r="G11" s="23" t="s">
        <v>80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2:6" ht="15">
      <c r="B12" s="80"/>
      <c r="C12" s="80"/>
      <c r="D12" s="80"/>
      <c r="E12" s="83"/>
      <c r="F12" s="80"/>
    </row>
    <row r="13" spans="2:6" ht="30.75" customHeight="1">
      <c r="B13" s="123" t="s">
        <v>313</v>
      </c>
      <c r="C13" s="123"/>
      <c r="D13" s="123"/>
      <c r="E13" s="123"/>
      <c r="F13" s="123"/>
    </row>
    <row r="14" spans="2:17" s="78" customFormat="1" ht="46.5" customHeight="1">
      <c r="B14" s="101" t="s">
        <v>293</v>
      </c>
      <c r="C14" s="101"/>
      <c r="D14" s="101"/>
      <c r="E14" s="101"/>
      <c r="F14" s="101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0" workbookViewId="0" topLeftCell="A1">
      <selection activeCell="B19" sqref="B19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SUM(N11:N14)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76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ht="45">
      <c r="A11" s="21" t="s">
        <v>2</v>
      </c>
      <c r="B11" s="60" t="s">
        <v>296</v>
      </c>
      <c r="C11" s="60" t="s">
        <v>78</v>
      </c>
      <c r="D11" s="60" t="s">
        <v>138</v>
      </c>
      <c r="E11" s="22">
        <v>3600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7" s="65" customFormat="1" ht="45">
      <c r="A12" s="68" t="s">
        <v>3</v>
      </c>
      <c r="B12" s="60" t="s">
        <v>296</v>
      </c>
      <c r="C12" s="60" t="s">
        <v>119</v>
      </c>
      <c r="D12" s="60" t="s">
        <v>138</v>
      </c>
      <c r="E12" s="22">
        <v>4500</v>
      </c>
      <c r="F12" s="63" t="s">
        <v>82</v>
      </c>
      <c r="G12" s="23" t="s">
        <v>80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  <c r="Q12" s="6"/>
    </row>
    <row r="13" spans="1:17" s="65" customFormat="1" ht="45">
      <c r="A13" s="68" t="s">
        <v>4</v>
      </c>
      <c r="B13" s="60" t="s">
        <v>296</v>
      </c>
      <c r="C13" s="60" t="s">
        <v>74</v>
      </c>
      <c r="D13" s="60" t="s">
        <v>138</v>
      </c>
      <c r="E13" s="22">
        <v>3600</v>
      </c>
      <c r="F13" s="63" t="s">
        <v>82</v>
      </c>
      <c r="G13" s="23" t="s">
        <v>80</v>
      </c>
      <c r="H13" s="23"/>
      <c r="I13" s="23"/>
      <c r="J13" s="24"/>
      <c r="K13" s="23"/>
      <c r="L13" s="23" t="str">
        <f>IF(K13=0,"0,00",IF(K13&gt;0,ROUND(E13/K13,2)))</f>
        <v>0,00</v>
      </c>
      <c r="M13" s="23"/>
      <c r="N13" s="25">
        <f>ROUND(L13*ROUND(M13,2),2)</f>
        <v>0</v>
      </c>
      <c r="Q13" s="6"/>
    </row>
    <row r="14" spans="1:14" ht="45">
      <c r="A14" s="68" t="s">
        <v>5</v>
      </c>
      <c r="B14" s="60" t="s">
        <v>296</v>
      </c>
      <c r="C14" s="60" t="s">
        <v>180</v>
      </c>
      <c r="D14" s="60" t="s">
        <v>181</v>
      </c>
      <c r="E14" s="22">
        <v>15</v>
      </c>
      <c r="F14" s="63" t="s">
        <v>82</v>
      </c>
      <c r="G14" s="23" t="s">
        <v>80</v>
      </c>
      <c r="H14" s="23"/>
      <c r="I14" s="23"/>
      <c r="J14" s="24"/>
      <c r="K14" s="23"/>
      <c r="L14" s="23" t="str">
        <f>IF(K14=0,"0,00",IF(K14&gt;0,ROUND(E14/K14,2)))</f>
        <v>0,00</v>
      </c>
      <c r="M14" s="23"/>
      <c r="N14" s="25">
        <f>ROUND(L14*ROUND(M14,2),2)</f>
        <v>0</v>
      </c>
    </row>
    <row r="15" spans="2:4" ht="15">
      <c r="B15" s="80"/>
      <c r="C15" s="80"/>
      <c r="D15" s="80"/>
    </row>
    <row r="16" spans="2:4" ht="34.5" customHeight="1">
      <c r="B16" s="123" t="s">
        <v>154</v>
      </c>
      <c r="C16" s="124"/>
      <c r="D16" s="124"/>
    </row>
    <row r="17" spans="2:17" s="78" customFormat="1" ht="46.5" customHeight="1">
      <c r="B17" s="101" t="s">
        <v>293</v>
      </c>
      <c r="C17" s="101"/>
      <c r="D17" s="101"/>
      <c r="E17" s="101"/>
      <c r="F17" s="101"/>
      <c r="Q17" s="6"/>
    </row>
  </sheetData>
  <sheetProtection/>
  <mergeCells count="4">
    <mergeCell ref="G2:I2"/>
    <mergeCell ref="H6:I6"/>
    <mergeCell ref="B16:D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D21" sqref="D21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3" width="19.375" style="2" customWidth="1"/>
    <col min="4" max="4" width="21.375" style="2" customWidth="1"/>
    <col min="5" max="5" width="10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4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84</v>
      </c>
      <c r="E10" s="19" t="s">
        <v>72</v>
      </c>
      <c r="F10" s="20"/>
      <c r="G10" s="8" t="str">
        <f>"Nazwa handlowa /
"&amp;C10&amp;" / 
"&amp;D10</f>
        <v>Nazwa handlowa /
Dawka / 
Postać / 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ht="63" customHeight="1">
      <c r="A11" s="21" t="s">
        <v>2</v>
      </c>
      <c r="B11" s="1" t="s">
        <v>182</v>
      </c>
      <c r="C11" s="1" t="s">
        <v>183</v>
      </c>
      <c r="D11" s="1" t="s">
        <v>77</v>
      </c>
      <c r="E11" s="22">
        <v>1620</v>
      </c>
      <c r="F11" s="20" t="s">
        <v>82</v>
      </c>
      <c r="G11" s="23" t="s">
        <v>80</v>
      </c>
      <c r="H11" s="23"/>
      <c r="I11" s="23"/>
      <c r="J11" s="23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4">
      <selection activeCell="C20" sqref="C20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16.00390625" style="2" customWidth="1"/>
    <col min="4" max="4" width="25.125" style="2" customWidth="1"/>
    <col min="5" max="5" width="11.1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7" t="s">
        <v>14</v>
      </c>
      <c r="C4" s="8">
        <v>5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76" t="s">
        <v>292</v>
      </c>
      <c r="H6" s="120">
        <f>SUM(N11:N11)</f>
        <v>0</v>
      </c>
      <c r="I6" s="121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54</v>
      </c>
      <c r="B10" s="8" t="s">
        <v>15</v>
      </c>
      <c r="C10" s="8" t="s">
        <v>16</v>
      </c>
      <c r="D10" s="8" t="s">
        <v>67</v>
      </c>
      <c r="E10" s="19" t="s">
        <v>72</v>
      </c>
      <c r="F10" s="20"/>
      <c r="G10" s="8" t="str">
        <f>"Nazwa handlowa /
"&amp;C10&amp;" / 
"&amp;D10</f>
        <v>Nazwa handlowa /
Dawka / 
Postać /Opakowanie</v>
      </c>
      <c r="H10" s="8" t="s">
        <v>70</v>
      </c>
      <c r="I10" s="8" t="str">
        <f>B10</f>
        <v>Skład</v>
      </c>
      <c r="J10" s="8" t="s">
        <v>71</v>
      </c>
      <c r="K10" s="8" t="s">
        <v>49</v>
      </c>
      <c r="L10" s="8" t="s">
        <v>50</v>
      </c>
      <c r="M10" s="79" t="s">
        <v>294</v>
      </c>
      <c r="N10" s="79" t="s">
        <v>295</v>
      </c>
    </row>
    <row r="11" spans="1:14" ht="78.75" customHeight="1">
      <c r="A11" s="21" t="s">
        <v>2</v>
      </c>
      <c r="B11" s="1" t="s">
        <v>184</v>
      </c>
      <c r="C11" s="60" t="s">
        <v>185</v>
      </c>
      <c r="D11" s="1" t="s">
        <v>186</v>
      </c>
      <c r="E11" s="22">
        <v>6000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8" sqref="B18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5.625" style="41" customWidth="1"/>
    <col min="5" max="5" width="8.7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6" t="s">
        <v>14</v>
      </c>
      <c r="C4" s="43">
        <v>6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292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294</v>
      </c>
      <c r="N10" s="79" t="s">
        <v>295</v>
      </c>
    </row>
    <row r="11" spans="1:14" ht="60">
      <c r="A11" s="44" t="s">
        <v>2</v>
      </c>
      <c r="B11" s="1" t="s">
        <v>187</v>
      </c>
      <c r="C11" s="1" t="s">
        <v>126</v>
      </c>
      <c r="D11" s="1" t="s">
        <v>188</v>
      </c>
      <c r="E11" s="22">
        <v>300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view="pageBreakPreview" zoomScaleNormal="77" zoomScaleSheetLayoutView="100" zoomScalePageLayoutView="85" workbookViewId="0" topLeftCell="A7">
      <selection activeCell="G21" sqref="G21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9.375" style="41" customWidth="1"/>
    <col min="4" max="4" width="25.25390625" style="41" customWidth="1"/>
    <col min="5" max="5" width="9.00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2.87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6" t="s">
        <v>14</v>
      </c>
      <c r="C4" s="43">
        <v>7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292</v>
      </c>
      <c r="H6" s="120">
        <f>SUM(N11:N17)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294</v>
      </c>
      <c r="N10" s="79" t="s">
        <v>295</v>
      </c>
    </row>
    <row r="11" spans="1:14" ht="45">
      <c r="A11" s="75" t="s">
        <v>2</v>
      </c>
      <c r="B11" s="60" t="s">
        <v>299</v>
      </c>
      <c r="C11" s="60" t="s">
        <v>189</v>
      </c>
      <c r="D11" s="60" t="s">
        <v>190</v>
      </c>
      <c r="E11" s="22">
        <v>6480</v>
      </c>
      <c r="F11" s="63" t="s">
        <v>82</v>
      </c>
      <c r="G11" s="23" t="s">
        <v>80</v>
      </c>
      <c r="H11" s="23"/>
      <c r="I11" s="23"/>
      <c r="J11" s="24"/>
      <c r="K11" s="23"/>
      <c r="L11" s="23" t="str">
        <f aca="true" t="shared" si="0" ref="L11:L17">IF(K11=0,"0,00",IF(K11&gt;0,ROUND(E11/K11,2)))</f>
        <v>0,00</v>
      </c>
      <c r="M11" s="23"/>
      <c r="N11" s="25">
        <f aca="true" t="shared" si="1" ref="N11:N17">ROUND(L11*ROUND(M11,2),2)</f>
        <v>0</v>
      </c>
    </row>
    <row r="12" spans="1:14" ht="45">
      <c r="A12" s="75" t="s">
        <v>3</v>
      </c>
      <c r="B12" s="60" t="s">
        <v>299</v>
      </c>
      <c r="C12" s="60" t="s">
        <v>191</v>
      </c>
      <c r="D12" s="60" t="s">
        <v>190</v>
      </c>
      <c r="E12" s="22">
        <v>6480</v>
      </c>
      <c r="F12" s="63" t="s">
        <v>82</v>
      </c>
      <c r="G12" s="23" t="s">
        <v>80</v>
      </c>
      <c r="H12" s="23"/>
      <c r="I12" s="23"/>
      <c r="J12" s="24"/>
      <c r="K12" s="23"/>
      <c r="L12" s="23" t="str">
        <f t="shared" si="0"/>
        <v>0,00</v>
      </c>
      <c r="M12" s="23"/>
      <c r="N12" s="25">
        <f t="shared" si="1"/>
        <v>0</v>
      </c>
    </row>
    <row r="13" spans="1:14" ht="45">
      <c r="A13" s="44" t="s">
        <v>4</v>
      </c>
      <c r="B13" s="60" t="s">
        <v>192</v>
      </c>
      <c r="C13" s="60" t="s">
        <v>140</v>
      </c>
      <c r="D13" s="60" t="s">
        <v>127</v>
      </c>
      <c r="E13" s="22">
        <v>1500</v>
      </c>
      <c r="F13" s="20" t="s">
        <v>82</v>
      </c>
      <c r="G13" s="23" t="s">
        <v>80</v>
      </c>
      <c r="H13" s="23"/>
      <c r="I13" s="23"/>
      <c r="J13" s="24"/>
      <c r="K13" s="23"/>
      <c r="L13" s="23" t="str">
        <f t="shared" si="0"/>
        <v>0,00</v>
      </c>
      <c r="M13" s="23"/>
      <c r="N13" s="25">
        <f t="shared" si="1"/>
        <v>0</v>
      </c>
    </row>
    <row r="14" spans="1:14" ht="45">
      <c r="A14" s="44" t="s">
        <v>5</v>
      </c>
      <c r="B14" s="60" t="s">
        <v>192</v>
      </c>
      <c r="C14" s="60" t="s">
        <v>193</v>
      </c>
      <c r="D14" s="60" t="s">
        <v>116</v>
      </c>
      <c r="E14" s="22">
        <v>1500</v>
      </c>
      <c r="F14" s="20" t="s">
        <v>82</v>
      </c>
      <c r="G14" s="23" t="s">
        <v>80</v>
      </c>
      <c r="H14" s="23"/>
      <c r="I14" s="23"/>
      <c r="J14" s="24"/>
      <c r="K14" s="23"/>
      <c r="L14" s="23" t="str">
        <f t="shared" si="0"/>
        <v>0,00</v>
      </c>
      <c r="M14" s="23"/>
      <c r="N14" s="25">
        <f t="shared" si="1"/>
        <v>0</v>
      </c>
    </row>
    <row r="15" spans="1:14" ht="45">
      <c r="A15" s="44" t="s">
        <v>51</v>
      </c>
      <c r="B15" s="60" t="s">
        <v>194</v>
      </c>
      <c r="C15" s="60" t="s">
        <v>195</v>
      </c>
      <c r="D15" s="60" t="s">
        <v>196</v>
      </c>
      <c r="E15" s="22">
        <v>2000</v>
      </c>
      <c r="F15" s="20" t="s">
        <v>82</v>
      </c>
      <c r="G15" s="23" t="s">
        <v>80</v>
      </c>
      <c r="H15" s="23"/>
      <c r="I15" s="23"/>
      <c r="J15" s="24"/>
      <c r="K15" s="23"/>
      <c r="L15" s="23" t="str">
        <f t="shared" si="0"/>
        <v>0,00</v>
      </c>
      <c r="M15" s="23"/>
      <c r="N15" s="25">
        <f t="shared" si="1"/>
        <v>0</v>
      </c>
    </row>
    <row r="16" spans="1:14" ht="45">
      <c r="A16" s="44" t="s">
        <v>56</v>
      </c>
      <c r="B16" s="60" t="s">
        <v>197</v>
      </c>
      <c r="C16" s="60" t="s">
        <v>122</v>
      </c>
      <c r="D16" s="60" t="s">
        <v>116</v>
      </c>
      <c r="E16" s="22">
        <v>100</v>
      </c>
      <c r="F16" s="20" t="s">
        <v>82</v>
      </c>
      <c r="G16" s="23" t="s">
        <v>80</v>
      </c>
      <c r="H16" s="23"/>
      <c r="I16" s="23"/>
      <c r="J16" s="24"/>
      <c r="K16" s="23"/>
      <c r="L16" s="23" t="str">
        <f t="shared" si="0"/>
        <v>0,00</v>
      </c>
      <c r="M16" s="23"/>
      <c r="N16" s="25">
        <f t="shared" si="1"/>
        <v>0</v>
      </c>
    </row>
    <row r="17" spans="1:14" ht="45">
      <c r="A17" s="44" t="s">
        <v>6</v>
      </c>
      <c r="B17" s="60" t="s">
        <v>198</v>
      </c>
      <c r="C17" s="60" t="s">
        <v>119</v>
      </c>
      <c r="D17" s="60" t="s">
        <v>128</v>
      </c>
      <c r="E17" s="22">
        <v>600</v>
      </c>
      <c r="F17" s="20" t="s">
        <v>82</v>
      </c>
      <c r="G17" s="23" t="s">
        <v>80</v>
      </c>
      <c r="H17" s="23"/>
      <c r="I17" s="23"/>
      <c r="J17" s="24"/>
      <c r="K17" s="23"/>
      <c r="L17" s="23" t="str">
        <f t="shared" si="0"/>
        <v>0,00</v>
      </c>
      <c r="M17" s="23"/>
      <c r="N17" s="25">
        <f t="shared" si="1"/>
        <v>0</v>
      </c>
    </row>
    <row r="18" spans="2:4" ht="15">
      <c r="B18" s="80"/>
      <c r="C18" s="80"/>
      <c r="D18" s="80"/>
    </row>
    <row r="19" spans="2:4" ht="32.25" customHeight="1">
      <c r="B19" s="123" t="s">
        <v>154</v>
      </c>
      <c r="C19" s="124"/>
      <c r="D19" s="124"/>
    </row>
    <row r="20" spans="2:17" s="78" customFormat="1" ht="46.5" customHeight="1">
      <c r="B20" s="101" t="s">
        <v>293</v>
      </c>
      <c r="C20" s="101"/>
      <c r="D20" s="101"/>
      <c r="E20" s="101"/>
      <c r="F20" s="101"/>
      <c r="Q20" s="6"/>
    </row>
  </sheetData>
  <sheetProtection/>
  <mergeCells count="4">
    <mergeCell ref="G2:I2"/>
    <mergeCell ref="H6:I6"/>
    <mergeCell ref="B19:D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9" sqref="B19"/>
    </sheetView>
  </sheetViews>
  <sheetFormatPr defaultColWidth="9.00390625" defaultRowHeight="12.75"/>
  <cols>
    <col min="1" max="1" width="5.375" style="41" customWidth="1"/>
    <col min="2" max="2" width="25.125" style="41" customWidth="1"/>
    <col min="3" max="3" width="16.00390625" style="41" customWidth="1"/>
    <col min="4" max="4" width="21.75390625" style="41" customWidth="1"/>
    <col min="5" max="5" width="12.25390625" style="4" customWidth="1"/>
    <col min="6" max="6" width="10.75390625" style="41" customWidth="1"/>
    <col min="7" max="7" width="36.125" style="41" customWidth="1"/>
    <col min="8" max="8" width="30.25390625" style="41" customWidth="1"/>
    <col min="9" max="9" width="17.625" style="41" customWidth="1"/>
    <col min="10" max="10" width="26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DFP.271.156.2021.LS</v>
      </c>
      <c r="N1" s="5" t="s">
        <v>69</v>
      </c>
      <c r="S1" s="3"/>
      <c r="T1" s="3"/>
    </row>
    <row r="2" spans="7:9" ht="15">
      <c r="G2" s="101"/>
      <c r="H2" s="101"/>
      <c r="I2" s="101"/>
    </row>
    <row r="3" ht="15">
      <c r="N3" s="5" t="s">
        <v>73</v>
      </c>
    </row>
    <row r="4" spans="2:17" ht="15">
      <c r="B4" s="46" t="s">
        <v>14</v>
      </c>
      <c r="C4" s="43">
        <v>8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76" t="s">
        <v>292</v>
      </c>
      <c r="H6" s="120">
        <f>SUM(N11:N11)</f>
        <v>0</v>
      </c>
      <c r="I6" s="121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54</v>
      </c>
      <c r="B10" s="43" t="s">
        <v>15</v>
      </c>
      <c r="C10" s="43" t="s">
        <v>16</v>
      </c>
      <c r="D10" s="43" t="s">
        <v>67</v>
      </c>
      <c r="E10" s="19" t="s">
        <v>72</v>
      </c>
      <c r="F10" s="20"/>
      <c r="G10" s="43" t="str">
        <f>"Nazwa handlowa /
"&amp;C10&amp;" / 
"&amp;D10</f>
        <v>Nazwa handlowa /
Dawka / 
Postać /Opakowanie</v>
      </c>
      <c r="H10" s="43" t="s">
        <v>70</v>
      </c>
      <c r="I10" s="43" t="str">
        <f>B10</f>
        <v>Skład</v>
      </c>
      <c r="J10" s="43" t="s">
        <v>71</v>
      </c>
      <c r="K10" s="43" t="s">
        <v>49</v>
      </c>
      <c r="L10" s="43" t="s">
        <v>50</v>
      </c>
      <c r="M10" s="79" t="s">
        <v>294</v>
      </c>
      <c r="N10" s="79" t="s">
        <v>295</v>
      </c>
    </row>
    <row r="11" spans="1:14" ht="45">
      <c r="A11" s="44" t="s">
        <v>2</v>
      </c>
      <c r="B11" s="1" t="s">
        <v>201</v>
      </c>
      <c r="C11" s="1" t="s">
        <v>199</v>
      </c>
      <c r="D11" s="1" t="s">
        <v>200</v>
      </c>
      <c r="E11" s="22">
        <v>8000</v>
      </c>
      <c r="F11" s="20" t="s">
        <v>82</v>
      </c>
      <c r="G11" s="23" t="s">
        <v>80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3" spans="2:17" s="78" customFormat="1" ht="46.5" customHeight="1">
      <c r="B13" s="101" t="s">
        <v>293</v>
      </c>
      <c r="C13" s="101"/>
      <c r="D13" s="101"/>
      <c r="E13" s="101"/>
      <c r="F13" s="101"/>
      <c r="Q13" s="6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2022-02-04T08:43:45Z</dcterms:modified>
  <cp:category/>
  <cp:version/>
  <cp:contentType/>
  <cp:contentStatus/>
</cp:coreProperties>
</file>