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030" windowWidth="6075" windowHeight="840" tabRatio="599" activeTab="0"/>
  </bookViews>
  <sheets>
    <sheet name="informacje ogólne" sheetId="1" r:id="rId1"/>
    <sheet name="budynki" sheetId="2" r:id="rId2"/>
    <sheet name="elektronika " sheetId="3" r:id="rId3"/>
    <sheet name="pojazdy" sheetId="4" r:id="rId4"/>
    <sheet name="środki trwałe" sheetId="5" r:id="rId5"/>
    <sheet name="maszyny" sheetId="6" r:id="rId6"/>
    <sheet name="maszyny drogowe" sheetId="7" r:id="rId7"/>
    <sheet name="lokalizacje" sheetId="8" r:id="rId8"/>
    <sheet name="szkodowość" sheetId="9" r:id="rId9"/>
  </sheets>
  <externalReferences>
    <externalReference r:id="rId12"/>
  </externalReferences>
  <definedNames>
    <definedName name="_xlfn.AGGREGATE" hidden="1">#NAME?</definedName>
    <definedName name="_xlnm.Print_Area" localSheetId="1">'budynki'!$A$1:$AG$280</definedName>
    <definedName name="_xlnm.Print_Area" localSheetId="2">'elektronika '!$A$1:$D$375</definedName>
    <definedName name="_xlnm.Print_Area" localSheetId="0">'informacje ogólne'!$A$1:$N$15</definedName>
    <definedName name="_xlnm.Print_Area" localSheetId="5">'maszyny'!$A$1:$I$28</definedName>
    <definedName name="_xlnm.Print_Area" localSheetId="3">'pojazdy'!$A$1:$AB$49</definedName>
    <definedName name="_xlnm.Print_Area" localSheetId="4">'środki trwałe'!$A$1:$F$17</definedName>
  </definedNames>
  <calcPr fullCalcOnLoad="1"/>
</workbook>
</file>

<file path=xl/sharedStrings.xml><?xml version="1.0" encoding="utf-8"?>
<sst xmlns="http://schemas.openxmlformats.org/spreadsheetml/2006/main" count="4447" uniqueCount="1511">
  <si>
    <t>RAZEM</t>
  </si>
  <si>
    <t>PKD</t>
  </si>
  <si>
    <t>L.p.</t>
  </si>
  <si>
    <t>Nazwa jednostki</t>
  </si>
  <si>
    <t>NIP</t>
  </si>
  <si>
    <t>REGON</t>
  </si>
  <si>
    <t>zabezpieczenia
(znane zabiezpieczenia p-poż i przeciw kradzieżowe)                                      (2)</t>
  </si>
  <si>
    <t>lokalizacja (adres)</t>
  </si>
  <si>
    <t>W tym zbiory bibioteczne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</si>
  <si>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</si>
  <si>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</si>
  <si>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</si>
  <si>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</si>
  <si>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</si>
  <si>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</si>
  <si>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</si>
  <si>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</si>
  <si>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</si>
  <si>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</si>
  <si>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</si>
  <si>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</si>
  <si>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Rodzaj prowadzonej działalności (opisowo)</t>
  </si>
  <si>
    <t>Odległość lokalizacji od najbliższego zbiornika wodnego</t>
  </si>
  <si>
    <t>Planowane imprezy w ciągu roku (nie biletowane i nie podlegające ubezpieczeniu obowiązkowemu OC)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</si>
  <si>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</si>
  <si>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</si>
  <si>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</si>
  <si>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</si>
  <si>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</si>
  <si>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</si>
  <si>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</si>
  <si>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</si>
  <si>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</si>
  <si>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</si>
  <si>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mury</t>
  </si>
  <si>
    <t>stropy</t>
  </si>
  <si>
    <t>dach (konstrukcja i pokrycie)</t>
  </si>
  <si>
    <t>konstukcja i pokrycie dachu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</si>
  <si>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</si>
  <si>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</si>
  <si>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</si>
  <si>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</si>
  <si>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</si>
  <si>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INFORMACJA O MAJĄTKU TRWAŁYM</t>
  </si>
  <si>
    <t>Adres</t>
  </si>
  <si>
    <t>Wykaz sprzętu elektronicznego stacjonarnego</t>
  </si>
  <si>
    <t xml:space="preserve">ul. Traugutta 2, 77-310 Debrzno </t>
  </si>
  <si>
    <t>administracja</t>
  </si>
  <si>
    <t>składowisko odpadów, place zabaw, J. Staw Miejski, Jezioro Żuczek (sezonowo)</t>
  </si>
  <si>
    <t>1,5km jezioro</t>
  </si>
  <si>
    <t>NIE</t>
  </si>
  <si>
    <t>Ośrodek Pomocy Społecznej</t>
  </si>
  <si>
    <t>ul. Ogrodowa 27, 77-310 Debrzno</t>
  </si>
  <si>
    <t>005311680</t>
  </si>
  <si>
    <t>8899Z</t>
  </si>
  <si>
    <t>Centrum Kultury Sportu i Turystyki</t>
  </si>
  <si>
    <t>ul. Wojska Polskiego 2, 77-310 Debrzno</t>
  </si>
  <si>
    <t>843-15-26-596</t>
  </si>
  <si>
    <t>771624060</t>
  </si>
  <si>
    <t>9004Z</t>
  </si>
  <si>
    <t>działalność obiektów kulturalnych</t>
  </si>
  <si>
    <t>Zakład Wodociągów i Kanalizacji</t>
  </si>
  <si>
    <t>ul. Traugutta 2, 77-310 Debrzno</t>
  </si>
  <si>
    <t>843-10-02-060</t>
  </si>
  <si>
    <t>770751827</t>
  </si>
  <si>
    <t>oczyszczalnia ścieków</t>
  </si>
  <si>
    <t>2, Kratownia, 3. Stacja dmuchaw, 6. Stacja odwadniania. Stropodach na belkach stalowych wypełniony PU</t>
  </si>
  <si>
    <t>Zakład Gospodarki Komunalnej i Mieszkaniowej</t>
  </si>
  <si>
    <t>ul. Wojska Polskiego 12, 77-310 Debrzno</t>
  </si>
  <si>
    <t>843-00-02-856</t>
  </si>
  <si>
    <t>770508067</t>
  </si>
  <si>
    <t>ul. Królewska 8, 77-310 Debrzno</t>
  </si>
  <si>
    <t>843-15-34-236</t>
  </si>
  <si>
    <t>Szkoła Podstawowa w Uniechowie</t>
  </si>
  <si>
    <t>Uniechów 16, 77-310 Debrzno</t>
  </si>
  <si>
    <t>843-15-34-259</t>
  </si>
  <si>
    <t>001126766</t>
  </si>
  <si>
    <t>Szkoła Podstawowa w Myśligoszczy</t>
  </si>
  <si>
    <t>Myśligoszcz 42, 77-310 Debrzno</t>
  </si>
  <si>
    <t>843-15-34-242</t>
  </si>
  <si>
    <t>001126743</t>
  </si>
  <si>
    <t>plac zabaw</t>
  </si>
  <si>
    <t>Szkoła Podstawowa Stare Gronowo</t>
  </si>
  <si>
    <t>Stare Gronowo 2, 77-310 Debrzno</t>
  </si>
  <si>
    <t>843-15-34-265</t>
  </si>
  <si>
    <t>001126750</t>
  </si>
  <si>
    <t>700m</t>
  </si>
  <si>
    <t>Przedszkole Miejskie</t>
  </si>
  <si>
    <t>ul.Ogrodowa 20,  77-310 Debrzno</t>
  </si>
  <si>
    <t>000893593</t>
  </si>
  <si>
    <t xml:space="preserve">Inkubator Przedsiębiorczości </t>
  </si>
  <si>
    <t>Cierznie 64, 77-310 Debrzno</t>
  </si>
  <si>
    <t>843-16-11-037</t>
  </si>
  <si>
    <t>221596036</t>
  </si>
  <si>
    <t>8413Z</t>
  </si>
  <si>
    <t>zbiornik ppoż 150 m</t>
  </si>
  <si>
    <t>biuro</t>
  </si>
  <si>
    <t>suporeks</t>
  </si>
  <si>
    <t>płyty żelbetonowe</t>
  </si>
  <si>
    <t>stropodach, płyty</t>
  </si>
  <si>
    <t>bardzo dobry</t>
  </si>
  <si>
    <t>dobry</t>
  </si>
  <si>
    <t>nie dotyczy</t>
  </si>
  <si>
    <t>Debrzno, ul. Ogrodowa 27</t>
  </si>
  <si>
    <t>garaż</t>
  </si>
  <si>
    <t>zabezpieczają 3 zamki</t>
  </si>
  <si>
    <t>blacha</t>
  </si>
  <si>
    <t>wartość księgowa brutto</t>
  </si>
  <si>
    <t>-</t>
  </si>
  <si>
    <t>nie</t>
  </si>
  <si>
    <t>działalność rektreacyjna i kulturalna</t>
  </si>
  <si>
    <t>TAK</t>
  </si>
  <si>
    <t>znajduje się w strefie rewitalizacji objętej pieczą konserwatora zabytków</t>
  </si>
  <si>
    <t xml:space="preserve">1872
</t>
  </si>
  <si>
    <t>Gaśnice proszkowe 6 szt, gaśnica pianowa 1 szt</t>
  </si>
  <si>
    <t>ul. Wojska Polskiego 2</t>
  </si>
  <si>
    <t>cegła</t>
  </si>
  <si>
    <t>stal i beton</t>
  </si>
  <si>
    <t>konstrukcja drewniana pokryta blachodachówką</t>
  </si>
  <si>
    <t xml:space="preserve">1468,75
</t>
  </si>
  <si>
    <t>Sala widowiskowa</t>
  </si>
  <si>
    <t>1970</t>
  </si>
  <si>
    <t>gaśnice proszkowe 3 szt</t>
  </si>
  <si>
    <t>stal, beton , pokryte papą</t>
  </si>
  <si>
    <t>Budynek "Juve" Uniechów</t>
  </si>
  <si>
    <t>działalność sportowa</t>
  </si>
  <si>
    <t>2007</t>
  </si>
  <si>
    <t>dozór</t>
  </si>
  <si>
    <t>Uniechów , 77-310 Debrzno</t>
  </si>
  <si>
    <t>suporex</t>
  </si>
  <si>
    <t>beton</t>
  </si>
  <si>
    <t>Garaże przy stadionie MKS - budynki murowane</t>
  </si>
  <si>
    <t>ul. Długa, 77-310 Debrzno</t>
  </si>
  <si>
    <t>pustak</t>
  </si>
  <si>
    <t>konstrukcja drewniana pokryta blachą</t>
  </si>
  <si>
    <t>brak</t>
  </si>
  <si>
    <t>Budynek socjalno-techniczny prz stadionie MKS Debrzno</t>
  </si>
  <si>
    <t>gaśnica proszkowa 2 szt, dozór, kraty w oknach, roleta antywłamaniowa- drzwi wejściowe</t>
  </si>
  <si>
    <t>Budynek socjalny - nad Jeziorem Żuczek</t>
  </si>
  <si>
    <t>działalność turystyczna</t>
  </si>
  <si>
    <t>gaśnica proszkowa 1 szt, dozór - cała doba</t>
  </si>
  <si>
    <t>Obiekt nad Jeziorem Żuczek, 77-310 Debrzno</t>
  </si>
  <si>
    <t>Wiata na sprzęt sportowy  nad Jeziorem Żuczek</t>
  </si>
  <si>
    <t>drewno</t>
  </si>
  <si>
    <t>Wiaty na zlewozmywaki 2 szt-J.Żuczek</t>
  </si>
  <si>
    <t>dozór - cała doba</t>
  </si>
  <si>
    <t>Altana wypoczynkowa- J.Żuczek 3 szt</t>
  </si>
  <si>
    <t>Plac zabaw z ogrodzeniem-J.Żuczek</t>
  </si>
  <si>
    <t>Oświetlenie zewnętrzne +zasilanie J.Żuczek</t>
  </si>
  <si>
    <t>Boisko wielofunkcyjne J.Żuczek</t>
  </si>
  <si>
    <t>Boisko do gry w piłkę plażową - J.Żuczek</t>
  </si>
  <si>
    <t>Świetlica wiejska w Uniechowie, 77-310 Debrzno</t>
  </si>
  <si>
    <t>gaśnica 1 szt, dozór pracowniczy część doby</t>
  </si>
  <si>
    <t>Świetlica wiejska w Strzeczonie, 77-310 Debrzno</t>
  </si>
  <si>
    <t>Świetlica wiejska w Cierzniach, 77-310 Debrzno</t>
  </si>
  <si>
    <t>Świetlica wiejska w Słupi, 77-310 Debrzno</t>
  </si>
  <si>
    <t>Świetlica wiejska w Stanisławce, 77-310 Debrzno</t>
  </si>
  <si>
    <t>Świetlica wiejska w Rozworach, 77-310 Debrzno</t>
  </si>
  <si>
    <t>Świetlica wiejska w Starym Gronowie, 77-310 Debrzno</t>
  </si>
  <si>
    <t>Świetlica wiejska w Skowarnkach, 77-310 Debrzno</t>
  </si>
  <si>
    <t>Świetlica wiejska w Boboszewie, 77-310 Debrzno</t>
  </si>
  <si>
    <t>Świetlica wiejska w Myśligoszczy, 77-310 Debrzno</t>
  </si>
  <si>
    <t>Świetlica wiejska w Buce, 77-310 Debrzno</t>
  </si>
  <si>
    <t>Świetlica wiejska w Nowym Gronowie, 77-310 Debrzno</t>
  </si>
  <si>
    <t>Świetlica wiejska w Drozdowie, 77-310 Debrzno</t>
  </si>
  <si>
    <t>Świetlica wiejska w Głównej, 77-310 Debrzno</t>
  </si>
  <si>
    <t>Stacja Uzdatniania Wody Debrzno-Parkowa</t>
  </si>
  <si>
    <t>budynek stacji</t>
  </si>
  <si>
    <t>1916</t>
  </si>
  <si>
    <t>gasnice proszkowe</t>
  </si>
  <si>
    <t>ul. Parkowa 1</t>
  </si>
  <si>
    <t>drewniany</t>
  </si>
  <si>
    <t>zły</t>
  </si>
  <si>
    <t>dostateczny</t>
  </si>
  <si>
    <t xml:space="preserve"> NIE</t>
  </si>
  <si>
    <t>zbiornik wieżowy</t>
  </si>
  <si>
    <t>1991</t>
  </si>
  <si>
    <t>b.dobry</t>
  </si>
  <si>
    <t>Budynek kratowni</t>
  </si>
  <si>
    <t>technologiczny</t>
  </si>
  <si>
    <t>gaśnice,dozór</t>
  </si>
  <si>
    <t>ul. Harcerska</t>
  </si>
  <si>
    <t xml:space="preserve">blacha ocieplana, </t>
  </si>
  <si>
    <t>bl. trapezowa, stal</t>
  </si>
  <si>
    <t>Budynek stacji dmuch.</t>
  </si>
  <si>
    <t>Budynek agregatu (remont)</t>
  </si>
  <si>
    <t>techniczny</t>
  </si>
  <si>
    <t>papa</t>
  </si>
  <si>
    <t>Budynek socjalno techniczny (remont)</t>
  </si>
  <si>
    <t>socjalny, techniczny</t>
  </si>
  <si>
    <t>stropodach</t>
  </si>
  <si>
    <t>Budynek stacji odwadniania</t>
  </si>
  <si>
    <t>Przepompownia ścieków</t>
  </si>
  <si>
    <t>Stacja Uzdatniania Wody Uniechów</t>
  </si>
  <si>
    <t>hydrofornia</t>
  </si>
  <si>
    <t>gaśnice</t>
  </si>
  <si>
    <t>Uniechów</t>
  </si>
  <si>
    <t>płyta korytkowa</t>
  </si>
  <si>
    <t>styropapa</t>
  </si>
  <si>
    <t>blaszak</t>
  </si>
  <si>
    <t>konstrukcja stalowa</t>
  </si>
  <si>
    <t>Uniechów 18C</t>
  </si>
  <si>
    <t>gospodarczy</t>
  </si>
  <si>
    <t>Budynek gospodarczy</t>
  </si>
  <si>
    <t>Drozdowo</t>
  </si>
  <si>
    <t>Buka</t>
  </si>
  <si>
    <t>beton/papa</t>
  </si>
  <si>
    <t>drewniane</t>
  </si>
  <si>
    <t>Buchowo 12/2</t>
  </si>
  <si>
    <t>Uniechówek 1/1</t>
  </si>
  <si>
    <t>drewno / papa</t>
  </si>
  <si>
    <t>Rozwory /świetlica/</t>
  </si>
  <si>
    <t>x</t>
  </si>
  <si>
    <t>drewno / dachówka</t>
  </si>
  <si>
    <t>Buchowo 19/1</t>
  </si>
  <si>
    <t>drewniana  / blacha</t>
  </si>
  <si>
    <t>Bud.mag./warsztat/</t>
  </si>
  <si>
    <t>drewniana / papa</t>
  </si>
  <si>
    <t>Bud.socjalne, biura</t>
  </si>
  <si>
    <t>Baza  (bud.+garaż)</t>
  </si>
  <si>
    <t>betonowa / papa</t>
  </si>
  <si>
    <t>Myśligoszcz 46</t>
  </si>
  <si>
    <t>świetlica</t>
  </si>
  <si>
    <t>Świetlica</t>
  </si>
  <si>
    <t>Boboszewo 15</t>
  </si>
  <si>
    <t>Skowarnki 18A</t>
  </si>
  <si>
    <t>Słupia świetlica 38A</t>
  </si>
  <si>
    <t xml:space="preserve">Świetlica </t>
  </si>
  <si>
    <t>Rozwory 7A /świetlica/</t>
  </si>
  <si>
    <t>Prusinowo 26A/świetlica/</t>
  </si>
  <si>
    <t>drewniana / dachówka</t>
  </si>
  <si>
    <t>1  + poddasze</t>
  </si>
  <si>
    <t>Stare Gronowo 48</t>
  </si>
  <si>
    <t>drewniana / blacha trapezowa</t>
  </si>
  <si>
    <t>Uniechów 18C/świetlica + lokal użytkowy/</t>
  </si>
  <si>
    <t>Główna 4</t>
  </si>
  <si>
    <t>Stanisławka 10b</t>
  </si>
  <si>
    <t>drewniana / blachodachówka</t>
  </si>
  <si>
    <t>Nowe Gronowo 27</t>
  </si>
  <si>
    <t>Skowarnki 15</t>
  </si>
  <si>
    <t>drewniana / blachodochówka</t>
  </si>
  <si>
    <t>Strzeczona 4A/dom kult.+lok.mieszk./</t>
  </si>
  <si>
    <t>Stare Gronowo 85/17</t>
  </si>
  <si>
    <t>mieszkalny</t>
  </si>
  <si>
    <t>Lokal mieszkalny w budynku</t>
  </si>
  <si>
    <t>drewniana / eternit</t>
  </si>
  <si>
    <t>Stare Gronowo 25/3</t>
  </si>
  <si>
    <t>zła</t>
  </si>
  <si>
    <t>Strzeczona 34</t>
  </si>
  <si>
    <t>Budynek mieszkalny</t>
  </si>
  <si>
    <t>Lokal mieszkalny - udział w budynku</t>
  </si>
  <si>
    <t>Skowarnki  10/ 4 i 4A</t>
  </si>
  <si>
    <t>Skowarnki  10/ 1 i 2</t>
  </si>
  <si>
    <t>Skowarnki   9/1</t>
  </si>
  <si>
    <t>Skowarnki   9/ 2</t>
  </si>
  <si>
    <t>Skowarnki   7/ 3</t>
  </si>
  <si>
    <t>Skowarnki   7/ 2</t>
  </si>
  <si>
    <t>Skowarnki   7/ 1</t>
  </si>
  <si>
    <t>Stanisławka 14</t>
  </si>
  <si>
    <t>Stanisławka 8/4</t>
  </si>
  <si>
    <t>Stanisławka 5/3</t>
  </si>
  <si>
    <t>mieszkalny, użytkowy</t>
  </si>
  <si>
    <t>Rozwory 4/1 i 4/2</t>
  </si>
  <si>
    <t>drewniana / dachówka        betonowa / papa</t>
  </si>
  <si>
    <t>Rozwory 20</t>
  </si>
  <si>
    <t>Pokrzywy 6/2</t>
  </si>
  <si>
    <t>Pokrzywy 3/1 i 3/3</t>
  </si>
  <si>
    <t>Pokrzywy 2/3</t>
  </si>
  <si>
    <t>Pokrzywy 2/2</t>
  </si>
  <si>
    <t>beton / papa</t>
  </si>
  <si>
    <t>Pokrzywy  7/2</t>
  </si>
  <si>
    <t>Bud. mieszkalne po szkole</t>
  </si>
  <si>
    <t>Pokrzywy  4/1</t>
  </si>
  <si>
    <t>betonowe</t>
  </si>
  <si>
    <t>Kamień 5A/6</t>
  </si>
  <si>
    <t>Kamień 5A/2</t>
  </si>
  <si>
    <t>Gniewno 5/1</t>
  </si>
  <si>
    <t>Gniewno 4/3</t>
  </si>
  <si>
    <t>Gniewno 3/4</t>
  </si>
  <si>
    <t>Gniewno 2/1</t>
  </si>
  <si>
    <t>Buchowo 8/2</t>
  </si>
  <si>
    <t>Buchowo 8/1</t>
  </si>
  <si>
    <t>Buchowo 5/4</t>
  </si>
  <si>
    <t>Buchowo 11/1</t>
  </si>
  <si>
    <t>Boboszewo 7/1</t>
  </si>
  <si>
    <t>drewno / blacha trapezowa</t>
  </si>
  <si>
    <t>drewno / blachodachówka</t>
  </si>
  <si>
    <t>Hala sportowa z zapleczem</t>
  </si>
  <si>
    <t>7 gaśnic + 2 hydranty</t>
  </si>
  <si>
    <t>ul. Królewska 8,77-310 Debrzno</t>
  </si>
  <si>
    <t>płyta obornicka</t>
  </si>
  <si>
    <t>Nowa szkoła</t>
  </si>
  <si>
    <t>3 gaśnice + 3 hydranty</t>
  </si>
  <si>
    <t>żelbeton</t>
  </si>
  <si>
    <t xml:space="preserve">Biblioteka + sala komputerowa </t>
  </si>
  <si>
    <t>Czerwony budynek</t>
  </si>
  <si>
    <t>szkoła</t>
  </si>
  <si>
    <t>dachówka</t>
  </si>
  <si>
    <t>Część środkowa</t>
  </si>
  <si>
    <t>Papa + dachówka</t>
  </si>
  <si>
    <t xml:space="preserve">Pawilon </t>
  </si>
  <si>
    <t>Papa</t>
  </si>
  <si>
    <t>Boisko wielofunkcyjne</t>
  </si>
  <si>
    <t>Ogrodzenie</t>
  </si>
  <si>
    <t xml:space="preserve">Plac zabaw </t>
  </si>
  <si>
    <t>Budynek szkolny</t>
  </si>
  <si>
    <t>gaśnice proszkowe 8 szt.</t>
  </si>
  <si>
    <t>cegła, pustak</t>
  </si>
  <si>
    <t xml:space="preserve">strop gęsto-żebrowy </t>
  </si>
  <si>
    <t>papa termozgrzewalna na płytach gestożebrowych</t>
  </si>
  <si>
    <t>budynek gospodarczy</t>
  </si>
  <si>
    <t>kraty w oknach i drzwiach w pracowni komp., lokalny alarm dźwiękowy i świetlny w pracowni</t>
  </si>
  <si>
    <t>papa na deskach drewnianych</t>
  </si>
  <si>
    <t>Ogrodzenie szkoły</t>
  </si>
  <si>
    <t>siatka stalowa powlekana, słupki stalowe, podmurówka</t>
  </si>
  <si>
    <t>tak</t>
  </si>
  <si>
    <t>pustaki</t>
  </si>
  <si>
    <t>betonowy</t>
  </si>
  <si>
    <t>dobra</t>
  </si>
  <si>
    <t>bardzo dobra</t>
  </si>
  <si>
    <t>pustaki, cegła</t>
  </si>
  <si>
    <t>Debrzno, Traugutta 2</t>
  </si>
  <si>
    <t>dach metalowa konstrukcja dachówka ceramiczna</t>
  </si>
  <si>
    <t>4350m2</t>
  </si>
  <si>
    <t>Wiata przystankowa</t>
  </si>
  <si>
    <t>Strzeczona</t>
  </si>
  <si>
    <t>cel społeczny</t>
  </si>
  <si>
    <t>Uniechówek</t>
  </si>
  <si>
    <t>ppoż</t>
  </si>
  <si>
    <t>Lokal Smug</t>
  </si>
  <si>
    <t>współwłasność budynku</t>
  </si>
  <si>
    <t>Smug</t>
  </si>
  <si>
    <t>drewniane cementowe</t>
  </si>
  <si>
    <t>dachówka cementowa</t>
  </si>
  <si>
    <t>Główna</t>
  </si>
  <si>
    <t>płyta warstwowa</t>
  </si>
  <si>
    <t>Lokal mieszkalny ul. Czerniakowska 1a</t>
  </si>
  <si>
    <t>współwłasność budynku usługowo-mieszkalnego</t>
  </si>
  <si>
    <t>do sprzedaży</t>
  </si>
  <si>
    <t>Debrzno</t>
  </si>
  <si>
    <t>Stare Gronowo</t>
  </si>
  <si>
    <t>Cierznie</t>
  </si>
  <si>
    <t>Przypólsko</t>
  </si>
  <si>
    <t>Altana Uniechów</t>
  </si>
  <si>
    <t>rekreacja</t>
  </si>
  <si>
    <t>Przystanek autobusowy</t>
  </si>
  <si>
    <t>Słupia</t>
  </si>
  <si>
    <t>Uniechów wyb.</t>
  </si>
  <si>
    <t>Skowarnki</t>
  </si>
  <si>
    <t>Nowe Gronowo</t>
  </si>
  <si>
    <t>Rozwory</t>
  </si>
  <si>
    <t>Myśligoszcz</t>
  </si>
  <si>
    <t>Myśligoszcz II</t>
  </si>
  <si>
    <t>Kamień</t>
  </si>
  <si>
    <t>Stanisławka</t>
  </si>
  <si>
    <t>Grzymisław</t>
  </si>
  <si>
    <t>Gniewno</t>
  </si>
  <si>
    <t>Oś. Na Wzgórzu Debrzno</t>
  </si>
  <si>
    <t>papa termozgrzewalna</t>
  </si>
  <si>
    <t>Prusinowo</t>
  </si>
  <si>
    <t>Remiza OSP</t>
  </si>
  <si>
    <t>zadania ppoż</t>
  </si>
  <si>
    <t>Garaż OSP</t>
  </si>
  <si>
    <t>Sala gimnastyczna St. Gronowo</t>
  </si>
  <si>
    <t>sala gimnastyczna</t>
  </si>
  <si>
    <t>Buchowo</t>
  </si>
  <si>
    <t>Pomost j. Żuczek</t>
  </si>
  <si>
    <t>Pomost j. Staw Miejski</t>
  </si>
  <si>
    <t>Plac zabaw Buka</t>
  </si>
  <si>
    <t>Plac zabaw Grzymisław</t>
  </si>
  <si>
    <t>Plac zabaw Buchowo</t>
  </si>
  <si>
    <t>Plac zabaw Zielone Wzgórze</t>
  </si>
  <si>
    <t>Plac zabaw ul. Witosa</t>
  </si>
  <si>
    <t>Plac zabaw Uniechówek</t>
  </si>
  <si>
    <t>Plac zabaw Stare Gronowo</t>
  </si>
  <si>
    <t>Plac zabaw Myśligoszcz</t>
  </si>
  <si>
    <t>Plac zabaw Rozwory</t>
  </si>
  <si>
    <t>Plac zabaw ul. Czerniakowska</t>
  </si>
  <si>
    <t>cel rekreacyjny</t>
  </si>
  <si>
    <t>Plac zabaw Nowe Gronowo</t>
  </si>
  <si>
    <t>Plac zabaw Uniechów</t>
  </si>
  <si>
    <t>Plac zabaw Strzeczona</t>
  </si>
  <si>
    <t>Boboszewo</t>
  </si>
  <si>
    <t>Plac zabaw Gniewno</t>
  </si>
  <si>
    <t>Plac zabaw Skowarnki</t>
  </si>
  <si>
    <t>Plac zabaw Cierznie</t>
  </si>
  <si>
    <t>Plac zabaw Słupia</t>
  </si>
  <si>
    <t>cel sportowo-rekreacyjny</t>
  </si>
  <si>
    <t>Składowisko</t>
  </si>
  <si>
    <t>Budynek gospodarczy /składowisko/</t>
  </si>
  <si>
    <t xml:space="preserve">alarm </t>
  </si>
  <si>
    <t>Pędziszewo</t>
  </si>
  <si>
    <t>Budynek Boboszewo nr 1</t>
  </si>
  <si>
    <t>565m2</t>
  </si>
  <si>
    <t>Stadion MKS</t>
  </si>
  <si>
    <t>Świetlica Buka</t>
  </si>
  <si>
    <t>gazobeton</t>
  </si>
  <si>
    <t>stropodach dwuspadowy, wiązar dachowy drewniany, blachodachówka</t>
  </si>
  <si>
    <t>67,42m2</t>
  </si>
  <si>
    <t>88,57m2</t>
  </si>
  <si>
    <t>Targowisko gminne na wolnym powietrzu</t>
  </si>
  <si>
    <t>handel</t>
  </si>
  <si>
    <t>strop nad przyziemiem</t>
  </si>
  <si>
    <t>wieniec żelbetowy</t>
  </si>
  <si>
    <t>2029,49m2</t>
  </si>
  <si>
    <t xml:space="preserve">Uniechów </t>
  </si>
  <si>
    <t xml:space="preserve">drewniane  </t>
  </si>
  <si>
    <t>99m2</t>
  </si>
  <si>
    <t>62m2</t>
  </si>
  <si>
    <t>Debrzno, ul. Długa</t>
  </si>
  <si>
    <t>12, pustka powietrzna 3 cm, cegła</t>
  </si>
  <si>
    <t>dachówka cementowa, wiązary drewaniane prefabrykowane</t>
  </si>
  <si>
    <t>Plac Zabaw Główna</t>
  </si>
  <si>
    <t>Plac zabaw Boboszewo</t>
  </si>
  <si>
    <t>Altana Skowarnki</t>
  </si>
  <si>
    <t>Boisko wielofunkcyjne Orlik</t>
  </si>
  <si>
    <t>alarm, monitoring</t>
  </si>
  <si>
    <t>konterener socjalny /składowisko/</t>
  </si>
  <si>
    <t>kontener socjalny</t>
  </si>
  <si>
    <t>garaż /składowisko/</t>
  </si>
  <si>
    <t>częściowo</t>
  </si>
  <si>
    <t>TAK / hale usługowo-magazynowo-produkcyjne - wełna mineralna</t>
  </si>
  <si>
    <t>beton, stal</t>
  </si>
  <si>
    <t>papa, płyta warstwowa</t>
  </si>
  <si>
    <t>1552,80 m2</t>
  </si>
  <si>
    <t>Ogrodzenie Inkubatora Cierznie</t>
  </si>
  <si>
    <t>Oświetlenie zewnętrzne Inkubatora Cierznie</t>
  </si>
  <si>
    <t>drogi i parkingi</t>
  </si>
  <si>
    <t>Inkubator Przedsiębiorczości</t>
  </si>
  <si>
    <t>Żłobek Gminny</t>
  </si>
  <si>
    <t>Ul. Ogrodowa 20A, 77-310 Debrzno</t>
  </si>
  <si>
    <t>360350824</t>
  </si>
  <si>
    <t>8891Z</t>
  </si>
  <si>
    <t>ŻŁOBEK</t>
  </si>
  <si>
    <t>ul. Ogrodowa 20A</t>
  </si>
  <si>
    <t>bloczki betonowe</t>
  </si>
  <si>
    <t>żelbetonowe</t>
  </si>
  <si>
    <t>stopodach i papa</t>
  </si>
  <si>
    <t>748,62 m2</t>
  </si>
  <si>
    <t>PLAC ZABAW</t>
  </si>
  <si>
    <t>Budynki szkolne</t>
  </si>
  <si>
    <t>1909-39</t>
  </si>
  <si>
    <t>gasnice, hydrant przy szkole i w szkole (nowy budynek) dozór przez część doby, zabezpieczenie alarmowe elektroniczne z powiadamianiem telefonicznym KPP w Człuchowie, sygnalizacja</t>
  </si>
  <si>
    <t>Stare Gronowo 2</t>
  </si>
  <si>
    <t>cegłą czerwona</t>
  </si>
  <si>
    <t>Betonowo – drewniane</t>
  </si>
  <si>
    <t>Dachówka Euronit</t>
  </si>
  <si>
    <t>deski</t>
  </si>
  <si>
    <t>drewno pokryte papą</t>
  </si>
  <si>
    <t>do remontu</t>
  </si>
  <si>
    <t>SP Stare Gronowo</t>
  </si>
  <si>
    <t>Budynek Inkubatora Cierznie wraz z towarzyszącą infrastrukturą</t>
  </si>
  <si>
    <t>plac zabaw, szatnia, stołówka, inne</t>
  </si>
  <si>
    <t>Sala gimnastyczna wraz z zapleczem socjalnym. /Stare Gronowo 2 – budynek w zasobach UMiG Debrzno/</t>
  </si>
  <si>
    <t>P-poż</t>
  </si>
  <si>
    <t>Monitoring Miasta Debrzna</t>
  </si>
  <si>
    <t>Stanisławka 10/4</t>
  </si>
  <si>
    <t>1. Centrum Kultury Sportu i Turystyki</t>
  </si>
  <si>
    <t>Ogrodzenie przedszkola</t>
  </si>
  <si>
    <t>Elementy mające wpływ na ocenę ryzyka (wpisać zgodnie z pkt. 9 ankiety ogólnej)</t>
  </si>
  <si>
    <t>Czy w konstrukcji budynków występuje płyta warstwowa? (Jeśli tak, to proszę wpisać rodzaj wypełnienia)</t>
  </si>
  <si>
    <t>cmentarze komunalne, place zabaw, warsztat mechaniczny</t>
  </si>
  <si>
    <t>Tabela nr 5</t>
  </si>
  <si>
    <t>Tabela nr 6</t>
  </si>
  <si>
    <t>suma ubezpieczenia przyjęta do ubezpieczenia- wartość i rodzaj</t>
  </si>
  <si>
    <t>ŁACZNA SUMA UBEZP.</t>
  </si>
  <si>
    <t>wykorzystanie enegii słonecznej</t>
  </si>
  <si>
    <t>urządzenia fotowoltaniczne i zewnętrzne pompy ciepła zamieszczone na dachach prywatnych budynków (a w 1 lokalizacji na ziemi)</t>
  </si>
  <si>
    <t>Świetlica wiejska w Prusinowie, 77-310 Debrzno</t>
  </si>
  <si>
    <t xml:space="preserve"> 843-10-72-497</t>
  </si>
  <si>
    <t>Szkoła Podstawowa w Debrznie</t>
  </si>
  <si>
    <t>Wiata rekreacyjna m. Prusinowo</t>
  </si>
  <si>
    <t>Wiata rekreacyjna m. Buka</t>
  </si>
  <si>
    <t>Wiata Przystankowa ul. Ogrodowa</t>
  </si>
  <si>
    <t>Wiata przystankowa m. Boboszewo</t>
  </si>
  <si>
    <t xml:space="preserve">Świetlica, biblioteka - Pałac </t>
  </si>
  <si>
    <t>Świelica  bez lok. mieszk.</t>
  </si>
  <si>
    <t>Świetlica  bez lok. mieszk.</t>
  </si>
  <si>
    <t>Cierznie 19</t>
  </si>
  <si>
    <t>Świetlica/kaplica/ bez lok. mieszk.</t>
  </si>
  <si>
    <t>Świetlica bez lok. mieszk.</t>
  </si>
  <si>
    <t>Myśligoszcz /Remiza/świetlica</t>
  </si>
  <si>
    <t>Traugutta 12</t>
  </si>
  <si>
    <t xml:space="preserve">Komputer PC </t>
  </si>
  <si>
    <t xml:space="preserve">udostępnianie pomieszczen pod wynajem dla psiędsiębiorów. W budynku funkcjonują m.in. zakład stolarski wraz z lakiernią, zakład produkujący pellet </t>
  </si>
  <si>
    <t xml:space="preserve">Boboszewo 4 </t>
  </si>
  <si>
    <t>lokal mieszkalny</t>
  </si>
  <si>
    <t>Strzeczona 4A/lok.mieszk./</t>
  </si>
  <si>
    <t>lokale mieszkalne</t>
  </si>
  <si>
    <t>Cierznie 19/1 i 2</t>
  </si>
  <si>
    <t>Skowarnki 15/1, 2 i 3</t>
  </si>
  <si>
    <t>Nowe Gronowo 27/lok. mieszk./</t>
  </si>
  <si>
    <t>8431002700</t>
  </si>
  <si>
    <t>betonowo – drewniane</t>
  </si>
  <si>
    <t>dachówka Euronit</t>
  </si>
  <si>
    <t>Budynek gospodarczy /garaż/</t>
  </si>
  <si>
    <t>Budynek gospodarczy szopa</t>
  </si>
  <si>
    <t>Plac zabaw</t>
  </si>
  <si>
    <t xml:space="preserve">Ogrodzenie szkolne </t>
  </si>
  <si>
    <t>Zestaw TIK (projekt „Uczeń...”)</t>
  </si>
  <si>
    <t>Projektor Hitachi (2 szt.)</t>
  </si>
  <si>
    <t>Tablice interaktywne (2 szt.)</t>
  </si>
  <si>
    <t>Wizualizer</t>
  </si>
  <si>
    <t xml:space="preserve">Domki letniskowe 3 szt. </t>
  </si>
  <si>
    <t>J. Żuczek</t>
  </si>
  <si>
    <t>Wiata przystankowa 4 szt</t>
  </si>
  <si>
    <t xml:space="preserve">Wiata przystankowa </t>
  </si>
  <si>
    <t xml:space="preserve">Sauna </t>
  </si>
  <si>
    <t>j. Żuczek</t>
  </si>
  <si>
    <t>boisko do piłki plażowej</t>
  </si>
  <si>
    <t>J. Staw Miejski</t>
  </si>
  <si>
    <t xml:space="preserve">Wiata rekreacyjna </t>
  </si>
  <si>
    <t>Wiata rekreacyjna</t>
  </si>
  <si>
    <t xml:space="preserve"> Centrala telefoniczna z wyposażeniem </t>
  </si>
  <si>
    <t xml:space="preserve">Serwer DELL Power Edge R440 </t>
  </si>
  <si>
    <t>Komputer stacjonarny DELL VOS 3670 szt 2</t>
  </si>
  <si>
    <t>Monitor 23,8" PHILIPS szt 3</t>
  </si>
  <si>
    <t>Komputer stacjonarny AIO LEN</t>
  </si>
  <si>
    <t>Monitor IIYAMA 24"</t>
  </si>
  <si>
    <t>DELL 7010 I5</t>
  </si>
  <si>
    <t>Sprzet nagłaśniający BEHRINGER MPA200BT</t>
  </si>
  <si>
    <t>Autoklaw medyczny</t>
  </si>
  <si>
    <t>Sprzęt elektroniczny kina w budynku CKSiT</t>
  </si>
  <si>
    <t xml:space="preserve">Laptop MACBook Air 13-inch wraz z wyposażeniem </t>
  </si>
  <si>
    <t>Samsung J530F Galaxy J5 359665091951589</t>
  </si>
  <si>
    <t>Samsung J530F Galaxy J5 359665091955903</t>
  </si>
  <si>
    <t>Samsung J530F Galaxy J5 359665091956356</t>
  </si>
  <si>
    <t>Samsung J530F Galaxy J5 359665091956638</t>
  </si>
  <si>
    <t>Samsung J530F Galaxy J5 359665091956778</t>
  </si>
  <si>
    <t>Zestaw nagłaśnający</t>
  </si>
  <si>
    <t>dysk SSD UV 400SER</t>
  </si>
  <si>
    <t>QNAP TS-251</t>
  </si>
  <si>
    <t>UPS BE700G</t>
  </si>
  <si>
    <t>Laptop Dell</t>
  </si>
  <si>
    <t>8520Z</t>
  </si>
  <si>
    <t>szkoły podstawowe</t>
  </si>
  <si>
    <t xml:space="preserve">Komputer DELL </t>
  </si>
  <si>
    <t>komputer FTS ESPRIMO  szt. 10 x 423,40</t>
  </si>
  <si>
    <t>Monitor LCD  19 HP  SZT. 10 X 158,50</t>
  </si>
  <si>
    <t xml:space="preserve">projektor HITACHI CP </t>
  </si>
  <si>
    <t>Zestaw sprzetu "Uczen z małej szkoły w wielkim swiecie"</t>
  </si>
  <si>
    <t>Projektor HITACHI CP-EX302N</t>
  </si>
  <si>
    <t>Komputer DELL</t>
  </si>
  <si>
    <t>Projektor HITACHI szt. 2 x 2950</t>
  </si>
  <si>
    <t xml:space="preserve">Kserokopiarka Konica Minolta </t>
  </si>
  <si>
    <t>Zestaw "Uczeń…"</t>
  </si>
  <si>
    <t>Zestaw multimedialny</t>
  </si>
  <si>
    <t>Monitory interaktywne 65 cali Promethean ( 3 szt.)</t>
  </si>
  <si>
    <t xml:space="preserve">Urządzenie wielofunkcyjne Brother </t>
  </si>
  <si>
    <t>Kopiarka ksero z dupleksem Minolta</t>
  </si>
  <si>
    <t>Notebook LENOVO YOGA 300</t>
  </si>
  <si>
    <t>Notebook SlimNote Kiano 14,2</t>
  </si>
  <si>
    <t>2. Szkola Podstawowa Stare Gronowo</t>
  </si>
  <si>
    <t>Urząd Miejski</t>
  </si>
  <si>
    <t>Tabela nr 1 - Informacje ogólne do oceny ryzyka w Gminie Debrzno</t>
  </si>
  <si>
    <t xml:space="preserve">WYKAZ LOKALIZACJI, W KTÓRYCH PROWADZONA JEST DZIAŁALNOŚĆ ORAZ LOKALIZACJI, GDZIE ZNAJDUJE SIĘ MIENIE NALEŻĄCE DO JEDNOSTEK  GMINY DEBRZNO. </t>
  </si>
  <si>
    <t>Tabela nr 3 - Wykaz sprzętu elektronicznego w Gminie Debrzno</t>
  </si>
  <si>
    <t>w tym: mienie będące w posiadnaiu na podstawie umów najmu, dzierżawy, leasingu, uzyczenia lub umów pokrewnych</t>
  </si>
  <si>
    <t>'000530212</t>
  </si>
  <si>
    <t>czy budynek jest przeznaczony do rozbiórki? (TAK/NIE)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</si>
  <si>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</si>
  <si>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</si>
  <si>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t>Budynek UMiG Debrzno</t>
  </si>
  <si>
    <t>Plac zabaw m. Prusinowo</t>
  </si>
  <si>
    <t>cel rekeracyjny</t>
  </si>
  <si>
    <t>Urządzenie wielofunkcyjne EPSON Soł. Prusinowo</t>
  </si>
  <si>
    <t>Skanet Brother ADS-2800wyj1</t>
  </si>
  <si>
    <t>komp. Vostro 3670 WIN 10  ( 3szt)</t>
  </si>
  <si>
    <t>komp. DELL Inspirion 15</t>
  </si>
  <si>
    <t>Niszczarka FELLOWES 92CS</t>
  </si>
  <si>
    <t>Kamera termowizyjna OSP Debrzno</t>
  </si>
  <si>
    <t>Radiotelefon VHS OSP Debrzno</t>
  </si>
  <si>
    <t>Radiotelefon VHF/UHF OSP Debrzno (4 szt)</t>
  </si>
  <si>
    <t>Radiotelefon VHF/UHF PD 565 OSP Debrzno</t>
  </si>
  <si>
    <t>Defibrylator AED OSP St. Gronowo</t>
  </si>
  <si>
    <t>Radiotelefon VHF/UHF PD 565 OSP Strzeczona</t>
  </si>
  <si>
    <t>Zestaw muzyczny MANTA Soł. Główna</t>
  </si>
  <si>
    <t>Zestaw nagłasniajacy Soł. Skowarnki</t>
  </si>
  <si>
    <t>Laptop DELL VOST</t>
  </si>
  <si>
    <t>instalacja elekryczna</t>
  </si>
  <si>
    <t>liczba pracowników</t>
  </si>
  <si>
    <t>liczna uczniów</t>
  </si>
  <si>
    <t>300 uczestników</t>
  </si>
  <si>
    <t>Przedszkole</t>
  </si>
  <si>
    <t>Tak</t>
  </si>
  <si>
    <t>Tabela nr 7</t>
  </si>
  <si>
    <t>Telefon Huawei P20 lite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</si>
  <si>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</si>
  <si>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</si>
  <si>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</si>
  <si>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</si>
  <si>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</si>
  <si>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</si>
  <si>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</si>
  <si>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</si>
  <si>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</si>
  <si>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</si>
  <si>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</si>
  <si>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</si>
  <si>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</si>
  <si>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</si>
  <si>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</si>
  <si>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Wykaz maszyn i urządzeń do ubezpieczenia od awarii</t>
  </si>
  <si>
    <t>L.P.</t>
  </si>
  <si>
    <t>Nazwa maszyny (urządzenia)</t>
  </si>
  <si>
    <t>Numer seryjny</t>
  </si>
  <si>
    <t>Moc, wydajność, cinienie</t>
  </si>
  <si>
    <t>Producent</t>
  </si>
  <si>
    <t>Suma ubezpieczenia (wartość odtworzeniowa)</t>
  </si>
  <si>
    <t>Miejsce ubezpieczenia (adres)</t>
  </si>
  <si>
    <t>ZAGĘSZCZARKA REWERSYJNA APR 5920 DE</t>
  </si>
  <si>
    <t>s/n 13307834</t>
  </si>
  <si>
    <t>6,6 kW</t>
  </si>
  <si>
    <t>AMMANN</t>
  </si>
  <si>
    <t>1. Zakład Wodociągów i Kanalizacji</t>
  </si>
  <si>
    <t>rzeka 850, jezioro 1100</t>
  </si>
  <si>
    <t>rzeka 200</t>
  </si>
  <si>
    <t>rzeka 170</t>
  </si>
  <si>
    <t>rzeka 190</t>
  </si>
  <si>
    <t>rzeka 160</t>
  </si>
  <si>
    <t>rzeka 30</t>
  </si>
  <si>
    <t>jezioro 400</t>
  </si>
  <si>
    <t>0</t>
  </si>
  <si>
    <t xml:space="preserve">3600Z 3700Z </t>
  </si>
  <si>
    <t>6832Z 7032Z</t>
  </si>
  <si>
    <t>Komputer Dell Vost 3670 Win 10 Pro i3-8100/128/1TB/3YN</t>
  </si>
  <si>
    <t>Monitor 18,5 VS197DE ASUS</t>
  </si>
  <si>
    <t>Urządzenie wielofunkcyjne CANON MF 421 dw</t>
  </si>
  <si>
    <t>Gniewno 1/2,3,5,6,7</t>
  </si>
  <si>
    <t>18.</t>
  </si>
  <si>
    <t>16.</t>
  </si>
  <si>
    <t>Debrzno ul. Rynek 3</t>
  </si>
  <si>
    <t>drewniana / blacha</t>
  </si>
  <si>
    <t>bez gazu</t>
  </si>
  <si>
    <t>17.</t>
  </si>
  <si>
    <t>Stanisławka 10a/1,3,5, 6</t>
  </si>
  <si>
    <t>gaśnice, monitoring</t>
  </si>
  <si>
    <t>kraty, alarm, monitoring, gaśnice</t>
  </si>
  <si>
    <t xml:space="preserve">nie </t>
  </si>
  <si>
    <t>zasilacz awaryjny UPS BE 400x4</t>
  </si>
  <si>
    <t>Aparat SONY (1 szt.)</t>
  </si>
  <si>
    <t>Telefon HUAWEI (2 szt.)</t>
  </si>
  <si>
    <t>Zestaw muzyczny MANTA (1 szt.)</t>
  </si>
  <si>
    <t xml:space="preserve"> Niszczarka OPUS VS 711 CD</t>
  </si>
  <si>
    <t>Laminator OPUS Unilam Basic A3</t>
  </si>
  <si>
    <t>Drukarka Brother HL -1112E</t>
  </si>
  <si>
    <t>Drukarka Brother HL -1222WE WI-FI</t>
  </si>
  <si>
    <t>Urządzenie wielofuncyjne HP Desjet INK ADV 5075</t>
  </si>
  <si>
    <t>Monitor A OC 24" 24B1XHS VGA HDMI</t>
  </si>
  <si>
    <t>Notebook Kiano</t>
  </si>
  <si>
    <t>Aktywna kolumna głośnikowa z mikrofonem</t>
  </si>
  <si>
    <t>Notebook HP  Pentium</t>
  </si>
  <si>
    <t>Tablety M10 2GB wifi Blacka /19 sztuk./</t>
  </si>
  <si>
    <t>Budynki szkolne zostały docieplone i założono nową elewację. Koszt 80 tys zł. Jesień 2018r.</t>
  </si>
  <si>
    <t>TAK (do przewozu żywności)</t>
  </si>
  <si>
    <t>KIEROWNIE W ZAKRESIE EFEKTYWNOŚCI GOSPODAROWANIA</t>
  </si>
  <si>
    <t xml:space="preserve"> Szkoła Podstawowa w Uniechowie</t>
  </si>
  <si>
    <t xml:space="preserve"> Zakład Wodociągów i Kanalizacji</t>
  </si>
  <si>
    <t>razem</t>
  </si>
  <si>
    <t>Kocioł C.O.</t>
  </si>
  <si>
    <t>75 KW</t>
  </si>
  <si>
    <t>Świetlica Słupia</t>
  </si>
  <si>
    <t>30KW</t>
  </si>
  <si>
    <t>Świetlica Stanisławka</t>
  </si>
  <si>
    <t>40KW</t>
  </si>
  <si>
    <t>Świetlica Myśligoszcz</t>
  </si>
  <si>
    <t>90KW</t>
  </si>
  <si>
    <t>Świetlica Stare Gronowo</t>
  </si>
  <si>
    <t>50KW</t>
  </si>
  <si>
    <t>Świetlica Rozwory</t>
  </si>
  <si>
    <t>70KW</t>
  </si>
  <si>
    <t>Świetlica Strzeczona</t>
  </si>
  <si>
    <t>Świetlica Uniechów</t>
  </si>
  <si>
    <t>2. Urząd Miejski</t>
  </si>
  <si>
    <t>Tabela nr 2 - Wykaz budynków i budowli w  Gminie Debrzno</t>
  </si>
  <si>
    <t>Pokrzywy</t>
  </si>
  <si>
    <t>bloczki</t>
  </si>
  <si>
    <t>żelbet, stal 
płyta warstwowa</t>
  </si>
  <si>
    <t>b.dobry/dostateczny</t>
  </si>
  <si>
    <t>466m2</t>
  </si>
  <si>
    <t>Plac zabaw Os. Słoneczne</t>
  </si>
  <si>
    <t>4 lokalizacje</t>
  </si>
  <si>
    <t>1970/2004</t>
  </si>
  <si>
    <t>1970/2006</t>
  </si>
  <si>
    <t>Wiata przystankowa Debrzno</t>
  </si>
  <si>
    <t>Debrzno ul. Woj. Polskiego</t>
  </si>
  <si>
    <t>Wiata rekreacyjna m. Słupia</t>
  </si>
  <si>
    <t>Wiata rekeracyjna N. Gronowo</t>
  </si>
  <si>
    <t>Wiata rekreacyjna m. Gniewno</t>
  </si>
  <si>
    <t>Dziki skatepark (nawierzchnia + urządzenia)</t>
  </si>
  <si>
    <t>Debrzno -park</t>
  </si>
  <si>
    <t xml:space="preserve">Siłownia plenerowa </t>
  </si>
  <si>
    <t>Mysligoszcz</t>
  </si>
  <si>
    <t>Monitor LCD NEC 27"</t>
  </si>
  <si>
    <t>Komputer DEL VOSTRO 3671 3szt</t>
  </si>
  <si>
    <t>Ploter HP</t>
  </si>
  <si>
    <t>Komp. Sensilo RX620</t>
  </si>
  <si>
    <t>Monitor liyama G-Master</t>
  </si>
  <si>
    <t>Telewizor TCL LED 55P615</t>
  </si>
  <si>
    <t>Kamera Creative CAM SYNC 1080</t>
  </si>
  <si>
    <t>Kamera IP XIAOMI MI Home Sekurity</t>
  </si>
  <si>
    <t>Dell T5810 6C</t>
  </si>
  <si>
    <t>Serwer TS-231P3-2G</t>
  </si>
  <si>
    <t>Ekspres jura E8 PLATIN</t>
  </si>
  <si>
    <t>nazwa środka trwałego</t>
  </si>
  <si>
    <t>rok produkcji</t>
  </si>
  <si>
    <t>wartość (początkowa) - księgowa brutto</t>
  </si>
  <si>
    <t>Latarka kątowa HIGHTSTICK INTRANT XPR-55686RX Atex OSP St Gronowo</t>
  </si>
  <si>
    <t>Radiotelefon HYTERA PD565 2szt OSP St. Gronowo</t>
  </si>
  <si>
    <t xml:space="preserve"> Projektor EPSON EB-S05 Soł. Grzymisław</t>
  </si>
  <si>
    <t>Zestaw bezprzewodowty NOVOX FREE B2 soł. Grzymisław</t>
  </si>
  <si>
    <t>Power Audio JBL Partybox 300 Bluetooth USB Aux soł. Grzymisław</t>
  </si>
  <si>
    <t>Power Audio Blaupunkt PA 15 soł. N. Gronowo</t>
  </si>
  <si>
    <t>Zestaw bezprzewodowy z mikrofonem NOVOX FREE H1 soł. St. Gronowo</t>
  </si>
  <si>
    <t>Projektor ACER X118 HP soł. St. Gronowo</t>
  </si>
  <si>
    <t>Power audio LG FH6 soł. St. Gronowo</t>
  </si>
  <si>
    <t>Power Audio SONY MHCV82D soł. Strzeczona</t>
  </si>
  <si>
    <t>Power Audio SONY MHCV82D soł. Uniechów</t>
  </si>
  <si>
    <t>Budynek CKST ul.Wojska Polskiego 2</t>
  </si>
  <si>
    <t xml:space="preserve"> gaśnice 8 szt, hydranty,dozór pracowniczy część doby</t>
  </si>
  <si>
    <t>Ośrodek Rekreacyjno-Wypoczynkowy nad Jeziorem Żuczek</t>
  </si>
  <si>
    <t>gaśnice 4 szt, dozór pracowniczy część doby</t>
  </si>
  <si>
    <t>Obiekt sportowy przy stadionie miejskim w Debrznie</t>
  </si>
  <si>
    <t>gaśnice 2 szt, dozór pracowniczy część doby</t>
  </si>
  <si>
    <t>Czujnik wielogazowy ALTAIR 4X</t>
  </si>
  <si>
    <t>ZWiK</t>
  </si>
  <si>
    <t>HYDROFORNIA STARE GRONOWO</t>
  </si>
  <si>
    <t>HYDROFORNIA NOWE GRONOWO</t>
  </si>
  <si>
    <t>HYDROFORNIA KAMIEŃ</t>
  </si>
  <si>
    <t>HYDROFORNIA MYŚLIGOSZCZ</t>
  </si>
  <si>
    <t>HYDROFORNIA SŁUPIA</t>
  </si>
  <si>
    <t>HYDROFORNIA CIERZNIE</t>
  </si>
  <si>
    <t>HYDROFORNIA ROZWORY</t>
  </si>
  <si>
    <t>HYDROFORNIA BOBOSZEWO</t>
  </si>
  <si>
    <t>HYDROFORNIA STRZECZONA</t>
  </si>
  <si>
    <t>POMPOWNIA ŚCIEKÓW BOBOSZEWO+AGREGAT</t>
  </si>
  <si>
    <t>Komputer</t>
  </si>
  <si>
    <t>NOTEBOOK HUAWEI MATEBOOK  x 10 szt</t>
  </si>
  <si>
    <t>laptop HP ELITEBOOK FOLIO x 47 szt.</t>
  </si>
  <si>
    <t xml:space="preserve">laptop LENOVO x 3szt. </t>
  </si>
  <si>
    <t xml:space="preserve">laptop DEL VOSTRO x 2 szt. </t>
  </si>
  <si>
    <t xml:space="preserve">laptop SONY VAIO 1 szt. </t>
  </si>
  <si>
    <t>laptop LENOVO IDEA PAD 12 szt.</t>
  </si>
  <si>
    <t>tablety graficzne x 5 szt.</t>
  </si>
  <si>
    <t>Zestaw multimedialny wspomag. eduk. zdalną</t>
  </si>
  <si>
    <t xml:space="preserve">Laptop DEL (kpl) x 4 szt. </t>
  </si>
  <si>
    <t>Laptop Nitro 5I5 8GB</t>
  </si>
  <si>
    <t>Głośnik mobilny Philips</t>
  </si>
  <si>
    <t>Głośnik JBL</t>
  </si>
  <si>
    <t>Smartfon Samsung SM-A307 Galaxy</t>
  </si>
  <si>
    <t>Monitoring sieć LAN</t>
  </si>
  <si>
    <t>1. Wykaz sprzętu elektronicznego stacjonarnego</t>
  </si>
  <si>
    <t xml:space="preserve"> Szkoła Podstawowa w Debrznie</t>
  </si>
  <si>
    <t>Monitor interaktywny SMART</t>
  </si>
  <si>
    <t>laptop Huawei MateBook  D15 (4 szt.)</t>
  </si>
  <si>
    <t>laptop HP EliteBook ( 4 szt.)</t>
  </si>
  <si>
    <t>laptop ASUS (1 szt.)</t>
  </si>
  <si>
    <t>laptop DELL Vostro (2 szt.)</t>
  </si>
  <si>
    <t>wiata „Zielona Klasa”</t>
  </si>
  <si>
    <t>Myśligoszcz 42</t>
  </si>
  <si>
    <t>ogrodzenie</t>
  </si>
  <si>
    <t>Monitor interaktywny PROMETHAN</t>
  </si>
  <si>
    <t>Urządzenie wielofunkcyjne HP</t>
  </si>
  <si>
    <t>Notebook HUAWEI + torba – 4 zestawy</t>
  </si>
  <si>
    <t>Eltibook HP +torba – 5 zestawów</t>
  </si>
  <si>
    <t>Laptop Dell +torba – 2 zestawy</t>
  </si>
  <si>
    <t>drukarka Epson</t>
  </si>
  <si>
    <t xml:space="preserve"> Żłobek Gminny</t>
  </si>
  <si>
    <t xml:space="preserve"> </t>
  </si>
  <si>
    <t>Prowadzenie działalności dydaktyczno, opiekuńczo, wychowawczej.</t>
  </si>
  <si>
    <t>Magazyn</t>
  </si>
  <si>
    <t>Szkoła Podstawowa w Starym Gronowie</t>
  </si>
  <si>
    <t xml:space="preserve">Dell Vostro /2 szt./ </t>
  </si>
  <si>
    <t xml:space="preserve">Niszczarka OPUS TS 2215CD </t>
  </si>
  <si>
    <t xml:space="preserve">Laptop DELL + oprogramowanie </t>
  </si>
  <si>
    <t>4 imprezy, 200 uczestników, imprezy środowiskowe</t>
  </si>
  <si>
    <t>3 imprezy, 500 uczestników, ogólnodostępna</t>
  </si>
  <si>
    <t xml:space="preserve">monitor philips </t>
  </si>
  <si>
    <t>niszczarka 10M x2</t>
  </si>
  <si>
    <t>kserokopiarka bizub c203</t>
  </si>
  <si>
    <t>drukarka HP Laserjet pro</t>
  </si>
  <si>
    <t>kosz na nakretki (serca)x2</t>
  </si>
  <si>
    <t xml:space="preserve"> Ośrodek Pomocy Społecznej</t>
  </si>
  <si>
    <t xml:space="preserve">kierowanie podstawowymi rodzajami działalności publicznej </t>
  </si>
  <si>
    <t>Budynek Centrum Usług społecznych w Debrznie</t>
  </si>
  <si>
    <t>Baszta- punkt widokowy + mury obronne</t>
  </si>
  <si>
    <t>czy w konstrukcji budynku znajduje się płyta warstwowa (TAK/NIE)? Jeżeli TAK, to prosimy o informacje co wykonano z płyty wartstowej oraz jakie jest jej wypełnienie</t>
  </si>
  <si>
    <t>czy budynkek posiada instalację solarną (kolektory słoneczne)? (TAK/NIE). Jeżeli tak, to prosimy o podanie wartości; czy wartość ta wliczona jest do podanej wartości budynku?</t>
  </si>
  <si>
    <t>czy budynkek posiada instalację fotowoltaiczną? (TAK/NIE). Jeżeli tak, to prosimy o podanie wartości; czy wartość ta wliczona jest do podanej wartości budynku?</t>
  </si>
  <si>
    <t>aktualny protokół z okresowego (pięcioletniego) przeglądu stanu technicznego obiektu (TAK/NIE)</t>
  </si>
  <si>
    <t>ocena stanu technicznego budynku i instalacji według protokołu, zalecenia</t>
  </si>
  <si>
    <t>ochrona odgromowa na obiekcie (TAK/NIE), data wykonania badań, uwagi do instalacji</t>
  </si>
  <si>
    <t>TAK/DOBRY</t>
  </si>
  <si>
    <t>Rozbudowa remizy OSP na działce 9/2 w m. Słupia. Wykonanie dokumentacji projektowej, wykonanie rozbudowy remizy o pomieszczenie techniczne o powierzchni użytkowej 12.67m2 a zabudowy 15,38m2 wraz z przyłączem wodociągowym oraz zbiornikiem bezodpływowym na scieku sanitarne, zakup i montaż pieca KOZA k7(konto013), malowanie garażu i zakup i montaż mebli (konto 013). 2017-2018</t>
  </si>
  <si>
    <t>2017-2018 Modernizacja remizy OSP w Starym Gronowie, zwiekszenie wartości o 121.386,20 zł. Wymiana pokrycia dachowego z dachówki, montaż bramy segmentowej podnoszonej, wykonanie opinii technicznej stanu więźby dachowej, wymiana więźby dachowej, naprawa posadzki, ocieplenie, malowanie, przełożenie pokrycia, oblachowanie, orynnowanie, nadzór nad robotami remontowymi i modernizacyjnymi. Od roku 2009 do 2011 - analiza wydatków</t>
  </si>
  <si>
    <t>Budynek w dzierżawie  na podstawie umowy dzierżawy nr 7/2014 z 28.07.2014r.Zwiększenie wartości budynku w związku z "Przebudową i rozbudową budynku CKSiT w Debrznie oraz rozbiórka budynku projektorni"- wartość-1.331.266,58 zł. 10.05.2018r - Zwiększenie wartości budynku o inwestycje - "przebudowę pomieszczeń biurowych na potrzeby pomieszczenia kinowego o wrtości 134.130,00 zł. wykonano(konsultacje merytoryczno-techniczne uruchomienie kina społecznościowego, opracowanie dokumentacji projektowej wraz ze zmianami do pozwolenia na budowę, przebudowano pomeiszczenia biurowe na potrzeby sali kinowej, budowa podestu widowni wraz z fotelami-30szt, wyposażenie: amplituner 1szt, kolumny frontowe 2szt, kolumna centralna 1szt, zestaw kolumn efektowych 4szt, subwoofer 1szt, wbudowana szafa serwerowa 1szt, uchwyty do nagłośnienia 1kpl, niezbedne okablowanie z miedzi beztlenkowej do głosników 1kpl, projektor 3D o rozdzielczości HD1080p z uchwytem dedykowanym w kolorze czarnym 1kpl, ekran ramowy format 16:9 z ramką, powierzchnia Reference Grey, czarne obramowanie pokryte aksamitem 1kpl, wykonanie wewnętrznej instalacji elektrycznej wraz z montażem oświetlenia awaryjnego, ściemniaczy, oświetlenia bocznego, instalacji audio-video 1kpl, klimatyzatory 3,5kW z jednostkami zewnetrznymi 2kpl; roboty dodatkowe: przebudowa rozdzielni elektrycznej, uruchomienie sieci LAN, wypełninie wełną podestów, wykonanie instalacji elektrycznej na korytarzu i na zewnatrz, budowa systemy wentylacji, nadzór inwestorski.F-ra nr 001/11/16/FVS, f-ra nr 131/2016, f-ra nr 6/07/2017, F-ra FV 29/2018, F-ra FV 30/2018, F-ra 5/2018. Naprawa pokrycia dachowego 17.12.2018 wartość 24000,00 f-ra 53/2017 z 13.12.2017. Zwiększenie wartości pomieszczenia kinowego o wartość 11.118,19zł zakup wzmacniacza do głosników efektowych Behronger sz1, przewód HDMI1szt, fotel kinowy 1szt, kanapa kinowa 2-osobowa 1szt, switch TP-Link 1szt, router MikroTik 1szt, pufy SAKO 10szt, kotary na okna 3szt, odkurzacz MPM 1szt, sofa TM--2 1szt, sofa TM-3 1szt, elektryczny pzepływoy podgrzewwacz cieplej wody KOSPEL 1szt. F-ra 45/2018 z 02.07.2018, F-ra FV 110/2018 z 21.11.2018, F-ra 47/SCZ/12/2018 z 13.12.2018.Modernizacja pomieszczeń w budynku CKSiT 31.12.2018 (opracowanie dokumentacji projektowej, przebudowy i zmiany sposobu użytkowania pomieszczeń na gabinety lekarskie, modernizacja pomieszczeń na parterze budynku polegajaca na przebudowie pomieszczeń po SM na potzrzeby gabinetów lekarskich - roboty budowlane, izolacja przeciwwilgociowa scian piwnic, kraty metalowe wewnetrzne, modernizacja sieci teleifnormatycznej, remont komina wentylacyjnego, remont schodów zewnetrznych), F-ra FS-B 76/3/2018 z 20.03.2018, ZGKiM/16/2018 z 27.03.2018, ZGKiM/21/2018 z 24.04.2018, ZGKiM/25/2018 z 29.05.2018, F-ra 52/2018 z 18.06.2018, F-ra FV 44/2018 z 02.07.2018, F-ra FA/130/2018 z 12.09.2018, F-ra FA/136/2018 z 19.09.2018, F-ra FA/163/2018 z 14.11.2018, F-ra 87/USŁ/12/2018 z 17.12.2018, ZGKiM/56/2018 z 05.12.2018, F-ra 52/2018 z 21.12.2018.</t>
  </si>
  <si>
    <t>TAK /DOBRY</t>
  </si>
  <si>
    <t>–</t>
  </si>
  <si>
    <t>TAK
12.07.2020</t>
  </si>
  <si>
    <t>bardzo 
dobry</t>
  </si>
  <si>
    <t>Acer Aspire 5</t>
  </si>
  <si>
    <t>Notebook HP 15S-EQ1086NW</t>
  </si>
  <si>
    <t>Notebook Dell Vostro 3515 warz z oprogramowaniem</t>
  </si>
  <si>
    <t>Aparat NIKON D7500 + obiektyw</t>
  </si>
  <si>
    <t>Gimbal ręczny FEIYUTECH AK2000C</t>
  </si>
  <si>
    <t>Serwer DELL R280 z osprzetem + dyski</t>
  </si>
  <si>
    <t>Kamera termowizyjna - terminal</t>
  </si>
  <si>
    <t>Drukarka laserowa HP Laser MFP 135a</t>
  </si>
  <si>
    <t>Zestaw muzyczny LG XB00M</t>
  </si>
  <si>
    <t>Projektor kina domowego Acer H6541BDi</t>
  </si>
  <si>
    <t>Monitor DELL 27' S2721HS IPS</t>
  </si>
  <si>
    <t>Niszczarka</t>
  </si>
  <si>
    <t>HP Not Paw 14-CE3003NW</t>
  </si>
  <si>
    <t>Monitor Fujitsu (3szt x 1099,00zł)</t>
  </si>
  <si>
    <t>Komputer OPTIMUS GB360T-CRi5/16GB</t>
  </si>
  <si>
    <t>Skaner Plustek OpticSlim 2610 Plus</t>
  </si>
  <si>
    <t>Komp. DELL 5040 SFF (2szt x 1687,50zł)</t>
  </si>
  <si>
    <t>Monitor LED DELL 27' (2 szt x 819,00zł)</t>
  </si>
  <si>
    <t>Monitor iiyama ProLite</t>
  </si>
  <si>
    <t>Niszczarka HSM Securito C18 C</t>
  </si>
  <si>
    <t>Niszczarka REXEL Auto+90X</t>
  </si>
  <si>
    <t>Komputer 5040 SFF i5</t>
  </si>
  <si>
    <t>Budżet roczmy</t>
  </si>
  <si>
    <t>POZOSTAŁA POMOC SPOŁECZNA BEZ ZAKWATEROWANIA, GDZIE INDZIEJ NIESKLASYFIKOWANA</t>
  </si>
  <si>
    <t>Budynek administracyjny</t>
  </si>
  <si>
    <t>Garaż (dobudowany do budynku administracyjnego)</t>
  </si>
  <si>
    <t>Garaż blaszany (metalowy)</t>
  </si>
  <si>
    <t>1979</t>
  </si>
  <si>
    <t>2008</t>
  </si>
  <si>
    <t>przeciwpoż: 4 gaśnice proszkowe, halonowe, przeciwkradzież: system alarmowy, kraty w oknach na parterze bydynku, część budynku oddzielona kratami, dwoje drzwi, dwa zamki, jedne drzwi PCV, instalacje alarmowe - dźwiękowe, obejmuje cały budynek, sygnalizatory powiadamiające p.o. dyrektora OPS, instalacje przeciwpożarowe</t>
  </si>
  <si>
    <t>czujnik systemu alarmowego</t>
  </si>
  <si>
    <t>Debrzno ul. Ogrodowa 27</t>
  </si>
  <si>
    <t>bachodachówka</t>
  </si>
  <si>
    <t xml:space="preserve">urządzenie wielofunkcyjne HP COLOUR </t>
  </si>
  <si>
    <t>niszczarka OPUS OS 2206x3</t>
  </si>
  <si>
    <t>monitor LED 21,9</t>
  </si>
  <si>
    <t>zestaw komputrowy  PN-9</t>
  </si>
  <si>
    <t>zestaw komputerowy PN-17</t>
  </si>
  <si>
    <t>drukarka oki x2</t>
  </si>
  <si>
    <t>monitor acer</t>
  </si>
  <si>
    <t xml:space="preserve">dysk wd </t>
  </si>
  <si>
    <t>monitor  cus</t>
  </si>
  <si>
    <t>zestaw nagłaśniajacy cus</t>
  </si>
  <si>
    <t>projektor cus</t>
  </si>
  <si>
    <t>drukarka cus</t>
  </si>
  <si>
    <t>urzadzenie wielofunkcyjne cus</t>
  </si>
  <si>
    <t>niszczarka cus</t>
  </si>
  <si>
    <t>kosiarka spalinowa nac</t>
  </si>
  <si>
    <t>serwer nas ts234 p3</t>
  </si>
  <si>
    <t>sprzęt rehabilitacyjny</t>
  </si>
  <si>
    <t>sprzet kuchenny(piekarnik do zabudowy,płyta grzewcza, zmywarka, lodówka, okap, warnik do wody,ekspers do kawy,gofrownica,grill,frytkownica, sikowirówka, sandwich, suszarka do rąk)</t>
  </si>
  <si>
    <t>tablica interaktywna</t>
  </si>
  <si>
    <t>laptop x5 - cus</t>
  </si>
  <si>
    <t>radio cus</t>
  </si>
  <si>
    <t>ekran projekcyjny cus</t>
  </si>
  <si>
    <t>aparat fotograficzny cus</t>
  </si>
  <si>
    <t>laptop 15.6 hp cus</t>
  </si>
  <si>
    <t>flipchart x2 cus</t>
  </si>
  <si>
    <t>Centrum Usług Społecznych ul. Barlickiego 2</t>
  </si>
  <si>
    <t xml:space="preserve">gaśnice, alarmy czujniki </t>
  </si>
  <si>
    <t xml:space="preserve">Centrum Kultury, Sportu i Turystyki </t>
  </si>
  <si>
    <t>Domek letniskowy nad jeziorem Żuczek</t>
  </si>
  <si>
    <t>wynajem w sezonie lelnim</t>
  </si>
  <si>
    <t>UL.SPACEROWA 1; 77-310 DEBRZNO</t>
  </si>
  <si>
    <t>DREWNO</t>
  </si>
  <si>
    <t>500 m</t>
  </si>
  <si>
    <t>komputery przenośne 7 szt, prpjektor multimedialny OPTIMA 321, osprzęt sieciowy ASUS RT12+B1</t>
  </si>
  <si>
    <t>Kasa fiskalna POSNET</t>
  </si>
  <si>
    <t>Bezprzewodowy czytnik kodów kreskowych</t>
  </si>
  <si>
    <t>Ozobot bit biały</t>
  </si>
  <si>
    <t>Robot edukacyjny- zestaw</t>
  </si>
  <si>
    <t>EDISON robot edukacyjny zestaw</t>
  </si>
  <si>
    <t>Monitor, klawiatura, dysk, zasilacz</t>
  </si>
  <si>
    <t>OKI-MC88DN(A3)- urządzenie wielofunkcyjne</t>
  </si>
  <si>
    <t>Projektor JVC RS1000+HDMI Optical 2.1 10m</t>
  </si>
  <si>
    <t>POBÓR, UZDATNIANIE I DOSTARCZANIE WODY, ODPROWADZANIE I OCZYSZCZANIE ŚCIEKÓW</t>
  </si>
  <si>
    <t>płyta falista dachówka</t>
  </si>
  <si>
    <t>Nie</t>
  </si>
  <si>
    <t>Średni(Należy zaplanować i wykonać w najbliższym czasie kapitalny remont budynku)</t>
  </si>
  <si>
    <t>Niwałaściwy ( Należy niezwłocznie wykonać prace remontowe w złączu w poz. + 31,2 m ; naprawę bloków fundamentowych konstrukcji odciążającej;zabezpieczenie przeciwkorozyjne konstrukcji odciażającej ;  )</t>
  </si>
  <si>
    <t>ZADAWALAJĄCY  (Należy zaplanować i wykonać w najbliższym czasie remont elewacji budynku)</t>
  </si>
  <si>
    <t>ZADAWALAJĄCY( Należy zaplanować i wykonać w najbliższym czasie remont orynnowania budynku)</t>
  </si>
  <si>
    <t>ZADAWALAJĄCY( Należy zaplanować i wykonać w najbliższym czasie remont budynku)</t>
  </si>
  <si>
    <t>ZADAWALAJĄCY(Należy zaplanować i wykonać w najbliższym czasie remont dachu i elewacji budynku)</t>
  </si>
  <si>
    <t>ZADAWALAJĄCY</t>
  </si>
  <si>
    <t>Średni (Należy zaplanować i wykonać w najbliższym czasie remont  budynku)</t>
  </si>
  <si>
    <t>1960/2016</t>
  </si>
  <si>
    <t>Dom pogrzebowy</t>
  </si>
  <si>
    <t>Bud,gospodarczy</t>
  </si>
  <si>
    <t>wymiana pokrycia dachowego na blachodachówkę 2021 r.</t>
  </si>
  <si>
    <t>wymiana pokrycia dachowego na blachodachówkę 2020 r.</t>
  </si>
  <si>
    <t xml:space="preserve"> dobry</t>
  </si>
  <si>
    <t>dostateczna</t>
  </si>
  <si>
    <t>Urządzenie CANON i Sensys MF 443 dw</t>
  </si>
  <si>
    <t>Drukarka Canon 440 MF</t>
  </si>
  <si>
    <t>Komputer SFF/15/8/256/DVD/7</t>
  </si>
  <si>
    <t>Monitor Dell U2312HM</t>
  </si>
  <si>
    <t>Drukarka Brother HL-L5100</t>
  </si>
  <si>
    <t xml:space="preserve">Komputer </t>
  </si>
  <si>
    <t xml:space="preserve"> ZARZĄDZANIE NIERUCHOMOŚCIAMI WYKONYWANE NA ZLECENIE</t>
  </si>
  <si>
    <t>sport</t>
  </si>
  <si>
    <t>1999 - ukończona</t>
  </si>
  <si>
    <t>1983 - ukończona</t>
  </si>
  <si>
    <t>1962-ukończona</t>
  </si>
  <si>
    <t>okres przedwojenny</t>
  </si>
  <si>
    <t xml:space="preserve"> ul. Królewska 8,77-310 Debrzno</t>
  </si>
  <si>
    <t>2 gaśnice proszkowe; sala komp - kamery -piętro</t>
  </si>
  <si>
    <t>2 gaśnice proszkowe- kamery</t>
  </si>
  <si>
    <t>3 gaśnice proszkowe- kamery</t>
  </si>
  <si>
    <t xml:space="preserve">3 gaśnice proszkowe, kamery </t>
  </si>
  <si>
    <t>instalacja nadaje się do użytku</t>
  </si>
  <si>
    <t>tak-kompletna</t>
  </si>
  <si>
    <t>tak- kompletna</t>
  </si>
  <si>
    <t xml:space="preserve">tak-kompletna </t>
  </si>
  <si>
    <t>Drukarka 3D</t>
  </si>
  <si>
    <t>Aparat fotograficzny Sony RX100 III</t>
  </si>
  <si>
    <t>Tablica SMART Board GX 165 (3SZT X 11737,50ZŁ)</t>
  </si>
  <si>
    <t>Lenovo IdeaPad C340-14IML S/N MP (12szt x 3350,00)</t>
  </si>
  <si>
    <t>Samrtfon XIAOMI REDMI 9C</t>
  </si>
  <si>
    <t>Laptop DELL Latituide 3510/i3-10110U/8GB/256GB SSD/UHD/15,6</t>
  </si>
  <si>
    <t>Gimbal do aparatu fotograf. i kamery</t>
  </si>
  <si>
    <t>Piec konwekcyjny</t>
  </si>
  <si>
    <t xml:space="preserve">Zmywarka wyparzarka kapturowa </t>
  </si>
  <si>
    <t>Szafa Chłodnicza 670 lit. 430 AISI 727849</t>
  </si>
  <si>
    <t>Patelnia uchylna elektryczna 60 l 371183</t>
  </si>
  <si>
    <t>Szatkownica do warzyw z kutrem               600 481</t>
  </si>
  <si>
    <t>Okap przyścienny z filtrami tłuszczu, wentylatorem 3000x900x450</t>
  </si>
  <si>
    <t>ELEKTROLUX</t>
  </si>
  <si>
    <t xml:space="preserve">ul. Królewska 8,77-310 Debrzno   </t>
  </si>
  <si>
    <t>ul. Królewska 8  77-310 Debrzno</t>
  </si>
  <si>
    <t xml:space="preserve"> nie</t>
  </si>
  <si>
    <t>8510Z 8520Z</t>
  </si>
  <si>
    <t>19</t>
  </si>
  <si>
    <t>300 m</t>
  </si>
  <si>
    <t>TAK/2021/bez uwag</t>
  </si>
  <si>
    <t>remont dachu, koszt  11540 zł</t>
  </si>
  <si>
    <t>Projektor krótkoogniskowy</t>
  </si>
  <si>
    <t>Drukarka 3D MarkerBot SketcQ</t>
  </si>
  <si>
    <t>Niszczarka OPUS OS 2210CD</t>
  </si>
  <si>
    <t>Laptop ACER TravelMate P2</t>
  </si>
  <si>
    <t xml:space="preserve">aparat Fotograficzny Canon Powershot G7X </t>
  </si>
  <si>
    <t>Wizualizer Epson ELPDC07</t>
  </si>
  <si>
    <t>Mobilny zestaw nagłośnieniowy MULTII38</t>
  </si>
  <si>
    <t>SZKOŁY PODSTAWOWE</t>
  </si>
  <si>
    <t>budynek główny</t>
  </si>
  <si>
    <t>w budynku odbywają się zajęcia dydaktyczno-wychowawcze</t>
  </si>
  <si>
    <t>budynek szkolny nr 2</t>
  </si>
  <si>
    <t>gaśnice, hydrant, urządzenia alarmowe, okna z szybami antywłamaniowymi w pracowni</t>
  </si>
  <si>
    <t xml:space="preserve">gaśnice, hydrant, urządzenia alarmowe, </t>
  </si>
  <si>
    <t>styropapa, papa</t>
  </si>
  <si>
    <t>Tak, 1.05.2021</t>
  </si>
  <si>
    <t>Monitor interaktywny Samsung 55 cali Flip 2</t>
  </si>
  <si>
    <t>Laptop Lenovo V15-ADA</t>
  </si>
  <si>
    <t>Laptop Microsoft Surface Pro 7</t>
  </si>
  <si>
    <t>Aparat fotograficzny Canon</t>
  </si>
  <si>
    <t>Gimbal do aparat</t>
  </si>
  <si>
    <t>BeCreo – zestaw z mikrokontrolerem</t>
  </si>
  <si>
    <t>Robot Photon – 2 szt</t>
  </si>
  <si>
    <t xml:space="preserve">Laptop Acer Chromebook </t>
  </si>
  <si>
    <t>Tablet Lenovo</t>
  </si>
  <si>
    <t>843-13-62-781</t>
  </si>
  <si>
    <t>PLACÓWKI WYCHOWANIA PRZEDSZKOLNEGO</t>
  </si>
  <si>
    <t>hydranty 2szt.  gaśnica 6 szt.</t>
  </si>
  <si>
    <t>77-310 Debrzno ul. Ogrodowa 20</t>
  </si>
  <si>
    <t xml:space="preserve">  80,000,00 (remont Sali gim. kwiecień 2021 r.</t>
  </si>
  <si>
    <t>tak 27.04.2021</t>
  </si>
  <si>
    <t>cześciowo</t>
  </si>
  <si>
    <t xml:space="preserve">Magiczny dywan multimedialne narzedzie edukacyjne zawierające w sobie komputer </t>
  </si>
  <si>
    <t>Monitor interaktywny  INSGRAF DIGITAL 65 CAL PLUS UCHWYT</t>
  </si>
  <si>
    <t>DEFIBLIRATOR</t>
  </si>
  <si>
    <t>PROJEKTOR Z EKRANEM, GŁOSNIKI, KABEL HDMI</t>
  </si>
  <si>
    <t>POWER AUDIO SONY MHCV 41 D CEL BLUETOOTH</t>
  </si>
  <si>
    <t>RADIOODTWARZACZ SONY ZSPS CPW CD/USBPLY/MP3</t>
  </si>
  <si>
    <t xml:space="preserve">RADIOODTWARZACZ SONY </t>
  </si>
  <si>
    <t>LAPTOP LATE 555015</t>
  </si>
  <si>
    <t>Część produkcyjno-magazynowo-usługowa wykonana jest z płyty wartwowej wypełnionej welną mineranlą</t>
  </si>
  <si>
    <t>TAK   wliczona do wartości tych budynków</t>
  </si>
  <si>
    <t xml:space="preserve">dobra, bez zaleceń </t>
  </si>
  <si>
    <t>TAK
13.12.2021
 brak uwag</t>
  </si>
  <si>
    <t>Telefon kom. XIAOMI Redmi 9</t>
  </si>
  <si>
    <t xml:space="preserve">Ruter bezprzewodowy Alcatel link </t>
  </si>
  <si>
    <t xml:space="preserve">Kamera IP </t>
  </si>
  <si>
    <t>OPIEKA DZIENNA NAD DZIEĆMI</t>
  </si>
  <si>
    <t>tak-15.12.2019r.</t>
  </si>
  <si>
    <t>Debrzno ul. Długa   7</t>
  </si>
  <si>
    <t xml:space="preserve">3.Szkoła Podstawowa w Debrznie </t>
  </si>
  <si>
    <t xml:space="preserve">4. Przedszkole Miejskie </t>
  </si>
  <si>
    <t xml:space="preserve">PATELNIA ELEKTRYCZNA PRZECHYLNA </t>
  </si>
  <si>
    <t>SB-E910 400V</t>
  </si>
  <si>
    <t>FAGOR</t>
  </si>
  <si>
    <t>77-310 DEBRZNO OGRODOWA 20</t>
  </si>
  <si>
    <t>Laboratorium przyszłości</t>
  </si>
  <si>
    <t>OSP Debrzno</t>
  </si>
  <si>
    <t>Środki obrotowe</t>
  </si>
  <si>
    <t xml:space="preserve"> Szkoła Podstawowa Stare Gronowo</t>
  </si>
  <si>
    <t>kopark-ładowarka CASE ST580</t>
  </si>
  <si>
    <t>case</t>
  </si>
  <si>
    <t>pomniki samoloty</t>
  </si>
  <si>
    <t>filary wzmacniające</t>
  </si>
  <si>
    <t xml:space="preserve"> Inkubator Przedsiębiorczości (na dachu budynku części produkcyjnej obiektu zamontowane są solary- wartość wliczona do wartości budynku)</t>
  </si>
  <si>
    <t>cena rynkowa</t>
  </si>
  <si>
    <t>Siłownia zewnętrzna</t>
  </si>
  <si>
    <t>Silownia zewnętrzna</t>
  </si>
  <si>
    <t>wartość odtworzeniowa 2023</t>
  </si>
  <si>
    <t>Klimatyzator ścienny SOH18 BiK (3szt x 6654,30)</t>
  </si>
  <si>
    <t>UTM DELL Poweredge- serwer</t>
  </si>
  <si>
    <t>Klimatyzator Multi Split MV-E28BI2 (3 szt x 8643,82zł)</t>
  </si>
  <si>
    <t xml:space="preserve">Klimatyzator Multi Split MV-E28BI2 </t>
  </si>
  <si>
    <t>Klimatyzator Multi Split MV-E42BI2 (4 szt x 8505,45)</t>
  </si>
  <si>
    <t>Zmywarka BOSCH soł Mysligoszcz</t>
  </si>
  <si>
    <t>Zmywarka WHIRPOOL soł. St.Gronowo</t>
  </si>
  <si>
    <t>Komputer 3060 SFF i5</t>
  </si>
  <si>
    <t>Komputer stacjonarny Dell OptiPlex 3090 (nr seryjny 8PZ53S3, 9PZ53S3, CPZ53S3, DPZ53S3, BZ53S3,) 5 szt x 3008,59zł</t>
  </si>
  <si>
    <t>Monitor DELL E272H (nr seryjny JTJ8KM3, 8GK9KM3, 4VJ8KM3, CXD9KM3, 2VJ8KM3 5 szt x 881,42zł)</t>
  </si>
  <si>
    <t>Monitor nawigacyjno-informacyjny SENSONICS ET-43O-43G (2 szt x 17950,00)</t>
  </si>
  <si>
    <t>Niszczarka REXEL Optimum AutoFeed +130X (3szt x 1590,00zł)</t>
  </si>
  <si>
    <t>Skaner HP ScanJet Pro 2000</t>
  </si>
  <si>
    <r>
      <t xml:space="preserve">2. 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(do 5 lat) - rok 2018 i młodszy</t>
    </r>
  </si>
  <si>
    <t>Wykaz sprzętu elektronicznego stacjonarnego (do 5 lat) - rok 2018 i młodszy</t>
  </si>
  <si>
    <t>Radiotelefon VHF/UHF PD 565 (2szt x 1746,60) OSP Debrzno</t>
  </si>
  <si>
    <t>Laptop HP 15S-FQ2008NW - GKRPA</t>
  </si>
  <si>
    <t>Komputer przenośny DELL Latitude 3520 nr 1LMPJL3</t>
  </si>
  <si>
    <t>Komputer przenośny DELL Latitude 3520 nr 3KMPJL3</t>
  </si>
  <si>
    <t>Komputer przenośny DELL Latitude 3520 nr 9B3KVL3</t>
  </si>
  <si>
    <t>Komputer przenośny DELL Latitude 3520 nr BB3VKL3</t>
  </si>
  <si>
    <t>Komputer przenośny DELL Latitude 3520 nr CB3KVL3</t>
  </si>
  <si>
    <t>Hulajnoga elektryczna Ducati Scrambler</t>
  </si>
  <si>
    <t>Monitoring Wizyjny PSZOK</t>
  </si>
  <si>
    <t>3. Wykaz monitoringu wizyjnego - system kamer itp. (do 5 lat) - rok 2018 i młodszy</t>
  </si>
  <si>
    <t>monitor 22 iiyama</t>
  </si>
  <si>
    <t>zestaw komputerowy x-kom</t>
  </si>
  <si>
    <t>wyposażenie gminnej wypożyczalni sprzetu rehabilitacyjnego ( łózka sterowane, materace rehabilitacyjne, rotor elektryczny, wózek transportowy, krzesła transportowe)</t>
  </si>
  <si>
    <t>robot phyton edu - cus</t>
  </si>
  <si>
    <t>konsola do gier sony- cus</t>
  </si>
  <si>
    <t>projektor krótkowizyjny - cus</t>
  </si>
  <si>
    <t>30 imprez, 20 tys.oób, imprezy kulturalne</t>
  </si>
  <si>
    <t>DOZÓR</t>
  </si>
  <si>
    <t>DREWNO pokryte BLACHODACHÓWKĄ</t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</si>
  <si>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(do 5 lat) - rok 2018 i młodszy</t>
    </r>
  </si>
  <si>
    <t>Przenośny zestaw oświetlenia scenicznego</t>
  </si>
  <si>
    <t>Mikrofony i sprzęt do studia nagrań</t>
  </si>
  <si>
    <t>Laptop ASUS X515EA</t>
  </si>
  <si>
    <t>Kasa fiskalna POSNET online</t>
  </si>
  <si>
    <t>Zestaw nagłośnienia scenicznego</t>
  </si>
  <si>
    <r>
      <t xml:space="preserve"> Wykaz sprzętu elektronicznego </t>
    </r>
    <r>
      <rPr>
        <b/>
        <u val="single"/>
        <sz val="10"/>
        <rFont val="Arial"/>
        <family val="2"/>
      </rPr>
      <t>przenośnego</t>
    </r>
    <r>
      <rPr>
        <b/>
        <sz val="10"/>
        <rFont val="Arial"/>
        <family val="2"/>
      </rPr>
      <t xml:space="preserve"> (do 5 lat) - rok 2018 i młodszy</t>
    </r>
  </si>
  <si>
    <t>13</t>
  </si>
  <si>
    <t>planowany przychód: 2500000</t>
  </si>
  <si>
    <t>61</t>
  </si>
  <si>
    <t>462</t>
  </si>
  <si>
    <t>Dostosowanie sal na bibliotekę szkolną (remont zakończony w 2022)</t>
  </si>
  <si>
    <t>poz. 4,5,6 - 985 m.</t>
  </si>
  <si>
    <t xml:space="preserve">dostateczny </t>
  </si>
  <si>
    <t xml:space="preserve">dobry </t>
  </si>
  <si>
    <t>1. Wykaz sprzętu elektronicznego stacjonarnego (do 5 lat) - rok 2018 i młodszy</t>
  </si>
  <si>
    <t>Głosnik przenośny JBL Partybox 710 z 2 mikrofonami TL 1250 - DM0043304</t>
  </si>
  <si>
    <t xml:space="preserve">Nagłosnienie Power Audio SONY </t>
  </si>
  <si>
    <t>MONITORY MULTIMEDIALNE NEWLINE TRUTOUCH TT-6519RS</t>
  </si>
  <si>
    <t>Defibrylator ZOLL AED</t>
  </si>
  <si>
    <t>Przenośny zestaw nagłośnieniowy kolumna + 2 mikrofony</t>
  </si>
  <si>
    <t>Zestaw bezprzewodowy odboornik + mikrofon przypinany</t>
  </si>
  <si>
    <t>57</t>
  </si>
  <si>
    <t>Monitor multimedialny Newline TruTouch TT-6519RS</t>
  </si>
  <si>
    <t>Monitor Samsung 65 cali FLIP2</t>
  </si>
  <si>
    <t>1. Wykaz sprzętu elektronicznego stacjonarnego - rok 2018 i młodszy</t>
  </si>
  <si>
    <t>Głośnik przenośny z 2 mikrofonami JBL Partybox 710</t>
  </si>
  <si>
    <t>Laptop Lenovo V15-ADA 85C7000SPB (4 szt.)</t>
  </si>
  <si>
    <t>Tablet Lenovo TAB M10 (3 szt.)</t>
  </si>
  <si>
    <t>Tablet Samsung Galaxy TabAB 2021 1,5" (10 szt.)</t>
  </si>
  <si>
    <t>1. Wykaz sprzętu elektronicznego stacjonarnego- rok 2018 i młodszy</t>
  </si>
  <si>
    <t>Monitor multimedialny Newline TruYouch</t>
  </si>
  <si>
    <t>Głośnik przenośny JBL</t>
  </si>
  <si>
    <t>Magiczny BOX</t>
  </si>
  <si>
    <t xml:space="preserve">77-310 Debrzno  ul. Ogrodowa 20       </t>
  </si>
  <si>
    <t>Klimatyzator SOH18 BIK Sinclar 2sztuki</t>
  </si>
  <si>
    <t>Drukarka EPSON ECOTANK L5290</t>
  </si>
  <si>
    <t>Monitor multimedialny Nweline Tru Touch 2 sztuki</t>
  </si>
  <si>
    <t>Monitor interaktywny Avtek TouchScreen</t>
  </si>
  <si>
    <t xml:space="preserve">Laptop DELL Vostro </t>
  </si>
  <si>
    <t>Laptop DELL Vostro 5sztuk x 3083,00</t>
  </si>
  <si>
    <t xml:space="preserve">Laptop LENOVO </t>
  </si>
  <si>
    <t>Niszczarka Fellowes Automax 150C</t>
  </si>
  <si>
    <t>Piec konwekcyjno-parowy ChefLux 5xGN1+ postawa Unox</t>
  </si>
  <si>
    <t>2021KO103709</t>
  </si>
  <si>
    <t>UNOX</t>
  </si>
  <si>
    <t>77-310 Debrzno Ogrodowa 20</t>
  </si>
  <si>
    <t xml:space="preserve">W IPC prowadzi działalnia wspierające rozwój przedsiębiorczości na terenie powiatu człuchowskiego poprzez udostepnianie bazy lokalowej przedsiębiorcom, udzielanie wsparcia na rzecz rowzwoju przedsiębiorczości, działania z zakresu edukacji i aktywizacji </t>
  </si>
  <si>
    <t>Częściowy system ostrzegania p.poż, gaśnice, staw przeciwpożarowy ,alarm włamaniowy, dozór firmy ochroniarskiej w przypadku włączenia się alarmu</t>
  </si>
  <si>
    <t>Spektrum Autyzmu PRO Tablet Lenovo M10 HD</t>
  </si>
  <si>
    <t>(2nd Gen)</t>
  </si>
  <si>
    <t>Laptop LENOVO L15 AMD G1</t>
  </si>
  <si>
    <t>Monitor interaktywny na wózku</t>
  </si>
  <si>
    <t>X</t>
  </si>
  <si>
    <t>1)gaśnice proszkowe 4 i 6 kg typu ABC - 4 szt.                        2) hydranty wewnetrzne DN25 z wężem półsztywnym - szt. 3            3)czujniki i urzadzenia alarmowe - sygnał alarmowy przekazywany jest lokalnie na terenie obiektu</t>
  </si>
  <si>
    <t>Xiaomi Redmi</t>
  </si>
  <si>
    <t>Dane pojazdów</t>
  </si>
  <si>
    <t>Marka</t>
  </si>
  <si>
    <t>Typ, model</t>
  </si>
  <si>
    <t>Nr podw./ nadw.</t>
  </si>
  <si>
    <t>Nr rej.</t>
  </si>
  <si>
    <t>Rodzaj         (osobowy/ ciężarowy/ specjalny)</t>
  </si>
  <si>
    <t>Wyposażenie pojazdu specjalnego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</si>
  <si>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</si>
  <si>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</si>
  <si>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</si>
  <si>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</si>
  <si>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</si>
  <si>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</si>
  <si>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Moc silnika</t>
  </si>
  <si>
    <t>Dopuszczalna masa całkowita</t>
  </si>
  <si>
    <t>Czy pojazd służy do nauki jazdy?</t>
  </si>
  <si>
    <t>Przebieg</t>
  </si>
  <si>
    <t>Zabezpieczenia przeciwkradzieżowe</t>
  </si>
  <si>
    <t>wartość ubezpieczenia 2023</t>
  </si>
  <si>
    <t>Wyposażenie dodatkowe</t>
  </si>
  <si>
    <t>Okres ubezpieczenia OC i NW - 2 okresy roczne</t>
  </si>
  <si>
    <t>Okres ubezpieczenia AC i KR - 2 okresy roczne</t>
  </si>
  <si>
    <t>rodzaj</t>
  </si>
  <si>
    <t>wartość</t>
  </si>
  <si>
    <t>Od</t>
  </si>
  <si>
    <t>Do</t>
  </si>
  <si>
    <t>Volkswagen</t>
  </si>
  <si>
    <t>LT 28</t>
  </si>
  <si>
    <t>WV2ZZZ28ZEH013880</t>
  </si>
  <si>
    <t>GCZ H975</t>
  </si>
  <si>
    <t>pożarniczy specjalny</t>
  </si>
  <si>
    <t>6 os</t>
  </si>
  <si>
    <t>66kW</t>
  </si>
  <si>
    <t>01.01.2024</t>
  </si>
  <si>
    <t>31.12.2024</t>
  </si>
  <si>
    <t xml:space="preserve">Jelcz </t>
  </si>
  <si>
    <t>GCBA 5/30 0010R</t>
  </si>
  <si>
    <t>SUJP422CCW0000222/               SUJ010021W0000222</t>
  </si>
  <si>
    <t>GCZ 18TH</t>
  </si>
  <si>
    <t>04.01.2000</t>
  </si>
  <si>
    <t>07.03.2024</t>
  </si>
  <si>
    <t>06.03.2025</t>
  </si>
  <si>
    <t>Ford</t>
  </si>
  <si>
    <t>Transit</t>
  </si>
  <si>
    <t>WFONXXTTFN8K32174</t>
  </si>
  <si>
    <t>GCZ 77KA</t>
  </si>
  <si>
    <t>85kW</t>
  </si>
  <si>
    <t>03.11.2023</t>
  </si>
  <si>
    <t>02.11.2024</t>
  </si>
  <si>
    <t>Mercedes benz</t>
  </si>
  <si>
    <t>Vito 108</t>
  </si>
  <si>
    <t>VSA63806413006855</t>
  </si>
  <si>
    <t>GCZ 13RF</t>
  </si>
  <si>
    <t>88kW</t>
  </si>
  <si>
    <t>05.07.2023</t>
  </si>
  <si>
    <t>04.07.2024</t>
  </si>
  <si>
    <t>Mercedes -Benz</t>
  </si>
  <si>
    <t>ATEGO 1329 AF</t>
  </si>
  <si>
    <t>WDB9763641L799755</t>
  </si>
  <si>
    <t>GCZ 74YF</t>
  </si>
  <si>
    <t>23.12.2023</t>
  </si>
  <si>
    <t>22.12.2024</t>
  </si>
  <si>
    <t>ZFA27000064154226</t>
  </si>
  <si>
    <t>GCZ 69SR</t>
  </si>
  <si>
    <t>osobowy</t>
  </si>
  <si>
    <t>04.01.2024</t>
  </si>
  <si>
    <t>03.01.2025</t>
  </si>
  <si>
    <t>pełny</t>
  </si>
  <si>
    <t>Mercedes Benz</t>
  </si>
  <si>
    <t>ATEGO</t>
  </si>
  <si>
    <t>WDB96763710375737</t>
  </si>
  <si>
    <t>GCZ TN98</t>
  </si>
  <si>
    <t>16.07.2020</t>
  </si>
  <si>
    <t>220 KW</t>
  </si>
  <si>
    <t>16.07.2023</t>
  </si>
  <si>
    <t>15.07.2024</t>
  </si>
  <si>
    <t xml:space="preserve">Dacia </t>
  </si>
  <si>
    <t>Dokker</t>
  </si>
  <si>
    <t>UU10SDA3549893841</t>
  </si>
  <si>
    <t>GCZ 99VV</t>
  </si>
  <si>
    <t>2013.11.15</t>
  </si>
  <si>
    <t>19.11.2023</t>
  </si>
  <si>
    <t>18.11.2024</t>
  </si>
  <si>
    <t>Opel</t>
  </si>
  <si>
    <t>Vivaro</t>
  </si>
  <si>
    <t>W0VJ7H608KV615395</t>
  </si>
  <si>
    <t>GCZ NU13</t>
  </si>
  <si>
    <t xml:space="preserve">osobowy </t>
  </si>
  <si>
    <t>2018.12.27</t>
  </si>
  <si>
    <t>27.12.2023</t>
  </si>
  <si>
    <t>26.12.2024</t>
  </si>
  <si>
    <t xml:space="preserve">Przyczepa </t>
  </si>
  <si>
    <t>ST T-610</t>
  </si>
  <si>
    <t>GCZ 22KY</t>
  </si>
  <si>
    <t>przyczepa</t>
  </si>
  <si>
    <t>30.06.2009</t>
  </si>
  <si>
    <t>10.02.2024</t>
  </si>
  <si>
    <t>22.03.2024</t>
  </si>
  <si>
    <t>21.03.2025</t>
  </si>
  <si>
    <t>Ciągnik C-360</t>
  </si>
  <si>
    <t>Ursus</t>
  </si>
  <si>
    <t>SPL 4655</t>
  </si>
  <si>
    <t>ciągnik rolniczy</t>
  </si>
  <si>
    <t>07.01.2981</t>
  </si>
  <si>
    <t>709 mtz</t>
  </si>
  <si>
    <t>03.01.2024</t>
  </si>
  <si>
    <t>02.01.2025</t>
  </si>
  <si>
    <t>beczkowóz</t>
  </si>
  <si>
    <t>MAN 22</t>
  </si>
  <si>
    <t>WMA5510604M062546</t>
  </si>
  <si>
    <t>GCZ P638</t>
  </si>
  <si>
    <t>wywóz nieczystości</t>
  </si>
  <si>
    <t>25.08.1987</t>
  </si>
  <si>
    <t>28.01.2023</t>
  </si>
  <si>
    <t>21.12.2023</t>
  </si>
  <si>
    <t>20.12.2024</t>
  </si>
  <si>
    <t>Ciągnik 4-1222</t>
  </si>
  <si>
    <t>GCZ E654</t>
  </si>
  <si>
    <t>15.12.1989</t>
  </si>
  <si>
    <t>5107 Mtz</t>
  </si>
  <si>
    <t>01.03.2024</t>
  </si>
  <si>
    <t>28.02.2025</t>
  </si>
  <si>
    <t>Caddy</t>
  </si>
  <si>
    <t>VW2ZZZ2K26X101461</t>
  </si>
  <si>
    <t>GCZ 91PM</t>
  </si>
  <si>
    <t>13.12.2010</t>
  </si>
  <si>
    <t>15.06.2023</t>
  </si>
  <si>
    <t>13.12.2023</t>
  </si>
  <si>
    <t>12.12.2024</t>
  </si>
  <si>
    <t>OPEL</t>
  </si>
  <si>
    <t>VIVARO</t>
  </si>
  <si>
    <t>W0LF7BHB69V624046</t>
  </si>
  <si>
    <t>GCZ 68MH</t>
  </si>
  <si>
    <t>CIĘŻAROWY DO 3,5T</t>
  </si>
  <si>
    <t>10.11.2009</t>
  </si>
  <si>
    <t>24.10.2023</t>
  </si>
  <si>
    <t>immobilizer</t>
  </si>
  <si>
    <t>10.11.2024</t>
  </si>
  <si>
    <t>09.11.2025</t>
  </si>
  <si>
    <t>CRAFTER</t>
  </si>
  <si>
    <t>WV3ZZZSZZK9020891</t>
  </si>
  <si>
    <t>GCZ NT80</t>
  </si>
  <si>
    <t>20.12.2018</t>
  </si>
  <si>
    <t>20.12.2023</t>
  </si>
  <si>
    <t>BELKA SYGNALIZACYJNA</t>
  </si>
  <si>
    <t>19.12.2025</t>
  </si>
  <si>
    <t>ATMOS CHRAST</t>
  </si>
  <si>
    <t>PDP 70</t>
  </si>
  <si>
    <t>TK9PD70SBE0AH3552</t>
  </si>
  <si>
    <t>GCZ JV99</t>
  </si>
  <si>
    <t>PRZYCZEPA SPECJALNA-SPRĘŻARKA POWIETRZA</t>
  </si>
  <si>
    <t>14.07.2017</t>
  </si>
  <si>
    <t>13.08.2023</t>
  </si>
  <si>
    <t>291,1mtz</t>
  </si>
  <si>
    <t>14.07.2024</t>
  </si>
  <si>
    <t>13.07.2025</t>
  </si>
  <si>
    <t>CASE</t>
  </si>
  <si>
    <t>SLE580</t>
  </si>
  <si>
    <t>CGG0163917</t>
  </si>
  <si>
    <t>KOPARKO-ŁADOWARKA</t>
  </si>
  <si>
    <t>4114mtz</t>
  </si>
  <si>
    <t>02.07.2024</t>
  </si>
  <si>
    <t>01.07.2025</t>
  </si>
  <si>
    <t>CASE 2</t>
  </si>
  <si>
    <t>ST 580</t>
  </si>
  <si>
    <t>FNH5805NZHH06816</t>
  </si>
  <si>
    <t>407mtz</t>
  </si>
  <si>
    <t>24.11.2023</t>
  </si>
  <si>
    <t>23.11.2024</t>
  </si>
  <si>
    <t>FARMTRAC</t>
  </si>
  <si>
    <t>P2BA2C8001400</t>
  </si>
  <si>
    <t>GCZ 65HT</t>
  </si>
  <si>
    <t>2008.07.01</t>
  </si>
  <si>
    <t>02.07.2023</t>
  </si>
  <si>
    <t>01.07.2024</t>
  </si>
  <si>
    <t>przyczepa jednoosiowa</t>
  </si>
  <si>
    <t>255  7</t>
  </si>
  <si>
    <t>SLN 131S</t>
  </si>
  <si>
    <t>Przyczepa</t>
  </si>
  <si>
    <t>1986.04.09</t>
  </si>
  <si>
    <t>2,5t</t>
  </si>
  <si>
    <t>31.12.2025</t>
  </si>
  <si>
    <t>URSUS</t>
  </si>
  <si>
    <t>C-330</t>
  </si>
  <si>
    <t>GCZE 344</t>
  </si>
  <si>
    <t>1979.01.30</t>
  </si>
  <si>
    <t>15.04.2023</t>
  </si>
  <si>
    <t>14.04.2024</t>
  </si>
  <si>
    <t>RENAULT</t>
  </si>
  <si>
    <t>TRAFIC 19 DCI</t>
  </si>
  <si>
    <t>VF1FLBCA64Y046812</t>
  </si>
  <si>
    <t>GCZ 93EE</t>
  </si>
  <si>
    <t>wyposażenie samochodu specjalne do usług pogrzebowych</t>
  </si>
  <si>
    <t>2004.05.24</t>
  </si>
  <si>
    <t>0 t</t>
  </si>
  <si>
    <t xml:space="preserve">centralny zamek, </t>
  </si>
  <si>
    <t>Radio, sprzęt nagłaśniający</t>
  </si>
  <si>
    <t>20.10.2023</t>
  </si>
  <si>
    <t>19.10.2024</t>
  </si>
  <si>
    <t>podstawowy</t>
  </si>
  <si>
    <t>D-35</t>
  </si>
  <si>
    <t>DR/AAA6656210</t>
  </si>
  <si>
    <t>GCZ C374</t>
  </si>
  <si>
    <t>1973.10.24</t>
  </si>
  <si>
    <t>20.08.2023</t>
  </si>
  <si>
    <t>19.08.2024</t>
  </si>
  <si>
    <t>T 653/2 (PRONAR)</t>
  </si>
  <si>
    <t>1244A</t>
  </si>
  <si>
    <t>GCZ Y493</t>
  </si>
  <si>
    <t>2005.12.28</t>
  </si>
  <si>
    <t>6t</t>
  </si>
  <si>
    <t>12.01.2024</t>
  </si>
  <si>
    <t>11.01.2025</t>
  </si>
  <si>
    <t>przyczepa lekka</t>
  </si>
  <si>
    <t>SAM BM</t>
  </si>
  <si>
    <t>GCZ1100944</t>
  </si>
  <si>
    <t>GCZ C115</t>
  </si>
  <si>
    <t>Przyczepa lekka</t>
  </si>
  <si>
    <t>2000.09.08</t>
  </si>
  <si>
    <t>bezterminowo</t>
  </si>
  <si>
    <t>500 kg</t>
  </si>
  <si>
    <t xml:space="preserve"> 08.09.2023</t>
  </si>
  <si>
    <t xml:space="preserve"> 07.09.2024</t>
  </si>
  <si>
    <t>ZETOR</t>
  </si>
  <si>
    <t>PROXIMA 100 PLUS</t>
  </si>
  <si>
    <t>000R2B4J41RL01312</t>
  </si>
  <si>
    <t>GCZ 48VT</t>
  </si>
  <si>
    <t>2013.09.06</t>
  </si>
  <si>
    <t>06.09.2023</t>
  </si>
  <si>
    <t>05.09.2024</t>
  </si>
  <si>
    <t>Dacia</t>
  </si>
  <si>
    <t xml:space="preserve">Dokker Laureate 1,6 84 </t>
  </si>
  <si>
    <t>UU10SDA3552680440</t>
  </si>
  <si>
    <t>GCZ CR99</t>
  </si>
  <si>
    <t>03.06.2015</t>
  </si>
  <si>
    <t>03.06.2023</t>
  </si>
  <si>
    <t>02.06.2024</t>
  </si>
  <si>
    <t>VW SZN1E CRAFTER</t>
  </si>
  <si>
    <t>WV3ZZZSZZK9060502</t>
  </si>
  <si>
    <t>GCZ SF90</t>
  </si>
  <si>
    <t>ciężarowy</t>
  </si>
  <si>
    <t>14.11.2019</t>
  </si>
  <si>
    <t>14.11.2022</t>
  </si>
  <si>
    <t>centralny zamek, immobiliser</t>
  </si>
  <si>
    <t>14.11.2023</t>
  </si>
  <si>
    <t>13.11.2024</t>
  </si>
  <si>
    <t>Lublin</t>
  </si>
  <si>
    <t>Lublin 352417</t>
  </si>
  <si>
    <t>SUL352417XØØ14456</t>
  </si>
  <si>
    <t>GCZMV05</t>
  </si>
  <si>
    <t>15.01.2024</t>
  </si>
  <si>
    <t>14.01.2025</t>
  </si>
  <si>
    <t>Ciągnik C-360p</t>
  </si>
  <si>
    <t>GCZE545</t>
  </si>
  <si>
    <t>24.02.2024</t>
  </si>
  <si>
    <t>23.02.2025</t>
  </si>
  <si>
    <t>SANOK</t>
  </si>
  <si>
    <t>D45</t>
  </si>
  <si>
    <t>GCZY761</t>
  </si>
  <si>
    <t>25.01.2024</t>
  </si>
  <si>
    <t>24.01.2025</t>
  </si>
  <si>
    <t>Koparka JCB 3CX</t>
  </si>
  <si>
    <t>JCB 3CX</t>
  </si>
  <si>
    <t>pojazd wolnobieżny</t>
  </si>
  <si>
    <t>3t</t>
  </si>
  <si>
    <t>23.02.2024</t>
  </si>
  <si>
    <t>22.02.2025</t>
  </si>
  <si>
    <t xml:space="preserve">Zamiatarka samojezdna PowerBoss Armadillo 9X </t>
  </si>
  <si>
    <t>SW/9X</t>
  </si>
  <si>
    <t>Zamiatarka</t>
  </si>
  <si>
    <t>2600 mtg</t>
  </si>
  <si>
    <t>24.03.2024</t>
  </si>
  <si>
    <t>23.03.2025</t>
  </si>
  <si>
    <t>rozsiewacz - piaskarka komunalna</t>
  </si>
  <si>
    <t>PK550</t>
  </si>
  <si>
    <t>142/PK</t>
  </si>
  <si>
    <t>nie posiada</t>
  </si>
  <si>
    <t>zawieszany</t>
  </si>
  <si>
    <t>przyczepa PRONAR</t>
  </si>
  <si>
    <t>T654/2</t>
  </si>
  <si>
    <t>SZB6542XXN1X01787</t>
  </si>
  <si>
    <t>GCZVR50</t>
  </si>
  <si>
    <t>18.10.2023</t>
  </si>
  <si>
    <t>17.10.2024</t>
  </si>
  <si>
    <t>FARMTRACK</t>
  </si>
  <si>
    <t>FE50V</t>
  </si>
  <si>
    <t>SYY1BSH4CN0CP1079</t>
  </si>
  <si>
    <t>GCZ90XL</t>
  </si>
  <si>
    <t>Centrum Sportu Turystyki i Rekreacji</t>
  </si>
  <si>
    <t>DACIA</t>
  </si>
  <si>
    <t>LOGAN MCV BL6S</t>
  </si>
  <si>
    <t>UU1KSDA3H45697069</t>
  </si>
  <si>
    <t>GCZ 99RS</t>
  </si>
  <si>
    <t>1,598/ benz.</t>
  </si>
  <si>
    <t>2011.11.29</t>
  </si>
  <si>
    <t>27.01.2024</t>
  </si>
  <si>
    <t>62kW</t>
  </si>
  <si>
    <t>zamek centralny</t>
  </si>
  <si>
    <t>29.11.2023</t>
  </si>
  <si>
    <t>28.11.2024</t>
  </si>
  <si>
    <t>MERCEDES BENZ</t>
  </si>
  <si>
    <t>308D</t>
  </si>
  <si>
    <t>WDB6023771P187751</t>
  </si>
  <si>
    <t>GCZ JW88</t>
  </si>
  <si>
    <t>2299 cm3</t>
  </si>
  <si>
    <t>08.01.1993</t>
  </si>
  <si>
    <t>58kW</t>
  </si>
  <si>
    <t>08.01.2024</t>
  </si>
  <si>
    <t>07.01.2025</t>
  </si>
  <si>
    <t>Czy maszyna (urządzenie) jest eksploatowana pod ziemią?</t>
  </si>
  <si>
    <t xml:space="preserve">Fiat </t>
  </si>
  <si>
    <t>SCUDO 2.0JDT</t>
  </si>
  <si>
    <t>assistance</t>
  </si>
  <si>
    <t>Budynek CKSiT</t>
  </si>
  <si>
    <t>2017-2022</t>
  </si>
  <si>
    <t>Debrzno ul.Długa 11</t>
  </si>
  <si>
    <t>Debrzno ul. Mokotowska 5</t>
  </si>
  <si>
    <t>Debrzno ul. Jeziorna 12</t>
  </si>
  <si>
    <t>Debrzno ul. Wojska Polskiego 12</t>
  </si>
  <si>
    <t>Debrznoul. Brzozowa 1/2</t>
  </si>
  <si>
    <t>Debrzno ul. Długa   9</t>
  </si>
  <si>
    <t>Debrzno ul. Sportowa 1</t>
  </si>
  <si>
    <t>Debrzno  ul.Okrzei 5</t>
  </si>
  <si>
    <t>Debrzno ul.Zjednoczenia 13</t>
  </si>
  <si>
    <t>czy jest wyposażony w windę?</t>
  </si>
  <si>
    <t>Wykaz maszyn drogowych do ubezpieczenia casco</t>
  </si>
  <si>
    <t>okres ubezpieczenia jeśli inny niż podstawowy - 2 okresy roczne</t>
  </si>
  <si>
    <t>23.02.2024-14.04.2025; 15.04.2024-14.04.2025</t>
  </si>
  <si>
    <t>2. Zakład Gospodarki Komunalnej i Mieszkaniowej w Debrznie</t>
  </si>
  <si>
    <t>JCB</t>
  </si>
  <si>
    <t>Tabela nr 8</t>
  </si>
  <si>
    <t>Ubezpieczony</t>
  </si>
  <si>
    <t>Poszkodowany</t>
  </si>
  <si>
    <t>Ryzyko</t>
  </si>
  <si>
    <t>Data Szkody</t>
  </si>
  <si>
    <t>Opis szkody</t>
  </si>
  <si>
    <t>Status</t>
  </si>
  <si>
    <t>Typ decyzji</t>
  </si>
  <si>
    <t>Data decyzji</t>
  </si>
  <si>
    <t>Treść decyzji</t>
  </si>
  <si>
    <t>Suma wypłat</t>
  </si>
  <si>
    <t>osoba trzecia</t>
  </si>
  <si>
    <t>OC dróg</t>
  </si>
  <si>
    <t>Zamknięta</t>
  </si>
  <si>
    <t>Decyzja odmowa</t>
  </si>
  <si>
    <t>Decyzja wypłata</t>
  </si>
  <si>
    <t>wypłata na podstawie kosztorysu TU</t>
  </si>
  <si>
    <t>Mienie od ognia i innych zdarzeń</t>
  </si>
  <si>
    <t>Szyby</t>
  </si>
  <si>
    <t>wypłata zgodna z fakturą</t>
  </si>
  <si>
    <t>Zakład Gospodarki Komunalnej i Mieszkaniowej w Debrznie</t>
  </si>
  <si>
    <t>AC</t>
  </si>
  <si>
    <t>OC ogólne</t>
  </si>
  <si>
    <t>wg faktury</t>
  </si>
  <si>
    <t>Wypłata na podstawie kosztorysu TU.</t>
  </si>
  <si>
    <t>Centrum Kultury,Sportu i Turystyki w Debrznie.</t>
  </si>
  <si>
    <t>wg kosztorysu TU</t>
  </si>
  <si>
    <t>Uszkodzenie szafy oświetlenia ulicznego wskutek uderzenia pioruna lub przepięcia w instalacji</t>
  </si>
  <si>
    <t>Wypłata zgodnie z fakturą.</t>
  </si>
  <si>
    <t>Uszkodzenie zagęszczarki rewersyjnej APR 5920 DE 13307834 w wyniku awarii siłownika co do doprowadziło do  uderzenia łyżki koparko-ładowarki, podczas załadunku maszyny na samochód.</t>
  </si>
  <si>
    <t>Wypłata odszkodowania na podstawie faktury; Poszkodowany ma możliwość odliczenia 97% VATu.</t>
  </si>
  <si>
    <t>Uszkodzenie wiaty przystankowej wskutek aktu wandalizmu (graffiti) dokonanego przez nieznanych sprawców</t>
  </si>
  <si>
    <t>wypłata wg kosztorysu TU</t>
  </si>
  <si>
    <t>Wybicie szyby w wiacie przystankowej przez nieznanych sprawców</t>
  </si>
  <si>
    <t>Szyby - regres do sprawcy</t>
  </si>
  <si>
    <t>Decyzja wypłata - zregresowana w całosci</t>
  </si>
  <si>
    <t>Uszkodzenie pojazdu przez nieznanego sprawcę.</t>
  </si>
  <si>
    <t>Decyzja Dopłata</t>
  </si>
  <si>
    <t>Uszkodzenie stojących lampek oświetlenia ulicznego wskutek wandalizmu dokonanego przez nieznanych sprawców</t>
  </si>
  <si>
    <t>Wypłata zgodna z ofertą montażu oświetlenia sprzed szkody.</t>
  </si>
  <si>
    <t>Elektronika</t>
  </si>
  <si>
    <t>Uszkodzenie terminala do pomiaru temperatury ciała w wyniku aktu wandalizmu- wyrwania urządzenia ze ściany.</t>
  </si>
  <si>
    <t>Uszkodzenie szyby bocznej pojazdu podczas mycia.</t>
  </si>
  <si>
    <t>Uraz ciała wskutek upadku na oblodzonej nawierzchni chodnika</t>
  </si>
  <si>
    <t>brak winy Ubezpieczonego (art. 415 KC)</t>
  </si>
  <si>
    <t>Zalanie pomieszczenia biurowego na I piętrze budynku przez dach.</t>
  </si>
  <si>
    <t>Uszkodzenie słupa lampy oświetlenia ulicznego wraz z oprawą i kloszem kulistym przez nieznanego sprawcę, w wyniku prawdopodobnie uderzenia przez wysoki pojazd dostawczy</t>
  </si>
  <si>
    <t>Decyzja wypłata- zregresowana w całości</t>
  </si>
  <si>
    <t>Uszkodzenie płyty antyrefleksyjnej w zainstalowanej na stałe tablicy winików na Stadionie Miejskim wskutek przypadkowego uderzenia piłką.</t>
  </si>
  <si>
    <t>wypłata zgodna z oprzesłaną fakturą</t>
  </si>
  <si>
    <t>Uraz ciała powstały podczas zjeżdżania na zjeżdżalni - dziecko zjechało ze zjeżdżalni i rozcięło sobie głowę o wystające śruby</t>
  </si>
  <si>
    <t>REGRES! Regres dla Warta: Zalanie mienia wskutek obfitych opadów deszczu.</t>
  </si>
  <si>
    <t>refundacja regresu</t>
  </si>
  <si>
    <t>Zniszczenie toalet toi toi wynajętych na Dożynki Gminne wskutek dewastacji</t>
  </si>
  <si>
    <t>Uszkodzenie pojazdu (stłuczenie szyby bocznej w drzwiach) w wyniku wyrwania drzwi przez silny wiatr.</t>
  </si>
  <si>
    <t>OC komunikacyjne</t>
  </si>
  <si>
    <t>Uszkodzenie przecinarki do betonu STIHL TS700 w wyniku najechania koparką JCB</t>
  </si>
  <si>
    <t>Uszkodzenie części ogrodzenia ROD w wyniku przewrócenia się spróchniałego drzewa.</t>
  </si>
  <si>
    <t>brak odpowiedzi Ubezpieczonego</t>
  </si>
  <si>
    <t>Uszkodzenie lampy oświetlenia ulicznego typu ROSA przez nieustalony pojazd ciężarowy.</t>
  </si>
  <si>
    <t>wypłata zgodna z roszczeniem</t>
  </si>
  <si>
    <t>Uszkodzenie lamp oświetlenia ulicznego wskutek ostrzelania z broni pneumatycznej plastikowym śrutem</t>
  </si>
  <si>
    <t>wypłata zgodna z roszczeniem pomniejszona o zysk</t>
  </si>
  <si>
    <t>Uszkodzenie lampy oświetlenia ulicznego przez nieznany pojazd.</t>
  </si>
  <si>
    <t>wypłata zgodna z fakturą minus zysk</t>
  </si>
  <si>
    <t>Wyrwanie przez wichurę rolety drzwiowej w budynku świetlicy wiejskiej.</t>
  </si>
  <si>
    <t>Uszkodzenie dachu na części budynku szkoły wskutek bardzo silnego wiatru</t>
  </si>
  <si>
    <t>wypłąta na podstawie kosztorysu TU</t>
  </si>
  <si>
    <t>Uraz ciała powstały wskutek wpadnięcia w duży ubytek na drodze zalany wodą</t>
  </si>
  <si>
    <t>wypłata zadośćuczynienia</t>
  </si>
  <si>
    <t>GCZCR99 - DACIA DOKKER</t>
  </si>
  <si>
    <t>Uszkodzenie 2 kloszy i źródeł światła lamp oświetlenia ulicznego ROSA wskutek dewastacji przez nieustalony samochód ciężarowy</t>
  </si>
  <si>
    <t>Kradzież</t>
  </si>
  <si>
    <t>Kradzież zamka nawierzchniowego ( kasety na monety ) z drzwi toalety.</t>
  </si>
  <si>
    <t>Wypłata zgodna z roszczeniem K</t>
  </si>
  <si>
    <t>Uszkodzenie pojazdu wskutek najechania na kamienie wystające z drogi utwardzonej</t>
  </si>
  <si>
    <t>Uszkodzenie szyby w wiacie przystankowej wskutek silnego wiatru oraz gradobicia</t>
  </si>
  <si>
    <t>Uszkodzenie szyby w wiacie przystankowej wskutek silnych wiatrów oraz gradobicia</t>
  </si>
  <si>
    <t>Decyzja wypłata kwoty bezspornej</t>
  </si>
  <si>
    <t>Uszkodzenie pojazdu wskutek otwarcia się drzwi podczas jazdy gcz65ht</t>
  </si>
  <si>
    <t>Uszkodzenie pojazdu podczas wyjazdu z blasznaego garażu</t>
  </si>
  <si>
    <t>Uszkodzenie mienia wskutek aktu dewastacji przez nieznanych sprawców</t>
  </si>
  <si>
    <t xml:space="preserve">Wypłata </t>
  </si>
  <si>
    <t>uderzenie przez nieznany pojazd słupa oświetleniowego - dewastacja</t>
  </si>
  <si>
    <t>raport szkodowy Gminy Debrzno za okres 01.01.2020 - 11.01.2023 r. opracowany na podstawie raportów Ubezpieczycieli i wiedzy Maximus Broker sp.zo.o. na dzień 13.01.2023 r.</t>
  </si>
  <si>
    <t xml:space="preserve">Nr </t>
  </si>
  <si>
    <t>Tabela nr 4 - Wykaz pojazdów w Gminie Debrzno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</si>
</sst>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\ #,##0.00&quot; zł &quot;;\-#,##0.00&quot; zł &quot;;&quot; -&quot;#&quot; zł &quot;;@\ "/>
    <numFmt numFmtId="168" formatCode="_-* #,##0.00&quot; zł&quot;_-;\-* #,##0.00&quot; zł&quot;_-;_-* \-??&quot; zł&quot;_-;_-@_-"/>
    <numFmt numFmtId="169" formatCode="#,##0.00&quot; zł&quot;"/>
    <numFmt numFmtId="170" formatCode="[$-415]General"/>
    <numFmt numFmtId="171" formatCode="&quot; &quot;#,##0.00&quot; zł &quot;;&quot;-&quot;#,##0.00&quot; zł &quot;;&quot; -&quot;#&quot; zł &quot;;@&quot; &quot;"/>
    <numFmt numFmtId="172" formatCode="#,##0.00\ _z_ł"/>
    <numFmt numFmtId="173" formatCode="[$-415]dddd\,\ d\ mmmm\ yyyy"/>
    <numFmt numFmtId="174" formatCode="yy/mm/dd"/>
    <numFmt numFmtId="175" formatCode="yy/mm/dd;@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#,##0.00&quot; zł&quot;;[Red]\-#,##0.00&quot; zł&quot;"/>
    <numFmt numFmtId="181" formatCode="#,##0.00;[Red]#,##0.00"/>
    <numFmt numFmtId="182" formatCode="#,##0.00&quot; zł &quot;;\-#,##0.00&quot; zł &quot;;&quot; -&quot;#&quot; zł &quot;;@\ "/>
    <numFmt numFmtId="183" formatCode="#,##0.00_ ;\-#,##0.00\ "/>
    <numFmt numFmtId="184" formatCode="_-* #,##0.00\ [$zł-415]_-;\-* #,##0.00\ [$zł-415]_-;_-* &quot;-&quot;??\ [$zł-415]_-;_-@_-"/>
    <numFmt numFmtId="185" formatCode="#,##0.00\ [$zł-415];[Red]\-#,##0.00\ [$zł-415]"/>
    <numFmt numFmtId="186" formatCode="0.0"/>
    <numFmt numFmtId="187" formatCode="#,##0.00_ ;[Red]\-#,##0.00\ 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i/>
      <sz val="8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8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14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166" fontId="2" fillId="0" borderId="0" xfId="0" applyNumberFormat="1" applyFont="1" applyAlignment="1">
      <alignment horizontal="right"/>
    </xf>
    <xf numFmtId="166" fontId="2" fillId="14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166" fontId="0" fillId="0" borderId="0" xfId="0" applyNumberFormat="1" applyFont="1" applyAlignment="1">
      <alignment horizontal="right" wrapText="1"/>
    </xf>
    <xf numFmtId="44" fontId="0" fillId="0" borderId="0" xfId="0" applyNumberFormat="1" applyFont="1" applyFill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44" fontId="0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0" fillId="14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0" fontId="11" fillId="0" borderId="0" xfId="57" applyFont="1" applyFill="1" applyBorder="1" applyAlignment="1">
      <alignment horizontal="right" vertical="center"/>
      <protection/>
    </xf>
    <xf numFmtId="0" fontId="13" fillId="0" borderId="0" xfId="57" applyFont="1" applyFill="1" applyBorder="1" applyAlignment="1">
      <alignment horizontal="right" vertical="center"/>
      <protection/>
    </xf>
    <xf numFmtId="166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4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4" fontId="3" fillId="0" borderId="0" xfId="0" applyNumberFormat="1" applyFont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66" fontId="2" fillId="34" borderId="10" xfId="0" applyNumberFormat="1" applyFont="1" applyFill="1" applyBorder="1" applyAlignment="1">
      <alignment horizontal="center" vertical="center" wrapText="1"/>
    </xf>
    <xf numFmtId="166" fontId="2" fillId="34" borderId="10" xfId="0" applyNumberFormat="1" applyFont="1" applyFill="1" applyBorder="1" applyAlignment="1">
      <alignment horizontal="center" vertical="center"/>
    </xf>
    <xf numFmtId="166" fontId="2" fillId="33" borderId="0" xfId="0" applyNumberFormat="1" applyFont="1" applyFill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0" fillId="33" borderId="0" xfId="0" applyNumberFormat="1" applyFont="1" applyFill="1" applyAlignment="1">
      <alignment horizontal="center" vertical="center"/>
    </xf>
    <xf numFmtId="0" fontId="2" fillId="34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166" fontId="2" fillId="33" borderId="10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44" fontId="2" fillId="0" borderId="10" xfId="0" applyNumberFormat="1" applyFont="1" applyFill="1" applyBorder="1" applyAlignment="1">
      <alignment vertical="center"/>
    </xf>
    <xf numFmtId="44" fontId="2" fillId="0" borderId="10" xfId="0" applyNumberFormat="1" applyFont="1" applyBorder="1" applyAlignment="1">
      <alignment vertical="center"/>
    </xf>
    <xf numFmtId="0" fontId="0" fillId="0" borderId="0" xfId="57" applyFont="1">
      <alignment/>
      <protection/>
    </xf>
    <xf numFmtId="0" fontId="2" fillId="14" borderId="10" xfId="55" applyFont="1" applyFill="1" applyBorder="1" applyAlignment="1">
      <alignment horizontal="center" vertical="center"/>
      <protection/>
    </xf>
    <xf numFmtId="0" fontId="2" fillId="14" borderId="10" xfId="55" applyNumberFormat="1" applyFont="1" applyFill="1" applyBorder="1" applyAlignment="1">
      <alignment horizontal="center" vertical="center" wrapText="1"/>
      <protection/>
    </xf>
    <xf numFmtId="44" fontId="2" fillId="14" borderId="10" xfId="55" applyNumberFormat="1" applyFont="1" applyFill="1" applyBorder="1" applyAlignment="1">
      <alignment horizontal="center" vertical="center" wrapText="1"/>
      <protection/>
    </xf>
    <xf numFmtId="44" fontId="2" fillId="0" borderId="10" xfId="55" applyNumberFormat="1" applyFont="1" applyFill="1" applyBorder="1" applyAlignment="1">
      <alignment horizontal="center"/>
      <protection/>
    </xf>
    <xf numFmtId="44" fontId="2" fillId="0" borderId="10" xfId="55" applyNumberFormat="1" applyFont="1" applyFill="1" applyBorder="1" applyAlignment="1">
      <alignment horizontal="center" vertical="center"/>
      <protection/>
    </xf>
    <xf numFmtId="44" fontId="0" fillId="0" borderId="10" xfId="71" applyFont="1" applyBorder="1" applyAlignment="1">
      <alignment horizontal="center" vertical="center" wrapText="1"/>
    </xf>
    <xf numFmtId="0" fontId="0" fillId="33" borderId="10" xfId="55" applyFont="1" applyFill="1" applyBorder="1" applyAlignment="1">
      <alignment horizontal="left" vertical="center" wrapText="1"/>
      <protection/>
    </xf>
    <xf numFmtId="0" fontId="0" fillId="33" borderId="0" xfId="57" applyFont="1" applyFill="1">
      <alignment/>
      <protection/>
    </xf>
    <xf numFmtId="0" fontId="2" fillId="33" borderId="0" xfId="55" applyNumberFormat="1" applyFont="1" applyFill="1" applyBorder="1" applyAlignment="1">
      <alignment horizontal="center" vertical="center"/>
      <protection/>
    </xf>
    <xf numFmtId="167" fontId="2" fillId="33" borderId="0" xfId="55" applyNumberFormat="1" applyFont="1" applyFill="1" applyBorder="1" applyAlignment="1">
      <alignment horizontal="right" vertical="center" wrapText="1"/>
      <protection/>
    </xf>
    <xf numFmtId="0" fontId="0" fillId="33" borderId="0" xfId="55" applyFont="1" applyFill="1" applyBorder="1" applyAlignment="1">
      <alignment horizontal="left" vertical="center" wrapText="1"/>
      <protection/>
    </xf>
    <xf numFmtId="166" fontId="2" fillId="35" borderId="10" xfId="0" applyNumberFormat="1" applyFont="1" applyFill="1" applyBorder="1" applyAlignment="1">
      <alignment horizontal="right" vertical="center" wrapText="1"/>
    </xf>
    <xf numFmtId="166" fontId="2" fillId="36" borderId="10" xfId="0" applyNumberFormat="1" applyFont="1" applyFill="1" applyBorder="1" applyAlignment="1">
      <alignment vertical="center" wrapText="1"/>
    </xf>
    <xf numFmtId="166" fontId="2" fillId="37" borderId="10" xfId="0" applyNumberFormat="1" applyFont="1" applyFill="1" applyBorder="1" applyAlignment="1">
      <alignment horizontal="righ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59" fillId="33" borderId="0" xfId="0" applyFont="1" applyFill="1" applyAlignment="1">
      <alignment/>
    </xf>
    <xf numFmtId="0" fontId="2" fillId="0" borderId="0" xfId="0" applyFont="1" applyAlignment="1">
      <alignment horizontal="left" vertical="center"/>
    </xf>
    <xf numFmtId="172" fontId="0" fillId="0" borderId="0" xfId="0" applyNumberFormat="1" applyFont="1" applyAlignment="1">
      <alignment horizontal="center" vertical="center" wrapText="1"/>
    </xf>
    <xf numFmtId="44" fontId="2" fillId="0" borderId="0" xfId="0" applyNumberFormat="1" applyFont="1" applyAlignment="1">
      <alignment vertical="center"/>
    </xf>
    <xf numFmtId="44" fontId="2" fillId="0" borderId="0" xfId="0" applyNumberFormat="1" applyFont="1" applyAlignment="1">
      <alignment/>
    </xf>
    <xf numFmtId="0" fontId="2" fillId="14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66" fontId="2" fillId="14" borderId="18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4" fontId="2" fillId="14" borderId="10" xfId="0" applyNumberFormat="1" applyFont="1" applyFill="1" applyBorder="1" applyAlignment="1">
      <alignment horizontal="center" vertical="center" wrapText="1"/>
    </xf>
    <xf numFmtId="0" fontId="2" fillId="38" borderId="19" xfId="57" applyFont="1" applyFill="1" applyBorder="1" applyAlignment="1">
      <alignment horizontal="center" vertical="center"/>
      <protection/>
    </xf>
    <xf numFmtId="44" fontId="2" fillId="38" borderId="19" xfId="57" applyNumberFormat="1" applyFont="1" applyFill="1" applyBorder="1" applyAlignment="1">
      <alignment vertical="center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14" fontId="0" fillId="0" borderId="10" xfId="0" applyNumberFormat="1" applyFont="1" applyBorder="1" applyAlignment="1">
      <alignment horizontal="center" vertical="center" wrapText="1"/>
    </xf>
    <xf numFmtId="0" fontId="0" fillId="33" borderId="10" xfId="46" applyFont="1" applyFill="1" applyBorder="1" applyAlignment="1">
      <alignment horizontal="center" vertical="center" wrapText="1"/>
      <protection/>
    </xf>
    <xf numFmtId="44" fontId="2" fillId="33" borderId="10" xfId="69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39" borderId="10" xfId="46" applyFont="1" applyFill="1" applyBorder="1" applyAlignment="1">
      <alignment horizontal="center" vertical="center" wrapText="1"/>
      <protection/>
    </xf>
    <xf numFmtId="44" fontId="2" fillId="33" borderId="10" xfId="0" applyNumberFormat="1" applyFont="1" applyFill="1" applyBorder="1" applyAlignment="1">
      <alignment horizontal="center" vertical="center"/>
    </xf>
    <xf numFmtId="0" fontId="0" fillId="40" borderId="10" xfId="46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vertical="center"/>
    </xf>
    <xf numFmtId="44" fontId="2" fillId="40" borderId="10" xfId="46" applyNumberFormat="1" applyFont="1" applyFill="1" applyBorder="1" applyAlignment="1">
      <alignment horizontal="center" vertical="center" wrapText="1"/>
      <protection/>
    </xf>
    <xf numFmtId="14" fontId="0" fillId="40" borderId="10" xfId="46" applyNumberFormat="1" applyFont="1" applyFill="1" applyBorder="1" applyAlignment="1">
      <alignment horizontal="center" vertical="center" wrapText="1"/>
      <protection/>
    </xf>
    <xf numFmtId="0" fontId="0" fillId="33" borderId="11" xfId="46" applyFont="1" applyFill="1" applyBorder="1" applyAlignment="1">
      <alignment horizontal="center" vertical="center" wrapText="1"/>
      <protection/>
    </xf>
    <xf numFmtId="14" fontId="0" fillId="33" borderId="10" xfId="0" applyNumberFormat="1" applyFont="1" applyFill="1" applyBorder="1" applyAlignment="1">
      <alignment horizontal="center" vertical="center" wrapText="1"/>
    </xf>
    <xf numFmtId="44" fontId="2" fillId="40" borderId="10" xfId="69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 vertical="center"/>
    </xf>
    <xf numFmtId="44" fontId="2" fillId="33" borderId="10" xfId="46" applyNumberFormat="1" applyFont="1" applyFill="1" applyBorder="1" applyAlignment="1">
      <alignment horizontal="center" vertical="center" wrapText="1"/>
      <protection/>
    </xf>
    <xf numFmtId="14" fontId="0" fillId="33" borderId="10" xfId="57" applyNumberFormat="1" applyFont="1" applyFill="1" applyBorder="1" applyAlignment="1">
      <alignment horizontal="center" vertical="center" wrapText="1"/>
      <protection/>
    </xf>
    <xf numFmtId="0" fontId="0" fillId="33" borderId="10" xfId="57" applyFont="1" applyFill="1" applyBorder="1" applyAlignment="1">
      <alignment horizontal="center" vertical="center" wrapText="1"/>
      <protection/>
    </xf>
    <xf numFmtId="0" fontId="0" fillId="33" borderId="13" xfId="0" applyFont="1" applyFill="1" applyBorder="1" applyAlignment="1">
      <alignment horizontal="center" vertical="center" wrapText="1"/>
    </xf>
    <xf numFmtId="44" fontId="2" fillId="33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166" fontId="0" fillId="33" borderId="10" xfId="0" applyNumberFormat="1" applyFont="1" applyFill="1" applyBorder="1" applyAlignment="1">
      <alignment horizontal="center" vertical="center" wrapText="1"/>
    </xf>
    <xf numFmtId="44" fontId="0" fillId="40" borderId="10" xfId="69" applyFont="1" applyFill="1" applyBorder="1" applyAlignment="1" applyProtection="1">
      <alignment horizontal="center" vertical="center" wrapText="1"/>
      <protection/>
    </xf>
    <xf numFmtId="44" fontId="2" fillId="33" borderId="10" xfId="69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/>
    </xf>
    <xf numFmtId="0" fontId="0" fillId="0" borderId="10" xfId="46" applyFont="1" applyBorder="1" applyAlignment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 wrapText="1"/>
    </xf>
    <xf numFmtId="44" fontId="2" fillId="0" borderId="10" xfId="69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41" borderId="10" xfId="0" applyNumberFormat="1" applyFont="1" applyFill="1" applyBorder="1" applyAlignment="1">
      <alignment horizontal="center" vertical="center" wrapText="1"/>
    </xf>
    <xf numFmtId="0" fontId="0" fillId="0" borderId="10" xfId="69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49" fontId="0" fillId="41" borderId="10" xfId="57" applyNumberFormat="1" applyFont="1" applyFill="1" applyBorder="1" applyAlignment="1">
      <alignment horizontal="center" vertical="center" wrapText="1"/>
      <protection/>
    </xf>
    <xf numFmtId="0" fontId="2" fillId="41" borderId="10" xfId="57" applyFont="1" applyFill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8" fontId="0" fillId="0" borderId="10" xfId="0" applyNumberFormat="1" applyFont="1" applyBorder="1" applyAlignment="1">
      <alignment horizontal="center" vertical="center" wrapText="1"/>
    </xf>
    <xf numFmtId="166" fontId="0" fillId="0" borderId="20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166" fontId="0" fillId="0" borderId="16" xfId="0" applyNumberFormat="1" applyFont="1" applyBorder="1" applyAlignment="1">
      <alignment horizontal="center" vertical="center" wrapText="1"/>
    </xf>
    <xf numFmtId="44" fontId="0" fillId="0" borderId="16" xfId="69" applyNumberFormat="1" applyFont="1" applyFill="1" applyBorder="1" applyAlignment="1">
      <alignment horizontal="right" vertical="center" wrapText="1"/>
    </xf>
    <xf numFmtId="166" fontId="0" fillId="33" borderId="16" xfId="69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0" xfId="58" applyFont="1" applyBorder="1" applyAlignment="1">
      <alignment horizontal="center" vertical="center"/>
      <protection/>
    </xf>
    <xf numFmtId="0" fontId="0" fillId="39" borderId="10" xfId="0" applyFont="1" applyFill="1" applyBorder="1" applyAlignment="1">
      <alignment horizontal="center" vertical="center" wrapText="1"/>
    </xf>
    <xf numFmtId="166" fontId="0" fillId="0" borderId="13" xfId="0" applyNumberFormat="1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 wrapText="1"/>
    </xf>
    <xf numFmtId="44" fontId="0" fillId="0" borderId="10" xfId="69" applyNumberFormat="1" applyFont="1" applyFill="1" applyBorder="1" applyAlignment="1">
      <alignment horizontal="right" vertical="center" wrapText="1"/>
    </xf>
    <xf numFmtId="166" fontId="0" fillId="33" borderId="10" xfId="69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58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0" fillId="33" borderId="10" xfId="58" applyFont="1" applyFill="1" applyBorder="1" applyAlignment="1">
      <alignment horizontal="center" vertical="center" wrapText="1"/>
      <protection/>
    </xf>
    <xf numFmtId="0" fontId="0" fillId="40" borderId="10" xfId="0" applyFont="1" applyFill="1" applyBorder="1" applyAlignment="1">
      <alignment horizontal="center" vertical="center" wrapText="1"/>
    </xf>
    <xf numFmtId="44" fontId="0" fillId="0" borderId="10" xfId="78" applyNumberFormat="1" applyFont="1" applyFill="1" applyBorder="1" applyAlignment="1">
      <alignment horizontal="righ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46" applyFont="1" applyBorder="1" applyAlignment="1">
      <alignment vertical="center" wrapText="1"/>
      <protection/>
    </xf>
    <xf numFmtId="0" fontId="0" fillId="0" borderId="11" xfId="46" applyFont="1" applyBorder="1" applyAlignment="1">
      <alignment horizontal="center" vertical="center" wrapText="1"/>
      <protection/>
    </xf>
    <xf numFmtId="0" fontId="0" fillId="0" borderId="21" xfId="46" applyFont="1" applyBorder="1" applyAlignment="1">
      <alignment horizontal="center" vertical="center" wrapText="1"/>
      <protection/>
    </xf>
    <xf numFmtId="0" fontId="0" fillId="0" borderId="10" xfId="46" applyFont="1" applyBorder="1" applyAlignment="1">
      <alignment vertical="center"/>
      <protection/>
    </xf>
    <xf numFmtId="1" fontId="0" fillId="0" borderId="10" xfId="46" applyNumberFormat="1" applyFont="1" applyBorder="1" applyAlignment="1">
      <alignment horizontal="center" vertical="center" wrapText="1"/>
      <protection/>
    </xf>
    <xf numFmtId="44" fontId="0" fillId="0" borderId="10" xfId="80" applyNumberFormat="1" applyFont="1" applyFill="1" applyBorder="1" applyAlignment="1" applyProtection="1">
      <alignment horizontal="right" vertical="center" wrapText="1"/>
      <protection/>
    </xf>
    <xf numFmtId="167" fontId="0" fillId="0" borderId="10" xfId="80" applyNumberFormat="1" applyFont="1" applyFill="1" applyBorder="1" applyAlignment="1" applyProtection="1">
      <alignment horizontal="center" vertical="center" wrapText="1"/>
      <protection/>
    </xf>
    <xf numFmtId="0" fontId="0" fillId="33" borderId="11" xfId="46" applyFont="1" applyFill="1" applyBorder="1" applyAlignment="1">
      <alignment horizontal="center" vertical="center"/>
      <protection/>
    </xf>
    <xf numFmtId="0" fontId="0" fillId="0" borderId="10" xfId="46" applyFont="1" applyBorder="1" applyAlignment="1">
      <alignment vertical="center" wrapText="1"/>
      <protection/>
    </xf>
    <xf numFmtId="0" fontId="0" fillId="0" borderId="24" xfId="46" applyFont="1" applyBorder="1" applyAlignment="1">
      <alignment vertical="center" wrapText="1"/>
      <protection/>
    </xf>
    <xf numFmtId="0" fontId="0" fillId="0" borderId="25" xfId="46" applyFont="1" applyBorder="1" applyAlignment="1">
      <alignment horizontal="center" vertical="center" wrapText="1"/>
      <protection/>
    </xf>
    <xf numFmtId="0" fontId="0" fillId="0" borderId="22" xfId="46" applyFont="1" applyBorder="1" applyAlignment="1">
      <alignment horizontal="center" vertical="center" wrapText="1"/>
      <protection/>
    </xf>
    <xf numFmtId="166" fontId="0" fillId="33" borderId="10" xfId="0" applyNumberFormat="1" applyFont="1" applyFill="1" applyBorder="1" applyAlignment="1">
      <alignment horizontal="center" vertical="center"/>
    </xf>
    <xf numFmtId="0" fontId="0" fillId="0" borderId="10" xfId="46" applyFont="1" applyBorder="1" applyAlignment="1">
      <alignment horizontal="center" vertical="center"/>
      <protection/>
    </xf>
    <xf numFmtId="44" fontId="0" fillId="0" borderId="10" xfId="0" applyNumberFormat="1" applyFont="1" applyBorder="1" applyAlignment="1">
      <alignment vertical="center"/>
    </xf>
    <xf numFmtId="0" fontId="0" fillId="0" borderId="23" xfId="46" applyFont="1" applyBorder="1" applyAlignment="1">
      <alignment horizontal="left" vertical="center" wrapText="1"/>
      <protection/>
    </xf>
    <xf numFmtId="166" fontId="0" fillId="0" borderId="10" xfId="0" applyNumberFormat="1" applyFont="1" applyBorder="1" applyAlignment="1">
      <alignment horizontal="center" vertical="center"/>
    </xf>
    <xf numFmtId="44" fontId="0" fillId="0" borderId="10" xfId="80" applyNumberFormat="1" applyFont="1" applyFill="1" applyBorder="1" applyAlignment="1" applyProtection="1">
      <alignment vertical="center" wrapText="1"/>
      <protection/>
    </xf>
    <xf numFmtId="0" fontId="0" fillId="0" borderId="11" xfId="46" applyFont="1" applyBorder="1" applyAlignment="1">
      <alignment vertical="center" wrapText="1"/>
      <protection/>
    </xf>
    <xf numFmtId="166" fontId="0" fillId="0" borderId="10" xfId="80" applyNumberFormat="1" applyFont="1" applyFill="1" applyBorder="1" applyAlignment="1" applyProtection="1">
      <alignment horizontal="center" vertical="center" wrapText="1"/>
      <protection/>
    </xf>
    <xf numFmtId="0" fontId="0" fillId="0" borderId="25" xfId="46" applyFont="1" applyBorder="1" applyAlignment="1">
      <alignment vertical="center" wrapText="1"/>
      <protection/>
    </xf>
    <xf numFmtId="44" fontId="0" fillId="0" borderId="10" xfId="46" applyNumberFormat="1" applyFont="1" applyBorder="1" applyAlignment="1">
      <alignment horizontal="right" vertical="center"/>
      <protection/>
    </xf>
    <xf numFmtId="166" fontId="0" fillId="0" borderId="10" xfId="0" applyNumberFormat="1" applyFont="1" applyBorder="1" applyAlignment="1">
      <alignment horizontal="right" vertical="center"/>
    </xf>
    <xf numFmtId="0" fontId="0" fillId="33" borderId="10" xfId="46" applyFont="1" applyFill="1" applyBorder="1" applyAlignment="1">
      <alignment horizontal="center" vertical="center"/>
      <protection/>
    </xf>
    <xf numFmtId="44" fontId="0" fillId="0" borderId="10" xfId="46" applyNumberFormat="1" applyFont="1" applyBorder="1" applyAlignment="1">
      <alignment horizontal="center" vertical="center"/>
      <protection/>
    </xf>
    <xf numFmtId="0" fontId="0" fillId="0" borderId="13" xfId="46" applyFont="1" applyBorder="1" applyAlignment="1">
      <alignment horizontal="center" vertical="center" wrapText="1"/>
      <protection/>
    </xf>
    <xf numFmtId="44" fontId="0" fillId="0" borderId="10" xfId="82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44" fontId="0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66" fontId="0" fillId="33" borderId="10" xfId="82" applyNumberFormat="1" applyFont="1" applyFill="1" applyBorder="1" applyAlignment="1" applyProtection="1">
      <alignment horizontal="center" vertical="center" wrapText="1"/>
      <protection/>
    </xf>
    <xf numFmtId="44" fontId="0" fillId="0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44" fontId="0" fillId="33" borderId="10" xfId="0" applyNumberFormat="1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186" fontId="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66" fontId="2" fillId="37" borderId="10" xfId="0" applyNumberFormat="1" applyFont="1" applyFill="1" applyBorder="1" applyAlignment="1">
      <alignment vertical="center" wrapText="1"/>
    </xf>
    <xf numFmtId="167" fontId="0" fillId="33" borderId="10" xfId="0" applyNumberFormat="1" applyFont="1" applyFill="1" applyBorder="1" applyAlignment="1">
      <alignment vertical="center" wrapText="1"/>
    </xf>
    <xf numFmtId="0" fontId="0" fillId="0" borderId="10" xfId="55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horizontal="center" vertical="center"/>
      <protection/>
    </xf>
    <xf numFmtId="167" fontId="0" fillId="39" borderId="10" xfId="60" applyNumberFormat="1" applyFont="1" applyFill="1" applyBorder="1" applyAlignment="1">
      <alignment horizontal="right" vertical="center" wrapText="1"/>
      <protection/>
    </xf>
    <xf numFmtId="167" fontId="0" fillId="39" borderId="10" xfId="55" applyNumberFormat="1" applyFont="1" applyFill="1" applyBorder="1" applyAlignment="1">
      <alignment horizontal="center" vertical="center" wrapText="1"/>
      <protection/>
    </xf>
    <xf numFmtId="44" fontId="0" fillId="0" borderId="10" xfId="71" applyFont="1" applyFill="1" applyBorder="1" applyAlignment="1">
      <alignment vertical="center"/>
    </xf>
    <xf numFmtId="167" fontId="0" fillId="0" borderId="10" xfId="55" applyNumberFormat="1" applyFont="1" applyFill="1" applyBorder="1">
      <alignment/>
      <protection/>
    </xf>
    <xf numFmtId="167" fontId="0" fillId="0" borderId="10" xfId="55" applyNumberFormat="1" applyFont="1" applyFill="1" applyBorder="1" applyAlignment="1">
      <alignment vertical="center"/>
      <protection/>
    </xf>
    <xf numFmtId="167" fontId="0" fillId="0" borderId="10" xfId="55" applyNumberFormat="1" applyFont="1" applyFill="1" applyBorder="1" applyAlignment="1">
      <alignment horizontal="center" vertical="center"/>
      <protection/>
    </xf>
    <xf numFmtId="168" fontId="0" fillId="0" borderId="10" xfId="55" applyNumberFormat="1" applyFont="1" applyBorder="1" applyAlignment="1">
      <alignment horizontal="right" vertical="center" wrapText="1"/>
      <protection/>
    </xf>
    <xf numFmtId="168" fontId="0" fillId="0" borderId="10" xfId="55" applyNumberFormat="1" applyFont="1" applyBorder="1" applyAlignment="1">
      <alignment horizontal="center" vertical="center" wrapText="1"/>
      <protection/>
    </xf>
    <xf numFmtId="44" fontId="0" fillId="0" borderId="10" xfId="71" applyFont="1" applyBorder="1" applyAlignment="1">
      <alignment vertical="center"/>
    </xf>
    <xf numFmtId="0" fontId="0" fillId="39" borderId="10" xfId="55" applyFont="1" applyFill="1" applyBorder="1" applyAlignment="1">
      <alignment horizontal="center" vertical="center"/>
      <protection/>
    </xf>
    <xf numFmtId="182" fontId="0" fillId="39" borderId="10" xfId="55" applyNumberFormat="1" applyFont="1" applyFill="1" applyBorder="1" applyAlignment="1">
      <alignment horizontal="right" vertical="center" wrapText="1"/>
      <protection/>
    </xf>
    <xf numFmtId="182" fontId="0" fillId="0" borderId="10" xfId="55" applyNumberFormat="1" applyFont="1" applyFill="1" applyBorder="1" applyAlignment="1">
      <alignment horizontal="center" vertical="center" wrapText="1"/>
      <protection/>
    </xf>
    <xf numFmtId="168" fontId="0" fillId="0" borderId="10" xfId="60" applyNumberFormat="1" applyFont="1" applyFill="1" applyBorder="1" applyAlignment="1">
      <alignment horizontal="right" vertical="center" wrapText="1"/>
      <protection/>
    </xf>
    <xf numFmtId="168" fontId="0" fillId="0" borderId="10" xfId="55" applyNumberFormat="1" applyFont="1" applyFill="1" applyBorder="1" applyAlignment="1">
      <alignment horizontal="center" vertical="center" wrapText="1"/>
      <protection/>
    </xf>
    <xf numFmtId="0" fontId="0" fillId="0" borderId="10" xfId="71" applyNumberFormat="1" applyFont="1" applyFill="1" applyBorder="1" applyAlignment="1">
      <alignment horizontal="center" vertical="center"/>
    </xf>
    <xf numFmtId="168" fontId="0" fillId="0" borderId="10" xfId="60" applyNumberFormat="1" applyFont="1" applyFill="1" applyBorder="1" applyAlignment="1">
      <alignment horizontal="center" vertical="center" wrapText="1"/>
      <protection/>
    </xf>
    <xf numFmtId="44" fontId="0" fillId="0" borderId="10" xfId="60" applyNumberFormat="1" applyFont="1" applyFill="1" applyBorder="1" applyAlignment="1">
      <alignment horizontal="right" vertical="center" wrapText="1"/>
      <protection/>
    </xf>
    <xf numFmtId="44" fontId="0" fillId="0" borderId="10" xfId="60" applyNumberFormat="1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2" fillId="1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6" fontId="2" fillId="2" borderId="10" xfId="0" applyNumberFormat="1" applyFont="1" applyFill="1" applyBorder="1" applyAlignment="1">
      <alignment horizontal="left" vertical="center"/>
    </xf>
    <xf numFmtId="44" fontId="0" fillId="33" borderId="10" xfId="69" applyNumberFormat="1" applyFont="1" applyFill="1" applyBorder="1" applyAlignment="1">
      <alignment horizontal="right" vertical="center" wrapText="1"/>
    </xf>
    <xf numFmtId="166" fontId="2" fillId="37" borderId="15" xfId="0" applyNumberFormat="1" applyFont="1" applyFill="1" applyBorder="1" applyAlignment="1">
      <alignment vertical="center"/>
    </xf>
    <xf numFmtId="166" fontId="2" fillId="37" borderId="15" xfId="0" applyNumberFormat="1" applyFont="1" applyFill="1" applyBorder="1" applyAlignment="1">
      <alignment vertical="center" wrapText="1"/>
    </xf>
    <xf numFmtId="166" fontId="2" fillId="37" borderId="10" xfId="0" applyNumberFormat="1" applyFont="1" applyFill="1" applyBorder="1" applyAlignment="1">
      <alignment vertical="center"/>
    </xf>
    <xf numFmtId="0" fontId="0" fillId="34" borderId="13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" fontId="0" fillId="33" borderId="10" xfId="57" applyNumberFormat="1" applyFont="1" applyFill="1" applyBorder="1" applyAlignment="1">
      <alignment horizontal="center" vertical="center"/>
      <protection/>
    </xf>
    <xf numFmtId="0" fontId="0" fillId="33" borderId="10" xfId="57" applyFont="1" applyFill="1" applyBorder="1" applyAlignment="1">
      <alignment horizontal="center" vertical="center"/>
      <protection/>
    </xf>
    <xf numFmtId="0" fontId="0" fillId="33" borderId="10" xfId="46" applyFont="1" applyFill="1" applyBorder="1" applyAlignment="1">
      <alignment vertical="center" wrapText="1"/>
      <protection/>
    </xf>
    <xf numFmtId="2" fontId="0" fillId="33" borderId="10" xfId="46" applyNumberFormat="1" applyFont="1" applyFill="1" applyBorder="1" applyAlignment="1">
      <alignment horizontal="center" vertical="center"/>
      <protection/>
    </xf>
    <xf numFmtId="0" fontId="0" fillId="33" borderId="10" xfId="46" applyFont="1" applyFill="1" applyBorder="1" applyAlignment="1">
      <alignment vertical="center"/>
      <protection/>
    </xf>
    <xf numFmtId="4" fontId="0" fillId="33" borderId="10" xfId="46" applyNumberFormat="1" applyFont="1" applyFill="1" applyBorder="1" applyAlignment="1">
      <alignment horizontal="center" vertical="center"/>
      <protection/>
    </xf>
    <xf numFmtId="166" fontId="9" fillId="0" borderId="10" xfId="0" applyNumberFormat="1" applyFont="1" applyBorder="1" applyAlignment="1">
      <alignment horizontal="center" vertical="center" wrapText="1"/>
    </xf>
    <xf numFmtId="44" fontId="0" fillId="33" borderId="10" xfId="69" applyFont="1" applyFill="1" applyBorder="1" applyAlignment="1">
      <alignment horizontal="right" vertical="center" wrapText="1"/>
    </xf>
    <xf numFmtId="44" fontId="2" fillId="33" borderId="15" xfId="69" applyNumberFormat="1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0" xfId="57" applyFont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44" fontId="0" fillId="0" borderId="10" xfId="69" applyFont="1" applyFill="1" applyBorder="1" applyAlignment="1">
      <alignment horizontal="right" vertical="center" wrapText="1"/>
    </xf>
    <xf numFmtId="166" fontId="0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166" fontId="0" fillId="0" borderId="16" xfId="0" applyNumberFormat="1" applyFont="1" applyBorder="1" applyAlignment="1">
      <alignment vertical="center" wrapText="1"/>
    </xf>
    <xf numFmtId="0" fontId="0" fillId="39" borderId="10" xfId="57" applyFont="1" applyFill="1" applyBorder="1" applyAlignment="1">
      <alignment horizontal="center" vertical="center" wrapText="1"/>
      <protection/>
    </xf>
    <xf numFmtId="49" fontId="0" fillId="0" borderId="10" xfId="72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vertical="center" wrapText="1"/>
    </xf>
    <xf numFmtId="166" fontId="0" fillId="0" borderId="10" xfId="0" applyNumberFormat="1" applyFont="1" applyFill="1" applyBorder="1" applyAlignment="1">
      <alignment horizontal="center" vertical="center" wrapText="1"/>
    </xf>
    <xf numFmtId="0" fontId="0" fillId="0" borderId="10" xfId="57" applyFont="1" applyBorder="1" applyAlignment="1">
      <alignment vertical="center" wrapText="1"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44" fontId="0" fillId="33" borderId="10" xfId="80" applyFont="1" applyFill="1" applyBorder="1" applyAlignment="1">
      <alignment horizontal="right" vertical="center" wrapText="1"/>
    </xf>
    <xf numFmtId="166" fontId="0" fillId="33" borderId="10" xfId="80" applyNumberFormat="1" applyFont="1" applyFill="1" applyBorder="1" applyAlignment="1">
      <alignment horizontal="center" vertical="center" wrapText="1"/>
    </xf>
    <xf numFmtId="0" fontId="9" fillId="0" borderId="10" xfId="57" applyFont="1" applyBorder="1" applyAlignment="1">
      <alignment horizontal="center" vertical="center" wrapText="1"/>
      <protection/>
    </xf>
    <xf numFmtId="4" fontId="0" fillId="0" borderId="10" xfId="0" applyNumberFormat="1" applyFont="1" applyBorder="1" applyAlignment="1">
      <alignment vertical="center" wrapText="1"/>
    </xf>
    <xf numFmtId="0" fontId="0" fillId="0" borderId="11" xfId="46" applyFont="1" applyBorder="1" applyAlignment="1">
      <alignment horizontal="center"/>
      <protection/>
    </xf>
    <xf numFmtId="0" fontId="0" fillId="0" borderId="11" xfId="0" applyFont="1" applyBorder="1" applyAlignment="1">
      <alignment horizontal="center"/>
    </xf>
    <xf numFmtId="0" fontId="0" fillId="0" borderId="11" xfId="46" applyFont="1" applyBorder="1" applyAlignment="1">
      <alignment horizontal="center" vertical="center"/>
      <protection/>
    </xf>
    <xf numFmtId="166" fontId="0" fillId="41" borderId="11" xfId="0" applyNumberFormat="1" applyFont="1" applyFill="1" applyBorder="1" applyAlignment="1">
      <alignment vertical="center"/>
    </xf>
    <xf numFmtId="166" fontId="0" fillId="41" borderId="11" xfId="0" applyNumberFormat="1" applyFont="1" applyFill="1" applyBorder="1" applyAlignment="1">
      <alignment horizontal="right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" fontId="0" fillId="0" borderId="10" xfId="46" applyNumberFormat="1" applyFont="1" applyBorder="1" applyAlignment="1">
      <alignment horizontal="center" vertical="center" wrapText="1"/>
      <protection/>
    </xf>
    <xf numFmtId="166" fontId="0" fillId="0" borderId="11" xfId="0" applyNumberFormat="1" applyFont="1" applyFill="1" applyBorder="1" applyAlignment="1">
      <alignment horizontal="right" vertical="center"/>
    </xf>
    <xf numFmtId="44" fontId="0" fillId="41" borderId="11" xfId="78" applyFont="1" applyFill="1" applyBorder="1" applyAlignment="1" applyProtection="1">
      <alignment horizontal="right" vertical="center" wrapText="1"/>
      <protection/>
    </xf>
    <xf numFmtId="166" fontId="0" fillId="0" borderId="11" xfId="78" applyNumberFormat="1" applyFont="1" applyFill="1" applyBorder="1" applyAlignment="1" applyProtection="1">
      <alignment horizontal="right" vertical="center" wrapText="1"/>
      <protection/>
    </xf>
    <xf numFmtId="1" fontId="0" fillId="0" borderId="11" xfId="46" applyNumberFormat="1" applyFont="1" applyBorder="1" applyAlignment="1">
      <alignment horizontal="center" vertical="center" wrapText="1"/>
      <protection/>
    </xf>
    <xf numFmtId="4" fontId="0" fillId="0" borderId="10" xfId="57" applyNumberFormat="1" applyFont="1" applyBorder="1" applyAlignment="1">
      <alignment horizontal="center" vertical="center" wrapText="1"/>
      <protection/>
    </xf>
    <xf numFmtId="0" fontId="17" fillId="0" borderId="10" xfId="0" applyFont="1" applyBorder="1" applyAlignment="1">
      <alignment vertical="center" wrapText="1"/>
    </xf>
    <xf numFmtId="0" fontId="0" fillId="33" borderId="11" xfId="46" applyFont="1" applyFill="1" applyBorder="1" applyAlignment="1">
      <alignment horizontal="center"/>
      <protection/>
    </xf>
    <xf numFmtId="0" fontId="0" fillId="33" borderId="11" xfId="0" applyFont="1" applyFill="1" applyBorder="1" applyAlignment="1">
      <alignment horizontal="center"/>
    </xf>
    <xf numFmtId="166" fontId="0" fillId="33" borderId="11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center" vertical="center" wrapText="1"/>
    </xf>
    <xf numFmtId="2" fontId="0" fillId="0" borderId="10" xfId="46" applyNumberFormat="1" applyFont="1" applyBorder="1" applyAlignment="1">
      <alignment horizontal="center" vertical="center"/>
      <protection/>
    </xf>
    <xf numFmtId="166" fontId="0" fillId="33" borderId="11" xfId="78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>
      <alignment wrapText="1"/>
    </xf>
    <xf numFmtId="0" fontId="0" fillId="0" borderId="10" xfId="46" applyFont="1" applyBorder="1" applyAlignment="1">
      <alignment horizontal="center"/>
      <protection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 wrapText="1"/>
    </xf>
    <xf numFmtId="44" fontId="0" fillId="0" borderId="11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46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 wrapText="1"/>
    </xf>
    <xf numFmtId="44" fontId="0" fillId="0" borderId="16" xfId="0" applyNumberFormat="1" applyFont="1" applyBorder="1" applyAlignment="1">
      <alignment vertical="center"/>
    </xf>
    <xf numFmtId="166" fontId="0" fillId="33" borderId="16" xfId="69" applyNumberFormat="1" applyFont="1" applyFill="1" applyBorder="1" applyAlignment="1" applyProtection="1">
      <alignment horizontal="center" vertical="center" wrapText="1"/>
      <protection/>
    </xf>
    <xf numFmtId="0" fontId="0" fillId="0" borderId="16" xfId="46" applyFont="1" applyBorder="1" applyAlignment="1">
      <alignment horizont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166" fontId="0" fillId="33" borderId="10" xfId="69" applyNumberFormat="1" applyFont="1" applyFill="1" applyBorder="1" applyAlignment="1" applyProtection="1">
      <alignment horizontal="center" vertical="center" wrapText="1"/>
      <protection/>
    </xf>
    <xf numFmtId="0" fontId="0" fillId="0" borderId="10" xfId="46" applyFont="1" applyBorder="1" applyAlignment="1">
      <alignment horizontal="center" wrapText="1"/>
      <protection/>
    </xf>
    <xf numFmtId="169" fontId="0" fillId="0" borderId="10" xfId="0" applyNumberFormat="1" applyFont="1" applyBorder="1" applyAlignment="1">
      <alignment horizontal="center" vertical="center" wrapText="1"/>
    </xf>
    <xf numFmtId="166" fontId="0" fillId="40" borderId="10" xfId="69" applyNumberFormat="1" applyFont="1" applyFill="1" applyBorder="1" applyAlignment="1" applyProtection="1">
      <alignment horizontal="center" vertical="center" wrapText="1"/>
      <protection/>
    </xf>
    <xf numFmtId="16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0" fillId="0" borderId="10" xfId="57" applyFont="1" applyBorder="1" applyAlignment="1">
      <alignment horizontal="left" vertical="center" wrapText="1"/>
      <protection/>
    </xf>
    <xf numFmtId="166" fontId="0" fillId="33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7" xfId="0" applyFont="1" applyBorder="1" applyAlignment="1">
      <alignment vertical="center" wrapText="1"/>
    </xf>
    <xf numFmtId="44" fontId="0" fillId="0" borderId="17" xfId="0" applyNumberFormat="1" applyFont="1" applyBorder="1" applyAlignment="1">
      <alignment vertical="center" wrapText="1"/>
    </xf>
    <xf numFmtId="166" fontId="0" fillId="33" borderId="10" xfId="44" applyNumberFormat="1" applyFont="1" applyFill="1" applyBorder="1" applyAlignment="1" applyProtection="1">
      <alignment horizontal="center" vertical="center" wrapText="1"/>
      <protection/>
    </xf>
    <xf numFmtId="4" fontId="9" fillId="0" borderId="17" xfId="0" applyNumberFormat="1" applyFont="1" applyBorder="1" applyAlignment="1">
      <alignment horizontal="center" vertical="center" wrapText="1"/>
    </xf>
    <xf numFmtId="166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6" fontId="9" fillId="0" borderId="25" xfId="0" applyNumberFormat="1" applyFont="1" applyBorder="1" applyAlignment="1">
      <alignment horizontal="center" vertical="center" wrapText="1"/>
    </xf>
    <xf numFmtId="44" fontId="0" fillId="0" borderId="16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vertical="center" wrapText="1"/>
    </xf>
    <xf numFmtId="44" fontId="0" fillId="0" borderId="10" xfId="0" applyNumberFormat="1" applyFont="1" applyBorder="1" applyAlignment="1">
      <alignment horizontal="center" vertical="center" wrapText="1"/>
    </xf>
    <xf numFmtId="166" fontId="0" fillId="33" borderId="10" xfId="69" applyNumberFormat="1" applyFont="1" applyFill="1" applyBorder="1" applyAlignment="1" applyProtection="1">
      <alignment horizontal="right" vertical="center" wrapText="1"/>
      <protection/>
    </xf>
    <xf numFmtId="4" fontId="9" fillId="0" borderId="16" xfId="0" applyNumberFormat="1" applyFont="1" applyBorder="1" applyAlignment="1">
      <alignment horizontal="center" vertical="center" wrapText="1"/>
    </xf>
    <xf numFmtId="0" fontId="0" fillId="0" borderId="10" xfId="57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57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center" vertical="center"/>
      <protection/>
    </xf>
    <xf numFmtId="166" fontId="2" fillId="33" borderId="10" xfId="69" applyNumberFormat="1" applyFont="1" applyFill="1" applyBorder="1" applyAlignment="1">
      <alignment horizontal="center" vertical="center" wrapText="1"/>
    </xf>
    <xf numFmtId="0" fontId="0" fillId="39" borderId="17" xfId="0" applyFont="1" applyFill="1" applyBorder="1" applyAlignment="1">
      <alignment horizontal="left" vertical="center" wrapText="1"/>
    </xf>
    <xf numFmtId="0" fontId="0" fillId="39" borderId="17" xfId="0" applyFont="1" applyFill="1" applyBorder="1" applyAlignment="1">
      <alignment horizontal="center" vertical="center" wrapText="1"/>
    </xf>
    <xf numFmtId="166" fontId="0" fillId="39" borderId="16" xfId="0" applyNumberFormat="1" applyFont="1" applyFill="1" applyBorder="1" applyAlignment="1">
      <alignment horizontal="center" vertical="center" wrapText="1"/>
    </xf>
    <xf numFmtId="166" fontId="0" fillId="40" borderId="16" xfId="69" applyNumberFormat="1" applyFont="1" applyFill="1" applyBorder="1" applyAlignment="1" applyProtection="1">
      <alignment horizontal="center" vertical="center" wrapText="1"/>
      <protection/>
    </xf>
    <xf numFmtId="0" fontId="9" fillId="39" borderId="17" xfId="0" applyFont="1" applyFill="1" applyBorder="1" applyAlignment="1">
      <alignment horizontal="center" vertical="center" wrapText="1"/>
    </xf>
    <xf numFmtId="0" fontId="0" fillId="39" borderId="11" xfId="0" applyFont="1" applyFill="1" applyBorder="1" applyAlignment="1">
      <alignment horizontal="left" vertical="center" wrapText="1"/>
    </xf>
    <xf numFmtId="0" fontId="0" fillId="39" borderId="11" xfId="0" applyFont="1" applyFill="1" applyBorder="1" applyAlignment="1">
      <alignment horizontal="center" vertical="center" wrapText="1"/>
    </xf>
    <xf numFmtId="166" fontId="0" fillId="39" borderId="10" xfId="0" applyNumberFormat="1" applyFont="1" applyFill="1" applyBorder="1" applyAlignment="1">
      <alignment horizontal="center" vertical="center"/>
    </xf>
    <xf numFmtId="169" fontId="0" fillId="39" borderId="11" xfId="0" applyNumberFormat="1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/>
    </xf>
    <xf numFmtId="166" fontId="0" fillId="39" borderId="10" xfId="0" applyNumberFormat="1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/>
    </xf>
    <xf numFmtId="8" fontId="0" fillId="0" borderId="10" xfId="0" applyNumberFormat="1" applyFont="1" applyBorder="1" applyAlignment="1">
      <alignment horizontal="right" vertical="center" wrapText="1"/>
    </xf>
    <xf numFmtId="44" fontId="0" fillId="0" borderId="10" xfId="0" applyNumberFormat="1" applyFont="1" applyBorder="1" applyAlignment="1">
      <alignment horizontal="right" vertical="center" wrapText="1"/>
    </xf>
    <xf numFmtId="44" fontId="2" fillId="37" borderId="10" xfId="0" applyNumberFormat="1" applyFont="1" applyFill="1" applyBorder="1" applyAlignment="1">
      <alignment horizontal="right" vertical="center" wrapText="1"/>
    </xf>
    <xf numFmtId="166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44" fontId="0" fillId="0" borderId="10" xfId="0" applyNumberFormat="1" applyFont="1" applyBorder="1" applyAlignment="1">
      <alignment/>
    </xf>
    <xf numFmtId="44" fontId="0" fillId="0" borderId="10" xfId="78" applyNumberFormat="1" applyFont="1" applyFill="1" applyBorder="1" applyAlignment="1">
      <alignment vertical="center" wrapText="1"/>
    </xf>
    <xf numFmtId="44" fontId="2" fillId="35" borderId="10" xfId="0" applyNumberFormat="1" applyFont="1" applyFill="1" applyBorder="1" applyAlignment="1">
      <alignment horizontal="right" vertical="center" wrapText="1"/>
    </xf>
    <xf numFmtId="44" fontId="0" fillId="33" borderId="10" xfId="0" applyNumberFormat="1" applyFont="1" applyFill="1" applyBorder="1" applyAlignment="1">
      <alignment horizontal="right" vertical="center" wrapText="1"/>
    </xf>
    <xf numFmtId="44" fontId="2" fillId="36" borderId="10" xfId="0" applyNumberFormat="1" applyFont="1" applyFill="1" applyBorder="1" applyAlignment="1">
      <alignment vertical="center" wrapText="1"/>
    </xf>
    <xf numFmtId="166" fontId="0" fillId="33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44" fontId="0" fillId="0" borderId="10" xfId="80" applyFont="1" applyFill="1" applyBorder="1" applyAlignment="1" applyProtection="1">
      <alignment horizontal="right" vertical="center" wrapText="1"/>
      <protection/>
    </xf>
    <xf numFmtId="44" fontId="0" fillId="33" borderId="10" xfId="80" applyFont="1" applyFill="1" applyBorder="1" applyAlignment="1" applyProtection="1">
      <alignment horizontal="right" vertical="center" wrapText="1"/>
      <protection/>
    </xf>
    <xf numFmtId="166" fontId="0" fillId="0" borderId="10" xfId="0" applyNumberFormat="1" applyFont="1" applyBorder="1" applyAlignment="1">
      <alignment/>
    </xf>
    <xf numFmtId="44" fontId="2" fillId="37" borderId="10" xfId="0" applyNumberFormat="1" applyFont="1" applyFill="1" applyBorder="1" applyAlignment="1">
      <alignment vertical="center" wrapText="1"/>
    </xf>
    <xf numFmtId="44" fontId="0" fillId="33" borderId="0" xfId="0" applyNumberFormat="1" applyFont="1" applyFill="1" applyAlignment="1">
      <alignment horizontal="right" vertical="center"/>
    </xf>
    <xf numFmtId="166" fontId="0" fillId="0" borderId="10" xfId="0" applyNumberFormat="1" applyFont="1" applyFill="1" applyBorder="1" applyAlignment="1">
      <alignment horizontal="right" vertical="center"/>
    </xf>
    <xf numFmtId="44" fontId="0" fillId="0" borderId="18" xfId="0" applyNumberFormat="1" applyFont="1" applyFill="1" applyBorder="1" applyAlignment="1">
      <alignment horizontal="right" vertical="center"/>
    </xf>
    <xf numFmtId="44" fontId="0" fillId="0" borderId="0" xfId="0" applyNumberFormat="1" applyFont="1" applyFill="1" applyAlignment="1">
      <alignment horizontal="right" vertical="center"/>
    </xf>
    <xf numFmtId="44" fontId="0" fillId="0" borderId="10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horizontal="right" vertical="center"/>
    </xf>
    <xf numFmtId="0" fontId="0" fillId="37" borderId="0" xfId="0" applyFont="1" applyFill="1" applyAlignment="1">
      <alignment/>
    </xf>
    <xf numFmtId="0" fontId="0" fillId="0" borderId="15" xfId="0" applyFont="1" applyFill="1" applyBorder="1" applyAlignment="1">
      <alignment vertical="center" wrapText="1"/>
    </xf>
    <xf numFmtId="44" fontId="0" fillId="33" borderId="10" xfId="0" applyNumberFormat="1" applyFont="1" applyFill="1" applyBorder="1" applyAlignment="1">
      <alignment horizontal="right" vertical="center"/>
    </xf>
    <xf numFmtId="167" fontId="0" fillId="39" borderId="10" xfId="60" applyNumberFormat="1" applyFont="1" applyFill="1" applyBorder="1" applyAlignment="1">
      <alignment horizontal="center" vertical="center" wrapText="1"/>
      <protection/>
    </xf>
    <xf numFmtId="167" fontId="0" fillId="0" borderId="10" xfId="55" applyNumberFormat="1" applyFont="1" applyFill="1" applyBorder="1" applyAlignment="1">
      <alignment horizontal="right" vertical="center"/>
      <protection/>
    </xf>
    <xf numFmtId="167" fontId="0" fillId="0" borderId="10" xfId="55" applyNumberFormat="1" applyFont="1" applyBorder="1" applyAlignment="1">
      <alignment horizontal="center" vertical="center"/>
      <protection/>
    </xf>
    <xf numFmtId="0" fontId="0" fillId="33" borderId="10" xfId="55" applyNumberFormat="1" applyFont="1" applyFill="1" applyBorder="1" applyAlignment="1">
      <alignment horizontal="center" vertical="center"/>
      <protection/>
    </xf>
    <xf numFmtId="0" fontId="0" fillId="0" borderId="10" xfId="55" applyFont="1" applyBorder="1" applyAlignment="1">
      <alignment horizontal="center" vertical="center"/>
      <protection/>
    </xf>
    <xf numFmtId="0" fontId="2" fillId="33" borderId="10" xfId="55" applyNumberFormat="1" applyFont="1" applyFill="1" applyBorder="1" applyAlignment="1">
      <alignment horizontal="center" vertical="center"/>
      <protection/>
    </xf>
    <xf numFmtId="167" fontId="0" fillId="0" borderId="10" xfId="55" applyNumberFormat="1" applyFont="1" applyBorder="1" applyAlignment="1">
      <alignment horizontal="right" vertical="center"/>
      <protection/>
    </xf>
    <xf numFmtId="167" fontId="0" fillId="0" borderId="10" xfId="55" applyNumberFormat="1" applyFont="1" applyBorder="1" applyAlignment="1">
      <alignment horizontal="center" vertical="center" wrapText="1"/>
      <protection/>
    </xf>
    <xf numFmtId="0" fontId="0" fillId="0" borderId="10" xfId="55" applyFont="1" applyBorder="1" applyAlignment="1">
      <alignment horizontal="center" vertical="center" wrapText="1"/>
      <protection/>
    </xf>
    <xf numFmtId="44" fontId="0" fillId="0" borderId="10" xfId="71" applyFont="1" applyBorder="1" applyAlignment="1">
      <alignment horizontal="right" vertical="center"/>
    </xf>
    <xf numFmtId="0" fontId="0" fillId="39" borderId="10" xfId="55" applyFont="1" applyFill="1" applyBorder="1" applyAlignment="1">
      <alignment horizontal="center" vertical="center" wrapText="1"/>
      <protection/>
    </xf>
    <xf numFmtId="44" fontId="0" fillId="0" borderId="10" xfId="71" applyFont="1" applyFill="1" applyBorder="1" applyAlignment="1">
      <alignment horizontal="right" vertical="center"/>
    </xf>
    <xf numFmtId="44" fontId="0" fillId="0" borderId="10" xfId="71" applyFont="1" applyFill="1" applyBorder="1" applyAlignment="1">
      <alignment horizontal="center" vertical="center" wrapText="1"/>
    </xf>
    <xf numFmtId="44" fontId="2" fillId="0" borderId="10" xfId="71" applyFont="1" applyBorder="1" applyAlignment="1">
      <alignment horizontal="right" vertical="center"/>
    </xf>
    <xf numFmtId="0" fontId="0" fillId="33" borderId="10" xfId="55" applyFont="1" applyFill="1" applyBorder="1" applyAlignment="1">
      <alignment horizontal="center" vertical="center" wrapText="1"/>
      <protection/>
    </xf>
    <xf numFmtId="167" fontId="0" fillId="0" borderId="10" xfId="55" applyNumberFormat="1" applyFont="1" applyFill="1" applyBorder="1" applyAlignment="1">
      <alignment horizontal="center" vertical="center" wrapText="1"/>
      <protection/>
    </xf>
    <xf numFmtId="167" fontId="2" fillId="33" borderId="10" xfId="55" applyNumberFormat="1" applyFont="1" applyFill="1" applyBorder="1" applyAlignment="1">
      <alignment horizontal="right" vertical="center" wrapText="1"/>
      <protection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 quotePrefix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0" fontId="2" fillId="1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0" fillId="0" borderId="16" xfId="57" applyFont="1" applyBorder="1" applyAlignment="1">
      <alignment horizontal="center" vertical="center" wrapText="1"/>
      <protection/>
    </xf>
    <xf numFmtId="166" fontId="2" fillId="14" borderId="13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42" borderId="10" xfId="0" applyFill="1" applyBorder="1" applyAlignment="1">
      <alignment/>
    </xf>
    <xf numFmtId="0" fontId="2" fillId="42" borderId="10" xfId="0" applyFont="1" applyFill="1" applyBorder="1" applyAlignment="1">
      <alignment/>
    </xf>
    <xf numFmtId="49" fontId="0" fillId="40" borderId="10" xfId="46" applyNumberFormat="1" applyFont="1" applyFill="1" applyBorder="1" applyAlignment="1">
      <alignment horizontal="center" vertical="center" wrapText="1"/>
      <protection/>
    </xf>
    <xf numFmtId="0" fontId="2" fillId="40" borderId="10" xfId="46" applyFont="1" applyFill="1" applyBorder="1" applyAlignment="1">
      <alignment horizontal="center" vertical="center" wrapText="1"/>
      <protection/>
    </xf>
    <xf numFmtId="3" fontId="0" fillId="33" borderId="10" xfId="46" applyNumberFormat="1" applyFont="1" applyFill="1" applyBorder="1" applyAlignment="1">
      <alignment horizontal="center" vertical="center" wrapText="1"/>
      <protection/>
    </xf>
    <xf numFmtId="3" fontId="0" fillId="40" borderId="10" xfId="46" applyNumberFormat="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/>
    </xf>
    <xf numFmtId="169" fontId="0" fillId="33" borderId="10" xfId="46" applyNumberFormat="1" applyFont="1" applyFill="1" applyBorder="1" applyAlignment="1">
      <alignment horizontal="center" vertical="center" wrapText="1"/>
      <protection/>
    </xf>
    <xf numFmtId="3" fontId="0" fillId="33" borderId="10" xfId="0" applyNumberFormat="1" applyFont="1" applyFill="1" applyBorder="1" applyAlignment="1">
      <alignment horizontal="center" vertical="center"/>
    </xf>
    <xf numFmtId="167" fontId="0" fillId="40" borderId="10" xfId="69" applyNumberFormat="1" applyFont="1" applyFill="1" applyBorder="1" applyAlignment="1" applyProtection="1">
      <alignment horizontal="center" vertical="center" wrapText="1"/>
      <protection/>
    </xf>
    <xf numFmtId="0" fontId="54" fillId="38" borderId="16" xfId="0" applyFont="1" applyFill="1" applyBorder="1" applyAlignment="1">
      <alignment horizontal="center" vertical="center"/>
    </xf>
    <xf numFmtId="0" fontId="54" fillId="38" borderId="16" xfId="0" applyFont="1" applyFill="1" applyBorder="1" applyAlignment="1">
      <alignment horizontal="center" vertical="center" wrapText="1"/>
    </xf>
    <xf numFmtId="14" fontId="54" fillId="38" borderId="16" xfId="0" applyNumberFormat="1" applyFont="1" applyFill="1" applyBorder="1" applyAlignment="1">
      <alignment horizontal="center" vertical="center"/>
    </xf>
    <xf numFmtId="166" fontId="54" fillId="38" borderId="1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166" fontId="0" fillId="33" borderId="10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4" fontId="0" fillId="0" borderId="18" xfId="0" applyNumberFormat="1" applyBorder="1" applyAlignment="1">
      <alignment horizontal="center" vertical="center"/>
    </xf>
    <xf numFmtId="166" fontId="0" fillId="33" borderId="18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66" fontId="54" fillId="43" borderId="27" xfId="0" applyNumberFormat="1" applyFont="1" applyFill="1" applyBorder="1" applyAlignment="1">
      <alignment horizontal="center" vertical="center"/>
    </xf>
    <xf numFmtId="166" fontId="2" fillId="37" borderId="10" xfId="0" applyNumberFormat="1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166" fontId="9" fillId="0" borderId="16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44" fontId="0" fillId="0" borderId="10" xfId="0" applyNumberFormat="1" applyFont="1" applyFill="1" applyBorder="1" applyAlignment="1">
      <alignment horizontal="center" vertical="center" wrapText="1"/>
    </xf>
    <xf numFmtId="0" fontId="2" fillId="14" borderId="20" xfId="0" applyFont="1" applyFill="1" applyBorder="1" applyAlignment="1">
      <alignment horizontal="center" vertical="center" wrapText="1"/>
    </xf>
    <xf numFmtId="0" fontId="2" fillId="14" borderId="12" xfId="0" applyFont="1" applyFill="1" applyBorder="1" applyAlignment="1">
      <alignment horizontal="center" vertical="center" wrapText="1"/>
    </xf>
    <xf numFmtId="0" fontId="2" fillId="14" borderId="28" xfId="0" applyFont="1" applyFill="1" applyBorder="1" applyAlignment="1">
      <alignment horizontal="center" vertical="center" wrapText="1"/>
    </xf>
    <xf numFmtId="0" fontId="2" fillId="14" borderId="29" xfId="0" applyFont="1" applyFill="1" applyBorder="1" applyAlignment="1">
      <alignment horizontal="center" vertical="center" wrapText="1"/>
    </xf>
    <xf numFmtId="166" fontId="2" fillId="35" borderId="30" xfId="0" applyNumberFormat="1" applyFont="1" applyFill="1" applyBorder="1" applyAlignment="1">
      <alignment horizontal="center" vertical="center" wrapText="1"/>
    </xf>
    <xf numFmtId="166" fontId="2" fillId="35" borderId="27" xfId="0" applyNumberFormat="1" applyFont="1" applyFill="1" applyBorder="1" applyAlignment="1">
      <alignment horizontal="center" vertical="center" wrapText="1"/>
    </xf>
    <xf numFmtId="0" fontId="2" fillId="1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166" fontId="0" fillId="40" borderId="18" xfId="69" applyNumberFormat="1" applyFont="1" applyFill="1" applyBorder="1" applyAlignment="1" applyProtection="1">
      <alignment horizontal="center" vertical="center" wrapText="1"/>
      <protection/>
    </xf>
    <xf numFmtId="166" fontId="0" fillId="40" borderId="31" xfId="69" applyNumberFormat="1" applyFont="1" applyFill="1" applyBorder="1" applyAlignment="1" applyProtection="1">
      <alignment horizontal="center" vertical="center" wrapText="1"/>
      <protection/>
    </xf>
    <xf numFmtId="166" fontId="0" fillId="40" borderId="16" xfId="69" applyNumberFormat="1" applyFont="1" applyFill="1" applyBorder="1" applyAlignment="1" applyProtection="1">
      <alignment horizontal="center" vertical="center" wrapText="1"/>
      <protection/>
    </xf>
    <xf numFmtId="166" fontId="2" fillId="35" borderId="30" xfId="0" applyNumberFormat="1" applyFont="1" applyFill="1" applyBorder="1" applyAlignment="1">
      <alignment horizontal="center" vertical="center"/>
    </xf>
    <xf numFmtId="166" fontId="2" fillId="35" borderId="27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9" fillId="0" borderId="31" xfId="57" applyNumberFormat="1" applyFont="1" applyBorder="1" applyAlignment="1">
      <alignment horizontal="center" vertical="center" wrapText="1"/>
      <protection/>
    </xf>
    <xf numFmtId="4" fontId="9" fillId="0" borderId="16" xfId="57" applyNumberFormat="1" applyFont="1" applyBorder="1" applyAlignment="1">
      <alignment horizontal="center" vertical="center" wrapText="1"/>
      <protection/>
    </xf>
    <xf numFmtId="0" fontId="2" fillId="14" borderId="13" xfId="0" applyFont="1" applyFill="1" applyBorder="1" applyAlignment="1">
      <alignment horizontal="center" vertical="center" wrapText="1"/>
    </xf>
    <xf numFmtId="0" fontId="2" fillId="14" borderId="14" xfId="0" applyFont="1" applyFill="1" applyBorder="1" applyAlignment="1">
      <alignment horizontal="center" vertical="center" wrapText="1"/>
    </xf>
    <xf numFmtId="0" fontId="2" fillId="14" borderId="15" xfId="0" applyFont="1" applyFill="1" applyBorder="1" applyAlignment="1">
      <alignment horizontal="center" vertical="center" wrapText="1"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31" xfId="57" applyFont="1" applyBorder="1" applyAlignment="1">
      <alignment horizontal="center" vertical="center" wrapText="1"/>
      <protection/>
    </xf>
    <xf numFmtId="0" fontId="0" fillId="0" borderId="16" xfId="57" applyFont="1" applyBorder="1" applyAlignment="1">
      <alignment horizontal="center" vertical="center" wrapText="1"/>
      <protection/>
    </xf>
    <xf numFmtId="0" fontId="0" fillId="0" borderId="32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14" borderId="1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6" fontId="2" fillId="14" borderId="18" xfId="0" applyNumberFormat="1" applyFont="1" applyFill="1" applyBorder="1" applyAlignment="1">
      <alignment horizontal="center" vertical="center" wrapText="1"/>
    </xf>
    <xf numFmtId="166" fontId="2" fillId="14" borderId="31" xfId="0" applyNumberFormat="1" applyFont="1" applyFill="1" applyBorder="1" applyAlignment="1">
      <alignment horizontal="center" vertical="center" wrapText="1"/>
    </xf>
    <xf numFmtId="44" fontId="0" fillId="0" borderId="10" xfId="78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6" fontId="2" fillId="2" borderId="10" xfId="0" applyNumberFormat="1" applyFont="1" applyFill="1" applyBorder="1" applyAlignment="1">
      <alignment horizontal="left" vertical="center"/>
    </xf>
    <xf numFmtId="44" fontId="2" fillId="14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2" borderId="10" xfId="55" applyNumberFormat="1" applyFont="1" applyFill="1" applyBorder="1" applyAlignment="1">
      <alignment horizontal="center" vertical="center"/>
      <protection/>
    </xf>
    <xf numFmtId="0" fontId="0" fillId="38" borderId="35" xfId="55" applyFont="1" applyFill="1" applyBorder="1" applyAlignment="1">
      <alignment horizontal="left" vertical="center" wrapText="1"/>
      <protection/>
    </xf>
    <xf numFmtId="0" fontId="0" fillId="38" borderId="36" xfId="55" applyFont="1" applyFill="1" applyBorder="1" applyAlignment="1">
      <alignment horizontal="left" vertical="center" wrapText="1"/>
      <protection/>
    </xf>
    <xf numFmtId="0" fontId="0" fillId="38" borderId="37" xfId="55" applyFont="1" applyFill="1" applyBorder="1" applyAlignment="1">
      <alignment horizontal="left" vertical="center" wrapText="1"/>
      <protection/>
    </xf>
    <xf numFmtId="0" fontId="0" fillId="38" borderId="10" xfId="55" applyFont="1" applyFill="1" applyBorder="1" applyAlignment="1">
      <alignment horizontal="left" vertical="center" wrapText="1"/>
      <protection/>
    </xf>
    <xf numFmtId="0" fontId="12" fillId="0" borderId="38" xfId="57" applyFont="1" applyFill="1" applyBorder="1" applyAlignment="1">
      <alignment horizontal="left" vertical="center"/>
      <protection/>
    </xf>
    <xf numFmtId="0" fontId="12" fillId="0" borderId="39" xfId="57" applyFont="1" applyFill="1" applyBorder="1" applyAlignment="1">
      <alignment horizontal="left" vertical="center"/>
      <protection/>
    </xf>
    <xf numFmtId="0" fontId="12" fillId="0" borderId="40" xfId="57" applyFont="1" applyFill="1" applyBorder="1" applyAlignment="1">
      <alignment horizontal="left" vertical="center"/>
      <protection/>
    </xf>
    <xf numFmtId="0" fontId="2" fillId="0" borderId="13" xfId="57" applyFont="1" applyBorder="1" applyAlignment="1">
      <alignment horizontal="center"/>
      <protection/>
    </xf>
    <xf numFmtId="0" fontId="2" fillId="0" borderId="14" xfId="57" applyFont="1" applyBorder="1" applyAlignment="1">
      <alignment horizontal="center"/>
      <protection/>
    </xf>
    <xf numFmtId="0" fontId="0" fillId="38" borderId="41" xfId="55" applyFont="1" applyFill="1" applyBorder="1" applyAlignment="1">
      <alignment horizontal="left" vertical="center" wrapText="1"/>
      <protection/>
    </xf>
    <xf numFmtId="0" fontId="0" fillId="38" borderId="42" xfId="55" applyFont="1" applyFill="1" applyBorder="1" applyAlignment="1">
      <alignment horizontal="left" vertical="center" wrapText="1"/>
      <protection/>
    </xf>
    <xf numFmtId="0" fontId="0" fillId="38" borderId="43" xfId="55" applyFont="1" applyFill="1" applyBorder="1" applyAlignment="1">
      <alignment horizontal="left" vertical="center" wrapText="1"/>
      <protection/>
    </xf>
    <xf numFmtId="0" fontId="2" fillId="42" borderId="10" xfId="55" applyFont="1" applyFill="1" applyBorder="1" applyAlignment="1">
      <alignment horizontal="left" vertical="center" wrapText="1"/>
      <protection/>
    </xf>
    <xf numFmtId="0" fontId="2" fillId="0" borderId="10" xfId="57" applyFont="1" applyBorder="1" applyAlignment="1">
      <alignment horizontal="center"/>
      <protection/>
    </xf>
    <xf numFmtId="0" fontId="10" fillId="0" borderId="0" xfId="0" applyFont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60" fillId="43" borderId="38" xfId="0" applyFont="1" applyFill="1" applyBorder="1" applyAlignment="1">
      <alignment horizontal="center" vertical="center" wrapText="1"/>
    </xf>
    <xf numFmtId="0" fontId="60" fillId="43" borderId="39" xfId="0" applyFont="1" applyFill="1" applyBorder="1" applyAlignment="1">
      <alignment horizontal="center" vertical="center" wrapText="1"/>
    </xf>
    <xf numFmtId="0" fontId="60" fillId="43" borderId="40" xfId="0" applyFont="1" applyFill="1" applyBorder="1" applyAlignment="1">
      <alignment horizontal="center" vertical="center" wrapText="1"/>
    </xf>
  </cellXfs>
  <cellStyles count="7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Currency" xfId="44"/>
    <cellStyle name="Excel Built-in Normal" xfId="45"/>
    <cellStyle name="Excel Built-in Normal 2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3 2" xfId="57"/>
    <cellStyle name="Normalny 3 3" xfId="58"/>
    <cellStyle name="Normalny 4" xfId="59"/>
    <cellStyle name="Normalny_pozostałe dane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2 2" xfId="72"/>
    <cellStyle name="Walutowy 2 2 2" xfId="73"/>
    <cellStyle name="Walutowy 2 3" xfId="74"/>
    <cellStyle name="Walutowy 2 3 2" xfId="75"/>
    <cellStyle name="Walutowy 2 4" xfId="76"/>
    <cellStyle name="Walutowy 2 5" xfId="77"/>
    <cellStyle name="Walutowy 3" xfId="78"/>
    <cellStyle name="Walutowy 3 2" xfId="79"/>
    <cellStyle name="Walutowy 4" xfId="80"/>
    <cellStyle name="Walutowy 4 2" xfId="81"/>
    <cellStyle name="Walutowy 5" xfId="82"/>
    <cellStyle name="Walutowy 6" xfId="83"/>
    <cellStyle name="Walutowy 7" xfId="84"/>
    <cellStyle name="Walutowy 8" xfId="85"/>
    <cellStyle name="Zły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ycena%20budynk&#243;w\ZGKiM-%20lokale%20mieszkal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z"/>
      <sheetName val="Ceny"/>
      <sheetName val="Współczynnik regionalny"/>
      <sheetName val="Op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view="pageBreakPreview" zoomScale="70" zoomScaleSheetLayoutView="70" zoomScalePageLayoutView="0" workbookViewId="0" topLeftCell="A1">
      <pane xSplit="2" topLeftCell="C1" activePane="topRight" state="frozen"/>
      <selection pane="topLeft" activeCell="A1" sqref="A1"/>
      <selection pane="topRight" activeCell="J7" sqref="J7"/>
    </sheetView>
  </sheetViews>
  <sheetFormatPr defaultColWidth="9.140625" defaultRowHeight="12.75"/>
  <cols>
    <col min="1" max="1" width="5.421875" style="10" customWidth="1"/>
    <col min="2" max="2" width="34.140625" style="10" customWidth="1"/>
    <col min="3" max="3" width="21.140625" style="10" customWidth="1"/>
    <col min="4" max="4" width="14.57421875" style="10" customWidth="1"/>
    <col min="5" max="5" width="12.7109375" style="14" customWidth="1"/>
    <col min="6" max="6" width="9.8515625" style="14" customWidth="1"/>
    <col min="7" max="8" width="8.140625" style="14" customWidth="1"/>
    <col min="9" max="9" width="22.140625" style="14" customWidth="1"/>
    <col min="10" max="10" width="33.421875" style="10" customWidth="1"/>
    <col min="11" max="11" width="22.140625" style="10" customWidth="1"/>
    <col min="12" max="12" width="14.7109375" style="10" customWidth="1"/>
    <col min="13" max="14" width="23.8515625" style="16" customWidth="1"/>
    <col min="15" max="16384" width="9.140625" style="10" customWidth="1"/>
  </cols>
  <sheetData>
    <row r="1" ht="12.75">
      <c r="A1" s="1" t="s">
        <v>554</v>
      </c>
    </row>
    <row r="3" spans="1:14" ht="60" customHeight="1">
      <c r="A3" s="2" t="s">
        <v>2</v>
      </c>
      <c r="B3" s="2" t="s">
        <v>3</v>
      </c>
      <c r="C3" s="2" t="s">
        <v>44</v>
      </c>
      <c r="D3" s="2" t="s">
        <v>4</v>
      </c>
      <c r="E3" s="2" t="s">
        <v>5</v>
      </c>
      <c r="F3" s="2" t="s">
        <v>1</v>
      </c>
      <c r="G3" s="391" t="s">
        <v>580</v>
      </c>
      <c r="H3" s="391" t="s">
        <v>581</v>
      </c>
      <c r="I3" s="391" t="s">
        <v>21</v>
      </c>
      <c r="J3" s="391" t="s">
        <v>459</v>
      </c>
      <c r="K3" s="391" t="s">
        <v>460</v>
      </c>
      <c r="L3" s="391" t="s">
        <v>22</v>
      </c>
      <c r="M3" s="391" t="s">
        <v>23</v>
      </c>
      <c r="N3" s="391" t="s">
        <v>822</v>
      </c>
    </row>
    <row r="4" spans="1:14" s="11" customFormat="1" ht="39" customHeight="1">
      <c r="A4" s="7">
        <v>1</v>
      </c>
      <c r="B4" s="98" t="s">
        <v>553</v>
      </c>
      <c r="C4" s="224" t="s">
        <v>46</v>
      </c>
      <c r="D4" s="225" t="s">
        <v>492</v>
      </c>
      <c r="E4" s="9" t="s">
        <v>558</v>
      </c>
      <c r="F4" s="224"/>
      <c r="G4" s="226">
        <v>38</v>
      </c>
      <c r="H4" s="224"/>
      <c r="I4" s="4" t="s">
        <v>783</v>
      </c>
      <c r="J4" s="4" t="s">
        <v>48</v>
      </c>
      <c r="K4" s="7"/>
      <c r="L4" s="7" t="s">
        <v>49</v>
      </c>
      <c r="M4" s="4" t="s">
        <v>776</v>
      </c>
      <c r="N4" s="253">
        <v>53391887.85</v>
      </c>
    </row>
    <row r="5" spans="1:14" s="386" customFormat="1" ht="39.75" customHeight="1">
      <c r="A5" s="7">
        <v>2</v>
      </c>
      <c r="B5" s="98" t="s">
        <v>51</v>
      </c>
      <c r="C5" s="224" t="s">
        <v>52</v>
      </c>
      <c r="D5" s="4" t="s">
        <v>469</v>
      </c>
      <c r="E5" s="225" t="s">
        <v>53</v>
      </c>
      <c r="F5" s="224" t="s">
        <v>54</v>
      </c>
      <c r="G5" s="224">
        <v>23</v>
      </c>
      <c r="H5" s="224"/>
      <c r="I5" s="427" t="s">
        <v>823</v>
      </c>
      <c r="J5" s="5"/>
      <c r="K5" s="5"/>
      <c r="L5" s="5"/>
      <c r="M5" s="351"/>
      <c r="N5" s="192">
        <v>18295561</v>
      </c>
    </row>
    <row r="6" spans="1:14" s="386" customFormat="1" ht="42" customHeight="1">
      <c r="A6" s="9">
        <v>3</v>
      </c>
      <c r="B6" s="98" t="s">
        <v>55</v>
      </c>
      <c r="C6" s="4" t="s">
        <v>56</v>
      </c>
      <c r="D6" s="4" t="s">
        <v>57</v>
      </c>
      <c r="E6" s="225" t="s">
        <v>58</v>
      </c>
      <c r="F6" s="4" t="s">
        <v>59</v>
      </c>
      <c r="G6" s="4">
        <v>30</v>
      </c>
      <c r="H6" s="4"/>
      <c r="I6" s="4" t="s">
        <v>60</v>
      </c>
      <c r="J6" s="193"/>
      <c r="K6" s="5"/>
      <c r="L6" s="5"/>
      <c r="M6" s="351" t="s">
        <v>1035</v>
      </c>
      <c r="N6" s="192">
        <v>2082800</v>
      </c>
    </row>
    <row r="7" spans="1:14" s="386" customFormat="1" ht="75" customHeight="1">
      <c r="A7" s="7">
        <v>4</v>
      </c>
      <c r="B7" s="98" t="s">
        <v>61</v>
      </c>
      <c r="C7" s="225" t="s">
        <v>62</v>
      </c>
      <c r="D7" s="4" t="s">
        <v>63</v>
      </c>
      <c r="E7" s="225" t="s">
        <v>64</v>
      </c>
      <c r="F7" s="225" t="s">
        <v>623</v>
      </c>
      <c r="G7" s="225" t="s">
        <v>932</v>
      </c>
      <c r="H7" s="225" t="s">
        <v>622</v>
      </c>
      <c r="I7" s="225" t="s">
        <v>875</v>
      </c>
      <c r="J7" s="7" t="s">
        <v>65</v>
      </c>
      <c r="K7" s="4" t="s">
        <v>66</v>
      </c>
      <c r="L7" s="7"/>
      <c r="M7" s="4"/>
      <c r="N7" s="428"/>
    </row>
    <row r="8" spans="1:14" s="114" customFormat="1" ht="78" customHeight="1">
      <c r="A8" s="38">
        <v>5</v>
      </c>
      <c r="B8" s="98" t="s">
        <v>67</v>
      </c>
      <c r="C8" s="387" t="s">
        <v>68</v>
      </c>
      <c r="D8" s="98" t="s">
        <v>69</v>
      </c>
      <c r="E8" s="388" t="s">
        <v>70</v>
      </c>
      <c r="F8" s="387" t="s">
        <v>624</v>
      </c>
      <c r="G8" s="387" t="s">
        <v>1045</v>
      </c>
      <c r="H8" s="387"/>
      <c r="I8" s="387" t="s">
        <v>899</v>
      </c>
      <c r="J8" s="98" t="s">
        <v>461</v>
      </c>
      <c r="K8" s="108"/>
      <c r="L8" s="108"/>
      <c r="M8" s="193"/>
      <c r="N8" s="309" t="s">
        <v>1046</v>
      </c>
    </row>
    <row r="9" spans="1:14" s="386" customFormat="1" ht="33.75" customHeight="1">
      <c r="A9" s="7">
        <v>6</v>
      </c>
      <c r="B9" s="98" t="s">
        <v>470</v>
      </c>
      <c r="C9" s="225" t="s">
        <v>71</v>
      </c>
      <c r="D9" s="7" t="s">
        <v>72</v>
      </c>
      <c r="E9" s="98">
        <v>221761133</v>
      </c>
      <c r="F9" s="389" t="s">
        <v>534</v>
      </c>
      <c r="G9" s="389" t="s">
        <v>1047</v>
      </c>
      <c r="H9" s="389" t="s">
        <v>1048</v>
      </c>
      <c r="I9" s="7" t="s">
        <v>535</v>
      </c>
      <c r="J9" s="5"/>
      <c r="K9" s="7" t="s">
        <v>50</v>
      </c>
      <c r="L9" s="5"/>
      <c r="M9" s="351"/>
      <c r="N9" s="351"/>
    </row>
    <row r="10" spans="1:14" s="12" customFormat="1" ht="33.75" customHeight="1">
      <c r="A10" s="38">
        <v>7</v>
      </c>
      <c r="B10" s="98" t="s">
        <v>73</v>
      </c>
      <c r="C10" s="387" t="s">
        <v>74</v>
      </c>
      <c r="D10" s="98" t="s">
        <v>75</v>
      </c>
      <c r="E10" s="388" t="s">
        <v>76</v>
      </c>
      <c r="F10" s="387" t="s">
        <v>931</v>
      </c>
      <c r="G10" s="387" t="s">
        <v>932</v>
      </c>
      <c r="H10" s="387" t="s">
        <v>1060</v>
      </c>
      <c r="I10" s="390" t="s">
        <v>535</v>
      </c>
      <c r="J10" s="38"/>
      <c r="K10" s="38" t="s">
        <v>50</v>
      </c>
      <c r="L10" s="99"/>
      <c r="M10" s="293" t="s">
        <v>108</v>
      </c>
      <c r="N10" s="194">
        <v>1339465</v>
      </c>
    </row>
    <row r="11" spans="1:14" ht="33.75" customHeight="1">
      <c r="A11" s="7">
        <v>8</v>
      </c>
      <c r="B11" s="98" t="s">
        <v>77</v>
      </c>
      <c r="C11" s="8" t="s">
        <v>78</v>
      </c>
      <c r="D11" s="8" t="s">
        <v>79</v>
      </c>
      <c r="E11" s="129" t="s">
        <v>80</v>
      </c>
      <c r="F11" s="8" t="s">
        <v>534</v>
      </c>
      <c r="G11" s="8">
        <v>21</v>
      </c>
      <c r="H11" s="8">
        <v>101</v>
      </c>
      <c r="I11" s="8" t="s">
        <v>943</v>
      </c>
      <c r="J11" s="9" t="s">
        <v>81</v>
      </c>
      <c r="K11" s="9" t="s">
        <v>50</v>
      </c>
      <c r="L11" s="199"/>
      <c r="M11" s="287" t="s">
        <v>108</v>
      </c>
      <c r="N11" s="189">
        <v>1591114</v>
      </c>
    </row>
    <row r="12" spans="1:14" ht="38.25">
      <c r="A12" s="7">
        <v>9</v>
      </c>
      <c r="B12" s="98" t="s">
        <v>87</v>
      </c>
      <c r="C12" s="8" t="s">
        <v>88</v>
      </c>
      <c r="D12" s="98" t="s">
        <v>960</v>
      </c>
      <c r="E12" s="129" t="s">
        <v>89</v>
      </c>
      <c r="F12" s="8">
        <v>8532</v>
      </c>
      <c r="G12" s="8">
        <v>27</v>
      </c>
      <c r="H12" s="8">
        <v>165</v>
      </c>
      <c r="I12" s="8" t="s">
        <v>961</v>
      </c>
      <c r="J12" s="9" t="s">
        <v>81</v>
      </c>
      <c r="K12" s="199"/>
      <c r="L12" s="199"/>
      <c r="M12" s="287" t="s">
        <v>582</v>
      </c>
      <c r="N12" s="189">
        <v>2446347</v>
      </c>
    </row>
    <row r="13" spans="1:14" s="16" customFormat="1" ht="61.5" customHeight="1">
      <c r="A13" s="7">
        <v>10</v>
      </c>
      <c r="B13" s="98" t="s">
        <v>90</v>
      </c>
      <c r="C13" s="8" t="s">
        <v>91</v>
      </c>
      <c r="D13" s="8" t="s">
        <v>92</v>
      </c>
      <c r="E13" s="129" t="s">
        <v>93</v>
      </c>
      <c r="F13" s="8" t="s">
        <v>94</v>
      </c>
      <c r="G13" s="8">
        <v>3</v>
      </c>
      <c r="H13" s="8">
        <v>0</v>
      </c>
      <c r="I13" s="8" t="s">
        <v>655</v>
      </c>
      <c r="J13" s="98" t="s">
        <v>1085</v>
      </c>
      <c r="K13" s="8" t="s">
        <v>421</v>
      </c>
      <c r="L13" s="8" t="s">
        <v>95</v>
      </c>
      <c r="M13" s="8" t="s">
        <v>108</v>
      </c>
      <c r="N13" s="320">
        <v>858511.2</v>
      </c>
    </row>
    <row r="14" spans="1:14" s="386" customFormat="1" ht="33.75" customHeight="1">
      <c r="A14" s="7">
        <v>11</v>
      </c>
      <c r="B14" s="98" t="s">
        <v>429</v>
      </c>
      <c r="C14" s="4" t="s">
        <v>430</v>
      </c>
      <c r="D14" s="4">
        <v>8431613208</v>
      </c>
      <c r="E14" s="225" t="s">
        <v>431</v>
      </c>
      <c r="F14" s="4" t="s">
        <v>432</v>
      </c>
      <c r="G14" s="98">
        <v>17</v>
      </c>
      <c r="H14" s="4"/>
      <c r="I14" s="4" t="s">
        <v>982</v>
      </c>
      <c r="J14" s="7" t="s">
        <v>81</v>
      </c>
      <c r="K14" s="5"/>
      <c r="L14" s="5"/>
      <c r="M14" s="351"/>
      <c r="N14" s="192">
        <v>1263074</v>
      </c>
    </row>
    <row r="15" spans="1:14" s="83" customFormat="1" ht="30.75" customHeight="1">
      <c r="A15" s="38">
        <v>12</v>
      </c>
      <c r="B15" s="98" t="s">
        <v>82</v>
      </c>
      <c r="C15" s="98" t="s">
        <v>83</v>
      </c>
      <c r="D15" s="98" t="s">
        <v>84</v>
      </c>
      <c r="E15" s="387" t="s">
        <v>85</v>
      </c>
      <c r="F15" s="98" t="s">
        <v>534</v>
      </c>
      <c r="G15" s="98">
        <v>23</v>
      </c>
      <c r="H15" s="98">
        <v>119</v>
      </c>
      <c r="I15" s="38" t="s">
        <v>535</v>
      </c>
      <c r="J15" s="98" t="s">
        <v>452</v>
      </c>
      <c r="K15" s="38" t="s">
        <v>50</v>
      </c>
      <c r="L15" s="38" t="s">
        <v>86</v>
      </c>
      <c r="M15" s="98" t="s">
        <v>775</v>
      </c>
      <c r="N15" s="98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0"/>
  <sheetViews>
    <sheetView view="pageBreakPreview" zoomScale="70" zoomScaleNormal="50" zoomScaleSheetLayoutView="70" zoomScalePageLayoutView="0" workbookViewId="0" topLeftCell="A1">
      <pane ySplit="3" topLeftCell="A271" activePane="bottomLeft" state="frozen"/>
      <selection pane="topLeft" activeCell="A1" sqref="A1"/>
      <selection pane="bottomLeft" activeCell="H5" sqref="H5"/>
    </sheetView>
  </sheetViews>
  <sheetFormatPr defaultColWidth="9.140625" defaultRowHeight="12.75"/>
  <cols>
    <col min="1" max="1" width="4.28125" style="16" customWidth="1"/>
    <col min="2" max="2" width="23.140625" style="16" customWidth="1"/>
    <col min="3" max="3" width="21.28125" style="16" customWidth="1"/>
    <col min="4" max="4" width="7.140625" style="53" customWidth="1"/>
    <col min="5" max="5" width="7.8515625" style="53" customWidth="1"/>
    <col min="6" max="6" width="7.7109375" style="54" customWidth="1"/>
    <col min="7" max="7" width="10.00390625" style="16" customWidth="1"/>
    <col min="8" max="8" width="16.28125" style="57" customWidth="1"/>
    <col min="9" max="9" width="18.7109375" style="52" customWidth="1"/>
    <col min="10" max="10" width="28.57421875" style="16" customWidth="1"/>
    <col min="11" max="11" width="16.28125" style="24" customWidth="1"/>
    <col min="12" max="12" width="12.7109375" style="16" customWidth="1"/>
    <col min="13" max="13" width="12.28125" style="16" customWidth="1"/>
    <col min="14" max="14" width="16.28125" style="16" customWidth="1"/>
    <col min="15" max="15" width="4.28125" style="16" customWidth="1"/>
    <col min="16" max="16" width="12.140625" style="16" customWidth="1"/>
    <col min="17" max="17" width="11.57421875" style="16" customWidth="1"/>
    <col min="18" max="18" width="13.00390625" style="16" customWidth="1"/>
    <col min="19" max="19" width="10.140625" style="24" customWidth="1"/>
    <col min="20" max="20" width="10.28125" style="16" customWidth="1"/>
    <col min="21" max="22" width="11.28125" style="16" customWidth="1"/>
    <col min="23" max="23" width="12.28125" style="16" customWidth="1"/>
    <col min="24" max="24" width="10.00390625" style="16" customWidth="1"/>
    <col min="25" max="25" width="10.28125" style="16" customWidth="1"/>
    <col min="26" max="26" width="16.00390625" style="16" customWidth="1"/>
    <col min="27" max="27" width="12.421875" style="16" customWidth="1"/>
    <col min="28" max="28" width="9.57421875" style="16" customWidth="1"/>
    <col min="29" max="29" width="13.00390625" style="16" customWidth="1"/>
    <col min="30" max="30" width="11.7109375" style="16" customWidth="1"/>
    <col min="31" max="31" width="8.140625" style="24" customWidth="1"/>
    <col min="32" max="32" width="10.140625" style="16" customWidth="1"/>
    <col min="33" max="33" width="7.57421875" style="16" customWidth="1"/>
    <col min="34" max="16384" width="9.140625" style="16" customWidth="1"/>
  </cols>
  <sheetData>
    <row r="1" spans="1:33" ht="21.75" customHeight="1">
      <c r="A1" s="463" t="s">
        <v>674</v>
      </c>
      <c r="B1" s="463"/>
      <c r="C1" s="463"/>
      <c r="D1" s="463"/>
      <c r="E1" s="463"/>
      <c r="F1" s="463"/>
      <c r="G1" s="463"/>
      <c r="H1" s="463"/>
      <c r="I1" s="36"/>
      <c r="J1" s="9"/>
      <c r="K1" s="61"/>
      <c r="L1" s="236"/>
      <c r="M1" s="236"/>
      <c r="N1" s="236"/>
      <c r="O1" s="45"/>
      <c r="P1" s="236"/>
      <c r="Q1" s="236"/>
      <c r="R1" s="236"/>
      <c r="S1" s="237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7"/>
      <c r="AF1" s="236"/>
      <c r="AG1" s="236"/>
    </row>
    <row r="2" spans="1:33" ht="26.25" customHeight="1">
      <c r="A2" s="435" t="s">
        <v>24</v>
      </c>
      <c r="B2" s="435" t="s">
        <v>25</v>
      </c>
      <c r="C2" s="435" t="s">
        <v>26</v>
      </c>
      <c r="D2" s="435" t="s">
        <v>27</v>
      </c>
      <c r="E2" s="435" t="s">
        <v>559</v>
      </c>
      <c r="F2" s="435" t="s">
        <v>28</v>
      </c>
      <c r="G2" s="435" t="s">
        <v>29</v>
      </c>
      <c r="H2" s="394" t="s">
        <v>464</v>
      </c>
      <c r="I2" s="460" t="s">
        <v>1003</v>
      </c>
      <c r="J2" s="435" t="s">
        <v>6</v>
      </c>
      <c r="K2" s="435" t="s">
        <v>7</v>
      </c>
      <c r="L2" s="435" t="s">
        <v>30</v>
      </c>
      <c r="M2" s="435"/>
      <c r="N2" s="435"/>
      <c r="O2" s="429" t="s">
        <v>24</v>
      </c>
      <c r="P2" s="457" t="s">
        <v>786</v>
      </c>
      <c r="Q2" s="457" t="s">
        <v>787</v>
      </c>
      <c r="R2" s="457" t="s">
        <v>788</v>
      </c>
      <c r="S2" s="435" t="s">
        <v>560</v>
      </c>
      <c r="T2" s="435" t="s">
        <v>561</v>
      </c>
      <c r="U2" s="457" t="s">
        <v>789</v>
      </c>
      <c r="V2" s="457" t="s">
        <v>790</v>
      </c>
      <c r="W2" s="457" t="s">
        <v>791</v>
      </c>
      <c r="X2" s="435" t="s">
        <v>42</v>
      </c>
      <c r="Y2" s="435"/>
      <c r="Z2" s="435"/>
      <c r="AA2" s="435"/>
      <c r="AB2" s="435"/>
      <c r="AC2" s="435"/>
      <c r="AD2" s="435" t="s">
        <v>31</v>
      </c>
      <c r="AE2" s="435" t="s">
        <v>32</v>
      </c>
      <c r="AF2" s="435" t="s">
        <v>33</v>
      </c>
      <c r="AG2" s="435" t="s">
        <v>1418</v>
      </c>
    </row>
    <row r="3" spans="1:33" ht="49.5" customHeight="1">
      <c r="A3" s="458"/>
      <c r="B3" s="458"/>
      <c r="C3" s="458"/>
      <c r="D3" s="458"/>
      <c r="E3" s="458"/>
      <c r="F3" s="458"/>
      <c r="G3" s="458"/>
      <c r="H3" s="91" t="s">
        <v>107</v>
      </c>
      <c r="I3" s="461"/>
      <c r="J3" s="458"/>
      <c r="K3" s="458"/>
      <c r="L3" s="88" t="s">
        <v>34</v>
      </c>
      <c r="M3" s="88" t="s">
        <v>35</v>
      </c>
      <c r="N3" s="88" t="s">
        <v>36</v>
      </c>
      <c r="O3" s="432"/>
      <c r="P3" s="457"/>
      <c r="Q3" s="457"/>
      <c r="R3" s="457"/>
      <c r="S3" s="435"/>
      <c r="T3" s="435"/>
      <c r="U3" s="457"/>
      <c r="V3" s="457"/>
      <c r="W3" s="457"/>
      <c r="X3" s="88" t="s">
        <v>37</v>
      </c>
      <c r="Y3" s="88" t="s">
        <v>579</v>
      </c>
      <c r="Z3" s="88" t="s">
        <v>38</v>
      </c>
      <c r="AA3" s="88" t="s">
        <v>39</v>
      </c>
      <c r="AB3" s="88" t="s">
        <v>40</v>
      </c>
      <c r="AC3" s="88" t="s">
        <v>41</v>
      </c>
      <c r="AD3" s="435"/>
      <c r="AE3" s="435"/>
      <c r="AF3" s="435"/>
      <c r="AG3" s="435"/>
    </row>
    <row r="4" spans="1:33" s="55" customFormat="1" ht="24.75" customHeight="1">
      <c r="A4" s="466" t="s">
        <v>553</v>
      </c>
      <c r="B4" s="466"/>
      <c r="C4" s="466"/>
      <c r="D4" s="92"/>
      <c r="E4" s="92"/>
      <c r="F4" s="92"/>
      <c r="G4" s="49"/>
      <c r="H4" s="50"/>
      <c r="I4" s="50"/>
      <c r="J4" s="43"/>
      <c r="K4" s="49"/>
      <c r="L4" s="43"/>
      <c r="M4" s="43"/>
      <c r="N4" s="43"/>
      <c r="O4" s="234"/>
      <c r="P4" s="43"/>
      <c r="Q4" s="43"/>
      <c r="R4" s="43"/>
      <c r="S4" s="49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9"/>
      <c r="AF4" s="43"/>
      <c r="AG4" s="43"/>
    </row>
    <row r="5" spans="1:33" s="22" customFormat="1" ht="24.75" customHeight="1">
      <c r="A5" s="132">
        <v>1</v>
      </c>
      <c r="B5" s="63" t="s">
        <v>562</v>
      </c>
      <c r="C5" s="104" t="s">
        <v>47</v>
      </c>
      <c r="D5" s="137" t="s">
        <v>111</v>
      </c>
      <c r="E5" s="138"/>
      <c r="F5" s="139" t="s">
        <v>50</v>
      </c>
      <c r="G5" s="104">
        <v>1990</v>
      </c>
      <c r="H5" s="140"/>
      <c r="I5" s="141">
        <v>19598000</v>
      </c>
      <c r="J5" s="142" t="s">
        <v>328</v>
      </c>
      <c r="K5" s="104" t="s">
        <v>321</v>
      </c>
      <c r="L5" s="143" t="s">
        <v>116</v>
      </c>
      <c r="M5" s="150" t="s">
        <v>273</v>
      </c>
      <c r="N5" s="8" t="s">
        <v>322</v>
      </c>
      <c r="O5" s="235">
        <v>1</v>
      </c>
      <c r="P5" s="8" t="s">
        <v>109</v>
      </c>
      <c r="Q5" s="8" t="s">
        <v>109</v>
      </c>
      <c r="R5" s="8" t="s">
        <v>109</v>
      </c>
      <c r="S5" s="8"/>
      <c r="T5" s="8"/>
      <c r="U5" s="8" t="s">
        <v>111</v>
      </c>
      <c r="V5" s="8" t="s">
        <v>792</v>
      </c>
      <c r="W5" s="8" t="s">
        <v>111</v>
      </c>
      <c r="X5" s="8" t="s">
        <v>101</v>
      </c>
      <c r="Y5" s="8" t="s">
        <v>101</v>
      </c>
      <c r="Z5" s="8" t="s">
        <v>101</v>
      </c>
      <c r="AA5" s="8" t="s">
        <v>101</v>
      </c>
      <c r="AB5" s="9" t="s">
        <v>212</v>
      </c>
      <c r="AC5" s="143" t="s">
        <v>101</v>
      </c>
      <c r="AD5" s="143" t="s">
        <v>323</v>
      </c>
      <c r="AE5" s="143">
        <v>3</v>
      </c>
      <c r="AF5" s="144" t="s">
        <v>111</v>
      </c>
      <c r="AG5" s="144" t="s">
        <v>50</v>
      </c>
    </row>
    <row r="6" spans="1:33" s="22" customFormat="1" ht="24.75" customHeight="1">
      <c r="A6" s="98">
        <v>2</v>
      </c>
      <c r="B6" s="44" t="s">
        <v>324</v>
      </c>
      <c r="C6" s="8"/>
      <c r="D6" s="145"/>
      <c r="E6" s="128"/>
      <c r="F6" s="146"/>
      <c r="G6" s="8"/>
      <c r="H6" s="147">
        <v>4940</v>
      </c>
      <c r="I6" s="148"/>
      <c r="J6" s="149"/>
      <c r="K6" s="8" t="s">
        <v>325</v>
      </c>
      <c r="L6" s="143"/>
      <c r="M6" s="150"/>
      <c r="N6" s="8"/>
      <c r="O6" s="118">
        <v>2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 t="s">
        <v>212</v>
      </c>
      <c r="AC6" s="143"/>
      <c r="AD6" s="143"/>
      <c r="AE6" s="143"/>
      <c r="AF6" s="144"/>
      <c r="AG6" s="144"/>
    </row>
    <row r="7" spans="1:33" s="22" customFormat="1" ht="24.75" customHeight="1">
      <c r="A7" s="98">
        <v>3</v>
      </c>
      <c r="B7" s="44" t="s">
        <v>324</v>
      </c>
      <c r="C7" s="8" t="s">
        <v>326</v>
      </c>
      <c r="D7" s="145"/>
      <c r="E7" s="128"/>
      <c r="F7" s="146"/>
      <c r="G7" s="8"/>
      <c r="H7" s="147">
        <v>3150</v>
      </c>
      <c r="I7" s="148"/>
      <c r="J7" s="149"/>
      <c r="K7" s="8" t="s">
        <v>327</v>
      </c>
      <c r="L7" s="143"/>
      <c r="M7" s="150"/>
      <c r="N7" s="8"/>
      <c r="O7" s="118">
        <v>3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 t="s">
        <v>212</v>
      </c>
      <c r="AC7" s="143"/>
      <c r="AD7" s="143"/>
      <c r="AE7" s="143"/>
      <c r="AF7" s="144"/>
      <c r="AG7" s="144"/>
    </row>
    <row r="8" spans="1:33" s="22" customFormat="1" ht="24.75" customHeight="1">
      <c r="A8" s="98">
        <v>4</v>
      </c>
      <c r="B8" s="44" t="s">
        <v>324</v>
      </c>
      <c r="C8" s="8"/>
      <c r="D8" s="145"/>
      <c r="E8" s="128"/>
      <c r="F8" s="146"/>
      <c r="G8" s="8"/>
      <c r="H8" s="147">
        <v>3150</v>
      </c>
      <c r="I8" s="148"/>
      <c r="J8" s="149"/>
      <c r="K8" s="8" t="s">
        <v>327</v>
      </c>
      <c r="L8" s="143"/>
      <c r="M8" s="150"/>
      <c r="N8" s="8"/>
      <c r="O8" s="118">
        <v>4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 t="s">
        <v>212</v>
      </c>
      <c r="AC8" s="143"/>
      <c r="AD8" s="143"/>
      <c r="AE8" s="143"/>
      <c r="AF8" s="144"/>
      <c r="AG8" s="144"/>
    </row>
    <row r="9" spans="1:33" s="22" customFormat="1" ht="24.75" customHeight="1">
      <c r="A9" s="98">
        <v>5</v>
      </c>
      <c r="B9" s="44" t="s">
        <v>395</v>
      </c>
      <c r="C9" s="8" t="s">
        <v>326</v>
      </c>
      <c r="D9" s="145" t="s">
        <v>111</v>
      </c>
      <c r="E9" s="128"/>
      <c r="F9" s="146" t="s">
        <v>50</v>
      </c>
      <c r="G9" s="8">
        <v>2014</v>
      </c>
      <c r="H9" s="230">
        <v>353783.07</v>
      </c>
      <c r="I9" s="148"/>
      <c r="J9" s="149" t="s">
        <v>328</v>
      </c>
      <c r="K9" s="8" t="s">
        <v>205</v>
      </c>
      <c r="L9" s="143" t="s">
        <v>396</v>
      </c>
      <c r="M9" s="150" t="s">
        <v>135</v>
      </c>
      <c r="N9" s="8" t="s">
        <v>397</v>
      </c>
      <c r="O9" s="118">
        <v>5</v>
      </c>
      <c r="P9" s="8"/>
      <c r="Q9" s="8" t="s">
        <v>315</v>
      </c>
      <c r="R9" s="8"/>
      <c r="S9" s="8"/>
      <c r="T9" s="8"/>
      <c r="U9" s="8" t="s">
        <v>111</v>
      </c>
      <c r="V9" s="8" t="s">
        <v>792</v>
      </c>
      <c r="W9" s="8" t="s">
        <v>111</v>
      </c>
      <c r="X9" s="8" t="s">
        <v>177</v>
      </c>
      <c r="Y9" s="8" t="s">
        <v>177</v>
      </c>
      <c r="Z9" s="8" t="s">
        <v>177</v>
      </c>
      <c r="AA9" s="8" t="s">
        <v>177</v>
      </c>
      <c r="AB9" s="9" t="s">
        <v>212</v>
      </c>
      <c r="AC9" s="143" t="s">
        <v>177</v>
      </c>
      <c r="AD9" s="143" t="s">
        <v>398</v>
      </c>
      <c r="AE9" s="143">
        <v>1</v>
      </c>
      <c r="AF9" s="144" t="s">
        <v>50</v>
      </c>
      <c r="AG9" s="144" t="s">
        <v>50</v>
      </c>
    </row>
    <row r="10" spans="1:33" s="22" customFormat="1" ht="24.75" customHeight="1">
      <c r="A10" s="98">
        <v>6</v>
      </c>
      <c r="B10" s="44" t="s">
        <v>329</v>
      </c>
      <c r="C10" s="8" t="s">
        <v>330</v>
      </c>
      <c r="D10" s="145" t="s">
        <v>111</v>
      </c>
      <c r="E10" s="128"/>
      <c r="F10" s="146" t="s">
        <v>50</v>
      </c>
      <c r="G10" s="8">
        <v>1905</v>
      </c>
      <c r="H10" s="147"/>
      <c r="I10" s="148">
        <v>421000</v>
      </c>
      <c r="J10" s="149"/>
      <c r="K10" s="8" t="s">
        <v>331</v>
      </c>
      <c r="L10" s="143" t="s">
        <v>116</v>
      </c>
      <c r="M10" s="150" t="s">
        <v>332</v>
      </c>
      <c r="N10" s="8" t="s">
        <v>333</v>
      </c>
      <c r="O10" s="118">
        <v>6</v>
      </c>
      <c r="P10" s="8"/>
      <c r="Q10" s="8"/>
      <c r="R10" s="8"/>
      <c r="S10" s="8"/>
      <c r="T10" s="8"/>
      <c r="U10" s="8"/>
      <c r="V10" s="8"/>
      <c r="W10" s="8"/>
      <c r="X10" s="8" t="s">
        <v>173</v>
      </c>
      <c r="Y10" s="8" t="s">
        <v>173</v>
      </c>
      <c r="Z10" s="8" t="s">
        <v>173</v>
      </c>
      <c r="AA10" s="8" t="s">
        <v>173</v>
      </c>
      <c r="AB10" s="9" t="s">
        <v>212</v>
      </c>
      <c r="AC10" s="143" t="s">
        <v>173</v>
      </c>
      <c r="AD10" s="143" t="s">
        <v>399</v>
      </c>
      <c r="AE10" s="143"/>
      <c r="AF10" s="144"/>
      <c r="AG10" s="144"/>
    </row>
    <row r="11" spans="1:33" s="22" customFormat="1" ht="24.75" customHeight="1">
      <c r="A11" s="98">
        <v>7</v>
      </c>
      <c r="B11" s="44" t="s">
        <v>400</v>
      </c>
      <c r="C11" s="8" t="s">
        <v>401</v>
      </c>
      <c r="D11" s="145" t="s">
        <v>111</v>
      </c>
      <c r="E11" s="128"/>
      <c r="F11" s="146" t="s">
        <v>50</v>
      </c>
      <c r="G11" s="8">
        <v>2015</v>
      </c>
      <c r="H11" s="147">
        <v>1350540.95</v>
      </c>
      <c r="I11" s="148"/>
      <c r="J11" s="149" t="s">
        <v>328</v>
      </c>
      <c r="K11" s="8" t="s">
        <v>339</v>
      </c>
      <c r="L11" s="143" t="s">
        <v>396</v>
      </c>
      <c r="M11" s="150" t="s">
        <v>402</v>
      </c>
      <c r="N11" s="8" t="s">
        <v>403</v>
      </c>
      <c r="O11" s="118">
        <v>7</v>
      </c>
      <c r="P11" s="8"/>
      <c r="Q11" s="8"/>
      <c r="R11" s="8"/>
      <c r="S11" s="8"/>
      <c r="T11" s="8"/>
      <c r="U11" s="8"/>
      <c r="V11" s="8"/>
      <c r="W11" s="8"/>
      <c r="X11" s="8" t="s">
        <v>177</v>
      </c>
      <c r="Y11" s="8" t="s">
        <v>177</v>
      </c>
      <c r="Z11" s="8" t="s">
        <v>177</v>
      </c>
      <c r="AA11" s="8" t="s">
        <v>177</v>
      </c>
      <c r="AB11" s="9" t="s">
        <v>212</v>
      </c>
      <c r="AC11" s="143" t="s">
        <v>177</v>
      </c>
      <c r="AD11" s="143" t="s">
        <v>404</v>
      </c>
      <c r="AE11" s="143">
        <v>1</v>
      </c>
      <c r="AF11" s="144" t="s">
        <v>50</v>
      </c>
      <c r="AG11" s="144" t="s">
        <v>50</v>
      </c>
    </row>
    <row r="12" spans="1:33" s="22" customFormat="1" ht="37.5" customHeight="1">
      <c r="A12" s="98">
        <v>8</v>
      </c>
      <c r="B12" s="44" t="s">
        <v>336</v>
      </c>
      <c r="C12" s="8" t="s">
        <v>337</v>
      </c>
      <c r="D12" s="145" t="s">
        <v>338</v>
      </c>
      <c r="E12" s="128"/>
      <c r="F12" s="146" t="s">
        <v>50</v>
      </c>
      <c r="G12" s="8"/>
      <c r="H12" s="147">
        <v>21600</v>
      </c>
      <c r="I12" s="148"/>
      <c r="J12" s="149"/>
      <c r="K12" s="8" t="s">
        <v>339</v>
      </c>
      <c r="L12" s="143"/>
      <c r="M12" s="150"/>
      <c r="N12" s="8"/>
      <c r="O12" s="118">
        <v>8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9" t="s">
        <v>212</v>
      </c>
      <c r="AC12" s="143"/>
      <c r="AD12" s="143"/>
      <c r="AE12" s="143"/>
      <c r="AF12" s="144"/>
      <c r="AG12" s="144"/>
    </row>
    <row r="13" spans="1:33" s="22" customFormat="1" ht="24.75" customHeight="1">
      <c r="A13" s="98">
        <v>9</v>
      </c>
      <c r="B13" s="44" t="s">
        <v>324</v>
      </c>
      <c r="C13" s="8"/>
      <c r="D13" s="145"/>
      <c r="E13" s="128"/>
      <c r="F13" s="146"/>
      <c r="G13" s="8"/>
      <c r="H13" s="147">
        <v>3500</v>
      </c>
      <c r="I13" s="148"/>
      <c r="J13" s="149"/>
      <c r="K13" s="8" t="s">
        <v>341</v>
      </c>
      <c r="L13" s="128"/>
      <c r="M13" s="143"/>
      <c r="N13" s="150"/>
      <c r="O13" s="118">
        <v>9</v>
      </c>
      <c r="P13" s="150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9"/>
      <c r="AC13" s="143"/>
      <c r="AD13" s="143"/>
      <c r="AE13" s="143"/>
      <c r="AF13" s="144"/>
      <c r="AG13" s="144"/>
    </row>
    <row r="14" spans="1:33" s="22" customFormat="1" ht="24.75" customHeight="1">
      <c r="A14" s="98">
        <v>10</v>
      </c>
      <c r="B14" s="44" t="s">
        <v>324</v>
      </c>
      <c r="C14" s="8" t="s">
        <v>326</v>
      </c>
      <c r="D14" s="145"/>
      <c r="E14" s="128"/>
      <c r="F14" s="146"/>
      <c r="G14" s="8"/>
      <c r="H14" s="147">
        <v>3500</v>
      </c>
      <c r="I14" s="148"/>
      <c r="J14" s="149"/>
      <c r="K14" s="8" t="s">
        <v>341</v>
      </c>
      <c r="L14" s="128"/>
      <c r="M14" s="143"/>
      <c r="N14" s="150"/>
      <c r="O14" s="118">
        <v>10</v>
      </c>
      <c r="P14" s="150"/>
      <c r="Q14" s="8"/>
      <c r="R14" s="8"/>
      <c r="S14" s="8"/>
      <c r="T14" s="8"/>
      <c r="U14" s="8"/>
      <c r="V14" s="8"/>
      <c r="W14" s="8"/>
      <c r="X14" s="44"/>
      <c r="Y14" s="44"/>
      <c r="Z14" s="44"/>
      <c r="AA14" s="44"/>
      <c r="AB14" s="44"/>
      <c r="AC14" s="44"/>
      <c r="AD14" s="128"/>
      <c r="AE14" s="128"/>
      <c r="AF14" s="128"/>
      <c r="AG14" s="128"/>
    </row>
    <row r="15" spans="1:33" s="22" customFormat="1" ht="24.75" customHeight="1">
      <c r="A15" s="98">
        <v>11</v>
      </c>
      <c r="B15" s="44" t="s">
        <v>324</v>
      </c>
      <c r="C15" s="8"/>
      <c r="D15" s="145"/>
      <c r="E15" s="128"/>
      <c r="F15" s="146"/>
      <c r="G15" s="8"/>
      <c r="H15" s="147">
        <v>2950</v>
      </c>
      <c r="I15" s="148"/>
      <c r="J15" s="149"/>
      <c r="K15" s="8" t="s">
        <v>342</v>
      </c>
      <c r="L15" s="128"/>
      <c r="M15" s="143"/>
      <c r="N15" s="150"/>
      <c r="O15" s="118">
        <v>11</v>
      </c>
      <c r="P15" s="150"/>
      <c r="Q15" s="8"/>
      <c r="R15" s="8"/>
      <c r="S15" s="8"/>
      <c r="T15" s="8"/>
      <c r="U15" s="8"/>
      <c r="V15" s="8"/>
      <c r="W15" s="8"/>
      <c r="X15" s="44"/>
      <c r="Y15" s="44"/>
      <c r="Z15" s="44"/>
      <c r="AA15" s="44"/>
      <c r="AB15" s="44"/>
      <c r="AC15" s="44"/>
      <c r="AD15" s="128"/>
      <c r="AE15" s="128"/>
      <c r="AF15" s="128"/>
      <c r="AG15" s="128"/>
    </row>
    <row r="16" spans="1:33" s="22" customFormat="1" ht="24.75" customHeight="1">
      <c r="A16" s="98">
        <v>12</v>
      </c>
      <c r="B16" s="44" t="s">
        <v>324</v>
      </c>
      <c r="C16" s="8"/>
      <c r="D16" s="145"/>
      <c r="E16" s="128"/>
      <c r="F16" s="146"/>
      <c r="G16" s="8"/>
      <c r="H16" s="147">
        <v>3250</v>
      </c>
      <c r="I16" s="148"/>
      <c r="J16" s="149"/>
      <c r="K16" s="8" t="s">
        <v>205</v>
      </c>
      <c r="L16" s="128"/>
      <c r="M16" s="143"/>
      <c r="N16" s="150"/>
      <c r="O16" s="118">
        <v>12</v>
      </c>
      <c r="P16" s="150"/>
      <c r="Q16" s="8"/>
      <c r="R16" s="8"/>
      <c r="S16" s="8"/>
      <c r="T16" s="8"/>
      <c r="U16" s="8"/>
      <c r="V16" s="8"/>
      <c r="W16" s="8"/>
      <c r="X16" s="44"/>
      <c r="Y16" s="44"/>
      <c r="Z16" s="44"/>
      <c r="AA16" s="44"/>
      <c r="AB16" s="44"/>
      <c r="AC16" s="44"/>
      <c r="AD16" s="128"/>
      <c r="AE16" s="128"/>
      <c r="AF16" s="128"/>
      <c r="AG16" s="128"/>
    </row>
    <row r="17" spans="1:33" s="22" customFormat="1" ht="24.75" customHeight="1">
      <c r="A17" s="98">
        <v>13</v>
      </c>
      <c r="B17" s="44" t="s">
        <v>343</v>
      </c>
      <c r="C17" s="8" t="s">
        <v>344</v>
      </c>
      <c r="D17" s="145"/>
      <c r="E17" s="128"/>
      <c r="F17" s="146"/>
      <c r="G17" s="8"/>
      <c r="H17" s="147">
        <v>8000</v>
      </c>
      <c r="I17" s="148"/>
      <c r="J17" s="149"/>
      <c r="K17" s="8" t="s">
        <v>405</v>
      </c>
      <c r="L17" s="128"/>
      <c r="M17" s="143"/>
      <c r="N17" s="150"/>
      <c r="O17" s="118">
        <v>13</v>
      </c>
      <c r="P17" s="150"/>
      <c r="Q17" s="8"/>
      <c r="R17" s="8"/>
      <c r="S17" s="8"/>
      <c r="T17" s="8"/>
      <c r="U17" s="8"/>
      <c r="V17" s="8"/>
      <c r="W17" s="8"/>
      <c r="X17" s="44"/>
      <c r="Y17" s="44"/>
      <c r="Z17" s="44"/>
      <c r="AA17" s="44"/>
      <c r="AB17" s="44"/>
      <c r="AC17" s="44"/>
      <c r="AD17" s="128"/>
      <c r="AE17" s="128"/>
      <c r="AF17" s="128"/>
      <c r="AG17" s="128"/>
    </row>
    <row r="18" spans="1:33" s="22" customFormat="1" ht="24.75" customHeight="1">
      <c r="A18" s="98">
        <v>14</v>
      </c>
      <c r="B18" s="44" t="s">
        <v>324</v>
      </c>
      <c r="C18" s="8"/>
      <c r="D18" s="145"/>
      <c r="E18" s="128"/>
      <c r="F18" s="146"/>
      <c r="G18" s="8">
        <v>2020</v>
      </c>
      <c r="H18" s="147">
        <v>4124.62</v>
      </c>
      <c r="I18" s="148"/>
      <c r="J18" s="149"/>
      <c r="K18" s="8" t="s">
        <v>675</v>
      </c>
      <c r="L18" s="128"/>
      <c r="M18" s="143"/>
      <c r="N18" s="150"/>
      <c r="O18" s="118">
        <v>14</v>
      </c>
      <c r="P18" s="150"/>
      <c r="Q18" s="8"/>
      <c r="R18" s="8"/>
      <c r="S18" s="8"/>
      <c r="T18" s="8"/>
      <c r="U18" s="8"/>
      <c r="V18" s="8"/>
      <c r="W18" s="8"/>
      <c r="X18" s="44"/>
      <c r="Y18" s="44"/>
      <c r="Z18" s="44"/>
      <c r="AA18" s="44"/>
      <c r="AB18" s="44"/>
      <c r="AC18" s="44"/>
      <c r="AD18" s="128"/>
      <c r="AE18" s="128"/>
      <c r="AF18" s="128"/>
      <c r="AG18" s="128"/>
    </row>
    <row r="19" spans="1:33" s="22" customFormat="1" ht="24" customHeight="1">
      <c r="A19" s="98">
        <v>15</v>
      </c>
      <c r="B19" s="44" t="s">
        <v>324</v>
      </c>
      <c r="C19" s="8"/>
      <c r="D19" s="145"/>
      <c r="E19" s="128"/>
      <c r="F19" s="146"/>
      <c r="G19" s="8"/>
      <c r="H19" s="147">
        <v>4991.92</v>
      </c>
      <c r="I19" s="148"/>
      <c r="J19" s="149"/>
      <c r="K19" s="8" t="s">
        <v>346</v>
      </c>
      <c r="L19" s="128"/>
      <c r="M19" s="143"/>
      <c r="N19" s="150"/>
      <c r="O19" s="118">
        <v>15</v>
      </c>
      <c r="P19" s="150"/>
      <c r="Q19" s="8"/>
      <c r="R19" s="8"/>
      <c r="S19" s="8"/>
      <c r="T19" s="8"/>
      <c r="U19" s="8"/>
      <c r="V19" s="8"/>
      <c r="W19" s="8"/>
      <c r="X19" s="44"/>
      <c r="Y19" s="44"/>
      <c r="Z19" s="44"/>
      <c r="AA19" s="44"/>
      <c r="AB19" s="44"/>
      <c r="AC19" s="44"/>
      <c r="AD19" s="128"/>
      <c r="AE19" s="128"/>
      <c r="AF19" s="128"/>
      <c r="AG19" s="128"/>
    </row>
    <row r="20" spans="1:33" s="22" customFormat="1" ht="24.75" customHeight="1">
      <c r="A20" s="98">
        <v>16</v>
      </c>
      <c r="B20" s="44" t="s">
        <v>345</v>
      </c>
      <c r="C20" s="8"/>
      <c r="D20" s="145"/>
      <c r="E20" s="128"/>
      <c r="F20" s="146"/>
      <c r="G20" s="8">
        <v>2020</v>
      </c>
      <c r="H20" s="147">
        <v>7670.38</v>
      </c>
      <c r="I20" s="148"/>
      <c r="J20" s="149"/>
      <c r="K20" s="8" t="s">
        <v>347</v>
      </c>
      <c r="L20" s="128"/>
      <c r="M20" s="143"/>
      <c r="N20" s="150"/>
      <c r="O20" s="118">
        <v>16</v>
      </c>
      <c r="P20" s="150"/>
      <c r="Q20" s="8"/>
      <c r="R20" s="8"/>
      <c r="S20" s="8"/>
      <c r="T20" s="8"/>
      <c r="U20" s="8"/>
      <c r="V20" s="8"/>
      <c r="W20" s="8"/>
      <c r="X20" s="44"/>
      <c r="Y20" s="44"/>
      <c r="Z20" s="44"/>
      <c r="AA20" s="44"/>
      <c r="AB20" s="44"/>
      <c r="AC20" s="44"/>
      <c r="AD20" s="128"/>
      <c r="AE20" s="128"/>
      <c r="AF20" s="128"/>
      <c r="AG20" s="128"/>
    </row>
    <row r="21" spans="1:33" s="22" customFormat="1" ht="24.75" customHeight="1">
      <c r="A21" s="98">
        <v>17</v>
      </c>
      <c r="B21" s="44" t="s">
        <v>345</v>
      </c>
      <c r="C21" s="8"/>
      <c r="D21" s="145"/>
      <c r="E21" s="128"/>
      <c r="F21" s="146"/>
      <c r="G21" s="8"/>
      <c r="H21" s="147">
        <v>1800</v>
      </c>
      <c r="I21" s="148"/>
      <c r="J21" s="149"/>
      <c r="K21" s="8" t="s">
        <v>348</v>
      </c>
      <c r="L21" s="128"/>
      <c r="M21" s="143"/>
      <c r="N21" s="150"/>
      <c r="O21" s="118">
        <v>17</v>
      </c>
      <c r="P21" s="150"/>
      <c r="Q21" s="8"/>
      <c r="R21" s="8"/>
      <c r="S21" s="8"/>
      <c r="T21" s="8"/>
      <c r="U21" s="8"/>
      <c r="V21" s="8"/>
      <c r="W21" s="8"/>
      <c r="X21" s="44"/>
      <c r="Y21" s="44"/>
      <c r="Z21" s="44"/>
      <c r="AA21" s="44"/>
      <c r="AB21" s="44"/>
      <c r="AC21" s="44"/>
      <c r="AD21" s="128"/>
      <c r="AE21" s="128"/>
      <c r="AF21" s="128"/>
      <c r="AG21" s="128"/>
    </row>
    <row r="22" spans="1:33" s="22" customFormat="1" ht="24.75" customHeight="1">
      <c r="A22" s="98">
        <v>18</v>
      </c>
      <c r="B22" s="44" t="s">
        <v>324</v>
      </c>
      <c r="C22" s="8"/>
      <c r="D22" s="145"/>
      <c r="E22" s="128"/>
      <c r="F22" s="146"/>
      <c r="G22" s="8"/>
      <c r="H22" s="147">
        <v>3500</v>
      </c>
      <c r="I22" s="148"/>
      <c r="J22" s="149"/>
      <c r="K22" s="8" t="s">
        <v>196</v>
      </c>
      <c r="L22" s="128"/>
      <c r="M22" s="143"/>
      <c r="N22" s="150"/>
      <c r="O22" s="118">
        <v>18</v>
      </c>
      <c r="P22" s="150"/>
      <c r="Q22" s="8"/>
      <c r="R22" s="8"/>
      <c r="S22" s="8"/>
      <c r="T22" s="8"/>
      <c r="U22" s="8"/>
      <c r="V22" s="8"/>
      <c r="W22" s="8"/>
      <c r="X22" s="44"/>
      <c r="Y22" s="44"/>
      <c r="Z22" s="44"/>
      <c r="AA22" s="44"/>
      <c r="AB22" s="44"/>
      <c r="AC22" s="44"/>
      <c r="AD22" s="128"/>
      <c r="AE22" s="128"/>
      <c r="AF22" s="128"/>
      <c r="AG22" s="128"/>
    </row>
    <row r="23" spans="1:33" s="22" customFormat="1" ht="24.75" customHeight="1">
      <c r="A23" s="98">
        <v>19</v>
      </c>
      <c r="B23" s="44" t="s">
        <v>345</v>
      </c>
      <c r="C23" s="8"/>
      <c r="D23" s="145"/>
      <c r="E23" s="128"/>
      <c r="F23" s="146"/>
      <c r="G23" s="8"/>
      <c r="H23" s="147">
        <v>4500</v>
      </c>
      <c r="I23" s="148"/>
      <c r="J23" s="149"/>
      <c r="K23" s="8" t="s">
        <v>349</v>
      </c>
      <c r="L23" s="128"/>
      <c r="M23" s="143"/>
      <c r="N23" s="150"/>
      <c r="O23" s="118">
        <v>19</v>
      </c>
      <c r="P23" s="150"/>
      <c r="Q23" s="8"/>
      <c r="R23" s="8"/>
      <c r="S23" s="8"/>
      <c r="T23" s="8"/>
      <c r="U23" s="8"/>
      <c r="V23" s="8"/>
      <c r="W23" s="8"/>
      <c r="X23" s="44"/>
      <c r="Y23" s="44"/>
      <c r="Z23" s="44"/>
      <c r="AA23" s="44"/>
      <c r="AB23" s="44"/>
      <c r="AC23" s="44"/>
      <c r="AD23" s="128"/>
      <c r="AE23" s="128"/>
      <c r="AF23" s="128"/>
      <c r="AG23" s="128"/>
    </row>
    <row r="24" spans="1:33" s="22" customFormat="1" ht="26.25" customHeight="1">
      <c r="A24" s="98">
        <v>20</v>
      </c>
      <c r="B24" s="44" t="s">
        <v>345</v>
      </c>
      <c r="C24" s="8"/>
      <c r="D24" s="145"/>
      <c r="E24" s="128"/>
      <c r="F24" s="146"/>
      <c r="G24" s="8"/>
      <c r="H24" s="147">
        <v>1800</v>
      </c>
      <c r="I24" s="148"/>
      <c r="J24" s="149"/>
      <c r="K24" s="8" t="s">
        <v>350</v>
      </c>
      <c r="L24" s="128"/>
      <c r="M24" s="143"/>
      <c r="N24" s="150"/>
      <c r="O24" s="118">
        <v>20</v>
      </c>
      <c r="P24" s="150"/>
      <c r="Q24" s="8"/>
      <c r="R24" s="8"/>
      <c r="S24" s="8"/>
      <c r="T24" s="8"/>
      <c r="U24" s="8"/>
      <c r="V24" s="8"/>
      <c r="W24" s="8"/>
      <c r="X24" s="44"/>
      <c r="Y24" s="44"/>
      <c r="Z24" s="44"/>
      <c r="AA24" s="44"/>
      <c r="AB24" s="44"/>
      <c r="AC24" s="44"/>
      <c r="AD24" s="128"/>
      <c r="AE24" s="128"/>
      <c r="AF24" s="128"/>
      <c r="AG24" s="128"/>
    </row>
    <row r="25" spans="1:33" s="22" customFormat="1" ht="24.75" customHeight="1">
      <c r="A25" s="98">
        <v>21</v>
      </c>
      <c r="B25" s="44" t="s">
        <v>345</v>
      </c>
      <c r="C25" s="8"/>
      <c r="D25" s="145"/>
      <c r="E25" s="128"/>
      <c r="F25" s="146"/>
      <c r="G25" s="8"/>
      <c r="H25" s="147">
        <v>1800</v>
      </c>
      <c r="I25" s="148"/>
      <c r="J25" s="149"/>
      <c r="K25" s="8" t="s">
        <v>204</v>
      </c>
      <c r="L25" s="128"/>
      <c r="M25" s="143"/>
      <c r="N25" s="150"/>
      <c r="O25" s="118">
        <v>21</v>
      </c>
      <c r="P25" s="150"/>
      <c r="Q25" s="8"/>
      <c r="R25" s="8"/>
      <c r="S25" s="8"/>
      <c r="T25" s="8"/>
      <c r="U25" s="8"/>
      <c r="V25" s="8"/>
      <c r="W25" s="8"/>
      <c r="X25" s="44"/>
      <c r="Y25" s="44"/>
      <c r="Z25" s="44"/>
      <c r="AA25" s="44"/>
      <c r="AB25" s="44"/>
      <c r="AC25" s="44"/>
      <c r="AD25" s="128"/>
      <c r="AE25" s="128"/>
      <c r="AF25" s="128"/>
      <c r="AG25" s="128"/>
    </row>
    <row r="26" spans="1:33" s="22" customFormat="1" ht="24.75" customHeight="1">
      <c r="A26" s="98">
        <v>22</v>
      </c>
      <c r="B26" s="44" t="s">
        <v>345</v>
      </c>
      <c r="C26" s="8"/>
      <c r="D26" s="145"/>
      <c r="E26" s="128"/>
      <c r="F26" s="146"/>
      <c r="G26" s="8"/>
      <c r="H26" s="147">
        <v>1800</v>
      </c>
      <c r="I26" s="148"/>
      <c r="J26" s="149"/>
      <c r="K26" s="8" t="s">
        <v>351</v>
      </c>
      <c r="L26" s="128"/>
      <c r="M26" s="143"/>
      <c r="N26" s="150"/>
      <c r="O26" s="118">
        <v>22</v>
      </c>
      <c r="P26" s="150"/>
      <c r="Q26" s="8"/>
      <c r="R26" s="8"/>
      <c r="S26" s="8"/>
      <c r="T26" s="8"/>
      <c r="U26" s="8"/>
      <c r="V26" s="8"/>
      <c r="W26" s="8"/>
      <c r="X26" s="44"/>
      <c r="Y26" s="44"/>
      <c r="Z26" s="44"/>
      <c r="AA26" s="44"/>
      <c r="AB26" s="44"/>
      <c r="AC26" s="44"/>
      <c r="AD26" s="128"/>
      <c r="AE26" s="128"/>
      <c r="AF26" s="128"/>
      <c r="AG26" s="128"/>
    </row>
    <row r="27" spans="1:33" s="22" customFormat="1" ht="24.75" customHeight="1">
      <c r="A27" s="98">
        <v>23</v>
      </c>
      <c r="B27" s="44" t="s">
        <v>345</v>
      </c>
      <c r="C27" s="8"/>
      <c r="D27" s="145"/>
      <c r="E27" s="128"/>
      <c r="F27" s="146"/>
      <c r="G27" s="8"/>
      <c r="H27" s="147">
        <v>1800</v>
      </c>
      <c r="I27" s="148"/>
      <c r="J27" s="149"/>
      <c r="K27" s="8" t="s">
        <v>351</v>
      </c>
      <c r="L27" s="128"/>
      <c r="M27" s="143"/>
      <c r="N27" s="150"/>
      <c r="O27" s="118">
        <v>23</v>
      </c>
      <c r="P27" s="150"/>
      <c r="Q27" s="8"/>
      <c r="R27" s="8"/>
      <c r="S27" s="8"/>
      <c r="T27" s="8"/>
      <c r="U27" s="8"/>
      <c r="V27" s="8"/>
      <c r="W27" s="8"/>
      <c r="X27" s="44"/>
      <c r="Y27" s="44"/>
      <c r="Z27" s="44"/>
      <c r="AA27" s="44"/>
      <c r="AB27" s="44"/>
      <c r="AC27" s="44"/>
      <c r="AD27" s="128"/>
      <c r="AE27" s="128"/>
      <c r="AF27" s="128"/>
      <c r="AG27" s="128"/>
    </row>
    <row r="28" spans="1:33" s="22" customFormat="1" ht="24.75" customHeight="1">
      <c r="A28" s="98">
        <v>24</v>
      </c>
      <c r="B28" s="44" t="s">
        <v>345</v>
      </c>
      <c r="C28" s="8"/>
      <c r="D28" s="145"/>
      <c r="E28" s="128"/>
      <c r="F28" s="146"/>
      <c r="G28" s="8"/>
      <c r="H28" s="147">
        <v>1950</v>
      </c>
      <c r="I28" s="148"/>
      <c r="J28" s="149"/>
      <c r="K28" s="8" t="s">
        <v>352</v>
      </c>
      <c r="L28" s="128"/>
      <c r="M28" s="143"/>
      <c r="N28" s="150"/>
      <c r="O28" s="118">
        <v>24</v>
      </c>
      <c r="P28" s="150"/>
      <c r="Q28" s="8"/>
      <c r="R28" s="8"/>
      <c r="S28" s="8"/>
      <c r="T28" s="8"/>
      <c r="U28" s="8"/>
      <c r="V28" s="8"/>
      <c r="W28" s="8"/>
      <c r="X28" s="44"/>
      <c r="Y28" s="44"/>
      <c r="Z28" s="44"/>
      <c r="AA28" s="44"/>
      <c r="AB28" s="44"/>
      <c r="AC28" s="44"/>
      <c r="AD28" s="128"/>
      <c r="AE28" s="128"/>
      <c r="AF28" s="128"/>
      <c r="AG28" s="128"/>
    </row>
    <row r="29" spans="1:33" s="22" customFormat="1" ht="24.75" customHeight="1">
      <c r="A29" s="98">
        <v>25</v>
      </c>
      <c r="B29" s="44" t="s">
        <v>345</v>
      </c>
      <c r="C29" s="8" t="s">
        <v>326</v>
      </c>
      <c r="D29" s="145"/>
      <c r="E29" s="128"/>
      <c r="F29" s="146"/>
      <c r="G29" s="8"/>
      <c r="H29" s="147">
        <v>1800</v>
      </c>
      <c r="I29" s="148"/>
      <c r="J29" s="149"/>
      <c r="K29" s="8" t="s">
        <v>353</v>
      </c>
      <c r="L29" s="128"/>
      <c r="M29" s="143"/>
      <c r="N29" s="150"/>
      <c r="O29" s="118">
        <v>25</v>
      </c>
      <c r="P29" s="150"/>
      <c r="Q29" s="8"/>
      <c r="R29" s="8"/>
      <c r="S29" s="8"/>
      <c r="T29" s="8"/>
      <c r="U29" s="8"/>
      <c r="V29" s="8"/>
      <c r="W29" s="8"/>
      <c r="X29" s="44"/>
      <c r="Y29" s="44"/>
      <c r="Z29" s="44"/>
      <c r="AA29" s="44"/>
      <c r="AB29" s="44"/>
      <c r="AC29" s="44"/>
      <c r="AD29" s="128"/>
      <c r="AE29" s="128"/>
      <c r="AF29" s="128"/>
      <c r="AG29" s="128"/>
    </row>
    <row r="30" spans="1:33" s="22" customFormat="1" ht="24.75" customHeight="1">
      <c r="A30" s="98">
        <v>26</v>
      </c>
      <c r="B30" s="44" t="s">
        <v>345</v>
      </c>
      <c r="C30" s="8"/>
      <c r="D30" s="145"/>
      <c r="E30" s="128"/>
      <c r="F30" s="146"/>
      <c r="G30" s="8"/>
      <c r="H30" s="147">
        <v>1800</v>
      </c>
      <c r="I30" s="148"/>
      <c r="J30" s="149"/>
      <c r="K30" s="8" t="s">
        <v>354</v>
      </c>
      <c r="L30" s="128"/>
      <c r="M30" s="143"/>
      <c r="N30" s="150"/>
      <c r="O30" s="118">
        <v>26</v>
      </c>
      <c r="P30" s="150"/>
      <c r="Q30" s="8"/>
      <c r="R30" s="8"/>
      <c r="S30" s="8"/>
      <c r="T30" s="8"/>
      <c r="U30" s="8"/>
      <c r="V30" s="8"/>
      <c r="W30" s="8"/>
      <c r="X30" s="44"/>
      <c r="Y30" s="44"/>
      <c r="Z30" s="44"/>
      <c r="AA30" s="44"/>
      <c r="AB30" s="44"/>
      <c r="AC30" s="44"/>
      <c r="AD30" s="128"/>
      <c r="AE30" s="128"/>
      <c r="AF30" s="128"/>
      <c r="AG30" s="128"/>
    </row>
    <row r="31" spans="1:33" s="22" customFormat="1" ht="24.75" customHeight="1">
      <c r="A31" s="98">
        <v>27</v>
      </c>
      <c r="B31" s="44" t="s">
        <v>345</v>
      </c>
      <c r="C31" s="8"/>
      <c r="D31" s="145"/>
      <c r="E31" s="128"/>
      <c r="F31" s="146"/>
      <c r="G31" s="8"/>
      <c r="H31" s="147">
        <v>1800</v>
      </c>
      <c r="I31" s="148"/>
      <c r="J31" s="149"/>
      <c r="K31" s="8" t="s">
        <v>334</v>
      </c>
      <c r="L31" s="128"/>
      <c r="M31" s="143"/>
      <c r="N31" s="150"/>
      <c r="O31" s="118">
        <v>27</v>
      </c>
      <c r="P31" s="150"/>
      <c r="Q31" s="8"/>
      <c r="R31" s="8"/>
      <c r="S31" s="8"/>
      <c r="T31" s="8"/>
      <c r="U31" s="8"/>
      <c r="V31" s="8"/>
      <c r="W31" s="8"/>
      <c r="X31" s="44"/>
      <c r="Y31" s="44"/>
      <c r="Z31" s="44"/>
      <c r="AA31" s="44"/>
      <c r="AB31" s="44"/>
      <c r="AC31" s="44"/>
      <c r="AD31" s="128"/>
      <c r="AE31" s="128"/>
      <c r="AF31" s="128"/>
      <c r="AG31" s="128"/>
    </row>
    <row r="32" spans="1:33" s="22" customFormat="1" ht="24.75" customHeight="1">
      <c r="A32" s="98">
        <v>28</v>
      </c>
      <c r="B32" s="44" t="s">
        <v>345</v>
      </c>
      <c r="C32" s="8"/>
      <c r="D32" s="145"/>
      <c r="E32" s="128"/>
      <c r="F32" s="146"/>
      <c r="G32" s="8"/>
      <c r="H32" s="147">
        <v>2100</v>
      </c>
      <c r="I32" s="148"/>
      <c r="J32" s="149"/>
      <c r="K32" s="8" t="s">
        <v>355</v>
      </c>
      <c r="L32" s="128"/>
      <c r="M32" s="143"/>
      <c r="N32" s="150"/>
      <c r="O32" s="118">
        <v>28</v>
      </c>
      <c r="P32" s="150"/>
      <c r="Q32" s="8"/>
      <c r="R32" s="8"/>
      <c r="S32" s="8"/>
      <c r="T32" s="8"/>
      <c r="U32" s="8"/>
      <c r="V32" s="8"/>
      <c r="W32" s="8"/>
      <c r="X32" s="44"/>
      <c r="Y32" s="44"/>
      <c r="Z32" s="44"/>
      <c r="AA32" s="44"/>
      <c r="AB32" s="44"/>
      <c r="AC32" s="44"/>
      <c r="AD32" s="128"/>
      <c r="AE32" s="128"/>
      <c r="AF32" s="128"/>
      <c r="AG32" s="128"/>
    </row>
    <row r="33" spans="1:33" s="22" customFormat="1" ht="24.75" customHeight="1">
      <c r="A33" s="98">
        <v>29</v>
      </c>
      <c r="B33" s="44" t="s">
        <v>345</v>
      </c>
      <c r="C33" s="8"/>
      <c r="D33" s="145"/>
      <c r="E33" s="128"/>
      <c r="F33" s="146"/>
      <c r="G33" s="8"/>
      <c r="H33" s="147">
        <v>1750</v>
      </c>
      <c r="I33" s="148"/>
      <c r="J33" s="149"/>
      <c r="K33" s="8" t="s">
        <v>356</v>
      </c>
      <c r="L33" s="128"/>
      <c r="M33" s="143"/>
      <c r="N33" s="150"/>
      <c r="O33" s="118">
        <v>29</v>
      </c>
      <c r="P33" s="150"/>
      <c r="Q33" s="8"/>
      <c r="R33" s="8"/>
      <c r="S33" s="8"/>
      <c r="T33" s="8"/>
      <c r="U33" s="8"/>
      <c r="V33" s="8"/>
      <c r="W33" s="8"/>
      <c r="X33" s="44"/>
      <c r="Y33" s="44"/>
      <c r="Z33" s="44"/>
      <c r="AA33" s="44"/>
      <c r="AB33" s="44"/>
      <c r="AC33" s="44"/>
      <c r="AD33" s="128"/>
      <c r="AE33" s="128"/>
      <c r="AF33" s="128"/>
      <c r="AG33" s="128"/>
    </row>
    <row r="34" spans="1:33" s="22" customFormat="1" ht="24.75" customHeight="1">
      <c r="A34" s="98">
        <v>30</v>
      </c>
      <c r="B34" s="44" t="s">
        <v>345</v>
      </c>
      <c r="C34" s="8"/>
      <c r="D34" s="145"/>
      <c r="E34" s="128"/>
      <c r="F34" s="146"/>
      <c r="G34" s="8"/>
      <c r="H34" s="147">
        <v>1796.53</v>
      </c>
      <c r="I34" s="148"/>
      <c r="J34" s="149"/>
      <c r="K34" s="8" t="s">
        <v>357</v>
      </c>
      <c r="L34" s="128"/>
      <c r="M34" s="143"/>
      <c r="N34" s="150"/>
      <c r="O34" s="118">
        <v>30</v>
      </c>
      <c r="P34" s="150"/>
      <c r="Q34" s="8"/>
      <c r="R34" s="8"/>
      <c r="S34" s="8"/>
      <c r="T34" s="8"/>
      <c r="U34" s="8"/>
      <c r="V34" s="8"/>
      <c r="W34" s="8"/>
      <c r="X34" s="44"/>
      <c r="Y34" s="44"/>
      <c r="Z34" s="44"/>
      <c r="AA34" s="44"/>
      <c r="AB34" s="44"/>
      <c r="AC34" s="44"/>
      <c r="AD34" s="128"/>
      <c r="AE34" s="128"/>
      <c r="AF34" s="128"/>
      <c r="AG34" s="128"/>
    </row>
    <row r="35" spans="1:33" s="22" customFormat="1" ht="24.75" customHeight="1">
      <c r="A35" s="98">
        <v>31</v>
      </c>
      <c r="B35" s="44" t="s">
        <v>324</v>
      </c>
      <c r="C35" s="8"/>
      <c r="D35" s="145"/>
      <c r="E35" s="128"/>
      <c r="F35" s="146"/>
      <c r="G35" s="8"/>
      <c r="H35" s="147">
        <v>4686.4</v>
      </c>
      <c r="I35" s="148"/>
      <c r="J35" s="149"/>
      <c r="K35" s="8" t="s">
        <v>349</v>
      </c>
      <c r="L35" s="128"/>
      <c r="M35" s="143"/>
      <c r="N35" s="150"/>
      <c r="O35" s="118">
        <v>31</v>
      </c>
      <c r="P35" s="150"/>
      <c r="Q35" s="8"/>
      <c r="R35" s="8"/>
      <c r="S35" s="8"/>
      <c r="T35" s="8"/>
      <c r="U35" s="8"/>
      <c r="V35" s="8"/>
      <c r="W35" s="8"/>
      <c r="X35" s="44"/>
      <c r="Y35" s="44"/>
      <c r="Z35" s="44"/>
      <c r="AA35" s="44"/>
      <c r="AB35" s="44"/>
      <c r="AC35" s="44"/>
      <c r="AD35" s="128"/>
      <c r="AE35" s="128"/>
      <c r="AF35" s="128"/>
      <c r="AG35" s="128"/>
    </row>
    <row r="36" spans="1:33" s="22" customFormat="1" ht="24.75" customHeight="1">
      <c r="A36" s="98">
        <v>32</v>
      </c>
      <c r="B36" s="44" t="s">
        <v>324</v>
      </c>
      <c r="C36" s="8"/>
      <c r="D36" s="145"/>
      <c r="E36" s="128"/>
      <c r="F36" s="146"/>
      <c r="G36" s="8"/>
      <c r="H36" s="147">
        <v>3250</v>
      </c>
      <c r="I36" s="148"/>
      <c r="J36" s="149"/>
      <c r="K36" s="8" t="s">
        <v>359</v>
      </c>
      <c r="L36" s="128"/>
      <c r="M36" s="150"/>
      <c r="N36" s="150"/>
      <c r="O36" s="118">
        <v>32</v>
      </c>
      <c r="P36" s="150"/>
      <c r="Q36" s="8"/>
      <c r="R36" s="8"/>
      <c r="S36" s="8"/>
      <c r="T36" s="8"/>
      <c r="U36" s="8"/>
      <c r="V36" s="8"/>
      <c r="W36" s="8"/>
      <c r="X36" s="44"/>
      <c r="Y36" s="44"/>
      <c r="Z36" s="44"/>
      <c r="AA36" s="44"/>
      <c r="AB36" s="44"/>
      <c r="AC36" s="44"/>
      <c r="AD36" s="128"/>
      <c r="AE36" s="128"/>
      <c r="AF36" s="128"/>
      <c r="AG36" s="128"/>
    </row>
    <row r="37" spans="1:33" s="22" customFormat="1" ht="24.75" customHeight="1">
      <c r="A37" s="98">
        <v>33</v>
      </c>
      <c r="B37" s="44" t="s">
        <v>360</v>
      </c>
      <c r="C37" s="8"/>
      <c r="D37" s="145" t="s">
        <v>50</v>
      </c>
      <c r="E37" s="128"/>
      <c r="F37" s="146"/>
      <c r="G37" s="8">
        <v>2020</v>
      </c>
      <c r="H37" s="147"/>
      <c r="I37" s="148">
        <v>2354000</v>
      </c>
      <c r="J37" s="149" t="s">
        <v>328</v>
      </c>
      <c r="K37" s="8" t="s">
        <v>339</v>
      </c>
      <c r="L37" s="128" t="s">
        <v>676</v>
      </c>
      <c r="M37" s="150" t="s">
        <v>677</v>
      </c>
      <c r="N37" s="150"/>
      <c r="O37" s="118">
        <v>33</v>
      </c>
      <c r="P37" s="150" t="s">
        <v>109</v>
      </c>
      <c r="Q37" s="8" t="s">
        <v>109</v>
      </c>
      <c r="R37" s="8" t="s">
        <v>109</v>
      </c>
      <c r="S37" s="8"/>
      <c r="T37" s="8"/>
      <c r="U37" s="8"/>
      <c r="V37" s="8"/>
      <c r="W37" s="8" t="s">
        <v>315</v>
      </c>
      <c r="X37" s="8" t="s">
        <v>678</v>
      </c>
      <c r="Y37" s="8" t="s">
        <v>678</v>
      </c>
      <c r="Z37" s="8" t="s">
        <v>678</v>
      </c>
      <c r="AA37" s="8" t="s">
        <v>678</v>
      </c>
      <c r="AB37" s="9" t="s">
        <v>212</v>
      </c>
      <c r="AC37" s="8" t="s">
        <v>678</v>
      </c>
      <c r="AD37" s="143" t="s">
        <v>679</v>
      </c>
      <c r="AE37" s="143">
        <v>1</v>
      </c>
      <c r="AF37" s="144" t="s">
        <v>50</v>
      </c>
      <c r="AG37" s="144" t="s">
        <v>50</v>
      </c>
    </row>
    <row r="38" spans="1:33" s="22" customFormat="1" ht="24.75" customHeight="1">
      <c r="A38" s="98">
        <v>34</v>
      </c>
      <c r="B38" s="44" t="s">
        <v>360</v>
      </c>
      <c r="C38" s="8" t="s">
        <v>361</v>
      </c>
      <c r="D38" s="145"/>
      <c r="E38" s="128"/>
      <c r="F38" s="146" t="s">
        <v>50</v>
      </c>
      <c r="G38" s="8">
        <v>1939</v>
      </c>
      <c r="H38" s="147"/>
      <c r="I38" s="148">
        <v>404000</v>
      </c>
      <c r="J38" s="149" t="s">
        <v>328</v>
      </c>
      <c r="K38" s="8" t="s">
        <v>325</v>
      </c>
      <c r="L38" s="143" t="s">
        <v>116</v>
      </c>
      <c r="M38" s="150" t="s">
        <v>406</v>
      </c>
      <c r="N38" s="8" t="s">
        <v>106</v>
      </c>
      <c r="O38" s="118">
        <v>34</v>
      </c>
      <c r="P38" s="150" t="s">
        <v>109</v>
      </c>
      <c r="Q38" s="8" t="s">
        <v>109</v>
      </c>
      <c r="R38" s="8" t="s">
        <v>109</v>
      </c>
      <c r="S38" s="8"/>
      <c r="T38" s="8"/>
      <c r="U38" s="8"/>
      <c r="V38" s="8"/>
      <c r="W38" s="8" t="s">
        <v>315</v>
      </c>
      <c r="X38" s="8" t="s">
        <v>173</v>
      </c>
      <c r="Y38" s="8" t="s">
        <v>173</v>
      </c>
      <c r="Z38" s="8" t="s">
        <v>212</v>
      </c>
      <c r="AA38" s="8" t="s">
        <v>173</v>
      </c>
      <c r="AB38" s="9" t="s">
        <v>212</v>
      </c>
      <c r="AC38" s="143" t="s">
        <v>173</v>
      </c>
      <c r="AD38" s="143" t="s">
        <v>407</v>
      </c>
      <c r="AE38" s="143">
        <v>1</v>
      </c>
      <c r="AF38" s="144" t="s">
        <v>50</v>
      </c>
      <c r="AG38" s="144" t="s">
        <v>50</v>
      </c>
    </row>
    <row r="39" spans="1:33" s="22" customFormat="1" ht="24.75" customHeight="1">
      <c r="A39" s="98">
        <v>35</v>
      </c>
      <c r="B39" s="44" t="s">
        <v>362</v>
      </c>
      <c r="C39" s="8" t="s">
        <v>361</v>
      </c>
      <c r="D39" s="145"/>
      <c r="E39" s="128"/>
      <c r="F39" s="146" t="s">
        <v>50</v>
      </c>
      <c r="G39" s="8">
        <v>1970</v>
      </c>
      <c r="H39" s="147"/>
      <c r="I39" s="148">
        <v>253000</v>
      </c>
      <c r="J39" s="149" t="s">
        <v>328</v>
      </c>
      <c r="K39" s="8" t="s">
        <v>346</v>
      </c>
      <c r="L39" s="143" t="s">
        <v>116</v>
      </c>
      <c r="M39" s="150" t="s">
        <v>317</v>
      </c>
      <c r="N39" s="8" t="s">
        <v>358</v>
      </c>
      <c r="O39" s="118">
        <v>35</v>
      </c>
      <c r="P39" s="150" t="s">
        <v>109</v>
      </c>
      <c r="Q39" s="8" t="s">
        <v>109</v>
      </c>
      <c r="R39" s="8" t="s">
        <v>109</v>
      </c>
      <c r="S39" s="8"/>
      <c r="T39" s="8" t="s">
        <v>793</v>
      </c>
      <c r="U39" s="8"/>
      <c r="V39" s="8"/>
      <c r="W39" s="8" t="s">
        <v>315</v>
      </c>
      <c r="X39" s="8" t="s">
        <v>173</v>
      </c>
      <c r="Y39" s="8" t="s">
        <v>173</v>
      </c>
      <c r="Z39" s="8" t="s">
        <v>212</v>
      </c>
      <c r="AA39" s="8" t="s">
        <v>173</v>
      </c>
      <c r="AB39" s="9" t="s">
        <v>212</v>
      </c>
      <c r="AC39" s="143" t="s">
        <v>173</v>
      </c>
      <c r="AD39" s="143" t="s">
        <v>408</v>
      </c>
      <c r="AE39" s="143">
        <v>1</v>
      </c>
      <c r="AF39" s="144" t="s">
        <v>50</v>
      </c>
      <c r="AG39" s="144" t="s">
        <v>50</v>
      </c>
    </row>
    <row r="40" spans="1:33" s="22" customFormat="1" ht="21.75" customHeight="1">
      <c r="A40" s="98">
        <v>36</v>
      </c>
      <c r="B40" s="44" t="s">
        <v>324</v>
      </c>
      <c r="C40" s="8" t="s">
        <v>326</v>
      </c>
      <c r="D40" s="145"/>
      <c r="E40" s="128"/>
      <c r="F40" s="146"/>
      <c r="G40" s="8">
        <v>2015</v>
      </c>
      <c r="H40" s="147">
        <v>29634.69</v>
      </c>
      <c r="I40" s="148"/>
      <c r="J40" s="149"/>
      <c r="K40" s="8" t="s">
        <v>409</v>
      </c>
      <c r="L40" s="143" t="s">
        <v>116</v>
      </c>
      <c r="M40" s="150"/>
      <c r="N40" s="8"/>
      <c r="O40" s="118">
        <v>36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9" t="s">
        <v>212</v>
      </c>
      <c r="AC40" s="143"/>
      <c r="AD40" s="143"/>
      <c r="AE40" s="143"/>
      <c r="AF40" s="144"/>
      <c r="AG40" s="144"/>
    </row>
    <row r="41" spans="1:33" s="22" customFormat="1" ht="21.75" customHeight="1">
      <c r="A41" s="98">
        <v>37</v>
      </c>
      <c r="B41" s="44" t="s">
        <v>360</v>
      </c>
      <c r="C41" s="8" t="s">
        <v>361</v>
      </c>
      <c r="D41" s="145"/>
      <c r="E41" s="128"/>
      <c r="F41" s="146" t="s">
        <v>50</v>
      </c>
      <c r="G41" s="8">
        <v>1960</v>
      </c>
      <c r="H41" s="147"/>
      <c r="I41" s="148">
        <v>155000</v>
      </c>
      <c r="J41" s="149" t="s">
        <v>328</v>
      </c>
      <c r="K41" s="8" t="s">
        <v>340</v>
      </c>
      <c r="L41" s="143" t="s">
        <v>116</v>
      </c>
      <c r="M41" s="150" t="s">
        <v>317</v>
      </c>
      <c r="N41" s="8" t="s">
        <v>358</v>
      </c>
      <c r="O41" s="118">
        <v>37</v>
      </c>
      <c r="P41" s="150" t="s">
        <v>109</v>
      </c>
      <c r="Q41" s="8" t="s">
        <v>109</v>
      </c>
      <c r="R41" s="8" t="s">
        <v>109</v>
      </c>
      <c r="S41" s="8"/>
      <c r="T41" s="8" t="s">
        <v>794</v>
      </c>
      <c r="U41" s="8"/>
      <c r="V41" s="8"/>
      <c r="W41" s="8" t="s">
        <v>315</v>
      </c>
      <c r="X41" s="8" t="s">
        <v>173</v>
      </c>
      <c r="Y41" s="8" t="s">
        <v>173</v>
      </c>
      <c r="Z41" s="8" t="s">
        <v>212</v>
      </c>
      <c r="AA41" s="8" t="s">
        <v>173</v>
      </c>
      <c r="AB41" s="9" t="s">
        <v>212</v>
      </c>
      <c r="AC41" s="143" t="s">
        <v>173</v>
      </c>
      <c r="AD41" s="143">
        <v>38</v>
      </c>
      <c r="AE41" s="143">
        <v>1</v>
      </c>
      <c r="AF41" s="144" t="s">
        <v>50</v>
      </c>
      <c r="AG41" s="144" t="s">
        <v>50</v>
      </c>
    </row>
    <row r="42" spans="1:33" s="22" customFormat="1" ht="33" customHeight="1">
      <c r="A42" s="98">
        <v>38</v>
      </c>
      <c r="B42" s="44" t="s">
        <v>363</v>
      </c>
      <c r="C42" s="8" t="s">
        <v>364</v>
      </c>
      <c r="D42" s="145" t="s">
        <v>111</v>
      </c>
      <c r="E42" s="128"/>
      <c r="F42" s="146" t="s">
        <v>50</v>
      </c>
      <c r="G42" s="8">
        <v>2012</v>
      </c>
      <c r="H42" s="147">
        <v>3608897.56</v>
      </c>
      <c r="I42" s="148"/>
      <c r="J42" s="149" t="s">
        <v>315</v>
      </c>
      <c r="K42" s="8" t="s">
        <v>340</v>
      </c>
      <c r="L42" s="150" t="s">
        <v>410</v>
      </c>
      <c r="M42" s="143"/>
      <c r="N42" s="150" t="s">
        <v>411</v>
      </c>
      <c r="O42" s="118">
        <v>38</v>
      </c>
      <c r="P42" s="150"/>
      <c r="Q42" s="8"/>
      <c r="R42" s="8"/>
      <c r="S42" s="8"/>
      <c r="T42" s="8"/>
      <c r="U42" s="8"/>
      <c r="V42" s="8"/>
      <c r="W42" s="8"/>
      <c r="X42" s="8" t="s">
        <v>177</v>
      </c>
      <c r="Y42" s="8" t="s">
        <v>177</v>
      </c>
      <c r="Z42" s="8" t="s">
        <v>177</v>
      </c>
      <c r="AA42" s="8" t="s">
        <v>177</v>
      </c>
      <c r="AB42" s="9" t="s">
        <v>212</v>
      </c>
      <c r="AC42" s="143" t="s">
        <v>177</v>
      </c>
      <c r="AD42" s="143">
        <v>850.69</v>
      </c>
      <c r="AE42" s="143">
        <v>1</v>
      </c>
      <c r="AF42" s="144" t="s">
        <v>50</v>
      </c>
      <c r="AG42" s="144" t="s">
        <v>50</v>
      </c>
    </row>
    <row r="43" spans="1:33" s="22" customFormat="1" ht="21.75" customHeight="1">
      <c r="A43" s="98">
        <v>39</v>
      </c>
      <c r="B43" s="44" t="s">
        <v>412</v>
      </c>
      <c r="C43" s="8"/>
      <c r="D43" s="145"/>
      <c r="E43" s="128"/>
      <c r="F43" s="146"/>
      <c r="G43" s="8"/>
      <c r="H43" s="147">
        <v>8176.79</v>
      </c>
      <c r="I43" s="148"/>
      <c r="J43" s="149"/>
      <c r="K43" s="8" t="s">
        <v>334</v>
      </c>
      <c r="L43" s="128"/>
      <c r="M43" s="143"/>
      <c r="N43" s="8"/>
      <c r="O43" s="118">
        <v>39</v>
      </c>
      <c r="P43" s="8"/>
      <c r="Q43" s="8"/>
      <c r="R43" s="8"/>
      <c r="S43" s="8"/>
      <c r="T43" s="8"/>
      <c r="U43" s="8"/>
      <c r="V43" s="8"/>
      <c r="W43" s="8"/>
      <c r="X43" s="44"/>
      <c r="Y43" s="44"/>
      <c r="Z43" s="44"/>
      <c r="AA43" s="44"/>
      <c r="AB43" s="44"/>
      <c r="AC43" s="44"/>
      <c r="AD43" s="128"/>
      <c r="AE43" s="128"/>
      <c r="AF43" s="128"/>
      <c r="AG43" s="128"/>
    </row>
    <row r="44" spans="1:33" s="22" customFormat="1" ht="21.75" customHeight="1">
      <c r="A44" s="98">
        <v>40</v>
      </c>
      <c r="B44" s="44" t="s">
        <v>345</v>
      </c>
      <c r="C44" s="8"/>
      <c r="D44" s="145"/>
      <c r="E44" s="128"/>
      <c r="F44" s="146"/>
      <c r="G44" s="8"/>
      <c r="H44" s="147">
        <v>4400.88</v>
      </c>
      <c r="I44" s="148"/>
      <c r="J44" s="149"/>
      <c r="K44" s="8" t="s">
        <v>340</v>
      </c>
      <c r="L44" s="128"/>
      <c r="M44" s="143"/>
      <c r="N44" s="8"/>
      <c r="O44" s="118">
        <v>40</v>
      </c>
      <c r="P44" s="8"/>
      <c r="Q44" s="8"/>
      <c r="R44" s="8"/>
      <c r="S44" s="8"/>
      <c r="T44" s="8"/>
      <c r="U44" s="8"/>
      <c r="V44" s="8"/>
      <c r="W44" s="8"/>
      <c r="X44" s="44"/>
      <c r="Y44" s="44"/>
      <c r="Z44" s="44"/>
      <c r="AA44" s="44"/>
      <c r="AB44" s="44"/>
      <c r="AC44" s="44"/>
      <c r="AD44" s="128"/>
      <c r="AE44" s="128"/>
      <c r="AF44" s="128"/>
      <c r="AG44" s="128"/>
    </row>
    <row r="45" spans="1:33" s="22" customFormat="1" ht="33" customHeight="1">
      <c r="A45" s="98">
        <v>41</v>
      </c>
      <c r="B45" s="44" t="s">
        <v>345</v>
      </c>
      <c r="C45" s="8"/>
      <c r="D45" s="145"/>
      <c r="E45" s="128"/>
      <c r="F45" s="146"/>
      <c r="G45" s="8"/>
      <c r="H45" s="147">
        <v>3533</v>
      </c>
      <c r="I45" s="148"/>
      <c r="J45" s="149"/>
      <c r="K45" s="8" t="s">
        <v>349</v>
      </c>
      <c r="L45" s="128"/>
      <c r="M45" s="143"/>
      <c r="N45" s="8"/>
      <c r="O45" s="118">
        <v>41</v>
      </c>
      <c r="P45" s="8"/>
      <c r="Q45" s="8"/>
      <c r="R45" s="8"/>
      <c r="S45" s="8"/>
      <c r="T45" s="8"/>
      <c r="U45" s="8"/>
      <c r="V45" s="8"/>
      <c r="W45" s="8"/>
      <c r="X45" s="44"/>
      <c r="Y45" s="44"/>
      <c r="Z45" s="44"/>
      <c r="AA45" s="44"/>
      <c r="AB45" s="44"/>
      <c r="AC45" s="44"/>
      <c r="AD45" s="128"/>
      <c r="AE45" s="128"/>
      <c r="AF45" s="128"/>
      <c r="AG45" s="128"/>
    </row>
    <row r="46" spans="1:33" s="22" customFormat="1" ht="29.25" customHeight="1">
      <c r="A46" s="98">
        <v>42</v>
      </c>
      <c r="B46" s="44" t="s">
        <v>345</v>
      </c>
      <c r="C46" s="8" t="s">
        <v>326</v>
      </c>
      <c r="D46" s="145"/>
      <c r="E46" s="128"/>
      <c r="F46" s="146"/>
      <c r="G46" s="8"/>
      <c r="H46" s="147">
        <v>3533</v>
      </c>
      <c r="I46" s="148"/>
      <c r="J46" s="149"/>
      <c r="K46" s="8" t="s">
        <v>351</v>
      </c>
      <c r="L46" s="128"/>
      <c r="M46" s="143"/>
      <c r="N46" s="8" t="s">
        <v>335</v>
      </c>
      <c r="O46" s="118">
        <v>42</v>
      </c>
      <c r="P46" s="8"/>
      <c r="Q46" s="8"/>
      <c r="R46" s="8"/>
      <c r="S46" s="8"/>
      <c r="T46" s="8"/>
      <c r="U46" s="8"/>
      <c r="V46" s="8"/>
      <c r="W46" s="8"/>
      <c r="X46" s="44"/>
      <c r="Y46" s="44"/>
      <c r="Z46" s="44"/>
      <c r="AA46" s="44"/>
      <c r="AB46" s="44"/>
      <c r="AC46" s="44"/>
      <c r="AD46" s="128"/>
      <c r="AE46" s="128"/>
      <c r="AF46" s="128"/>
      <c r="AG46" s="128"/>
    </row>
    <row r="47" spans="1:33" s="22" customFormat="1" ht="21.75" customHeight="1">
      <c r="A47" s="98">
        <v>43</v>
      </c>
      <c r="B47" s="44" t="s">
        <v>345</v>
      </c>
      <c r="C47" s="8"/>
      <c r="D47" s="145"/>
      <c r="E47" s="128"/>
      <c r="F47" s="146"/>
      <c r="G47" s="8"/>
      <c r="H47" s="147">
        <v>3533</v>
      </c>
      <c r="I47" s="148"/>
      <c r="J47" s="149"/>
      <c r="K47" s="8" t="s">
        <v>365</v>
      </c>
      <c r="L47" s="128"/>
      <c r="M47" s="143"/>
      <c r="N47" s="8" t="s">
        <v>206</v>
      </c>
      <c r="O47" s="118">
        <v>43</v>
      </c>
      <c r="P47" s="8"/>
      <c r="Q47" s="8"/>
      <c r="R47" s="8"/>
      <c r="S47" s="8"/>
      <c r="T47" s="8"/>
      <c r="U47" s="8"/>
      <c r="V47" s="8"/>
      <c r="W47" s="8"/>
      <c r="X47" s="44"/>
      <c r="Y47" s="44"/>
      <c r="Z47" s="44"/>
      <c r="AA47" s="44"/>
      <c r="AB47" s="44"/>
      <c r="AC47" s="44"/>
      <c r="AD47" s="128"/>
      <c r="AE47" s="128"/>
      <c r="AF47" s="128"/>
      <c r="AG47" s="128"/>
    </row>
    <row r="48" spans="1:33" s="22" customFormat="1" ht="21.75" customHeight="1">
      <c r="A48" s="98">
        <v>44</v>
      </c>
      <c r="B48" s="44" t="s">
        <v>366</v>
      </c>
      <c r="C48" s="8"/>
      <c r="D48" s="145"/>
      <c r="E48" s="128"/>
      <c r="F48" s="146"/>
      <c r="G48" s="8"/>
      <c r="H48" s="147">
        <v>24273.48</v>
      </c>
      <c r="I48" s="148"/>
      <c r="J48" s="149"/>
      <c r="K48" s="8" t="s">
        <v>339</v>
      </c>
      <c r="L48" s="128"/>
      <c r="M48" s="143"/>
      <c r="N48" s="150"/>
      <c r="O48" s="118">
        <v>44</v>
      </c>
      <c r="P48" s="150"/>
      <c r="Q48" s="8"/>
      <c r="R48" s="8"/>
      <c r="S48" s="8"/>
      <c r="T48" s="8"/>
      <c r="U48" s="8"/>
      <c r="V48" s="8"/>
      <c r="W48" s="8"/>
      <c r="X48" s="44"/>
      <c r="Y48" s="44"/>
      <c r="Z48" s="44"/>
      <c r="AA48" s="44"/>
      <c r="AB48" s="44"/>
      <c r="AC48" s="44"/>
      <c r="AD48" s="128"/>
      <c r="AE48" s="128"/>
      <c r="AF48" s="128"/>
      <c r="AG48" s="128"/>
    </row>
    <row r="49" spans="1:33" s="22" customFormat="1" ht="21.75" customHeight="1">
      <c r="A49" s="98">
        <v>45</v>
      </c>
      <c r="B49" s="44" t="s">
        <v>367</v>
      </c>
      <c r="C49" s="8"/>
      <c r="D49" s="145"/>
      <c r="E49" s="128"/>
      <c r="F49" s="146"/>
      <c r="G49" s="8"/>
      <c r="H49" s="147">
        <v>310524.53</v>
      </c>
      <c r="I49" s="148"/>
      <c r="J49" s="149"/>
      <c r="K49" s="8" t="s">
        <v>340</v>
      </c>
      <c r="L49" s="128"/>
      <c r="M49" s="143"/>
      <c r="N49" s="150"/>
      <c r="O49" s="118">
        <v>45</v>
      </c>
      <c r="P49" s="150"/>
      <c r="Q49" s="8"/>
      <c r="R49" s="8"/>
      <c r="S49" s="8"/>
      <c r="T49" s="8"/>
      <c r="U49" s="8"/>
      <c r="V49" s="8"/>
      <c r="W49" s="8"/>
      <c r="X49" s="44"/>
      <c r="Y49" s="44"/>
      <c r="Z49" s="44"/>
      <c r="AA49" s="44"/>
      <c r="AB49" s="44"/>
      <c r="AC49" s="44"/>
      <c r="AD49" s="128"/>
      <c r="AE49" s="128"/>
      <c r="AF49" s="128"/>
      <c r="AG49" s="128"/>
    </row>
    <row r="50" spans="1:33" s="22" customFormat="1" ht="21.75" customHeight="1">
      <c r="A50" s="98">
        <v>46</v>
      </c>
      <c r="B50" s="44" t="s">
        <v>368</v>
      </c>
      <c r="C50" s="8" t="s">
        <v>378</v>
      </c>
      <c r="D50" s="145"/>
      <c r="E50" s="128"/>
      <c r="F50" s="146"/>
      <c r="G50" s="8"/>
      <c r="H50" s="147">
        <v>36652.42</v>
      </c>
      <c r="I50" s="148"/>
      <c r="J50" s="149"/>
      <c r="K50" s="8" t="s">
        <v>205</v>
      </c>
      <c r="L50" s="128"/>
      <c r="M50" s="143"/>
      <c r="N50" s="150"/>
      <c r="O50" s="118">
        <v>46</v>
      </c>
      <c r="P50" s="150"/>
      <c r="Q50" s="8"/>
      <c r="R50" s="8"/>
      <c r="S50" s="8"/>
      <c r="T50" s="8"/>
      <c r="U50" s="8"/>
      <c r="V50" s="8"/>
      <c r="W50" s="8"/>
      <c r="X50" s="44"/>
      <c r="Y50" s="44"/>
      <c r="Z50" s="44"/>
      <c r="AA50" s="44"/>
      <c r="AB50" s="44"/>
      <c r="AC50" s="44"/>
      <c r="AD50" s="128"/>
      <c r="AE50" s="128"/>
      <c r="AF50" s="128"/>
      <c r="AG50" s="128"/>
    </row>
    <row r="51" spans="1:33" s="22" customFormat="1" ht="21.75" customHeight="1">
      <c r="A51" s="98">
        <v>47</v>
      </c>
      <c r="B51" s="44" t="s">
        <v>369</v>
      </c>
      <c r="C51" s="8" t="s">
        <v>378</v>
      </c>
      <c r="D51" s="145"/>
      <c r="E51" s="128"/>
      <c r="F51" s="146"/>
      <c r="G51" s="8"/>
      <c r="H51" s="147">
        <v>37212.64</v>
      </c>
      <c r="I51" s="148"/>
      <c r="J51" s="149"/>
      <c r="K51" s="8" t="s">
        <v>355</v>
      </c>
      <c r="L51" s="128"/>
      <c r="M51" s="143"/>
      <c r="N51" s="150"/>
      <c r="O51" s="118">
        <v>47</v>
      </c>
      <c r="P51" s="150"/>
      <c r="Q51" s="8"/>
      <c r="R51" s="8"/>
      <c r="S51" s="8"/>
      <c r="T51" s="8"/>
      <c r="U51" s="8"/>
      <c r="V51" s="8"/>
      <c r="W51" s="8"/>
      <c r="X51" s="44"/>
      <c r="Y51" s="44"/>
      <c r="Z51" s="44"/>
      <c r="AA51" s="44"/>
      <c r="AB51" s="44"/>
      <c r="AC51" s="44"/>
      <c r="AD51" s="128"/>
      <c r="AE51" s="128"/>
      <c r="AF51" s="128"/>
      <c r="AG51" s="128"/>
    </row>
    <row r="52" spans="1:33" s="22" customFormat="1" ht="21.75" customHeight="1">
      <c r="A52" s="98">
        <v>48</v>
      </c>
      <c r="B52" s="44" t="s">
        <v>370</v>
      </c>
      <c r="C52" s="8" t="s">
        <v>378</v>
      </c>
      <c r="D52" s="145"/>
      <c r="E52" s="128"/>
      <c r="F52" s="146"/>
      <c r="G52" s="8"/>
      <c r="H52" s="147">
        <v>34484.65</v>
      </c>
      <c r="I52" s="148"/>
      <c r="J52" s="149"/>
      <c r="K52" s="8" t="s">
        <v>365</v>
      </c>
      <c r="L52" s="128"/>
      <c r="M52" s="143"/>
      <c r="N52" s="150"/>
      <c r="O52" s="118">
        <v>48</v>
      </c>
      <c r="P52" s="150"/>
      <c r="Q52" s="8"/>
      <c r="R52" s="8"/>
      <c r="S52" s="8"/>
      <c r="T52" s="8"/>
      <c r="U52" s="8"/>
      <c r="V52" s="8"/>
      <c r="W52" s="8"/>
      <c r="X52" s="44"/>
      <c r="Y52" s="44"/>
      <c r="Z52" s="44"/>
      <c r="AA52" s="44"/>
      <c r="AB52" s="44"/>
      <c r="AC52" s="44"/>
      <c r="AD52" s="128"/>
      <c r="AE52" s="128"/>
      <c r="AF52" s="128"/>
      <c r="AG52" s="128"/>
    </row>
    <row r="53" spans="1:33" s="22" customFormat="1" ht="21.75" customHeight="1">
      <c r="A53" s="98">
        <v>49</v>
      </c>
      <c r="B53" s="44" t="s">
        <v>371</v>
      </c>
      <c r="C53" s="8" t="s">
        <v>378</v>
      </c>
      <c r="D53" s="145"/>
      <c r="E53" s="128"/>
      <c r="F53" s="146"/>
      <c r="G53" s="8"/>
      <c r="H53" s="147">
        <v>59493.81</v>
      </c>
      <c r="I53" s="148"/>
      <c r="J53" s="149"/>
      <c r="K53" s="8" t="s">
        <v>339</v>
      </c>
      <c r="L53" s="128"/>
      <c r="M53" s="143"/>
      <c r="N53" s="150"/>
      <c r="O53" s="118">
        <v>49</v>
      </c>
      <c r="P53" s="150"/>
      <c r="Q53" s="8"/>
      <c r="R53" s="8"/>
      <c r="S53" s="8"/>
      <c r="T53" s="8"/>
      <c r="U53" s="8"/>
      <c r="V53" s="8"/>
      <c r="W53" s="8"/>
      <c r="X53" s="44"/>
      <c r="Y53" s="44"/>
      <c r="Z53" s="44"/>
      <c r="AA53" s="44"/>
      <c r="AB53" s="44"/>
      <c r="AC53" s="44"/>
      <c r="AD53" s="128"/>
      <c r="AE53" s="128"/>
      <c r="AF53" s="128"/>
      <c r="AG53" s="128"/>
    </row>
    <row r="54" spans="1:33" s="22" customFormat="1" ht="21.75" customHeight="1">
      <c r="A54" s="98">
        <v>50</v>
      </c>
      <c r="B54" s="44" t="s">
        <v>680</v>
      </c>
      <c r="C54" s="8" t="s">
        <v>378</v>
      </c>
      <c r="D54" s="145"/>
      <c r="E54" s="128"/>
      <c r="F54" s="146"/>
      <c r="G54" s="8"/>
      <c r="H54" s="147">
        <v>15386.7</v>
      </c>
      <c r="I54" s="148"/>
      <c r="J54" s="149"/>
      <c r="K54" s="8" t="s">
        <v>339</v>
      </c>
      <c r="L54" s="128"/>
      <c r="M54" s="143"/>
      <c r="N54" s="150"/>
      <c r="O54" s="118">
        <v>50</v>
      </c>
      <c r="P54" s="150"/>
      <c r="Q54" s="8"/>
      <c r="R54" s="8"/>
      <c r="S54" s="8"/>
      <c r="T54" s="8"/>
      <c r="U54" s="8"/>
      <c r="V54" s="8"/>
      <c r="W54" s="8"/>
      <c r="X54" s="44"/>
      <c r="Y54" s="44"/>
      <c r="Z54" s="44"/>
      <c r="AA54" s="44"/>
      <c r="AB54" s="44"/>
      <c r="AC54" s="44"/>
      <c r="AD54" s="128"/>
      <c r="AE54" s="128"/>
      <c r="AF54" s="128"/>
      <c r="AG54" s="128"/>
    </row>
    <row r="55" spans="1:33" s="22" customFormat="1" ht="21.75" customHeight="1">
      <c r="A55" s="98">
        <v>51</v>
      </c>
      <c r="B55" s="44" t="s">
        <v>372</v>
      </c>
      <c r="C55" s="8" t="s">
        <v>378</v>
      </c>
      <c r="D55" s="145"/>
      <c r="E55" s="128"/>
      <c r="F55" s="146"/>
      <c r="G55" s="8"/>
      <c r="H55" s="147">
        <v>16647.45</v>
      </c>
      <c r="I55" s="148"/>
      <c r="J55" s="149"/>
      <c r="K55" s="8" t="s">
        <v>339</v>
      </c>
      <c r="L55" s="128"/>
      <c r="M55" s="143"/>
      <c r="N55" s="150"/>
      <c r="O55" s="118">
        <v>51</v>
      </c>
      <c r="P55" s="150"/>
      <c r="Q55" s="8"/>
      <c r="R55" s="8"/>
      <c r="S55" s="8"/>
      <c r="T55" s="8"/>
      <c r="U55" s="8"/>
      <c r="V55" s="8"/>
      <c r="W55" s="8"/>
      <c r="X55" s="44"/>
      <c r="Y55" s="44"/>
      <c r="Z55" s="44"/>
      <c r="AA55" s="44"/>
      <c r="AB55" s="44"/>
      <c r="AC55" s="44"/>
      <c r="AD55" s="128"/>
      <c r="AE55" s="128"/>
      <c r="AF55" s="128"/>
      <c r="AG55" s="128"/>
    </row>
    <row r="56" spans="1:33" s="22" customFormat="1" ht="21.75" customHeight="1">
      <c r="A56" s="98">
        <v>52</v>
      </c>
      <c r="B56" s="44" t="s">
        <v>373</v>
      </c>
      <c r="C56" s="8" t="s">
        <v>378</v>
      </c>
      <c r="D56" s="145"/>
      <c r="E56" s="128"/>
      <c r="F56" s="146"/>
      <c r="G56" s="8"/>
      <c r="H56" s="147">
        <v>26397.43</v>
      </c>
      <c r="I56" s="148"/>
      <c r="J56" s="149"/>
      <c r="K56" s="8" t="s">
        <v>327</v>
      </c>
      <c r="L56" s="128"/>
      <c r="M56" s="143"/>
      <c r="N56" s="150"/>
      <c r="O56" s="118">
        <v>52</v>
      </c>
      <c r="P56" s="150"/>
      <c r="Q56" s="8"/>
      <c r="R56" s="8"/>
      <c r="S56" s="8"/>
      <c r="T56" s="8"/>
      <c r="U56" s="8"/>
      <c r="V56" s="8"/>
      <c r="W56" s="8"/>
      <c r="X56" s="44"/>
      <c r="Y56" s="44"/>
      <c r="Z56" s="44"/>
      <c r="AA56" s="44"/>
      <c r="AB56" s="44"/>
      <c r="AC56" s="44"/>
      <c r="AD56" s="128"/>
      <c r="AE56" s="128"/>
      <c r="AF56" s="128"/>
      <c r="AG56" s="128"/>
    </row>
    <row r="57" spans="1:33" s="22" customFormat="1" ht="21.75" customHeight="1">
      <c r="A57" s="98">
        <v>53</v>
      </c>
      <c r="B57" s="44" t="s">
        <v>374</v>
      </c>
      <c r="C57" s="8" t="s">
        <v>378</v>
      </c>
      <c r="D57" s="145"/>
      <c r="E57" s="128"/>
      <c r="F57" s="146"/>
      <c r="G57" s="8"/>
      <c r="H57" s="147">
        <v>18915.94</v>
      </c>
      <c r="I57" s="148"/>
      <c r="J57" s="149"/>
      <c r="K57" s="8" t="s">
        <v>340</v>
      </c>
      <c r="L57" s="128"/>
      <c r="M57" s="143"/>
      <c r="N57" s="150"/>
      <c r="O57" s="118">
        <v>53</v>
      </c>
      <c r="P57" s="150"/>
      <c r="Q57" s="8"/>
      <c r="R57" s="8"/>
      <c r="S57" s="8"/>
      <c r="T57" s="8"/>
      <c r="U57" s="8"/>
      <c r="V57" s="8"/>
      <c r="W57" s="8"/>
      <c r="X57" s="44"/>
      <c r="Y57" s="44"/>
      <c r="Z57" s="44"/>
      <c r="AA57" s="44"/>
      <c r="AB57" s="44"/>
      <c r="AC57" s="44"/>
      <c r="AD57" s="128"/>
      <c r="AE57" s="128"/>
      <c r="AF57" s="128"/>
      <c r="AG57" s="128"/>
    </row>
    <row r="58" spans="1:33" s="22" customFormat="1" ht="21.75" customHeight="1">
      <c r="A58" s="98">
        <v>54</v>
      </c>
      <c r="B58" s="44" t="s">
        <v>375</v>
      </c>
      <c r="C58" s="8" t="s">
        <v>378</v>
      </c>
      <c r="D58" s="145"/>
      <c r="E58" s="128"/>
      <c r="F58" s="146"/>
      <c r="G58" s="8"/>
      <c r="H58" s="147">
        <v>18915.94</v>
      </c>
      <c r="I58" s="148"/>
      <c r="J58" s="149"/>
      <c r="K58" s="8" t="s">
        <v>351</v>
      </c>
      <c r="L58" s="128"/>
      <c r="M58" s="143"/>
      <c r="N58" s="150"/>
      <c r="O58" s="118">
        <v>54</v>
      </c>
      <c r="P58" s="150"/>
      <c r="Q58" s="8"/>
      <c r="R58" s="8"/>
      <c r="S58" s="8"/>
      <c r="T58" s="8"/>
      <c r="U58" s="8"/>
      <c r="V58" s="8"/>
      <c r="W58" s="8"/>
      <c r="X58" s="44"/>
      <c r="Y58" s="44"/>
      <c r="Z58" s="44"/>
      <c r="AA58" s="44"/>
      <c r="AB58" s="44"/>
      <c r="AC58" s="44"/>
      <c r="AD58" s="128"/>
      <c r="AE58" s="128"/>
      <c r="AF58" s="128"/>
      <c r="AG58" s="128"/>
    </row>
    <row r="59" spans="1:33" s="22" customFormat="1" ht="21.75" customHeight="1">
      <c r="A59" s="98">
        <v>55</v>
      </c>
      <c r="B59" s="44" t="s">
        <v>376</v>
      </c>
      <c r="C59" s="8" t="s">
        <v>378</v>
      </c>
      <c r="D59" s="145"/>
      <c r="E59" s="128"/>
      <c r="F59" s="146"/>
      <c r="G59" s="8"/>
      <c r="H59" s="147">
        <v>21862.4</v>
      </c>
      <c r="I59" s="148"/>
      <c r="J59" s="149"/>
      <c r="K59" s="8" t="s">
        <v>350</v>
      </c>
      <c r="L59" s="128"/>
      <c r="M59" s="143"/>
      <c r="N59" s="150"/>
      <c r="O59" s="118">
        <v>55</v>
      </c>
      <c r="P59" s="150"/>
      <c r="Q59" s="8"/>
      <c r="R59" s="8"/>
      <c r="S59" s="8"/>
      <c r="T59" s="8"/>
      <c r="U59" s="8"/>
      <c r="V59" s="8"/>
      <c r="W59" s="8"/>
      <c r="X59" s="44"/>
      <c r="Y59" s="44"/>
      <c r="Z59" s="44"/>
      <c r="AA59" s="44"/>
      <c r="AB59" s="44"/>
      <c r="AC59" s="44"/>
      <c r="AD59" s="128"/>
      <c r="AE59" s="128"/>
      <c r="AF59" s="128"/>
      <c r="AG59" s="128"/>
    </row>
    <row r="60" spans="1:33" s="22" customFormat="1" ht="21.75" customHeight="1">
      <c r="A60" s="98">
        <v>56</v>
      </c>
      <c r="B60" s="44" t="s">
        <v>377</v>
      </c>
      <c r="C60" s="8" t="s">
        <v>378</v>
      </c>
      <c r="D60" s="145"/>
      <c r="E60" s="128"/>
      <c r="F60" s="146"/>
      <c r="G60" s="8"/>
      <c r="H60" s="147">
        <v>58809.91</v>
      </c>
      <c r="I60" s="148"/>
      <c r="J60" s="149"/>
      <c r="K60" s="8" t="s">
        <v>339</v>
      </c>
      <c r="L60" s="128"/>
      <c r="M60" s="143"/>
      <c r="N60" s="150"/>
      <c r="O60" s="118">
        <v>56</v>
      </c>
      <c r="P60" s="150"/>
      <c r="Q60" s="8"/>
      <c r="R60" s="8"/>
      <c r="S60" s="8"/>
      <c r="T60" s="8"/>
      <c r="U60" s="8"/>
      <c r="V60" s="8"/>
      <c r="W60" s="8"/>
      <c r="X60" s="44"/>
      <c r="Y60" s="44"/>
      <c r="Z60" s="44"/>
      <c r="AA60" s="44"/>
      <c r="AB60" s="44"/>
      <c r="AC60" s="44"/>
      <c r="AD60" s="128"/>
      <c r="AE60" s="128"/>
      <c r="AF60" s="128"/>
      <c r="AG60" s="128"/>
    </row>
    <row r="61" spans="1:33" s="22" customFormat="1" ht="21.75" customHeight="1">
      <c r="A61" s="98">
        <v>57</v>
      </c>
      <c r="B61" s="44" t="s">
        <v>379</v>
      </c>
      <c r="C61" s="8" t="s">
        <v>378</v>
      </c>
      <c r="D61" s="145"/>
      <c r="E61" s="128"/>
      <c r="F61" s="146"/>
      <c r="G61" s="8"/>
      <c r="H61" s="147">
        <v>57429.32</v>
      </c>
      <c r="I61" s="148"/>
      <c r="J61" s="149"/>
      <c r="K61" s="8" t="s">
        <v>349</v>
      </c>
      <c r="L61" s="128"/>
      <c r="M61" s="143"/>
      <c r="N61" s="150"/>
      <c r="O61" s="118">
        <v>57</v>
      </c>
      <c r="P61" s="150"/>
      <c r="Q61" s="8"/>
      <c r="R61" s="8"/>
      <c r="S61" s="8"/>
      <c r="T61" s="8"/>
      <c r="U61" s="8"/>
      <c r="V61" s="8"/>
      <c r="W61" s="8"/>
      <c r="X61" s="44"/>
      <c r="Y61" s="44"/>
      <c r="Z61" s="44"/>
      <c r="AA61" s="44"/>
      <c r="AB61" s="44"/>
      <c r="AC61" s="44"/>
      <c r="AD61" s="128"/>
      <c r="AE61" s="128"/>
      <c r="AF61" s="128"/>
      <c r="AG61" s="128"/>
    </row>
    <row r="62" spans="1:33" s="22" customFormat="1" ht="21.75" customHeight="1">
      <c r="A62" s="98">
        <v>58</v>
      </c>
      <c r="B62" s="44" t="s">
        <v>380</v>
      </c>
      <c r="C62" s="8" t="s">
        <v>378</v>
      </c>
      <c r="D62" s="145"/>
      <c r="E62" s="128"/>
      <c r="F62" s="146"/>
      <c r="G62" s="8"/>
      <c r="H62" s="147">
        <v>37840.82</v>
      </c>
      <c r="I62" s="148"/>
      <c r="J62" s="149"/>
      <c r="K62" s="8" t="s">
        <v>196</v>
      </c>
      <c r="L62" s="128"/>
      <c r="M62" s="143"/>
      <c r="N62" s="150"/>
      <c r="O62" s="118">
        <v>58</v>
      </c>
      <c r="P62" s="150"/>
      <c r="Q62" s="8"/>
      <c r="R62" s="8"/>
      <c r="S62" s="8"/>
      <c r="T62" s="8"/>
      <c r="U62" s="8"/>
      <c r="V62" s="8"/>
      <c r="W62" s="8"/>
      <c r="X62" s="44"/>
      <c r="Y62" s="44"/>
      <c r="Z62" s="44"/>
      <c r="AA62" s="44"/>
      <c r="AB62" s="44"/>
      <c r="AC62" s="44"/>
      <c r="AD62" s="128"/>
      <c r="AE62" s="128"/>
      <c r="AF62" s="128"/>
      <c r="AG62" s="128"/>
    </row>
    <row r="63" spans="1:33" s="22" customFormat="1" ht="30" customHeight="1">
      <c r="A63" s="98">
        <v>59</v>
      </c>
      <c r="B63" s="44" t="s">
        <v>381</v>
      </c>
      <c r="C63" s="8" t="s">
        <v>378</v>
      </c>
      <c r="D63" s="145"/>
      <c r="E63" s="128"/>
      <c r="F63" s="146"/>
      <c r="G63" s="8"/>
      <c r="H63" s="147">
        <v>38561.8</v>
      </c>
      <c r="I63" s="148"/>
      <c r="J63" s="149"/>
      <c r="K63" s="8" t="s">
        <v>325</v>
      </c>
      <c r="L63" s="128"/>
      <c r="M63" s="143"/>
      <c r="N63" s="150"/>
      <c r="O63" s="118">
        <v>59</v>
      </c>
      <c r="P63" s="150"/>
      <c r="Q63" s="8"/>
      <c r="R63" s="8"/>
      <c r="S63" s="8"/>
      <c r="T63" s="8"/>
      <c r="U63" s="8"/>
      <c r="V63" s="8"/>
      <c r="W63" s="8"/>
      <c r="X63" s="44"/>
      <c r="Y63" s="44"/>
      <c r="Z63" s="44"/>
      <c r="AA63" s="44"/>
      <c r="AB63" s="44"/>
      <c r="AC63" s="44"/>
      <c r="AD63" s="128"/>
      <c r="AE63" s="128"/>
      <c r="AF63" s="128"/>
      <c r="AG63" s="128"/>
    </row>
    <row r="64" spans="1:33" s="22" customFormat="1" ht="21.75" customHeight="1">
      <c r="A64" s="98">
        <v>60</v>
      </c>
      <c r="B64" s="44" t="s">
        <v>413</v>
      </c>
      <c r="C64" s="8" t="s">
        <v>378</v>
      </c>
      <c r="D64" s="145"/>
      <c r="E64" s="128"/>
      <c r="F64" s="146"/>
      <c r="G64" s="8"/>
      <c r="H64" s="147">
        <v>9622.16</v>
      </c>
      <c r="I64" s="148"/>
      <c r="J64" s="149"/>
      <c r="K64" s="8" t="s">
        <v>382</v>
      </c>
      <c r="L64" s="128"/>
      <c r="M64" s="143"/>
      <c r="N64" s="150"/>
      <c r="O64" s="118">
        <v>60</v>
      </c>
      <c r="P64" s="150"/>
      <c r="Q64" s="8"/>
      <c r="R64" s="8"/>
      <c r="S64" s="8"/>
      <c r="T64" s="8"/>
      <c r="U64" s="8"/>
      <c r="V64" s="8"/>
      <c r="W64" s="8"/>
      <c r="X64" s="44"/>
      <c r="Y64" s="44"/>
      <c r="Z64" s="44"/>
      <c r="AA64" s="44"/>
      <c r="AB64" s="44"/>
      <c r="AC64" s="44"/>
      <c r="AD64" s="128"/>
      <c r="AE64" s="128"/>
      <c r="AF64" s="128"/>
      <c r="AG64" s="128"/>
    </row>
    <row r="65" spans="1:33" s="22" customFormat="1" ht="21.75" customHeight="1">
      <c r="A65" s="98">
        <v>61</v>
      </c>
      <c r="B65" s="44" t="s">
        <v>414</v>
      </c>
      <c r="C65" s="8" t="s">
        <v>378</v>
      </c>
      <c r="D65" s="145"/>
      <c r="E65" s="128"/>
      <c r="F65" s="146"/>
      <c r="G65" s="8"/>
      <c r="H65" s="147">
        <v>8599.96</v>
      </c>
      <c r="I65" s="148"/>
      <c r="J65" s="149"/>
      <c r="K65" s="8" t="s">
        <v>348</v>
      </c>
      <c r="L65" s="128"/>
      <c r="M65" s="143"/>
      <c r="N65" s="150"/>
      <c r="O65" s="118">
        <v>61</v>
      </c>
      <c r="P65" s="150"/>
      <c r="Q65" s="8"/>
      <c r="R65" s="8"/>
      <c r="S65" s="8"/>
      <c r="T65" s="8"/>
      <c r="U65" s="8"/>
      <c r="V65" s="8"/>
      <c r="W65" s="8"/>
      <c r="X65" s="44"/>
      <c r="Y65" s="44"/>
      <c r="Z65" s="44"/>
      <c r="AA65" s="44"/>
      <c r="AB65" s="44"/>
      <c r="AC65" s="44"/>
      <c r="AD65" s="128"/>
      <c r="AE65" s="128"/>
      <c r="AF65" s="128"/>
      <c r="AG65" s="128"/>
    </row>
    <row r="66" spans="1:33" s="22" customFormat="1" ht="21.75" customHeight="1">
      <c r="A66" s="98">
        <v>62</v>
      </c>
      <c r="B66" s="44" t="s">
        <v>383</v>
      </c>
      <c r="C66" s="8" t="s">
        <v>378</v>
      </c>
      <c r="D66" s="145"/>
      <c r="E66" s="128"/>
      <c r="F66" s="146"/>
      <c r="G66" s="8"/>
      <c r="H66" s="147">
        <v>13635.47</v>
      </c>
      <c r="I66" s="148"/>
      <c r="J66" s="149"/>
      <c r="K66" s="8" t="s">
        <v>356</v>
      </c>
      <c r="L66" s="128"/>
      <c r="M66" s="143"/>
      <c r="N66" s="150"/>
      <c r="O66" s="118">
        <v>62</v>
      </c>
      <c r="P66" s="150"/>
      <c r="Q66" s="8"/>
      <c r="R66" s="8"/>
      <c r="S66" s="8"/>
      <c r="T66" s="8"/>
      <c r="U66" s="8"/>
      <c r="V66" s="8"/>
      <c r="W66" s="8"/>
      <c r="X66" s="44"/>
      <c r="Y66" s="44"/>
      <c r="Z66" s="44"/>
      <c r="AA66" s="44"/>
      <c r="AB66" s="44"/>
      <c r="AC66" s="44"/>
      <c r="AD66" s="128"/>
      <c r="AE66" s="128"/>
      <c r="AF66" s="128"/>
      <c r="AG66" s="128"/>
    </row>
    <row r="67" spans="1:33" s="22" customFormat="1" ht="21.75" customHeight="1">
      <c r="A67" s="98">
        <v>63</v>
      </c>
      <c r="B67" s="44" t="s">
        <v>384</v>
      </c>
      <c r="C67" s="8" t="s">
        <v>378</v>
      </c>
      <c r="D67" s="145"/>
      <c r="E67" s="128"/>
      <c r="F67" s="146"/>
      <c r="G67" s="8"/>
      <c r="H67" s="147">
        <v>14093.96</v>
      </c>
      <c r="I67" s="148"/>
      <c r="J67" s="149"/>
      <c r="K67" s="8" t="s">
        <v>348</v>
      </c>
      <c r="L67" s="128"/>
      <c r="M67" s="143"/>
      <c r="N67" s="150"/>
      <c r="O67" s="118">
        <v>63</v>
      </c>
      <c r="P67" s="150"/>
      <c r="Q67" s="8"/>
      <c r="R67" s="8"/>
      <c r="S67" s="8"/>
      <c r="T67" s="8"/>
      <c r="U67" s="8"/>
      <c r="V67" s="8"/>
      <c r="W67" s="8"/>
      <c r="X67" s="44"/>
      <c r="Y67" s="44"/>
      <c r="Z67" s="44"/>
      <c r="AA67" s="44"/>
      <c r="AB67" s="44"/>
      <c r="AC67" s="44"/>
      <c r="AD67" s="128"/>
      <c r="AE67" s="128"/>
      <c r="AF67" s="128"/>
      <c r="AG67" s="128"/>
    </row>
    <row r="68" spans="1:33" s="22" customFormat="1" ht="21.75" customHeight="1">
      <c r="A68" s="98">
        <v>64</v>
      </c>
      <c r="B68" s="44" t="s">
        <v>385</v>
      </c>
      <c r="C68" s="8" t="s">
        <v>378</v>
      </c>
      <c r="D68" s="145"/>
      <c r="E68" s="128"/>
      <c r="F68" s="146"/>
      <c r="G68" s="8"/>
      <c r="H68" s="147">
        <v>25546.96</v>
      </c>
      <c r="I68" s="148"/>
      <c r="J68" s="149"/>
      <c r="K68" s="8" t="s">
        <v>341</v>
      </c>
      <c r="L68" s="128"/>
      <c r="M68" s="143"/>
      <c r="N68" s="150"/>
      <c r="O68" s="118">
        <v>64</v>
      </c>
      <c r="P68" s="150"/>
      <c r="Q68" s="8"/>
      <c r="R68" s="8"/>
      <c r="S68" s="8"/>
      <c r="T68" s="8"/>
      <c r="U68" s="8"/>
      <c r="V68" s="8"/>
      <c r="W68" s="8"/>
      <c r="X68" s="44"/>
      <c r="Y68" s="44"/>
      <c r="Z68" s="44"/>
      <c r="AA68" s="44"/>
      <c r="AB68" s="44"/>
      <c r="AC68" s="44"/>
      <c r="AD68" s="128"/>
      <c r="AE68" s="128"/>
      <c r="AF68" s="128"/>
      <c r="AG68" s="128"/>
    </row>
    <row r="69" spans="1:33" s="22" customFormat="1" ht="21.75" customHeight="1">
      <c r="A69" s="98">
        <v>65</v>
      </c>
      <c r="B69" s="44" t="s">
        <v>386</v>
      </c>
      <c r="C69" s="8" t="s">
        <v>378</v>
      </c>
      <c r="D69" s="145"/>
      <c r="E69" s="128"/>
      <c r="F69" s="146"/>
      <c r="G69" s="8"/>
      <c r="H69" s="147">
        <v>14093.96</v>
      </c>
      <c r="I69" s="148"/>
      <c r="J69" s="149"/>
      <c r="K69" s="8" t="s">
        <v>346</v>
      </c>
      <c r="L69" s="128"/>
      <c r="M69" s="143"/>
      <c r="N69" s="150"/>
      <c r="O69" s="118">
        <v>65</v>
      </c>
      <c r="P69" s="150"/>
      <c r="Q69" s="8"/>
      <c r="R69" s="8"/>
      <c r="S69" s="8"/>
      <c r="T69" s="8"/>
      <c r="U69" s="8"/>
      <c r="V69" s="8"/>
      <c r="W69" s="8"/>
      <c r="X69" s="44"/>
      <c r="Y69" s="44"/>
      <c r="Z69" s="44"/>
      <c r="AA69" s="44"/>
      <c r="AB69" s="44"/>
      <c r="AC69" s="44"/>
      <c r="AD69" s="128"/>
      <c r="AE69" s="128"/>
      <c r="AF69" s="128"/>
      <c r="AG69" s="128"/>
    </row>
    <row r="70" spans="1:33" s="22" customFormat="1" ht="21.75" customHeight="1">
      <c r="A70" s="98">
        <v>66</v>
      </c>
      <c r="B70" s="44" t="s">
        <v>415</v>
      </c>
      <c r="C70" s="8" t="s">
        <v>387</v>
      </c>
      <c r="D70" s="145"/>
      <c r="E70" s="128"/>
      <c r="F70" s="146"/>
      <c r="G70" s="8"/>
      <c r="H70" s="147">
        <v>1025863.43</v>
      </c>
      <c r="I70" s="148"/>
      <c r="J70" s="149"/>
      <c r="K70" s="8" t="s">
        <v>339</v>
      </c>
      <c r="L70" s="128"/>
      <c r="M70" s="143"/>
      <c r="N70" s="150"/>
      <c r="O70" s="118">
        <v>66</v>
      </c>
      <c r="P70" s="150"/>
      <c r="Q70" s="8"/>
      <c r="R70" s="8"/>
      <c r="S70" s="8"/>
      <c r="T70" s="8"/>
      <c r="U70" s="8"/>
      <c r="V70" s="8"/>
      <c r="W70" s="8"/>
      <c r="X70" s="44"/>
      <c r="Y70" s="44"/>
      <c r="Z70" s="44"/>
      <c r="AA70" s="44"/>
      <c r="AB70" s="44"/>
      <c r="AC70" s="44"/>
      <c r="AD70" s="128"/>
      <c r="AE70" s="128"/>
      <c r="AF70" s="128"/>
      <c r="AG70" s="128"/>
    </row>
    <row r="71" spans="1:33" s="22" customFormat="1" ht="21.75" customHeight="1">
      <c r="A71" s="98">
        <v>67</v>
      </c>
      <c r="B71" s="44" t="s">
        <v>388</v>
      </c>
      <c r="C71" s="8" t="s">
        <v>418</v>
      </c>
      <c r="D71" s="145" t="s">
        <v>111</v>
      </c>
      <c r="E71" s="128"/>
      <c r="F71" s="146"/>
      <c r="G71" s="8">
        <v>1999</v>
      </c>
      <c r="H71" s="147">
        <v>48120</v>
      </c>
      <c r="I71" s="148"/>
      <c r="J71" s="149" t="s">
        <v>416</v>
      </c>
      <c r="K71" s="8" t="s">
        <v>417</v>
      </c>
      <c r="L71" s="143" t="s">
        <v>335</v>
      </c>
      <c r="M71" s="143"/>
      <c r="N71" s="150"/>
      <c r="O71" s="118">
        <v>67</v>
      </c>
      <c r="P71" s="150"/>
      <c r="Q71" s="8"/>
      <c r="R71" s="8"/>
      <c r="S71" s="8"/>
      <c r="T71" s="8"/>
      <c r="U71" s="8"/>
      <c r="V71" s="8"/>
      <c r="W71" s="8"/>
      <c r="X71" s="44"/>
      <c r="Y71" s="44"/>
      <c r="Z71" s="44"/>
      <c r="AA71" s="44"/>
      <c r="AB71" s="44"/>
      <c r="AC71" s="44"/>
      <c r="AD71" s="128"/>
      <c r="AE71" s="128"/>
      <c r="AF71" s="128"/>
      <c r="AG71" s="128"/>
    </row>
    <row r="72" spans="1:33" s="22" customFormat="1" ht="30" customHeight="1">
      <c r="A72" s="98">
        <v>68</v>
      </c>
      <c r="B72" s="44" t="s">
        <v>389</v>
      </c>
      <c r="C72" s="8" t="s">
        <v>202</v>
      </c>
      <c r="D72" s="145" t="s">
        <v>111</v>
      </c>
      <c r="E72" s="128"/>
      <c r="F72" s="146"/>
      <c r="G72" s="8">
        <v>1999</v>
      </c>
      <c r="H72" s="147">
        <v>28255</v>
      </c>
      <c r="I72" s="148"/>
      <c r="J72" s="149" t="s">
        <v>390</v>
      </c>
      <c r="K72" s="8" t="s">
        <v>419</v>
      </c>
      <c r="L72" s="143" t="s">
        <v>116</v>
      </c>
      <c r="M72" s="143"/>
      <c r="N72" s="150"/>
      <c r="O72" s="118">
        <v>68</v>
      </c>
      <c r="P72" s="150"/>
      <c r="Q72" s="8"/>
      <c r="R72" s="8"/>
      <c r="S72" s="8"/>
      <c r="T72" s="8"/>
      <c r="U72" s="8"/>
      <c r="V72" s="8"/>
      <c r="W72" s="8"/>
      <c r="X72" s="44"/>
      <c r="Y72" s="44"/>
      <c r="Z72" s="44"/>
      <c r="AA72" s="44"/>
      <c r="AB72" s="44"/>
      <c r="AC72" s="44"/>
      <c r="AD72" s="128"/>
      <c r="AE72" s="128"/>
      <c r="AF72" s="128"/>
      <c r="AG72" s="128"/>
    </row>
    <row r="73" spans="1:33" s="22" customFormat="1" ht="20.25" customHeight="1">
      <c r="A73" s="98">
        <v>69</v>
      </c>
      <c r="B73" s="44" t="s">
        <v>324</v>
      </c>
      <c r="C73" s="8" t="s">
        <v>326</v>
      </c>
      <c r="D73" s="145"/>
      <c r="E73" s="128"/>
      <c r="F73" s="146"/>
      <c r="G73" s="8"/>
      <c r="H73" s="147">
        <v>4200</v>
      </c>
      <c r="I73" s="148"/>
      <c r="J73" s="149"/>
      <c r="K73" s="8" t="s">
        <v>391</v>
      </c>
      <c r="L73" s="143"/>
      <c r="M73" s="143"/>
      <c r="N73" s="150"/>
      <c r="O73" s="118">
        <v>69</v>
      </c>
      <c r="P73" s="150"/>
      <c r="Q73" s="8"/>
      <c r="R73" s="8"/>
      <c r="S73" s="8"/>
      <c r="T73" s="8"/>
      <c r="U73" s="8"/>
      <c r="V73" s="8"/>
      <c r="W73" s="8"/>
      <c r="X73" s="44"/>
      <c r="Y73" s="44"/>
      <c r="Z73" s="44"/>
      <c r="AA73" s="44"/>
      <c r="AB73" s="44"/>
      <c r="AC73" s="44"/>
      <c r="AD73" s="128"/>
      <c r="AE73" s="128"/>
      <c r="AF73" s="128"/>
      <c r="AG73" s="128"/>
    </row>
    <row r="74" spans="1:33" s="22" customFormat="1" ht="20.25" customHeight="1">
      <c r="A74" s="98">
        <v>70</v>
      </c>
      <c r="B74" s="44" t="s">
        <v>324</v>
      </c>
      <c r="C74" s="8" t="s">
        <v>326</v>
      </c>
      <c r="D74" s="145"/>
      <c r="E74" s="128"/>
      <c r="F74" s="146"/>
      <c r="G74" s="8"/>
      <c r="H74" s="147">
        <v>3096.5</v>
      </c>
      <c r="I74" s="148"/>
      <c r="J74" s="149"/>
      <c r="K74" s="8" t="s">
        <v>349</v>
      </c>
      <c r="L74" s="143"/>
      <c r="M74" s="143"/>
      <c r="N74" s="150"/>
      <c r="O74" s="118">
        <v>70</v>
      </c>
      <c r="P74" s="150"/>
      <c r="Q74" s="8"/>
      <c r="R74" s="8"/>
      <c r="S74" s="8"/>
      <c r="T74" s="8"/>
      <c r="U74" s="8"/>
      <c r="V74" s="8"/>
      <c r="W74" s="8"/>
      <c r="X74" s="44"/>
      <c r="Y74" s="44"/>
      <c r="Z74" s="44"/>
      <c r="AA74" s="44"/>
      <c r="AB74" s="44"/>
      <c r="AC74" s="44"/>
      <c r="AD74" s="128"/>
      <c r="AE74" s="128"/>
      <c r="AF74" s="128"/>
      <c r="AG74" s="128"/>
    </row>
    <row r="75" spans="1:33" s="22" customFormat="1" ht="24.75" customHeight="1">
      <c r="A75" s="98">
        <v>71</v>
      </c>
      <c r="B75" s="44" t="s">
        <v>324</v>
      </c>
      <c r="C75" s="8" t="s">
        <v>326</v>
      </c>
      <c r="D75" s="145"/>
      <c r="E75" s="128"/>
      <c r="F75" s="146"/>
      <c r="G75" s="8"/>
      <c r="H75" s="147">
        <v>4203.5</v>
      </c>
      <c r="I75" s="148"/>
      <c r="J75" s="149"/>
      <c r="K75" s="8" t="s">
        <v>196</v>
      </c>
      <c r="L75" s="143"/>
      <c r="M75" s="143"/>
      <c r="N75" s="150"/>
      <c r="O75" s="118">
        <v>71</v>
      </c>
      <c r="P75" s="150"/>
      <c r="Q75" s="8"/>
      <c r="R75" s="8"/>
      <c r="S75" s="8"/>
      <c r="T75" s="8"/>
      <c r="U75" s="8"/>
      <c r="V75" s="8"/>
      <c r="W75" s="8"/>
      <c r="X75" s="44"/>
      <c r="Y75" s="44"/>
      <c r="Z75" s="44"/>
      <c r="AA75" s="44"/>
      <c r="AB75" s="44"/>
      <c r="AC75" s="44"/>
      <c r="AD75" s="128"/>
      <c r="AE75" s="128"/>
      <c r="AF75" s="128"/>
      <c r="AG75" s="128"/>
    </row>
    <row r="76" spans="1:33" s="22" customFormat="1" ht="21.75" customHeight="1">
      <c r="A76" s="98">
        <v>72</v>
      </c>
      <c r="B76" s="44" t="s">
        <v>392</v>
      </c>
      <c r="C76" s="8"/>
      <c r="D76" s="145"/>
      <c r="E76" s="128"/>
      <c r="F76" s="146" t="s">
        <v>50</v>
      </c>
      <c r="G76" s="8">
        <v>1930</v>
      </c>
      <c r="H76" s="147">
        <v>37483.23</v>
      </c>
      <c r="I76" s="148"/>
      <c r="J76" s="149"/>
      <c r="K76" s="8" t="s">
        <v>382</v>
      </c>
      <c r="L76" s="143" t="s">
        <v>116</v>
      </c>
      <c r="M76" s="150" t="s">
        <v>171</v>
      </c>
      <c r="N76" s="150"/>
      <c r="O76" s="118">
        <v>72</v>
      </c>
      <c r="P76" s="150"/>
      <c r="Q76" s="8"/>
      <c r="R76" s="8"/>
      <c r="S76" s="8"/>
      <c r="T76" s="8"/>
      <c r="U76" s="8"/>
      <c r="V76" s="8"/>
      <c r="W76" s="8"/>
      <c r="X76" s="8"/>
      <c r="Y76" s="128"/>
      <c r="Z76" s="8"/>
      <c r="AA76" s="8"/>
      <c r="AB76" s="8"/>
      <c r="AC76" s="8"/>
      <c r="AD76" s="9"/>
      <c r="AE76" s="143"/>
      <c r="AF76" s="143"/>
      <c r="AG76" s="143"/>
    </row>
    <row r="77" spans="1:33" s="22" customFormat="1" ht="21.75" customHeight="1">
      <c r="A77" s="98">
        <v>73</v>
      </c>
      <c r="B77" s="44" t="s">
        <v>394</v>
      </c>
      <c r="C77" s="8" t="s">
        <v>387</v>
      </c>
      <c r="D77" s="145"/>
      <c r="E77" s="128"/>
      <c r="F77" s="146"/>
      <c r="G77" s="8"/>
      <c r="H77" s="147">
        <v>2594201.46</v>
      </c>
      <c r="I77" s="148"/>
      <c r="J77" s="149"/>
      <c r="K77" s="8" t="s">
        <v>339</v>
      </c>
      <c r="L77" s="143"/>
      <c r="M77" s="150"/>
      <c r="N77" s="150"/>
      <c r="O77" s="118">
        <v>73</v>
      </c>
      <c r="P77" s="150"/>
      <c r="Q77" s="8"/>
      <c r="R77" s="8"/>
      <c r="S77" s="8"/>
      <c r="T77" s="8"/>
      <c r="U77" s="8"/>
      <c r="V77" s="8"/>
      <c r="W77" s="8"/>
      <c r="X77" s="8" t="s">
        <v>173</v>
      </c>
      <c r="Y77" s="8" t="s">
        <v>173</v>
      </c>
      <c r="Z77" s="8" t="s">
        <v>173</v>
      </c>
      <c r="AA77" s="8" t="s">
        <v>173</v>
      </c>
      <c r="AB77" s="9" t="s">
        <v>212</v>
      </c>
      <c r="AC77" s="143" t="s">
        <v>173</v>
      </c>
      <c r="AD77" s="143" t="s">
        <v>393</v>
      </c>
      <c r="AE77" s="143">
        <v>1</v>
      </c>
      <c r="AF77" s="144" t="s">
        <v>111</v>
      </c>
      <c r="AG77" s="144" t="s">
        <v>50</v>
      </c>
    </row>
    <row r="78" spans="1:33" s="22" customFormat="1" ht="21.75" customHeight="1">
      <c r="A78" s="98">
        <v>74</v>
      </c>
      <c r="B78" s="44" t="s">
        <v>345</v>
      </c>
      <c r="C78" s="8" t="s">
        <v>326</v>
      </c>
      <c r="D78" s="145"/>
      <c r="E78" s="128"/>
      <c r="F78" s="146"/>
      <c r="G78" s="8"/>
      <c r="H78" s="147">
        <v>4169.6</v>
      </c>
      <c r="I78" s="148"/>
      <c r="J78" s="149"/>
      <c r="K78" s="8" t="s">
        <v>331</v>
      </c>
      <c r="L78" s="143"/>
      <c r="M78" s="150"/>
      <c r="N78" s="150"/>
      <c r="O78" s="118">
        <v>74</v>
      </c>
      <c r="P78" s="150"/>
      <c r="Q78" s="8"/>
      <c r="R78" s="8"/>
      <c r="S78" s="8"/>
      <c r="T78" s="8"/>
      <c r="U78" s="8"/>
      <c r="V78" s="8"/>
      <c r="W78" s="8"/>
      <c r="X78" s="44"/>
      <c r="Y78" s="44"/>
      <c r="Z78" s="44"/>
      <c r="AA78" s="44"/>
      <c r="AB78" s="44"/>
      <c r="AC78" s="44"/>
      <c r="AD78" s="128"/>
      <c r="AE78" s="128"/>
      <c r="AF78" s="128"/>
      <c r="AG78" s="128"/>
    </row>
    <row r="79" spans="1:33" s="22" customFormat="1" ht="21.75" customHeight="1">
      <c r="A79" s="98">
        <v>75</v>
      </c>
      <c r="B79" s="44" t="s">
        <v>324</v>
      </c>
      <c r="C79" s="8" t="s">
        <v>326</v>
      </c>
      <c r="D79" s="145"/>
      <c r="E79" s="128"/>
      <c r="F79" s="146"/>
      <c r="G79" s="8"/>
      <c r="H79" s="147">
        <v>3993.8</v>
      </c>
      <c r="I79" s="148"/>
      <c r="J79" s="149"/>
      <c r="K79" s="8" t="s">
        <v>365</v>
      </c>
      <c r="L79" s="143"/>
      <c r="M79" s="150"/>
      <c r="N79" s="150"/>
      <c r="O79" s="118">
        <v>75</v>
      </c>
      <c r="P79" s="150"/>
      <c r="Q79" s="8"/>
      <c r="R79" s="8"/>
      <c r="S79" s="8"/>
      <c r="T79" s="8"/>
      <c r="U79" s="8"/>
      <c r="V79" s="8"/>
      <c r="W79" s="8"/>
      <c r="X79" s="44"/>
      <c r="Y79" s="44"/>
      <c r="Z79" s="44"/>
      <c r="AA79" s="44"/>
      <c r="AB79" s="44"/>
      <c r="AC79" s="44"/>
      <c r="AD79" s="128"/>
      <c r="AE79" s="128"/>
      <c r="AF79" s="128"/>
      <c r="AG79" s="128"/>
    </row>
    <row r="80" spans="1:33" s="22" customFormat="1" ht="77.25" customHeight="1">
      <c r="A80" s="98">
        <v>76</v>
      </c>
      <c r="B80" s="44" t="s">
        <v>467</v>
      </c>
      <c r="C80" s="8" t="s">
        <v>466</v>
      </c>
      <c r="D80" s="145"/>
      <c r="E80" s="128"/>
      <c r="F80" s="146"/>
      <c r="G80" s="8">
        <v>2015</v>
      </c>
      <c r="H80" s="147">
        <v>35950.16</v>
      </c>
      <c r="I80" s="148"/>
      <c r="J80" s="149"/>
      <c r="K80" s="8" t="s">
        <v>681</v>
      </c>
      <c r="L80" s="143"/>
      <c r="M80" s="150"/>
      <c r="N80" s="150"/>
      <c r="O80" s="118">
        <v>76</v>
      </c>
      <c r="P80" s="150"/>
      <c r="Q80" s="8"/>
      <c r="R80" s="8"/>
      <c r="S80" s="8"/>
      <c r="T80" s="8"/>
      <c r="U80" s="8"/>
      <c r="V80" s="8"/>
      <c r="W80" s="8"/>
      <c r="X80" s="44"/>
      <c r="Y80" s="44"/>
      <c r="Z80" s="44"/>
      <c r="AA80" s="44"/>
      <c r="AB80" s="44"/>
      <c r="AC80" s="44"/>
      <c r="AD80" s="128"/>
      <c r="AE80" s="128"/>
      <c r="AF80" s="128"/>
      <c r="AG80" s="128"/>
    </row>
    <row r="81" spans="1:33" s="22" customFormat="1" ht="27.75" customHeight="1">
      <c r="A81" s="98">
        <v>77</v>
      </c>
      <c r="B81" s="151" t="s">
        <v>1407</v>
      </c>
      <c r="C81" s="464" t="s">
        <v>110</v>
      </c>
      <c r="D81" s="152" t="s">
        <v>111</v>
      </c>
      <c r="E81" s="128"/>
      <c r="F81" s="459" t="s">
        <v>112</v>
      </c>
      <c r="G81" s="129" t="s">
        <v>113</v>
      </c>
      <c r="H81" s="462"/>
      <c r="I81" s="148">
        <v>10094000</v>
      </c>
      <c r="J81" s="153" t="s">
        <v>114</v>
      </c>
      <c r="K81" s="8" t="s">
        <v>115</v>
      </c>
      <c r="L81" s="8" t="s">
        <v>116</v>
      </c>
      <c r="M81" s="8" t="s">
        <v>117</v>
      </c>
      <c r="N81" s="8" t="s">
        <v>118</v>
      </c>
      <c r="O81" s="118">
        <v>77</v>
      </c>
      <c r="P81" s="8" t="s">
        <v>50</v>
      </c>
      <c r="Q81" s="8" t="s">
        <v>50</v>
      </c>
      <c r="R81" s="8" t="s">
        <v>50</v>
      </c>
      <c r="S81" s="8"/>
      <c r="T81" s="8" t="s">
        <v>795</v>
      </c>
      <c r="U81" s="8" t="s">
        <v>111</v>
      </c>
      <c r="V81" s="8" t="s">
        <v>796</v>
      </c>
      <c r="W81" s="8" t="s">
        <v>111</v>
      </c>
      <c r="X81" s="98" t="s">
        <v>100</v>
      </c>
      <c r="Y81" s="98" t="s">
        <v>100</v>
      </c>
      <c r="Z81" s="98" t="s">
        <v>100</v>
      </c>
      <c r="AA81" s="98" t="s">
        <v>100</v>
      </c>
      <c r="AB81" s="98" t="s">
        <v>102</v>
      </c>
      <c r="AC81" s="98" t="s">
        <v>100</v>
      </c>
      <c r="AD81" s="154" t="s">
        <v>119</v>
      </c>
      <c r="AE81" s="38">
        <v>3</v>
      </c>
      <c r="AF81" s="38" t="s">
        <v>111</v>
      </c>
      <c r="AG81" s="155" t="s">
        <v>50</v>
      </c>
    </row>
    <row r="82" spans="1:33" s="22" customFormat="1" ht="27.75" customHeight="1">
      <c r="A82" s="98">
        <v>78</v>
      </c>
      <c r="B82" s="151" t="s">
        <v>120</v>
      </c>
      <c r="C82" s="465"/>
      <c r="D82" s="152" t="s">
        <v>111</v>
      </c>
      <c r="E82" s="128"/>
      <c r="F82" s="459"/>
      <c r="G82" s="129" t="s">
        <v>121</v>
      </c>
      <c r="H82" s="462"/>
      <c r="I82" s="148">
        <v>5480000</v>
      </c>
      <c r="J82" s="149" t="s">
        <v>122</v>
      </c>
      <c r="K82" s="8" t="s">
        <v>115</v>
      </c>
      <c r="L82" s="8" t="s">
        <v>116</v>
      </c>
      <c r="M82" s="8" t="s">
        <v>117</v>
      </c>
      <c r="N82" s="8" t="s">
        <v>123</v>
      </c>
      <c r="O82" s="118">
        <v>78</v>
      </c>
      <c r="P82" s="8" t="s">
        <v>50</v>
      </c>
      <c r="Q82" s="8" t="s">
        <v>50</v>
      </c>
      <c r="R82" s="8" t="s">
        <v>50</v>
      </c>
      <c r="S82" s="8"/>
      <c r="T82" s="8" t="s">
        <v>795</v>
      </c>
      <c r="U82" s="8" t="s">
        <v>111</v>
      </c>
      <c r="V82" s="8" t="s">
        <v>796</v>
      </c>
      <c r="W82" s="8" t="s">
        <v>111</v>
      </c>
      <c r="X82" s="98" t="s">
        <v>100</v>
      </c>
      <c r="Y82" s="98" t="s">
        <v>100</v>
      </c>
      <c r="Z82" s="98" t="s">
        <v>100</v>
      </c>
      <c r="AA82" s="98" t="s">
        <v>100</v>
      </c>
      <c r="AB82" s="98" t="s">
        <v>102</v>
      </c>
      <c r="AC82" s="98"/>
      <c r="AD82" s="154">
        <v>644.99</v>
      </c>
      <c r="AE82" s="38"/>
      <c r="AF82" s="155" t="s">
        <v>50</v>
      </c>
      <c r="AG82" s="155" t="s">
        <v>50</v>
      </c>
    </row>
    <row r="83" spans="1:33" s="22" customFormat="1" ht="51">
      <c r="A83" s="98">
        <v>79</v>
      </c>
      <c r="B83" s="151" t="s">
        <v>124</v>
      </c>
      <c r="C83" s="8" t="s">
        <v>125</v>
      </c>
      <c r="D83" s="152" t="s">
        <v>111</v>
      </c>
      <c r="E83" s="128"/>
      <c r="F83" s="8"/>
      <c r="G83" s="129" t="s">
        <v>126</v>
      </c>
      <c r="H83" s="156"/>
      <c r="I83" s="148">
        <v>261000</v>
      </c>
      <c r="J83" s="149" t="s">
        <v>127</v>
      </c>
      <c r="K83" s="8" t="s">
        <v>128</v>
      </c>
      <c r="L83" s="8" t="s">
        <v>129</v>
      </c>
      <c r="M83" s="8" t="s">
        <v>130</v>
      </c>
      <c r="N83" s="8" t="s">
        <v>118</v>
      </c>
      <c r="O83" s="118">
        <v>79</v>
      </c>
      <c r="P83" s="8"/>
      <c r="Q83" s="8"/>
      <c r="R83" s="8"/>
      <c r="S83" s="8"/>
      <c r="T83" s="8"/>
      <c r="U83" s="8"/>
      <c r="V83" s="8"/>
      <c r="W83" s="8"/>
      <c r="X83" s="98" t="s">
        <v>100</v>
      </c>
      <c r="Y83" s="98" t="s">
        <v>100</v>
      </c>
      <c r="Z83" s="98" t="s">
        <v>100</v>
      </c>
      <c r="AA83" s="98" t="s">
        <v>100</v>
      </c>
      <c r="AB83" s="98" t="s">
        <v>102</v>
      </c>
      <c r="AC83" s="98" t="s">
        <v>102</v>
      </c>
      <c r="AD83" s="38">
        <v>58</v>
      </c>
      <c r="AE83" s="38">
        <v>1</v>
      </c>
      <c r="AF83" s="155" t="s">
        <v>50</v>
      </c>
      <c r="AG83" s="155" t="s">
        <v>50</v>
      </c>
    </row>
    <row r="84" spans="1:33" s="22" customFormat="1" ht="36" customHeight="1">
      <c r="A84" s="98">
        <v>80</v>
      </c>
      <c r="B84" s="151" t="s">
        <v>131</v>
      </c>
      <c r="C84" s="8" t="s">
        <v>125</v>
      </c>
      <c r="D84" s="152" t="s">
        <v>111</v>
      </c>
      <c r="E84" s="128"/>
      <c r="F84" s="8"/>
      <c r="G84" s="8">
        <v>1983</v>
      </c>
      <c r="H84" s="156"/>
      <c r="I84" s="148">
        <v>451000</v>
      </c>
      <c r="J84" s="149" t="s">
        <v>127</v>
      </c>
      <c r="K84" s="8" t="s">
        <v>132</v>
      </c>
      <c r="L84" s="8" t="s">
        <v>133</v>
      </c>
      <c r="M84" s="8" t="s">
        <v>130</v>
      </c>
      <c r="N84" s="8" t="s">
        <v>134</v>
      </c>
      <c r="O84" s="118">
        <v>80</v>
      </c>
      <c r="P84" s="8"/>
      <c r="Q84" s="8"/>
      <c r="R84" s="8"/>
      <c r="S84" s="8"/>
      <c r="T84" s="8"/>
      <c r="U84" s="8"/>
      <c r="V84" s="8"/>
      <c r="W84" s="8"/>
      <c r="X84" s="98" t="s">
        <v>100</v>
      </c>
      <c r="Y84" s="98" t="s">
        <v>135</v>
      </c>
      <c r="Z84" s="98" t="s">
        <v>135</v>
      </c>
      <c r="AA84" s="98" t="s">
        <v>100</v>
      </c>
      <c r="AB84" s="98" t="s">
        <v>102</v>
      </c>
      <c r="AC84" s="98" t="s">
        <v>100</v>
      </c>
      <c r="AD84" s="38">
        <v>131</v>
      </c>
      <c r="AE84" s="38">
        <v>1</v>
      </c>
      <c r="AF84" s="155" t="s">
        <v>50</v>
      </c>
      <c r="AG84" s="155" t="s">
        <v>50</v>
      </c>
    </row>
    <row r="85" spans="1:33" s="22" customFormat="1" ht="43.5" customHeight="1">
      <c r="A85" s="98">
        <v>81</v>
      </c>
      <c r="B85" s="151" t="s">
        <v>136</v>
      </c>
      <c r="C85" s="8" t="s">
        <v>125</v>
      </c>
      <c r="D85" s="152" t="s">
        <v>111</v>
      </c>
      <c r="E85" s="128"/>
      <c r="F85" s="8"/>
      <c r="G85" s="8">
        <v>2011</v>
      </c>
      <c r="H85" s="147"/>
      <c r="I85" s="148">
        <v>707000</v>
      </c>
      <c r="J85" s="149" t="s">
        <v>137</v>
      </c>
      <c r="K85" s="8" t="s">
        <v>132</v>
      </c>
      <c r="L85" s="8" t="s">
        <v>129</v>
      </c>
      <c r="M85" s="8" t="s">
        <v>130</v>
      </c>
      <c r="N85" s="8" t="s">
        <v>118</v>
      </c>
      <c r="O85" s="118">
        <v>81</v>
      </c>
      <c r="P85" s="8" t="s">
        <v>50</v>
      </c>
      <c r="Q85" s="8" t="s">
        <v>50</v>
      </c>
      <c r="R85" s="8" t="s">
        <v>50</v>
      </c>
      <c r="S85" s="8"/>
      <c r="T85" s="8"/>
      <c r="U85" s="8" t="s">
        <v>111</v>
      </c>
      <c r="V85" s="8" t="s">
        <v>796</v>
      </c>
      <c r="W85" s="8" t="s">
        <v>111</v>
      </c>
      <c r="X85" s="98" t="s">
        <v>100</v>
      </c>
      <c r="Y85" s="98" t="s">
        <v>100</v>
      </c>
      <c r="Z85" s="98" t="s">
        <v>100</v>
      </c>
      <c r="AA85" s="98" t="s">
        <v>100</v>
      </c>
      <c r="AB85" s="98" t="s">
        <v>102</v>
      </c>
      <c r="AC85" s="98" t="s">
        <v>100</v>
      </c>
      <c r="AD85" s="38">
        <v>157</v>
      </c>
      <c r="AE85" s="38">
        <v>1</v>
      </c>
      <c r="AF85" s="155" t="s">
        <v>50</v>
      </c>
      <c r="AG85" s="155" t="s">
        <v>50</v>
      </c>
    </row>
    <row r="86" spans="1:33" s="22" customFormat="1" ht="51">
      <c r="A86" s="98">
        <v>82</v>
      </c>
      <c r="B86" s="151" t="s">
        <v>138</v>
      </c>
      <c r="C86" s="8" t="s">
        <v>139</v>
      </c>
      <c r="D86" s="152" t="s">
        <v>111</v>
      </c>
      <c r="E86" s="128"/>
      <c r="F86" s="8"/>
      <c r="G86" s="8">
        <v>2012</v>
      </c>
      <c r="H86" s="147"/>
      <c r="I86" s="148">
        <v>731000</v>
      </c>
      <c r="J86" s="149" t="s">
        <v>140</v>
      </c>
      <c r="K86" s="8" t="s">
        <v>141</v>
      </c>
      <c r="L86" s="8" t="s">
        <v>129</v>
      </c>
      <c r="M86" s="8" t="s">
        <v>130</v>
      </c>
      <c r="N86" s="8" t="s">
        <v>118</v>
      </c>
      <c r="O86" s="118">
        <v>82</v>
      </c>
      <c r="P86" s="8"/>
      <c r="Q86" s="8"/>
      <c r="R86" s="8"/>
      <c r="S86" s="8"/>
      <c r="T86" s="8"/>
      <c r="U86" s="8"/>
      <c r="V86" s="8"/>
      <c r="W86" s="8"/>
      <c r="X86" s="98" t="s">
        <v>100</v>
      </c>
      <c r="Y86" s="98" t="s">
        <v>100</v>
      </c>
      <c r="Z86" s="98" t="s">
        <v>100</v>
      </c>
      <c r="AA86" s="98" t="s">
        <v>100</v>
      </c>
      <c r="AB86" s="98" t="s">
        <v>102</v>
      </c>
      <c r="AC86" s="98" t="s">
        <v>100</v>
      </c>
      <c r="AD86" s="38">
        <v>154</v>
      </c>
      <c r="AE86" s="38">
        <v>1</v>
      </c>
      <c r="AF86" s="155" t="s">
        <v>50</v>
      </c>
      <c r="AG86" s="155" t="s">
        <v>50</v>
      </c>
    </row>
    <row r="87" spans="1:33" s="22" customFormat="1" ht="38.25">
      <c r="A87" s="98">
        <v>83</v>
      </c>
      <c r="B87" s="151" t="s">
        <v>142</v>
      </c>
      <c r="C87" s="8" t="s">
        <v>139</v>
      </c>
      <c r="D87" s="152" t="s">
        <v>111</v>
      </c>
      <c r="E87" s="128"/>
      <c r="F87" s="8"/>
      <c r="G87" s="8">
        <v>2012</v>
      </c>
      <c r="H87" s="147">
        <v>95270.57</v>
      </c>
      <c r="I87" s="148"/>
      <c r="J87" s="149" t="s">
        <v>140</v>
      </c>
      <c r="K87" s="8" t="s">
        <v>141</v>
      </c>
      <c r="L87" s="8" t="s">
        <v>143</v>
      </c>
      <c r="M87" s="8" t="s">
        <v>143</v>
      </c>
      <c r="N87" s="8" t="s">
        <v>143</v>
      </c>
      <c r="O87" s="118">
        <v>83</v>
      </c>
      <c r="P87" s="8"/>
      <c r="Q87" s="8"/>
      <c r="R87" s="8"/>
      <c r="S87" s="8"/>
      <c r="T87" s="8"/>
      <c r="U87" s="8"/>
      <c r="V87" s="8"/>
      <c r="W87" s="8"/>
      <c r="X87" s="98" t="s">
        <v>100</v>
      </c>
      <c r="Y87" s="98" t="s">
        <v>135</v>
      </c>
      <c r="Z87" s="98" t="s">
        <v>135</v>
      </c>
      <c r="AA87" s="98" t="s">
        <v>102</v>
      </c>
      <c r="AB87" s="98" t="s">
        <v>102</v>
      </c>
      <c r="AC87" s="98" t="s">
        <v>102</v>
      </c>
      <c r="AD87" s="38">
        <v>70</v>
      </c>
      <c r="AE87" s="38" t="s">
        <v>102</v>
      </c>
      <c r="AF87" s="38" t="s">
        <v>102</v>
      </c>
      <c r="AG87" s="38" t="s">
        <v>102</v>
      </c>
    </row>
    <row r="88" spans="1:33" s="22" customFormat="1" ht="38.25">
      <c r="A88" s="98">
        <v>84</v>
      </c>
      <c r="B88" s="151" t="s">
        <v>144</v>
      </c>
      <c r="C88" s="8" t="s">
        <v>139</v>
      </c>
      <c r="D88" s="152" t="s">
        <v>111</v>
      </c>
      <c r="E88" s="128"/>
      <c r="F88" s="8"/>
      <c r="G88" s="8">
        <v>2012</v>
      </c>
      <c r="H88" s="147">
        <v>133197.41</v>
      </c>
      <c r="I88" s="148"/>
      <c r="J88" s="149" t="s">
        <v>145</v>
      </c>
      <c r="K88" s="8" t="s">
        <v>141</v>
      </c>
      <c r="L88" s="8" t="s">
        <v>143</v>
      </c>
      <c r="M88" s="8" t="s">
        <v>143</v>
      </c>
      <c r="N88" s="8" t="s">
        <v>143</v>
      </c>
      <c r="O88" s="118">
        <v>84</v>
      </c>
      <c r="P88" s="8"/>
      <c r="Q88" s="8"/>
      <c r="R88" s="8"/>
      <c r="S88" s="8"/>
      <c r="T88" s="8"/>
      <c r="U88" s="8"/>
      <c r="V88" s="8"/>
      <c r="W88" s="8"/>
      <c r="X88" s="98" t="s">
        <v>100</v>
      </c>
      <c r="Y88" s="98" t="s">
        <v>100</v>
      </c>
      <c r="Z88" s="98" t="s">
        <v>100</v>
      </c>
      <c r="AA88" s="98" t="s">
        <v>102</v>
      </c>
      <c r="AB88" s="98" t="s">
        <v>102</v>
      </c>
      <c r="AC88" s="98" t="s">
        <v>102</v>
      </c>
      <c r="AD88" s="38"/>
      <c r="AE88" s="38" t="s">
        <v>102</v>
      </c>
      <c r="AF88" s="38" t="s">
        <v>102</v>
      </c>
      <c r="AG88" s="38" t="s">
        <v>102</v>
      </c>
    </row>
    <row r="89" spans="1:33" s="22" customFormat="1" ht="38.25">
      <c r="A89" s="98">
        <v>85</v>
      </c>
      <c r="B89" s="151" t="s">
        <v>146</v>
      </c>
      <c r="C89" s="8" t="s">
        <v>139</v>
      </c>
      <c r="D89" s="152" t="s">
        <v>111</v>
      </c>
      <c r="E89" s="128"/>
      <c r="F89" s="8"/>
      <c r="G89" s="8">
        <v>2012</v>
      </c>
      <c r="H89" s="147">
        <v>82161.81</v>
      </c>
      <c r="I89" s="148"/>
      <c r="J89" s="149" t="s">
        <v>145</v>
      </c>
      <c r="K89" s="8" t="s">
        <v>141</v>
      </c>
      <c r="L89" s="8" t="s">
        <v>143</v>
      </c>
      <c r="M89" s="8" t="s">
        <v>143</v>
      </c>
      <c r="N89" s="8" t="s">
        <v>143</v>
      </c>
      <c r="O89" s="118">
        <v>85</v>
      </c>
      <c r="P89" s="8"/>
      <c r="Q89" s="8"/>
      <c r="R89" s="8"/>
      <c r="S89" s="8"/>
      <c r="T89" s="8"/>
      <c r="U89" s="8"/>
      <c r="V89" s="8"/>
      <c r="W89" s="8"/>
      <c r="X89" s="98" t="s">
        <v>100</v>
      </c>
      <c r="Y89" s="98" t="s">
        <v>100</v>
      </c>
      <c r="Z89" s="98" t="s">
        <v>102</v>
      </c>
      <c r="AA89" s="98" t="s">
        <v>102</v>
      </c>
      <c r="AB89" s="98" t="s">
        <v>102</v>
      </c>
      <c r="AC89" s="98" t="s">
        <v>102</v>
      </c>
      <c r="AD89" s="38"/>
      <c r="AE89" s="38" t="s">
        <v>102</v>
      </c>
      <c r="AF89" s="38" t="s">
        <v>102</v>
      </c>
      <c r="AG89" s="38" t="s">
        <v>102</v>
      </c>
    </row>
    <row r="90" spans="1:33" s="22" customFormat="1" ht="38.25">
      <c r="A90" s="98">
        <v>86</v>
      </c>
      <c r="B90" s="151" t="s">
        <v>147</v>
      </c>
      <c r="C90" s="8" t="s">
        <v>139</v>
      </c>
      <c r="D90" s="152" t="s">
        <v>111</v>
      </c>
      <c r="E90" s="128"/>
      <c r="F90" s="8"/>
      <c r="G90" s="8">
        <v>2012</v>
      </c>
      <c r="H90" s="147">
        <v>161778.86</v>
      </c>
      <c r="I90" s="148"/>
      <c r="J90" s="149" t="s">
        <v>145</v>
      </c>
      <c r="K90" s="8" t="s">
        <v>141</v>
      </c>
      <c r="L90" s="8" t="s">
        <v>102</v>
      </c>
      <c r="M90" s="8" t="s">
        <v>102</v>
      </c>
      <c r="N90" s="8" t="s">
        <v>102</v>
      </c>
      <c r="O90" s="118">
        <v>86</v>
      </c>
      <c r="P90" s="8"/>
      <c r="Q90" s="8"/>
      <c r="R90" s="8"/>
      <c r="S90" s="8"/>
      <c r="T90" s="8"/>
      <c r="U90" s="8"/>
      <c r="V90" s="8"/>
      <c r="W90" s="8"/>
      <c r="X90" s="98" t="s">
        <v>102</v>
      </c>
      <c r="Y90" s="98" t="s">
        <v>100</v>
      </c>
      <c r="Z90" s="98" t="s">
        <v>102</v>
      </c>
      <c r="AA90" s="98" t="s">
        <v>102</v>
      </c>
      <c r="AB90" s="98" t="s">
        <v>102</v>
      </c>
      <c r="AC90" s="98" t="s">
        <v>102</v>
      </c>
      <c r="AD90" s="38"/>
      <c r="AE90" s="38" t="s">
        <v>102</v>
      </c>
      <c r="AF90" s="38" t="s">
        <v>102</v>
      </c>
      <c r="AG90" s="38" t="s">
        <v>102</v>
      </c>
    </row>
    <row r="91" spans="1:33" s="22" customFormat="1" ht="38.25">
      <c r="A91" s="98">
        <v>87</v>
      </c>
      <c r="B91" s="151" t="s">
        <v>148</v>
      </c>
      <c r="C91" s="8" t="s">
        <v>139</v>
      </c>
      <c r="D91" s="152" t="s">
        <v>111</v>
      </c>
      <c r="E91" s="128"/>
      <c r="F91" s="8"/>
      <c r="G91" s="8">
        <v>2012</v>
      </c>
      <c r="H91" s="147">
        <v>150430.32</v>
      </c>
      <c r="I91" s="148"/>
      <c r="J91" s="149" t="s">
        <v>145</v>
      </c>
      <c r="K91" s="8" t="s">
        <v>141</v>
      </c>
      <c r="L91" s="8" t="s">
        <v>102</v>
      </c>
      <c r="M91" s="8" t="s">
        <v>102</v>
      </c>
      <c r="N91" s="8" t="s">
        <v>102</v>
      </c>
      <c r="O91" s="118">
        <v>87</v>
      </c>
      <c r="P91" s="8"/>
      <c r="Q91" s="8"/>
      <c r="R91" s="8"/>
      <c r="S91" s="8"/>
      <c r="T91" s="8"/>
      <c r="U91" s="8"/>
      <c r="V91" s="8"/>
      <c r="W91" s="8"/>
      <c r="X91" s="98" t="s">
        <v>102</v>
      </c>
      <c r="Y91" s="98" t="s">
        <v>100</v>
      </c>
      <c r="Z91" s="98" t="s">
        <v>102</v>
      </c>
      <c r="AA91" s="98" t="s">
        <v>102</v>
      </c>
      <c r="AB91" s="98" t="s">
        <v>102</v>
      </c>
      <c r="AC91" s="98" t="s">
        <v>102</v>
      </c>
      <c r="AD91" s="38"/>
      <c r="AE91" s="38" t="s">
        <v>102</v>
      </c>
      <c r="AF91" s="38" t="s">
        <v>102</v>
      </c>
      <c r="AG91" s="38" t="s">
        <v>102</v>
      </c>
    </row>
    <row r="92" spans="1:33" s="22" customFormat="1" ht="38.25">
      <c r="A92" s="98">
        <v>88</v>
      </c>
      <c r="B92" s="151" t="s">
        <v>149</v>
      </c>
      <c r="C92" s="8" t="s">
        <v>139</v>
      </c>
      <c r="D92" s="152" t="s">
        <v>111</v>
      </c>
      <c r="E92" s="128"/>
      <c r="F92" s="8"/>
      <c r="G92" s="8">
        <v>2012</v>
      </c>
      <c r="H92" s="147">
        <v>146392.8</v>
      </c>
      <c r="I92" s="148"/>
      <c r="J92" s="149" t="s">
        <v>145</v>
      </c>
      <c r="K92" s="8" t="s">
        <v>141</v>
      </c>
      <c r="L92" s="8" t="s">
        <v>102</v>
      </c>
      <c r="M92" s="8" t="s">
        <v>102</v>
      </c>
      <c r="N92" s="8" t="s">
        <v>102</v>
      </c>
      <c r="O92" s="118">
        <v>88</v>
      </c>
      <c r="P92" s="8"/>
      <c r="Q92" s="8"/>
      <c r="R92" s="8"/>
      <c r="S92" s="8"/>
      <c r="T92" s="8"/>
      <c r="U92" s="8"/>
      <c r="V92" s="8"/>
      <c r="W92" s="8"/>
      <c r="X92" s="98" t="s">
        <v>102</v>
      </c>
      <c r="Y92" s="98" t="s">
        <v>100</v>
      </c>
      <c r="Z92" s="98" t="s">
        <v>102</v>
      </c>
      <c r="AA92" s="98" t="s">
        <v>102</v>
      </c>
      <c r="AB92" s="98" t="s">
        <v>102</v>
      </c>
      <c r="AC92" s="98" t="s">
        <v>102</v>
      </c>
      <c r="AD92" s="38"/>
      <c r="AE92" s="38" t="s">
        <v>102</v>
      </c>
      <c r="AF92" s="38" t="s">
        <v>102</v>
      </c>
      <c r="AG92" s="38" t="s">
        <v>102</v>
      </c>
    </row>
    <row r="93" spans="1:33" s="22" customFormat="1" ht="38.25">
      <c r="A93" s="98">
        <v>89</v>
      </c>
      <c r="B93" s="157" t="s">
        <v>150</v>
      </c>
      <c r="C93" s="158" t="s">
        <v>139</v>
      </c>
      <c r="D93" s="159" t="s">
        <v>111</v>
      </c>
      <c r="E93" s="128"/>
      <c r="F93" s="8"/>
      <c r="G93" s="8">
        <v>2012</v>
      </c>
      <c r="H93" s="147">
        <v>28596.97</v>
      </c>
      <c r="I93" s="148"/>
      <c r="J93" s="149" t="s">
        <v>145</v>
      </c>
      <c r="K93" s="8" t="s">
        <v>141</v>
      </c>
      <c r="L93" s="8" t="s">
        <v>102</v>
      </c>
      <c r="M93" s="8" t="s">
        <v>102</v>
      </c>
      <c r="N93" s="8" t="s">
        <v>102</v>
      </c>
      <c r="O93" s="118">
        <v>89</v>
      </c>
      <c r="P93" s="8"/>
      <c r="Q93" s="8"/>
      <c r="R93" s="8"/>
      <c r="S93" s="8"/>
      <c r="T93" s="8"/>
      <c r="U93" s="8"/>
      <c r="V93" s="8"/>
      <c r="W93" s="8"/>
      <c r="X93" s="98" t="s">
        <v>102</v>
      </c>
      <c r="Y93" s="98" t="s">
        <v>100</v>
      </c>
      <c r="Z93" s="98" t="s">
        <v>102</v>
      </c>
      <c r="AA93" s="98" t="s">
        <v>102</v>
      </c>
      <c r="AB93" s="98" t="s">
        <v>102</v>
      </c>
      <c r="AC93" s="98" t="s">
        <v>102</v>
      </c>
      <c r="AD93" s="38"/>
      <c r="AE93" s="38" t="s">
        <v>102</v>
      </c>
      <c r="AF93" s="38" t="s">
        <v>102</v>
      </c>
      <c r="AG93" s="38" t="s">
        <v>102</v>
      </c>
    </row>
    <row r="94" spans="1:33" s="22" customFormat="1" ht="25.5">
      <c r="A94" s="98">
        <v>90</v>
      </c>
      <c r="B94" s="44" t="s">
        <v>471</v>
      </c>
      <c r="C94" s="8" t="s">
        <v>378</v>
      </c>
      <c r="D94" s="145"/>
      <c r="E94" s="128"/>
      <c r="F94" s="146"/>
      <c r="G94" s="8">
        <v>2017</v>
      </c>
      <c r="H94" s="147">
        <v>8737.37</v>
      </c>
      <c r="I94" s="148"/>
      <c r="J94" s="149"/>
      <c r="K94" s="8" t="s">
        <v>359</v>
      </c>
      <c r="L94" s="128"/>
      <c r="M94" s="143"/>
      <c r="N94" s="150"/>
      <c r="O94" s="118">
        <v>90</v>
      </c>
      <c r="P94" s="150"/>
      <c r="Q94" s="8"/>
      <c r="R94" s="8"/>
      <c r="S94" s="8"/>
      <c r="T94" s="8"/>
      <c r="U94" s="8"/>
      <c r="V94" s="8"/>
      <c r="W94" s="8"/>
      <c r="X94" s="44"/>
      <c r="Y94" s="44"/>
      <c r="Z94" s="44"/>
      <c r="AA94" s="44"/>
      <c r="AB94" s="44"/>
      <c r="AC94" s="44"/>
      <c r="AD94" s="128"/>
      <c r="AE94" s="128"/>
      <c r="AF94" s="128"/>
      <c r="AG94" s="128"/>
    </row>
    <row r="95" spans="1:33" s="22" customFormat="1" ht="25.5">
      <c r="A95" s="98">
        <v>91</v>
      </c>
      <c r="B95" s="44" t="s">
        <v>472</v>
      </c>
      <c r="C95" s="8" t="s">
        <v>378</v>
      </c>
      <c r="D95" s="145"/>
      <c r="E95" s="128"/>
      <c r="F95" s="146"/>
      <c r="G95" s="8">
        <v>2017</v>
      </c>
      <c r="H95" s="147">
        <v>5132.99</v>
      </c>
      <c r="I95" s="148"/>
      <c r="J95" s="149"/>
      <c r="K95" s="8" t="s">
        <v>205</v>
      </c>
      <c r="L95" s="128"/>
      <c r="M95" s="143"/>
      <c r="N95" s="150"/>
      <c r="O95" s="118">
        <v>91</v>
      </c>
      <c r="P95" s="150"/>
      <c r="Q95" s="8"/>
      <c r="R95" s="8"/>
      <c r="S95" s="8"/>
      <c r="T95" s="8"/>
      <c r="U95" s="8"/>
      <c r="V95" s="8"/>
      <c r="W95" s="8"/>
      <c r="X95" s="44"/>
      <c r="Y95" s="44"/>
      <c r="Z95" s="44"/>
      <c r="AA95" s="44"/>
      <c r="AB95" s="44"/>
      <c r="AC95" s="44"/>
      <c r="AD95" s="128"/>
      <c r="AE95" s="128"/>
      <c r="AF95" s="128"/>
      <c r="AG95" s="128"/>
    </row>
    <row r="96" spans="1:33" s="22" customFormat="1" ht="25.5">
      <c r="A96" s="98">
        <v>92</v>
      </c>
      <c r="B96" s="44" t="s">
        <v>473</v>
      </c>
      <c r="C96" s="8" t="s">
        <v>326</v>
      </c>
      <c r="D96" s="145"/>
      <c r="E96" s="128"/>
      <c r="F96" s="146"/>
      <c r="G96" s="8">
        <v>2017</v>
      </c>
      <c r="H96" s="147">
        <v>5579.28</v>
      </c>
      <c r="I96" s="148"/>
      <c r="J96" s="149"/>
      <c r="K96" s="8" t="s">
        <v>339</v>
      </c>
      <c r="L96" s="128"/>
      <c r="M96" s="143"/>
      <c r="N96" s="150"/>
      <c r="O96" s="118">
        <v>92</v>
      </c>
      <c r="P96" s="150"/>
      <c r="Q96" s="8"/>
      <c r="R96" s="8"/>
      <c r="S96" s="8"/>
      <c r="T96" s="8"/>
      <c r="U96" s="8"/>
      <c r="V96" s="8"/>
      <c r="W96" s="8"/>
      <c r="X96" s="44"/>
      <c r="Y96" s="44"/>
      <c r="Z96" s="44"/>
      <c r="AA96" s="44"/>
      <c r="AB96" s="44"/>
      <c r="AC96" s="44"/>
      <c r="AD96" s="128"/>
      <c r="AE96" s="128"/>
      <c r="AF96" s="128"/>
      <c r="AG96" s="128"/>
    </row>
    <row r="97" spans="1:33" s="22" customFormat="1" ht="28.5" customHeight="1">
      <c r="A97" s="98">
        <v>93</v>
      </c>
      <c r="B97" s="44" t="s">
        <v>474</v>
      </c>
      <c r="C97" s="8" t="s">
        <v>326</v>
      </c>
      <c r="D97" s="145"/>
      <c r="E97" s="128"/>
      <c r="F97" s="146"/>
      <c r="G97" s="8">
        <v>2017</v>
      </c>
      <c r="H97" s="147">
        <v>3234.9</v>
      </c>
      <c r="I97" s="148"/>
      <c r="J97" s="149"/>
      <c r="K97" s="8" t="s">
        <v>382</v>
      </c>
      <c r="L97" s="128"/>
      <c r="M97" s="143"/>
      <c r="N97" s="150"/>
      <c r="O97" s="118">
        <v>93</v>
      </c>
      <c r="P97" s="150"/>
      <c r="Q97" s="8"/>
      <c r="R97" s="8"/>
      <c r="S97" s="8"/>
      <c r="T97" s="8"/>
      <c r="U97" s="8"/>
      <c r="V97" s="8"/>
      <c r="W97" s="8"/>
      <c r="X97" s="44"/>
      <c r="Y97" s="44"/>
      <c r="Z97" s="44"/>
      <c r="AA97" s="44"/>
      <c r="AB97" s="44"/>
      <c r="AC97" s="44"/>
      <c r="AD97" s="128"/>
      <c r="AE97" s="128"/>
      <c r="AF97" s="128"/>
      <c r="AG97" s="128"/>
    </row>
    <row r="98" spans="1:33" s="22" customFormat="1" ht="20.25" customHeight="1">
      <c r="A98" s="98">
        <v>94</v>
      </c>
      <c r="B98" s="160" t="s">
        <v>203</v>
      </c>
      <c r="C98" s="161" t="s">
        <v>202</v>
      </c>
      <c r="D98" s="162" t="s">
        <v>111</v>
      </c>
      <c r="E98" s="128"/>
      <c r="F98" s="163"/>
      <c r="G98" s="164">
        <v>1970</v>
      </c>
      <c r="H98" s="165"/>
      <c r="I98" s="148">
        <v>484000</v>
      </c>
      <c r="J98" s="166"/>
      <c r="K98" s="125" t="s">
        <v>211</v>
      </c>
      <c r="L98" s="125" t="s">
        <v>116</v>
      </c>
      <c r="M98" s="135" t="s">
        <v>207</v>
      </c>
      <c r="N98" s="125" t="s">
        <v>210</v>
      </c>
      <c r="O98" s="118">
        <v>94</v>
      </c>
      <c r="P98" s="125"/>
      <c r="Q98" s="8"/>
      <c r="R98" s="8"/>
      <c r="S98" s="8"/>
      <c r="T98" s="8"/>
      <c r="U98" s="8"/>
      <c r="V98" s="8"/>
      <c r="W98" s="8"/>
      <c r="X98" s="183" t="s">
        <v>101</v>
      </c>
      <c r="Y98" s="183" t="s">
        <v>100</v>
      </c>
      <c r="Z98" s="101"/>
      <c r="AA98" s="101"/>
      <c r="AB98" s="183"/>
      <c r="AC98" s="183" t="s">
        <v>101</v>
      </c>
      <c r="AD98" s="238">
        <v>186</v>
      </c>
      <c r="AE98" s="239">
        <v>1</v>
      </c>
      <c r="AF98" s="239"/>
      <c r="AG98" s="128"/>
    </row>
    <row r="99" spans="1:33" s="22" customFormat="1" ht="20.25" customHeight="1">
      <c r="A99" s="98">
        <v>95</v>
      </c>
      <c r="B99" s="160" t="s">
        <v>203</v>
      </c>
      <c r="C99" s="161" t="s">
        <v>202</v>
      </c>
      <c r="D99" s="162" t="s">
        <v>111</v>
      </c>
      <c r="E99" s="128"/>
      <c r="F99" s="168"/>
      <c r="G99" s="125">
        <v>2013</v>
      </c>
      <c r="H99" s="165"/>
      <c r="I99" s="148">
        <v>31000</v>
      </c>
      <c r="J99" s="166"/>
      <c r="K99" s="125" t="s">
        <v>205</v>
      </c>
      <c r="L99" s="125" t="s">
        <v>200</v>
      </c>
      <c r="M99" s="125" t="s">
        <v>199</v>
      </c>
      <c r="N99" s="125" t="s">
        <v>106</v>
      </c>
      <c r="O99" s="118">
        <v>95</v>
      </c>
      <c r="P99" s="125"/>
      <c r="Q99" s="8"/>
      <c r="R99" s="8"/>
      <c r="S99" s="8"/>
      <c r="T99" s="8"/>
      <c r="U99" s="8"/>
      <c r="V99" s="8"/>
      <c r="W99" s="8"/>
      <c r="X99" s="240"/>
      <c r="Y99" s="240"/>
      <c r="Z99" s="240"/>
      <c r="AA99" s="240"/>
      <c r="AB99" s="240"/>
      <c r="AC99" s="240"/>
      <c r="AD99" s="241">
        <v>12</v>
      </c>
      <c r="AE99" s="242"/>
      <c r="AF99" s="242"/>
      <c r="AG99" s="128"/>
    </row>
    <row r="100" spans="1:33" s="22" customFormat="1" ht="20.25" customHeight="1">
      <c r="A100" s="98">
        <v>96</v>
      </c>
      <c r="B100" s="160" t="s">
        <v>203</v>
      </c>
      <c r="C100" s="161" t="s">
        <v>202</v>
      </c>
      <c r="D100" s="162" t="s">
        <v>111</v>
      </c>
      <c r="E100" s="128"/>
      <c r="F100" s="168"/>
      <c r="G100" s="125">
        <v>2014</v>
      </c>
      <c r="H100" s="165"/>
      <c r="I100" s="148">
        <v>31000</v>
      </c>
      <c r="J100" s="166"/>
      <c r="K100" s="125" t="s">
        <v>204</v>
      </c>
      <c r="L100" s="125" t="s">
        <v>200</v>
      </c>
      <c r="M100" s="125" t="s">
        <v>199</v>
      </c>
      <c r="N100" s="125" t="s">
        <v>106</v>
      </c>
      <c r="O100" s="118">
        <v>96</v>
      </c>
      <c r="P100" s="125"/>
      <c r="Q100" s="8"/>
      <c r="R100" s="8"/>
      <c r="S100" s="8"/>
      <c r="T100" s="8"/>
      <c r="U100" s="8"/>
      <c r="V100" s="8"/>
      <c r="W100" s="8"/>
      <c r="X100" s="240"/>
      <c r="Y100" s="240"/>
      <c r="Z100" s="240"/>
      <c r="AA100" s="240"/>
      <c r="AB100" s="240"/>
      <c r="AC100" s="240"/>
      <c r="AD100" s="241">
        <v>12</v>
      </c>
      <c r="AE100" s="242"/>
      <c r="AF100" s="242"/>
      <c r="AG100" s="128"/>
    </row>
    <row r="101" spans="1:33" s="22" customFormat="1" ht="24" customHeight="1">
      <c r="A101" s="98">
        <v>97</v>
      </c>
      <c r="B101" s="169" t="s">
        <v>203</v>
      </c>
      <c r="C101" s="170" t="s">
        <v>202</v>
      </c>
      <c r="D101" s="171" t="s">
        <v>111</v>
      </c>
      <c r="E101" s="128"/>
      <c r="F101" s="168"/>
      <c r="G101" s="125">
        <v>2015</v>
      </c>
      <c r="H101" s="165"/>
      <c r="I101" s="148">
        <v>31000</v>
      </c>
      <c r="J101" s="166"/>
      <c r="K101" s="125" t="s">
        <v>201</v>
      </c>
      <c r="L101" s="125" t="s">
        <v>200</v>
      </c>
      <c r="M101" s="125" t="s">
        <v>199</v>
      </c>
      <c r="N101" s="125" t="s">
        <v>106</v>
      </c>
      <c r="O101" s="118">
        <v>97</v>
      </c>
      <c r="P101" s="125"/>
      <c r="Q101" s="8"/>
      <c r="R101" s="8"/>
      <c r="S101" s="8"/>
      <c r="T101" s="8"/>
      <c r="U101" s="8"/>
      <c r="V101" s="8"/>
      <c r="W101" s="8"/>
      <c r="X101" s="240"/>
      <c r="Y101" s="240"/>
      <c r="Z101" s="240"/>
      <c r="AA101" s="240"/>
      <c r="AB101" s="240"/>
      <c r="AC101" s="240"/>
      <c r="AD101" s="241">
        <v>12</v>
      </c>
      <c r="AE101" s="242"/>
      <c r="AF101" s="242"/>
      <c r="AG101" s="128"/>
    </row>
    <row r="102" spans="1:33" s="22" customFormat="1" ht="25.5">
      <c r="A102" s="98">
        <v>98</v>
      </c>
      <c r="B102" s="160" t="s">
        <v>223</v>
      </c>
      <c r="C102" s="161" t="s">
        <v>222</v>
      </c>
      <c r="D102" s="162" t="s">
        <v>111</v>
      </c>
      <c r="E102" s="128"/>
      <c r="F102" s="163"/>
      <c r="G102" s="173">
        <v>1950</v>
      </c>
      <c r="H102" s="174"/>
      <c r="I102" s="172">
        <v>1447000</v>
      </c>
      <c r="J102" s="9"/>
      <c r="K102" s="125" t="s">
        <v>229</v>
      </c>
      <c r="L102" s="125" t="s">
        <v>116</v>
      </c>
      <c r="M102" s="125" t="s">
        <v>207</v>
      </c>
      <c r="N102" s="125" t="s">
        <v>217</v>
      </c>
      <c r="O102" s="118">
        <v>98</v>
      </c>
      <c r="P102" s="8" t="s">
        <v>50</v>
      </c>
      <c r="Q102" s="8" t="s">
        <v>50</v>
      </c>
      <c r="R102" s="8" t="s">
        <v>50</v>
      </c>
      <c r="S102" s="8"/>
      <c r="T102" s="8"/>
      <c r="U102" s="8" t="s">
        <v>111</v>
      </c>
      <c r="V102" s="8" t="s">
        <v>792</v>
      </c>
      <c r="W102" s="8" t="s">
        <v>111</v>
      </c>
      <c r="X102" s="183" t="s">
        <v>101</v>
      </c>
      <c r="Y102" s="183" t="s">
        <v>100</v>
      </c>
      <c r="Z102" s="183" t="s">
        <v>101</v>
      </c>
      <c r="AA102" s="183" t="s">
        <v>100</v>
      </c>
      <c r="AB102" s="183"/>
      <c r="AC102" s="183" t="s">
        <v>101</v>
      </c>
      <c r="AD102" s="243">
        <v>282</v>
      </c>
      <c r="AE102" s="183">
        <v>1</v>
      </c>
      <c r="AF102" s="38" t="s">
        <v>174</v>
      </c>
      <c r="AG102" s="128"/>
    </row>
    <row r="103" spans="1:33" s="22" customFormat="1" ht="25.5">
      <c r="A103" s="98">
        <v>99</v>
      </c>
      <c r="B103" s="175" t="s">
        <v>223</v>
      </c>
      <c r="C103" s="161" t="s">
        <v>222</v>
      </c>
      <c r="D103" s="162" t="s">
        <v>111</v>
      </c>
      <c r="E103" s="128"/>
      <c r="F103" s="173"/>
      <c r="G103" s="173">
        <v>1970</v>
      </c>
      <c r="H103" s="174"/>
      <c r="I103" s="172">
        <v>954000</v>
      </c>
      <c r="J103" s="9"/>
      <c r="K103" s="125" t="s">
        <v>228</v>
      </c>
      <c r="L103" s="125" t="s">
        <v>116</v>
      </c>
      <c r="M103" s="125"/>
      <c r="N103" s="125" t="s">
        <v>217</v>
      </c>
      <c r="O103" s="118">
        <v>99</v>
      </c>
      <c r="P103" s="8" t="s">
        <v>50</v>
      </c>
      <c r="Q103" s="8" t="s">
        <v>50</v>
      </c>
      <c r="R103" s="8" t="s">
        <v>50</v>
      </c>
      <c r="S103" s="8"/>
      <c r="T103" s="8"/>
      <c r="U103" s="8" t="s">
        <v>111</v>
      </c>
      <c r="V103" s="8" t="s">
        <v>792</v>
      </c>
      <c r="W103" s="8" t="s">
        <v>111</v>
      </c>
      <c r="X103" s="183" t="s">
        <v>100</v>
      </c>
      <c r="Y103" s="183" t="s">
        <v>100</v>
      </c>
      <c r="Z103" s="183" t="s">
        <v>101</v>
      </c>
      <c r="AA103" s="183" t="s">
        <v>100</v>
      </c>
      <c r="AB103" s="183"/>
      <c r="AC103" s="183" t="s">
        <v>101</v>
      </c>
      <c r="AD103" s="243">
        <v>186</v>
      </c>
      <c r="AE103" s="183">
        <v>1</v>
      </c>
      <c r="AF103" s="38" t="s">
        <v>174</v>
      </c>
      <c r="AG103" s="128"/>
    </row>
    <row r="104" spans="1:33" s="22" customFormat="1" ht="25.5">
      <c r="A104" s="98">
        <v>100</v>
      </c>
      <c r="B104" s="160" t="s">
        <v>227</v>
      </c>
      <c r="C104" s="161" t="s">
        <v>222</v>
      </c>
      <c r="D104" s="162" t="s">
        <v>111</v>
      </c>
      <c r="E104" s="128"/>
      <c r="F104" s="163"/>
      <c r="G104" s="173">
        <v>1960</v>
      </c>
      <c r="H104" s="174"/>
      <c r="I104" s="172">
        <v>2473000</v>
      </c>
      <c r="J104" s="9"/>
      <c r="K104" s="125" t="s">
        <v>226</v>
      </c>
      <c r="L104" s="125" t="s">
        <v>116</v>
      </c>
      <c r="M104" s="125" t="s">
        <v>130</v>
      </c>
      <c r="N104" s="125" t="s">
        <v>220</v>
      </c>
      <c r="O104" s="118">
        <v>100</v>
      </c>
      <c r="P104" s="8" t="s">
        <v>50</v>
      </c>
      <c r="Q104" s="8" t="s">
        <v>50</v>
      </c>
      <c r="R104" s="8" t="s">
        <v>50</v>
      </c>
      <c r="S104" s="8"/>
      <c r="T104" s="8"/>
      <c r="U104" s="8" t="s">
        <v>111</v>
      </c>
      <c r="V104" s="8" t="s">
        <v>792</v>
      </c>
      <c r="W104" s="8" t="s">
        <v>111</v>
      </c>
      <c r="X104" s="183" t="s">
        <v>100</v>
      </c>
      <c r="Y104" s="183" t="s">
        <v>100</v>
      </c>
      <c r="Z104" s="183" t="s">
        <v>101</v>
      </c>
      <c r="AA104" s="183" t="s">
        <v>100</v>
      </c>
      <c r="AB104" s="183"/>
      <c r="AC104" s="183" t="s">
        <v>101</v>
      </c>
      <c r="AD104" s="243">
        <v>482</v>
      </c>
      <c r="AE104" s="183">
        <v>1</v>
      </c>
      <c r="AF104" s="38" t="s">
        <v>174</v>
      </c>
      <c r="AG104" s="128"/>
    </row>
    <row r="105" spans="1:33" s="22" customFormat="1" ht="30.75" customHeight="1">
      <c r="A105" s="98">
        <v>101</v>
      </c>
      <c r="B105" s="160" t="s">
        <v>223</v>
      </c>
      <c r="C105" s="161" t="s">
        <v>222</v>
      </c>
      <c r="D105" s="162" t="s">
        <v>111</v>
      </c>
      <c r="E105" s="128"/>
      <c r="F105" s="163"/>
      <c r="G105" s="173" t="s">
        <v>682</v>
      </c>
      <c r="H105" s="174"/>
      <c r="I105" s="172">
        <v>847000</v>
      </c>
      <c r="J105" s="9"/>
      <c r="K105" s="125" t="s">
        <v>225</v>
      </c>
      <c r="L105" s="125" t="s">
        <v>116</v>
      </c>
      <c r="M105" s="125" t="s">
        <v>130</v>
      </c>
      <c r="N105" s="125" t="s">
        <v>220</v>
      </c>
      <c r="O105" s="118">
        <v>101</v>
      </c>
      <c r="P105" s="8" t="s">
        <v>50</v>
      </c>
      <c r="Q105" s="8" t="s">
        <v>50</v>
      </c>
      <c r="R105" s="8" t="s">
        <v>50</v>
      </c>
      <c r="S105" s="8"/>
      <c r="T105" s="8"/>
      <c r="U105" s="8" t="s">
        <v>111</v>
      </c>
      <c r="V105" s="8" t="s">
        <v>792</v>
      </c>
      <c r="W105" s="8" t="s">
        <v>111</v>
      </c>
      <c r="X105" s="183" t="s">
        <v>100</v>
      </c>
      <c r="Y105" s="183" t="s">
        <v>100</v>
      </c>
      <c r="Z105" s="183" t="s">
        <v>101</v>
      </c>
      <c r="AA105" s="183" t="s">
        <v>100</v>
      </c>
      <c r="AB105" s="183"/>
      <c r="AC105" s="183" t="s">
        <v>101</v>
      </c>
      <c r="AD105" s="243">
        <v>165.12</v>
      </c>
      <c r="AE105" s="183">
        <v>1</v>
      </c>
      <c r="AF105" s="38" t="s">
        <v>174</v>
      </c>
      <c r="AG105" s="128"/>
    </row>
    <row r="106" spans="1:33" s="22" customFormat="1" ht="30.75" customHeight="1">
      <c r="A106" s="98">
        <v>102</v>
      </c>
      <c r="B106" s="160" t="s">
        <v>223</v>
      </c>
      <c r="C106" s="161" t="s">
        <v>222</v>
      </c>
      <c r="D106" s="162" t="s">
        <v>111</v>
      </c>
      <c r="E106" s="128"/>
      <c r="F106" s="163"/>
      <c r="G106" s="173" t="s">
        <v>683</v>
      </c>
      <c r="H106" s="174"/>
      <c r="I106" s="172">
        <v>799000</v>
      </c>
      <c r="J106" s="9"/>
      <c r="K106" s="125" t="s">
        <v>224</v>
      </c>
      <c r="L106" s="125" t="s">
        <v>116</v>
      </c>
      <c r="M106" s="125" t="s">
        <v>130</v>
      </c>
      <c r="N106" s="125" t="s">
        <v>220</v>
      </c>
      <c r="O106" s="118">
        <v>102</v>
      </c>
      <c r="P106" s="8" t="s">
        <v>50</v>
      </c>
      <c r="Q106" s="8" t="s">
        <v>50</v>
      </c>
      <c r="R106" s="8" t="s">
        <v>50</v>
      </c>
      <c r="S106" s="8"/>
      <c r="T106" s="8"/>
      <c r="U106" s="8" t="s">
        <v>111</v>
      </c>
      <c r="V106" s="8" t="s">
        <v>792</v>
      </c>
      <c r="W106" s="8" t="s">
        <v>111</v>
      </c>
      <c r="X106" s="183" t="s">
        <v>100</v>
      </c>
      <c r="Y106" s="183" t="s">
        <v>100</v>
      </c>
      <c r="Z106" s="183" t="s">
        <v>101</v>
      </c>
      <c r="AA106" s="183" t="s">
        <v>100</v>
      </c>
      <c r="AB106" s="183"/>
      <c r="AC106" s="183" t="s">
        <v>101</v>
      </c>
      <c r="AD106" s="243">
        <v>155.78</v>
      </c>
      <c r="AE106" s="183">
        <v>1</v>
      </c>
      <c r="AF106" s="38" t="s">
        <v>174</v>
      </c>
      <c r="AG106" s="128"/>
    </row>
    <row r="107" spans="1:33" s="22" customFormat="1" ht="30.75" customHeight="1">
      <c r="A107" s="98">
        <v>103</v>
      </c>
      <c r="B107" s="160" t="s">
        <v>223</v>
      </c>
      <c r="C107" s="161" t="s">
        <v>222</v>
      </c>
      <c r="D107" s="162" t="s">
        <v>111</v>
      </c>
      <c r="E107" s="128"/>
      <c r="F107" s="163"/>
      <c r="G107" s="173">
        <v>1960</v>
      </c>
      <c r="H107" s="174"/>
      <c r="I107" s="172">
        <v>772000</v>
      </c>
      <c r="J107" s="9"/>
      <c r="K107" s="125" t="s">
        <v>221</v>
      </c>
      <c r="L107" s="125" t="s">
        <v>116</v>
      </c>
      <c r="M107" s="125" t="s">
        <v>130</v>
      </c>
      <c r="N107" s="125" t="s">
        <v>220</v>
      </c>
      <c r="O107" s="118">
        <v>103</v>
      </c>
      <c r="P107" s="8" t="s">
        <v>50</v>
      </c>
      <c r="Q107" s="8" t="s">
        <v>50</v>
      </c>
      <c r="R107" s="8" t="s">
        <v>50</v>
      </c>
      <c r="S107" s="8"/>
      <c r="T107" s="8"/>
      <c r="U107" s="8" t="s">
        <v>111</v>
      </c>
      <c r="V107" s="8" t="s">
        <v>792</v>
      </c>
      <c r="W107" s="8" t="s">
        <v>111</v>
      </c>
      <c r="X107" s="183" t="s">
        <v>100</v>
      </c>
      <c r="Y107" s="183" t="s">
        <v>100</v>
      </c>
      <c r="Z107" s="183" t="s">
        <v>101</v>
      </c>
      <c r="AA107" s="183" t="s">
        <v>100</v>
      </c>
      <c r="AB107" s="183"/>
      <c r="AC107" s="183" t="s">
        <v>101</v>
      </c>
      <c r="AD107" s="243">
        <v>150.49</v>
      </c>
      <c r="AE107" s="183">
        <v>1</v>
      </c>
      <c r="AF107" s="38" t="s">
        <v>174</v>
      </c>
      <c r="AG107" s="128"/>
    </row>
    <row r="108" spans="1:33" ht="30.75" customHeight="1">
      <c r="A108" s="98">
        <v>104</v>
      </c>
      <c r="B108" s="160" t="s">
        <v>223</v>
      </c>
      <c r="C108" s="161" t="s">
        <v>222</v>
      </c>
      <c r="D108" s="162" t="s">
        <v>111</v>
      </c>
      <c r="E108" s="128"/>
      <c r="F108" s="163"/>
      <c r="G108" s="173">
        <v>1970</v>
      </c>
      <c r="H108" s="174"/>
      <c r="I108" s="176">
        <v>781000</v>
      </c>
      <c r="J108" s="9"/>
      <c r="K108" s="125" t="s">
        <v>236</v>
      </c>
      <c r="L108" s="125" t="s">
        <v>116</v>
      </c>
      <c r="M108" s="125" t="s">
        <v>130</v>
      </c>
      <c r="N108" s="125" t="s">
        <v>220</v>
      </c>
      <c r="O108" s="118">
        <v>104</v>
      </c>
      <c r="P108" s="8" t="s">
        <v>50</v>
      </c>
      <c r="Q108" s="8" t="s">
        <v>50</v>
      </c>
      <c r="R108" s="8" t="s">
        <v>50</v>
      </c>
      <c r="S108" s="8"/>
      <c r="T108" s="8"/>
      <c r="U108" s="8" t="s">
        <v>111</v>
      </c>
      <c r="V108" s="8" t="s">
        <v>792</v>
      </c>
      <c r="W108" s="8" t="s">
        <v>111</v>
      </c>
      <c r="X108" s="183" t="s">
        <v>100</v>
      </c>
      <c r="Y108" s="183" t="s">
        <v>100</v>
      </c>
      <c r="Z108" s="183" t="s">
        <v>101</v>
      </c>
      <c r="AA108" s="183" t="s">
        <v>100</v>
      </c>
      <c r="AB108" s="183"/>
      <c r="AC108" s="183" t="s">
        <v>101</v>
      </c>
      <c r="AD108" s="243">
        <v>152.2</v>
      </c>
      <c r="AE108" s="183">
        <v>1</v>
      </c>
      <c r="AF108" s="38" t="s">
        <v>174</v>
      </c>
      <c r="AG108" s="128"/>
    </row>
    <row r="109" spans="1:33" ht="30.75" customHeight="1">
      <c r="A109" s="98">
        <v>105</v>
      </c>
      <c r="B109" s="160" t="s">
        <v>223</v>
      </c>
      <c r="C109" s="161" t="s">
        <v>222</v>
      </c>
      <c r="D109" s="162" t="s">
        <v>111</v>
      </c>
      <c r="E109" s="128"/>
      <c r="F109" s="163"/>
      <c r="G109" s="173">
        <v>1970</v>
      </c>
      <c r="H109" s="177"/>
      <c r="I109" s="176">
        <v>410000</v>
      </c>
      <c r="J109" s="9"/>
      <c r="K109" s="125" t="s">
        <v>235</v>
      </c>
      <c r="L109" s="125" t="s">
        <v>116</v>
      </c>
      <c r="M109" s="125" t="s">
        <v>130</v>
      </c>
      <c r="N109" s="125" t="s">
        <v>220</v>
      </c>
      <c r="O109" s="118">
        <v>105</v>
      </c>
      <c r="P109" s="8" t="s">
        <v>50</v>
      </c>
      <c r="Q109" s="8" t="s">
        <v>50</v>
      </c>
      <c r="R109" s="8" t="s">
        <v>50</v>
      </c>
      <c r="S109" s="8"/>
      <c r="T109" s="8"/>
      <c r="U109" s="8" t="s">
        <v>111</v>
      </c>
      <c r="V109" s="8" t="s">
        <v>792</v>
      </c>
      <c r="W109" s="8" t="s">
        <v>111</v>
      </c>
      <c r="X109" s="183" t="s">
        <v>101</v>
      </c>
      <c r="Y109" s="183" t="s">
        <v>100</v>
      </c>
      <c r="Z109" s="183" t="s">
        <v>101</v>
      </c>
      <c r="AA109" s="183" t="s">
        <v>101</v>
      </c>
      <c r="AB109" s="183"/>
      <c r="AC109" s="183" t="s">
        <v>101</v>
      </c>
      <c r="AD109" s="243">
        <v>80</v>
      </c>
      <c r="AE109" s="183">
        <v>2</v>
      </c>
      <c r="AF109" s="38" t="s">
        <v>111</v>
      </c>
      <c r="AG109" s="128"/>
    </row>
    <row r="110" spans="1:33" ht="30.75" customHeight="1">
      <c r="A110" s="98">
        <v>106</v>
      </c>
      <c r="B110" s="178" t="s">
        <v>227</v>
      </c>
      <c r="C110" s="161" t="s">
        <v>222</v>
      </c>
      <c r="D110" s="162" t="s">
        <v>111</v>
      </c>
      <c r="E110" s="128"/>
      <c r="F110" s="163"/>
      <c r="G110" s="173">
        <v>1970</v>
      </c>
      <c r="H110" s="174"/>
      <c r="I110" s="176">
        <v>1360000</v>
      </c>
      <c r="J110" s="9"/>
      <c r="K110" s="125" t="s">
        <v>234</v>
      </c>
      <c r="L110" s="125" t="s">
        <v>116</v>
      </c>
      <c r="M110" s="125" t="s">
        <v>207</v>
      </c>
      <c r="N110" s="125" t="s">
        <v>233</v>
      </c>
      <c r="O110" s="118">
        <v>106</v>
      </c>
      <c r="P110" s="8" t="s">
        <v>50</v>
      </c>
      <c r="Q110" s="8" t="s">
        <v>50</v>
      </c>
      <c r="R110" s="8" t="s">
        <v>50</v>
      </c>
      <c r="S110" s="8"/>
      <c r="T110" s="8"/>
      <c r="U110" s="8" t="s">
        <v>111</v>
      </c>
      <c r="V110" s="8" t="s">
        <v>792</v>
      </c>
      <c r="W110" s="8" t="s">
        <v>111</v>
      </c>
      <c r="X110" s="183" t="s">
        <v>100</v>
      </c>
      <c r="Y110" s="183" t="s">
        <v>100</v>
      </c>
      <c r="Z110" s="183" t="s">
        <v>101</v>
      </c>
      <c r="AA110" s="183" t="s">
        <v>100</v>
      </c>
      <c r="AB110" s="183"/>
      <c r="AC110" s="183" t="s">
        <v>101</v>
      </c>
      <c r="AD110" s="243">
        <v>265.09</v>
      </c>
      <c r="AE110" s="183">
        <v>1</v>
      </c>
      <c r="AF110" s="38" t="s">
        <v>174</v>
      </c>
      <c r="AG110" s="128"/>
    </row>
    <row r="111" spans="1:33" ht="30.75" customHeight="1">
      <c r="A111" s="98">
        <v>107</v>
      </c>
      <c r="B111" s="178" t="s">
        <v>475</v>
      </c>
      <c r="C111" s="178"/>
      <c r="D111" s="162" t="s">
        <v>111</v>
      </c>
      <c r="E111" s="128"/>
      <c r="F111" s="125" t="s">
        <v>111</v>
      </c>
      <c r="G111" s="173">
        <v>1945</v>
      </c>
      <c r="H111" s="174"/>
      <c r="I111" s="176">
        <v>3671000</v>
      </c>
      <c r="J111" s="9"/>
      <c r="K111" s="125" t="s">
        <v>232</v>
      </c>
      <c r="L111" s="125" t="s">
        <v>116</v>
      </c>
      <c r="M111" s="125" t="s">
        <v>207</v>
      </c>
      <c r="N111" s="125" t="s">
        <v>230</v>
      </c>
      <c r="O111" s="118">
        <v>107</v>
      </c>
      <c r="P111" s="8" t="s">
        <v>50</v>
      </c>
      <c r="Q111" s="8" t="s">
        <v>50</v>
      </c>
      <c r="R111" s="8" t="s">
        <v>50</v>
      </c>
      <c r="S111" s="8"/>
      <c r="T111" s="8"/>
      <c r="U111" s="8" t="s">
        <v>111</v>
      </c>
      <c r="V111" s="8" t="s">
        <v>792</v>
      </c>
      <c r="W111" s="8" t="s">
        <v>111</v>
      </c>
      <c r="X111" s="183" t="s">
        <v>100</v>
      </c>
      <c r="Y111" s="183" t="s">
        <v>100</v>
      </c>
      <c r="Z111" s="183" t="s">
        <v>101</v>
      </c>
      <c r="AA111" s="183" t="s">
        <v>101</v>
      </c>
      <c r="AB111" s="183"/>
      <c r="AC111" s="183" t="s">
        <v>101</v>
      </c>
      <c r="AD111" s="243">
        <v>589</v>
      </c>
      <c r="AE111" s="183" t="s">
        <v>231</v>
      </c>
      <c r="AF111" s="38" t="s">
        <v>111</v>
      </c>
      <c r="AG111" s="128"/>
    </row>
    <row r="112" spans="1:33" ht="30.75" customHeight="1">
      <c r="A112" s="98">
        <v>108</v>
      </c>
      <c r="B112" s="178" t="s">
        <v>476</v>
      </c>
      <c r="C112" s="161" t="s">
        <v>222</v>
      </c>
      <c r="D112" s="162" t="s">
        <v>111</v>
      </c>
      <c r="E112" s="128"/>
      <c r="F112" s="163"/>
      <c r="G112" s="173">
        <v>1990</v>
      </c>
      <c r="H112" s="174"/>
      <c r="I112" s="179">
        <v>1467000</v>
      </c>
      <c r="J112" s="9"/>
      <c r="K112" s="125" t="s">
        <v>241</v>
      </c>
      <c r="L112" s="125" t="s">
        <v>116</v>
      </c>
      <c r="M112" s="125" t="s">
        <v>130</v>
      </c>
      <c r="N112" s="125" t="s">
        <v>240</v>
      </c>
      <c r="O112" s="118">
        <v>108</v>
      </c>
      <c r="P112" s="8" t="s">
        <v>50</v>
      </c>
      <c r="Q112" s="8" t="s">
        <v>50</v>
      </c>
      <c r="R112" s="8" t="s">
        <v>50</v>
      </c>
      <c r="S112" s="8"/>
      <c r="T112" s="8"/>
      <c r="U112" s="8" t="s">
        <v>111</v>
      </c>
      <c r="V112" s="8" t="s">
        <v>792</v>
      </c>
      <c r="W112" s="8" t="s">
        <v>111</v>
      </c>
      <c r="X112" s="183" t="s">
        <v>100</v>
      </c>
      <c r="Y112" s="183" t="s">
        <v>100</v>
      </c>
      <c r="Z112" s="183" t="s">
        <v>101</v>
      </c>
      <c r="AA112" s="183" t="s">
        <v>100</v>
      </c>
      <c r="AB112" s="183"/>
      <c r="AC112" s="183" t="s">
        <v>101</v>
      </c>
      <c r="AD112" s="243">
        <v>285.9</v>
      </c>
      <c r="AE112" s="183">
        <v>2</v>
      </c>
      <c r="AF112" s="38" t="s">
        <v>111</v>
      </c>
      <c r="AG112" s="128"/>
    </row>
    <row r="113" spans="1:33" s="22" customFormat="1" ht="25.5">
      <c r="A113" s="98">
        <v>109</v>
      </c>
      <c r="B113" s="178" t="s">
        <v>477</v>
      </c>
      <c r="C113" s="161" t="s">
        <v>222</v>
      </c>
      <c r="D113" s="162" t="s">
        <v>111</v>
      </c>
      <c r="E113" s="128"/>
      <c r="F113" s="163"/>
      <c r="G113" s="173">
        <v>1945</v>
      </c>
      <c r="H113" s="174"/>
      <c r="I113" s="172">
        <v>594000</v>
      </c>
      <c r="J113" s="9"/>
      <c r="K113" s="125" t="s">
        <v>478</v>
      </c>
      <c r="L113" s="125" t="s">
        <v>116</v>
      </c>
      <c r="M113" s="125" t="s">
        <v>207</v>
      </c>
      <c r="N113" s="125" t="s">
        <v>230</v>
      </c>
      <c r="O113" s="118">
        <v>109</v>
      </c>
      <c r="P113" s="8" t="s">
        <v>50</v>
      </c>
      <c r="Q113" s="8" t="s">
        <v>50</v>
      </c>
      <c r="R113" s="8" t="s">
        <v>50</v>
      </c>
      <c r="S113" s="8"/>
      <c r="T113" s="8"/>
      <c r="U113" s="8" t="s">
        <v>111</v>
      </c>
      <c r="V113" s="8" t="s">
        <v>792</v>
      </c>
      <c r="W113" s="8" t="s">
        <v>111</v>
      </c>
      <c r="X113" s="183" t="s">
        <v>101</v>
      </c>
      <c r="Y113" s="183" t="s">
        <v>100</v>
      </c>
      <c r="Z113" s="183" t="s">
        <v>101</v>
      </c>
      <c r="AA113" s="183" t="s">
        <v>100</v>
      </c>
      <c r="AB113" s="183"/>
      <c r="AC113" s="183" t="s">
        <v>101</v>
      </c>
      <c r="AD113" s="243">
        <v>115.82</v>
      </c>
      <c r="AE113" s="183">
        <v>1</v>
      </c>
      <c r="AF113" s="38" t="s">
        <v>174</v>
      </c>
      <c r="AG113" s="128"/>
    </row>
    <row r="114" spans="1:33" ht="27.75" customHeight="1">
      <c r="A114" s="98">
        <v>110</v>
      </c>
      <c r="B114" s="178" t="s">
        <v>479</v>
      </c>
      <c r="C114" s="161" t="s">
        <v>222</v>
      </c>
      <c r="D114" s="162" t="s">
        <v>111</v>
      </c>
      <c r="E114" s="128"/>
      <c r="F114" s="163"/>
      <c r="G114" s="173"/>
      <c r="H114" s="174"/>
      <c r="I114" s="176">
        <v>334000</v>
      </c>
      <c r="J114" s="9"/>
      <c r="K114" s="125" t="s">
        <v>239</v>
      </c>
      <c r="L114" s="125" t="s">
        <v>116</v>
      </c>
      <c r="M114" s="125" t="s">
        <v>207</v>
      </c>
      <c r="N114" s="125" t="s">
        <v>230</v>
      </c>
      <c r="O114" s="118">
        <v>110</v>
      </c>
      <c r="P114" s="8" t="s">
        <v>50</v>
      </c>
      <c r="Q114" s="8" t="s">
        <v>50</v>
      </c>
      <c r="R114" s="8" t="s">
        <v>50</v>
      </c>
      <c r="S114" s="8"/>
      <c r="T114" s="8"/>
      <c r="U114" s="8" t="s">
        <v>111</v>
      </c>
      <c r="V114" s="8" t="s">
        <v>792</v>
      </c>
      <c r="W114" s="8" t="s">
        <v>111</v>
      </c>
      <c r="X114" s="183" t="s">
        <v>101</v>
      </c>
      <c r="Y114" s="183" t="s">
        <v>101</v>
      </c>
      <c r="Z114" s="183" t="s">
        <v>101</v>
      </c>
      <c r="AA114" s="183" t="s">
        <v>100</v>
      </c>
      <c r="AB114" s="183"/>
      <c r="AC114" s="183" t="s">
        <v>101</v>
      </c>
      <c r="AD114" s="243">
        <v>65</v>
      </c>
      <c r="AE114" s="183">
        <v>2</v>
      </c>
      <c r="AF114" s="38" t="s">
        <v>111</v>
      </c>
      <c r="AG114" s="128"/>
    </row>
    <row r="115" spans="1:33" ht="25.5">
      <c r="A115" s="98">
        <v>111</v>
      </c>
      <c r="B115" s="180" t="s">
        <v>480</v>
      </c>
      <c r="C115" s="170" t="s">
        <v>222</v>
      </c>
      <c r="D115" s="171" t="s">
        <v>111</v>
      </c>
      <c r="E115" s="128"/>
      <c r="F115" s="163"/>
      <c r="G115" s="173">
        <v>1991</v>
      </c>
      <c r="H115" s="174"/>
      <c r="I115" s="176">
        <v>959000</v>
      </c>
      <c r="J115" s="9"/>
      <c r="K115" s="125" t="s">
        <v>238</v>
      </c>
      <c r="L115" s="125" t="s">
        <v>116</v>
      </c>
      <c r="M115" s="125" t="s">
        <v>207</v>
      </c>
      <c r="N115" s="125" t="s">
        <v>237</v>
      </c>
      <c r="O115" s="118">
        <v>111</v>
      </c>
      <c r="P115" s="8" t="s">
        <v>50</v>
      </c>
      <c r="Q115" s="8" t="s">
        <v>50</v>
      </c>
      <c r="R115" s="8" t="s">
        <v>50</v>
      </c>
      <c r="S115" s="8"/>
      <c r="T115" s="8"/>
      <c r="U115" s="8" t="s">
        <v>111</v>
      </c>
      <c r="V115" s="8" t="s">
        <v>792</v>
      </c>
      <c r="W115" s="8" t="s">
        <v>111</v>
      </c>
      <c r="X115" s="183" t="s">
        <v>100</v>
      </c>
      <c r="Y115" s="183" t="s">
        <v>100</v>
      </c>
      <c r="Z115" s="183" t="s">
        <v>101</v>
      </c>
      <c r="AA115" s="183" t="s">
        <v>100</v>
      </c>
      <c r="AB115" s="183"/>
      <c r="AC115" s="183" t="s">
        <v>101</v>
      </c>
      <c r="AD115" s="243">
        <v>186.95</v>
      </c>
      <c r="AE115" s="183">
        <v>1</v>
      </c>
      <c r="AF115" s="38" t="s">
        <v>174</v>
      </c>
      <c r="AG115" s="128"/>
    </row>
    <row r="116" spans="1:33" ht="21" customHeight="1">
      <c r="A116" s="98">
        <v>112</v>
      </c>
      <c r="B116" s="180" t="s">
        <v>204</v>
      </c>
      <c r="C116" s="178" t="s">
        <v>227</v>
      </c>
      <c r="D116" s="162" t="s">
        <v>222</v>
      </c>
      <c r="E116" s="128"/>
      <c r="F116" s="125" t="s">
        <v>111</v>
      </c>
      <c r="G116" s="173">
        <v>1970</v>
      </c>
      <c r="H116" s="181">
        <v>109985.23</v>
      </c>
      <c r="I116" s="176"/>
      <c r="J116" s="182"/>
      <c r="K116" s="125" t="s">
        <v>204</v>
      </c>
      <c r="L116" s="125"/>
      <c r="M116" s="125" t="s">
        <v>130</v>
      </c>
      <c r="N116" s="125" t="s">
        <v>220</v>
      </c>
      <c r="O116" s="118">
        <v>112</v>
      </c>
      <c r="P116" s="8" t="s">
        <v>50</v>
      </c>
      <c r="Q116" s="8" t="s">
        <v>50</v>
      </c>
      <c r="R116" s="8" t="s">
        <v>50</v>
      </c>
      <c r="S116" s="8"/>
      <c r="T116" s="8"/>
      <c r="U116" s="8" t="s">
        <v>111</v>
      </c>
      <c r="V116" s="8" t="s">
        <v>792</v>
      </c>
      <c r="W116" s="8" t="s">
        <v>111</v>
      </c>
      <c r="X116" s="183" t="s">
        <v>100</v>
      </c>
      <c r="Y116" s="183" t="s">
        <v>100</v>
      </c>
      <c r="Z116" s="183" t="s">
        <v>101</v>
      </c>
      <c r="AA116" s="183" t="s">
        <v>100</v>
      </c>
      <c r="AB116" s="183"/>
      <c r="AC116" s="183" t="s">
        <v>101</v>
      </c>
      <c r="AD116" s="243"/>
      <c r="AE116" s="183"/>
      <c r="AF116" s="38" t="s">
        <v>174</v>
      </c>
      <c r="AG116" s="128"/>
    </row>
    <row r="117" spans="1:33" ht="23.25" customHeight="1">
      <c r="A117" s="98">
        <v>113</v>
      </c>
      <c r="B117" s="180" t="s">
        <v>481</v>
      </c>
      <c r="C117" s="180" t="s">
        <v>227</v>
      </c>
      <c r="D117" s="171" t="s">
        <v>222</v>
      </c>
      <c r="E117" s="128"/>
      <c r="F117" s="125" t="s">
        <v>111</v>
      </c>
      <c r="G117" s="173">
        <v>1960</v>
      </c>
      <c r="H117" s="184">
        <v>2366.33</v>
      </c>
      <c r="I117" s="176"/>
      <c r="J117" s="182"/>
      <c r="K117" s="125" t="s">
        <v>481</v>
      </c>
      <c r="L117" s="125"/>
      <c r="M117" s="125" t="s">
        <v>130</v>
      </c>
      <c r="N117" s="125" t="s">
        <v>220</v>
      </c>
      <c r="O117" s="118">
        <v>113</v>
      </c>
      <c r="P117" s="8" t="s">
        <v>50</v>
      </c>
      <c r="Q117" s="8" t="s">
        <v>50</v>
      </c>
      <c r="R117" s="8" t="s">
        <v>50</v>
      </c>
      <c r="S117" s="8"/>
      <c r="T117" s="8"/>
      <c r="U117" s="8" t="s">
        <v>111</v>
      </c>
      <c r="V117" s="8" t="s">
        <v>792</v>
      </c>
      <c r="W117" s="8" t="s">
        <v>111</v>
      </c>
      <c r="X117" s="183" t="s">
        <v>101</v>
      </c>
      <c r="Y117" s="183" t="s">
        <v>101</v>
      </c>
      <c r="Z117" s="183" t="s">
        <v>101</v>
      </c>
      <c r="AA117" s="183" t="s">
        <v>100</v>
      </c>
      <c r="AB117" s="183"/>
      <c r="AC117" s="183" t="s">
        <v>101</v>
      </c>
      <c r="AD117" s="243"/>
      <c r="AE117" s="183"/>
      <c r="AF117" s="38" t="s">
        <v>174</v>
      </c>
      <c r="AG117" s="128"/>
    </row>
    <row r="118" spans="1:33" ht="25.5">
      <c r="A118" s="98">
        <v>114</v>
      </c>
      <c r="B118" s="168" t="s">
        <v>235</v>
      </c>
      <c r="C118" s="168" t="s">
        <v>223</v>
      </c>
      <c r="D118" s="185" t="s">
        <v>222</v>
      </c>
      <c r="E118" s="128"/>
      <c r="F118" s="125" t="s">
        <v>111</v>
      </c>
      <c r="G118" s="173">
        <v>1970</v>
      </c>
      <c r="H118" s="186"/>
      <c r="I118" s="187">
        <v>410000</v>
      </c>
      <c r="J118" s="182"/>
      <c r="K118" s="125" t="s">
        <v>235</v>
      </c>
      <c r="L118" s="125" t="s">
        <v>116</v>
      </c>
      <c r="M118" s="125" t="s">
        <v>130</v>
      </c>
      <c r="N118" s="125" t="s">
        <v>220</v>
      </c>
      <c r="O118" s="118">
        <v>114</v>
      </c>
      <c r="P118" s="8" t="s">
        <v>50</v>
      </c>
      <c r="Q118" s="8" t="s">
        <v>50</v>
      </c>
      <c r="R118" s="8" t="s">
        <v>50</v>
      </c>
      <c r="S118" s="8"/>
      <c r="T118" s="8"/>
      <c r="U118" s="8" t="s">
        <v>111</v>
      </c>
      <c r="V118" s="8" t="s">
        <v>792</v>
      </c>
      <c r="W118" s="8" t="s">
        <v>111</v>
      </c>
      <c r="X118" s="193" t="s">
        <v>101</v>
      </c>
      <c r="Y118" s="193" t="s">
        <v>100</v>
      </c>
      <c r="Z118" s="183" t="s">
        <v>101</v>
      </c>
      <c r="AA118" s="183" t="s">
        <v>101</v>
      </c>
      <c r="AB118" s="183" t="s">
        <v>100</v>
      </c>
      <c r="AC118" s="183" t="s">
        <v>101</v>
      </c>
      <c r="AD118" s="183">
        <v>80</v>
      </c>
      <c r="AE118" s="183">
        <v>2</v>
      </c>
      <c r="AF118" s="183" t="s">
        <v>315</v>
      </c>
      <c r="AG118" s="128"/>
    </row>
    <row r="119" spans="1:33" ht="21.75" customHeight="1">
      <c r="A119" s="98">
        <v>115</v>
      </c>
      <c r="B119" s="44" t="s">
        <v>503</v>
      </c>
      <c r="C119" s="44"/>
      <c r="D119" s="188"/>
      <c r="E119" s="44"/>
      <c r="F119" s="44"/>
      <c r="G119" s="8">
        <v>2018</v>
      </c>
      <c r="H119" s="189">
        <v>261088.5</v>
      </c>
      <c r="I119" s="172"/>
      <c r="J119" s="190"/>
      <c r="K119" s="8" t="s">
        <v>504</v>
      </c>
      <c r="L119" s="44"/>
      <c r="M119" s="44"/>
      <c r="N119" s="44"/>
      <c r="O119" s="118">
        <v>115</v>
      </c>
      <c r="P119" s="8"/>
      <c r="Q119" s="8"/>
      <c r="R119" s="8"/>
      <c r="S119" s="8"/>
      <c r="T119" s="8"/>
      <c r="U119" s="8"/>
      <c r="V119" s="8"/>
      <c r="W119" s="8"/>
      <c r="X119" s="44"/>
      <c r="Y119" s="44"/>
      <c r="Z119" s="44"/>
      <c r="AA119" s="44"/>
      <c r="AB119" s="44"/>
      <c r="AC119" s="44"/>
      <c r="AD119" s="128"/>
      <c r="AE119" s="128"/>
      <c r="AF119" s="128"/>
      <c r="AG119" s="128"/>
    </row>
    <row r="120" spans="1:33" ht="36.75" customHeight="1">
      <c r="A120" s="98">
        <v>116</v>
      </c>
      <c r="B120" s="44" t="s">
        <v>505</v>
      </c>
      <c r="C120" s="44" t="s">
        <v>326</v>
      </c>
      <c r="D120" s="44"/>
      <c r="E120" s="44"/>
      <c r="F120" s="44"/>
      <c r="G120" s="8">
        <v>2018</v>
      </c>
      <c r="H120" s="189">
        <v>19537.32</v>
      </c>
      <c r="I120" s="172"/>
      <c r="J120" s="190"/>
      <c r="K120" s="8" t="s">
        <v>351</v>
      </c>
      <c r="L120" s="44"/>
      <c r="M120" s="44"/>
      <c r="N120" s="44"/>
      <c r="O120" s="118">
        <v>116</v>
      </c>
      <c r="P120" s="8"/>
      <c r="Q120" s="8"/>
      <c r="R120" s="8"/>
      <c r="S120" s="8"/>
      <c r="T120" s="8"/>
      <c r="U120" s="8"/>
      <c r="V120" s="8"/>
      <c r="W120" s="8"/>
      <c r="X120" s="44"/>
      <c r="Y120" s="44"/>
      <c r="Z120" s="44"/>
      <c r="AA120" s="44"/>
      <c r="AB120" s="44"/>
      <c r="AC120" s="44"/>
      <c r="AD120" s="128"/>
      <c r="AE120" s="128"/>
      <c r="AF120" s="128"/>
      <c r="AG120" s="128"/>
    </row>
    <row r="121" spans="1:33" ht="21.75" customHeight="1">
      <c r="A121" s="98">
        <v>117</v>
      </c>
      <c r="B121" s="44" t="s">
        <v>506</v>
      </c>
      <c r="C121" s="44" t="s">
        <v>326</v>
      </c>
      <c r="D121" s="44"/>
      <c r="E121" s="44"/>
      <c r="F121" s="44"/>
      <c r="G121" s="8"/>
      <c r="H121" s="189">
        <v>6009.9</v>
      </c>
      <c r="I121" s="191"/>
      <c r="J121" s="190"/>
      <c r="K121" s="8" t="s">
        <v>348</v>
      </c>
      <c r="L121" s="44"/>
      <c r="M121" s="44"/>
      <c r="N121" s="44"/>
      <c r="O121" s="118">
        <v>117</v>
      </c>
      <c r="P121" s="8"/>
      <c r="Q121" s="8"/>
      <c r="R121" s="8"/>
      <c r="S121" s="8"/>
      <c r="T121" s="8"/>
      <c r="U121" s="8"/>
      <c r="V121" s="8"/>
      <c r="W121" s="8"/>
      <c r="X121" s="44"/>
      <c r="Y121" s="44"/>
      <c r="Z121" s="44"/>
      <c r="AA121" s="44"/>
      <c r="AB121" s="44"/>
      <c r="AC121" s="44"/>
      <c r="AD121" s="128"/>
      <c r="AE121" s="128"/>
      <c r="AF121" s="128"/>
      <c r="AG121" s="128"/>
    </row>
    <row r="122" spans="1:33" ht="21.75" customHeight="1">
      <c r="A122" s="98">
        <v>118</v>
      </c>
      <c r="B122" s="44" t="s">
        <v>507</v>
      </c>
      <c r="C122" s="44" t="s">
        <v>378</v>
      </c>
      <c r="D122" s="44"/>
      <c r="E122" s="44"/>
      <c r="F122" s="44"/>
      <c r="G122" s="8"/>
      <c r="H122" s="189">
        <v>20000</v>
      </c>
      <c r="I122" s="146"/>
      <c r="J122" s="190"/>
      <c r="K122" s="8" t="s">
        <v>508</v>
      </c>
      <c r="L122" s="44"/>
      <c r="M122" s="44"/>
      <c r="N122" s="44"/>
      <c r="O122" s="118">
        <v>118</v>
      </c>
      <c r="P122" s="8"/>
      <c r="Q122" s="8"/>
      <c r="R122" s="8"/>
      <c r="S122" s="8"/>
      <c r="T122" s="8"/>
      <c r="U122" s="8"/>
      <c r="V122" s="8"/>
      <c r="W122" s="8"/>
      <c r="X122" s="44"/>
      <c r="Y122" s="44"/>
      <c r="Z122" s="44"/>
      <c r="AA122" s="44"/>
      <c r="AB122" s="44"/>
      <c r="AC122" s="44"/>
      <c r="AD122" s="128"/>
      <c r="AE122" s="128"/>
      <c r="AF122" s="128"/>
      <c r="AG122" s="128"/>
    </row>
    <row r="123" spans="1:33" ht="21.75" customHeight="1">
      <c r="A123" s="98">
        <v>119</v>
      </c>
      <c r="B123" s="44" t="s">
        <v>509</v>
      </c>
      <c r="C123" s="44" t="s">
        <v>387</v>
      </c>
      <c r="D123" s="44"/>
      <c r="E123" s="44"/>
      <c r="F123" s="44"/>
      <c r="G123" s="8"/>
      <c r="H123" s="189">
        <v>6500</v>
      </c>
      <c r="I123" s="121"/>
      <c r="J123" s="190"/>
      <c r="K123" s="8" t="s">
        <v>510</v>
      </c>
      <c r="L123" s="44"/>
      <c r="M123" s="44"/>
      <c r="N123" s="44"/>
      <c r="O123" s="118">
        <v>119</v>
      </c>
      <c r="P123" s="8"/>
      <c r="Q123" s="8"/>
      <c r="R123" s="8"/>
      <c r="S123" s="8"/>
      <c r="T123" s="8"/>
      <c r="U123" s="8"/>
      <c r="V123" s="8"/>
      <c r="W123" s="8"/>
      <c r="X123" s="44"/>
      <c r="Y123" s="44"/>
      <c r="Z123" s="44"/>
      <c r="AA123" s="44"/>
      <c r="AB123" s="44"/>
      <c r="AC123" s="44"/>
      <c r="AD123" s="128"/>
      <c r="AE123" s="128"/>
      <c r="AF123" s="128"/>
      <c r="AG123" s="128"/>
    </row>
    <row r="124" spans="1:33" ht="21.75" customHeight="1">
      <c r="A124" s="98">
        <v>120</v>
      </c>
      <c r="B124" s="44" t="s">
        <v>511</v>
      </c>
      <c r="C124" s="44" t="s">
        <v>326</v>
      </c>
      <c r="D124" s="44"/>
      <c r="E124" s="44"/>
      <c r="F124" s="44"/>
      <c r="G124" s="8"/>
      <c r="H124" s="189">
        <v>5162.6</v>
      </c>
      <c r="I124" s="121"/>
      <c r="J124" s="190"/>
      <c r="K124" s="8" t="s">
        <v>334</v>
      </c>
      <c r="L124" s="44"/>
      <c r="M124" s="44"/>
      <c r="N124" s="44"/>
      <c r="O124" s="118">
        <v>120</v>
      </c>
      <c r="P124" s="8"/>
      <c r="Q124" s="8"/>
      <c r="R124" s="8"/>
      <c r="S124" s="8"/>
      <c r="T124" s="8"/>
      <c r="U124" s="8"/>
      <c r="V124" s="8"/>
      <c r="W124" s="8"/>
      <c r="X124" s="44"/>
      <c r="Y124" s="44"/>
      <c r="Z124" s="44"/>
      <c r="AA124" s="44"/>
      <c r="AB124" s="44"/>
      <c r="AC124" s="44"/>
      <c r="AD124" s="128"/>
      <c r="AE124" s="128"/>
      <c r="AF124" s="128"/>
      <c r="AG124" s="128"/>
    </row>
    <row r="125" spans="1:33" ht="21.75" customHeight="1">
      <c r="A125" s="98">
        <v>121</v>
      </c>
      <c r="B125" s="44" t="s">
        <v>512</v>
      </c>
      <c r="C125" s="44" t="s">
        <v>326</v>
      </c>
      <c r="D125" s="44"/>
      <c r="E125" s="44"/>
      <c r="F125" s="44"/>
      <c r="G125" s="8"/>
      <c r="H125" s="189">
        <v>10225.3</v>
      </c>
      <c r="I125" s="121"/>
      <c r="J125" s="190"/>
      <c r="K125" s="8" t="s">
        <v>196</v>
      </c>
      <c r="L125" s="44"/>
      <c r="M125" s="44"/>
      <c r="N125" s="44"/>
      <c r="O125" s="118">
        <v>121</v>
      </c>
      <c r="P125" s="8"/>
      <c r="Q125" s="8"/>
      <c r="R125" s="8"/>
      <c r="S125" s="8"/>
      <c r="T125" s="8"/>
      <c r="U125" s="8"/>
      <c r="V125" s="8"/>
      <c r="W125" s="8"/>
      <c r="X125" s="44"/>
      <c r="Y125" s="44"/>
      <c r="Z125" s="44"/>
      <c r="AA125" s="44"/>
      <c r="AB125" s="44"/>
      <c r="AC125" s="44"/>
      <c r="AD125" s="128"/>
      <c r="AE125" s="128"/>
      <c r="AF125" s="128"/>
      <c r="AG125" s="128"/>
    </row>
    <row r="126" spans="1:33" ht="21.75" customHeight="1">
      <c r="A126" s="98">
        <v>122</v>
      </c>
      <c r="B126" s="44" t="s">
        <v>506</v>
      </c>
      <c r="C126" s="44" t="s">
        <v>326</v>
      </c>
      <c r="D126" s="44"/>
      <c r="E126" s="44"/>
      <c r="F126" s="44"/>
      <c r="G126" s="8">
        <v>2019</v>
      </c>
      <c r="H126" s="189">
        <v>8455.6</v>
      </c>
      <c r="I126" s="121"/>
      <c r="J126" s="190"/>
      <c r="K126" s="8" t="s">
        <v>356</v>
      </c>
      <c r="L126" s="44"/>
      <c r="M126" s="44"/>
      <c r="N126" s="44"/>
      <c r="O126" s="118">
        <v>122</v>
      </c>
      <c r="P126" s="8"/>
      <c r="Q126" s="8"/>
      <c r="R126" s="8"/>
      <c r="S126" s="8"/>
      <c r="T126" s="8"/>
      <c r="U126" s="8"/>
      <c r="V126" s="8"/>
      <c r="W126" s="8"/>
      <c r="X126" s="44"/>
      <c r="Y126" s="44"/>
      <c r="Z126" s="44"/>
      <c r="AA126" s="44"/>
      <c r="AB126" s="44"/>
      <c r="AC126" s="44"/>
      <c r="AD126" s="128"/>
      <c r="AE126" s="128"/>
      <c r="AF126" s="128"/>
      <c r="AG126" s="128"/>
    </row>
    <row r="127" spans="1:33" ht="21.75" customHeight="1">
      <c r="A127" s="98">
        <v>123</v>
      </c>
      <c r="B127" s="44" t="s">
        <v>563</v>
      </c>
      <c r="C127" s="44" t="s">
        <v>564</v>
      </c>
      <c r="D127" s="44"/>
      <c r="E127" s="44"/>
      <c r="F127" s="44"/>
      <c r="G127" s="8">
        <v>2019</v>
      </c>
      <c r="H127" s="192">
        <v>26573.49</v>
      </c>
      <c r="I127" s="121"/>
      <c r="J127" s="190"/>
      <c r="K127" s="8" t="s">
        <v>359</v>
      </c>
      <c r="L127" s="44"/>
      <c r="M127" s="44"/>
      <c r="N127" s="44"/>
      <c r="O127" s="118">
        <v>123</v>
      </c>
      <c r="P127" s="8"/>
      <c r="Q127" s="8"/>
      <c r="R127" s="8"/>
      <c r="S127" s="8"/>
      <c r="T127" s="8"/>
      <c r="U127" s="8"/>
      <c r="V127" s="8"/>
      <c r="W127" s="8"/>
      <c r="X127" s="44"/>
      <c r="Y127" s="44"/>
      <c r="Z127" s="44"/>
      <c r="AA127" s="44"/>
      <c r="AB127" s="44"/>
      <c r="AC127" s="44"/>
      <c r="AD127" s="128"/>
      <c r="AE127" s="128"/>
      <c r="AF127" s="128"/>
      <c r="AG127" s="128"/>
    </row>
    <row r="128" spans="1:33" ht="31.5" customHeight="1">
      <c r="A128" s="98">
        <v>124</v>
      </c>
      <c r="B128" s="44" t="s">
        <v>684</v>
      </c>
      <c r="C128" s="44" t="s">
        <v>326</v>
      </c>
      <c r="D128" s="44"/>
      <c r="E128" s="44"/>
      <c r="F128" s="44"/>
      <c r="G128" s="8">
        <v>2020</v>
      </c>
      <c r="H128" s="189">
        <v>15000</v>
      </c>
      <c r="I128" s="121"/>
      <c r="J128" s="190"/>
      <c r="K128" s="8" t="s">
        <v>685</v>
      </c>
      <c r="L128" s="44"/>
      <c r="M128" s="44"/>
      <c r="N128" s="44"/>
      <c r="O128" s="118">
        <v>124</v>
      </c>
      <c r="P128" s="8"/>
      <c r="Q128" s="8"/>
      <c r="R128" s="8"/>
      <c r="S128" s="8"/>
      <c r="T128" s="8"/>
      <c r="U128" s="8"/>
      <c r="V128" s="8"/>
      <c r="W128" s="8"/>
      <c r="X128" s="44"/>
      <c r="Y128" s="44"/>
      <c r="Z128" s="44"/>
      <c r="AA128" s="44"/>
      <c r="AB128" s="44"/>
      <c r="AC128" s="44"/>
      <c r="AD128" s="128"/>
      <c r="AE128" s="128"/>
      <c r="AF128" s="128"/>
      <c r="AG128" s="128"/>
    </row>
    <row r="129" spans="1:33" ht="27.75" customHeight="1">
      <c r="A129" s="98">
        <v>125</v>
      </c>
      <c r="B129" s="44" t="s">
        <v>686</v>
      </c>
      <c r="C129" s="44" t="s">
        <v>326</v>
      </c>
      <c r="D129" s="44"/>
      <c r="E129" s="44"/>
      <c r="F129" s="44"/>
      <c r="G129" s="8">
        <v>2020</v>
      </c>
      <c r="H129" s="189">
        <v>19083.81</v>
      </c>
      <c r="I129" s="146"/>
      <c r="J129" s="190"/>
      <c r="K129" s="8" t="s">
        <v>346</v>
      </c>
      <c r="L129" s="44"/>
      <c r="M129" s="44"/>
      <c r="N129" s="44"/>
      <c r="O129" s="118">
        <v>125</v>
      </c>
      <c r="P129" s="8"/>
      <c r="Q129" s="8"/>
      <c r="R129" s="8"/>
      <c r="S129" s="8"/>
      <c r="T129" s="8"/>
      <c r="U129" s="8"/>
      <c r="V129" s="8"/>
      <c r="W129" s="8"/>
      <c r="X129" s="44"/>
      <c r="Y129" s="44"/>
      <c r="Z129" s="44"/>
      <c r="AA129" s="44"/>
      <c r="AB129" s="44"/>
      <c r="AC129" s="44"/>
      <c r="AD129" s="128"/>
      <c r="AE129" s="128"/>
      <c r="AF129" s="128"/>
      <c r="AG129" s="128"/>
    </row>
    <row r="130" spans="1:33" ht="21.75" customHeight="1">
      <c r="A130" s="98">
        <v>126</v>
      </c>
      <c r="B130" s="128" t="s">
        <v>687</v>
      </c>
      <c r="C130" s="44" t="s">
        <v>326</v>
      </c>
      <c r="D130" s="44"/>
      <c r="E130" s="44"/>
      <c r="F130" s="44"/>
      <c r="G130" s="8">
        <v>2020</v>
      </c>
      <c r="H130" s="189">
        <v>20618.3</v>
      </c>
      <c r="I130" s="146"/>
      <c r="J130" s="190"/>
      <c r="K130" s="8" t="s">
        <v>349</v>
      </c>
      <c r="L130" s="44"/>
      <c r="M130" s="44"/>
      <c r="N130" s="44"/>
      <c r="O130" s="118">
        <v>126</v>
      </c>
      <c r="P130" s="8"/>
      <c r="Q130" s="8"/>
      <c r="R130" s="8"/>
      <c r="S130" s="8"/>
      <c r="T130" s="8"/>
      <c r="U130" s="8"/>
      <c r="V130" s="8"/>
      <c r="W130" s="8"/>
      <c r="X130" s="44"/>
      <c r="Y130" s="44"/>
      <c r="Z130" s="44"/>
      <c r="AA130" s="44"/>
      <c r="AB130" s="44"/>
      <c r="AC130" s="44"/>
      <c r="AD130" s="128"/>
      <c r="AE130" s="128"/>
      <c r="AF130" s="128"/>
      <c r="AG130" s="128"/>
    </row>
    <row r="131" spans="1:33" s="22" customFormat="1" ht="29.25" customHeight="1">
      <c r="A131" s="98">
        <v>127</v>
      </c>
      <c r="B131" s="44" t="s">
        <v>688</v>
      </c>
      <c r="C131" s="44" t="s">
        <v>326</v>
      </c>
      <c r="D131" s="44"/>
      <c r="E131" s="44"/>
      <c r="F131" s="44"/>
      <c r="G131" s="8">
        <v>2020</v>
      </c>
      <c r="H131" s="189">
        <v>23000</v>
      </c>
      <c r="I131" s="121"/>
      <c r="J131" s="190"/>
      <c r="K131" s="8" t="s">
        <v>356</v>
      </c>
      <c r="L131" s="44"/>
      <c r="M131" s="44"/>
      <c r="N131" s="44"/>
      <c r="O131" s="118">
        <v>127</v>
      </c>
      <c r="P131" s="8"/>
      <c r="Q131" s="8"/>
      <c r="R131" s="8"/>
      <c r="S131" s="8"/>
      <c r="T131" s="8"/>
      <c r="U131" s="8"/>
      <c r="V131" s="8"/>
      <c r="W131" s="8"/>
      <c r="X131" s="44"/>
      <c r="Y131" s="44"/>
      <c r="Z131" s="44"/>
      <c r="AA131" s="44"/>
      <c r="AB131" s="44"/>
      <c r="AC131" s="44"/>
      <c r="AD131" s="128"/>
      <c r="AE131" s="128"/>
      <c r="AF131" s="128"/>
      <c r="AG131" s="128"/>
    </row>
    <row r="132" spans="1:33" s="22" customFormat="1" ht="21.75" customHeight="1">
      <c r="A132" s="98">
        <v>128</v>
      </c>
      <c r="B132" s="44" t="s">
        <v>506</v>
      </c>
      <c r="C132" s="44" t="s">
        <v>326</v>
      </c>
      <c r="D132" s="44"/>
      <c r="E132" s="44"/>
      <c r="F132" s="44"/>
      <c r="G132" s="8">
        <v>2020</v>
      </c>
      <c r="H132" s="189">
        <v>4868.84</v>
      </c>
      <c r="I132" s="121"/>
      <c r="J132" s="190"/>
      <c r="K132" s="8" t="s">
        <v>196</v>
      </c>
      <c r="L132" s="44"/>
      <c r="M132" s="44"/>
      <c r="N132" s="44"/>
      <c r="O132" s="118">
        <v>128</v>
      </c>
      <c r="P132" s="8"/>
      <c r="Q132" s="8"/>
      <c r="R132" s="8"/>
      <c r="S132" s="8"/>
      <c r="T132" s="8"/>
      <c r="U132" s="8"/>
      <c r="V132" s="8"/>
      <c r="W132" s="8"/>
      <c r="X132" s="44"/>
      <c r="Y132" s="44"/>
      <c r="Z132" s="44"/>
      <c r="AA132" s="44"/>
      <c r="AB132" s="44"/>
      <c r="AC132" s="44"/>
      <c r="AD132" s="128"/>
      <c r="AE132" s="128"/>
      <c r="AF132" s="128"/>
      <c r="AG132" s="128"/>
    </row>
    <row r="133" spans="1:33" s="22" customFormat="1" ht="21.75" customHeight="1">
      <c r="A133" s="98">
        <v>129</v>
      </c>
      <c r="B133" s="44" t="s">
        <v>506</v>
      </c>
      <c r="C133" s="44" t="s">
        <v>326</v>
      </c>
      <c r="D133" s="44"/>
      <c r="E133" s="44"/>
      <c r="F133" s="44"/>
      <c r="G133" s="8">
        <v>2020</v>
      </c>
      <c r="H133" s="189">
        <v>6579.68</v>
      </c>
      <c r="I133" s="121"/>
      <c r="J133" s="190"/>
      <c r="K133" s="8" t="s">
        <v>355</v>
      </c>
      <c r="L133" s="44"/>
      <c r="M133" s="44"/>
      <c r="N133" s="44"/>
      <c r="O133" s="118">
        <v>129</v>
      </c>
      <c r="P133" s="8"/>
      <c r="Q133" s="8"/>
      <c r="R133" s="8"/>
      <c r="S133" s="8"/>
      <c r="T133" s="8"/>
      <c r="U133" s="8"/>
      <c r="V133" s="8"/>
      <c r="W133" s="8"/>
      <c r="X133" s="44"/>
      <c r="Y133" s="44"/>
      <c r="Z133" s="44"/>
      <c r="AA133" s="44"/>
      <c r="AB133" s="44"/>
      <c r="AC133" s="44"/>
      <c r="AD133" s="128"/>
      <c r="AE133" s="128"/>
      <c r="AF133" s="128"/>
      <c r="AG133" s="128"/>
    </row>
    <row r="134" spans="1:33" s="22" customFormat="1" ht="39.75" customHeight="1">
      <c r="A134" s="98">
        <v>130</v>
      </c>
      <c r="B134" s="44" t="s">
        <v>689</v>
      </c>
      <c r="C134" s="44" t="s">
        <v>326</v>
      </c>
      <c r="D134" s="44"/>
      <c r="E134" s="44"/>
      <c r="F134" s="44"/>
      <c r="G134" s="8">
        <v>2020</v>
      </c>
      <c r="H134" s="189">
        <v>144999.39</v>
      </c>
      <c r="I134" s="121"/>
      <c r="J134" s="190"/>
      <c r="K134" s="8" t="s">
        <v>690</v>
      </c>
      <c r="L134" s="44"/>
      <c r="M134" s="44"/>
      <c r="N134" s="44"/>
      <c r="O134" s="118">
        <v>130</v>
      </c>
      <c r="P134" s="8"/>
      <c r="Q134" s="8"/>
      <c r="R134" s="8"/>
      <c r="S134" s="8"/>
      <c r="T134" s="8"/>
      <c r="U134" s="8"/>
      <c r="V134" s="8"/>
      <c r="W134" s="8"/>
      <c r="X134" s="44"/>
      <c r="Y134" s="44"/>
      <c r="Z134" s="44"/>
      <c r="AA134" s="44"/>
      <c r="AB134" s="44"/>
      <c r="AC134" s="44"/>
      <c r="AD134" s="128"/>
      <c r="AE134" s="128"/>
      <c r="AF134" s="128"/>
      <c r="AG134" s="128"/>
    </row>
    <row r="135" spans="1:33" s="22" customFormat="1" ht="21.75" customHeight="1">
      <c r="A135" s="98">
        <v>131</v>
      </c>
      <c r="B135" s="44" t="s">
        <v>691</v>
      </c>
      <c r="C135" s="44" t="s">
        <v>326</v>
      </c>
      <c r="D135" s="44"/>
      <c r="E135" s="44"/>
      <c r="F135" s="44"/>
      <c r="G135" s="8">
        <v>2020</v>
      </c>
      <c r="H135" s="189">
        <v>52153.95</v>
      </c>
      <c r="I135" s="121"/>
      <c r="J135" s="190"/>
      <c r="K135" s="8" t="s">
        <v>196</v>
      </c>
      <c r="L135" s="190"/>
      <c r="M135" s="44"/>
      <c r="N135" s="44"/>
      <c r="O135" s="118">
        <v>131</v>
      </c>
      <c r="P135" s="8"/>
      <c r="Q135" s="8"/>
      <c r="R135" s="8"/>
      <c r="S135" s="8"/>
      <c r="T135" s="8"/>
      <c r="U135" s="8"/>
      <c r="V135" s="8"/>
      <c r="W135" s="8"/>
      <c r="X135" s="44"/>
      <c r="Y135" s="44"/>
      <c r="Z135" s="44"/>
      <c r="AA135" s="44"/>
      <c r="AB135" s="44"/>
      <c r="AC135" s="44"/>
      <c r="AD135" s="128"/>
      <c r="AE135" s="128"/>
      <c r="AF135" s="128"/>
      <c r="AG135" s="128"/>
    </row>
    <row r="136" spans="1:33" s="22" customFormat="1" ht="21.75" customHeight="1">
      <c r="A136" s="98">
        <v>132</v>
      </c>
      <c r="B136" s="44" t="s">
        <v>691</v>
      </c>
      <c r="C136" s="44" t="s">
        <v>326</v>
      </c>
      <c r="D136" s="44"/>
      <c r="E136" s="44"/>
      <c r="F136" s="44"/>
      <c r="G136" s="8">
        <v>2020</v>
      </c>
      <c r="H136" s="189">
        <v>48301.03</v>
      </c>
      <c r="I136" s="121"/>
      <c r="J136" s="190"/>
      <c r="K136" s="8" t="s">
        <v>692</v>
      </c>
      <c r="L136" s="190"/>
      <c r="M136" s="44"/>
      <c r="N136" s="44"/>
      <c r="O136" s="118">
        <v>132</v>
      </c>
      <c r="P136" s="8"/>
      <c r="Q136" s="8"/>
      <c r="R136" s="8"/>
      <c r="S136" s="8"/>
      <c r="T136" s="8"/>
      <c r="U136" s="8"/>
      <c r="V136" s="8"/>
      <c r="W136" s="8"/>
      <c r="X136" s="44"/>
      <c r="Y136" s="44"/>
      <c r="Z136" s="44"/>
      <c r="AA136" s="44"/>
      <c r="AB136" s="44"/>
      <c r="AC136" s="44"/>
      <c r="AD136" s="128"/>
      <c r="AE136" s="128"/>
      <c r="AF136" s="128"/>
      <c r="AG136" s="128"/>
    </row>
    <row r="137" spans="1:33" s="22" customFormat="1" ht="30.75" customHeight="1">
      <c r="A137" s="98">
        <v>133</v>
      </c>
      <c r="B137" s="44" t="s">
        <v>691</v>
      </c>
      <c r="C137" s="44" t="s">
        <v>326</v>
      </c>
      <c r="D137" s="44"/>
      <c r="E137" s="44"/>
      <c r="F137" s="44"/>
      <c r="G137" s="8">
        <v>2020</v>
      </c>
      <c r="H137" s="189">
        <v>110170.88</v>
      </c>
      <c r="I137" s="121"/>
      <c r="J137" s="190"/>
      <c r="K137" s="8" t="s">
        <v>339</v>
      </c>
      <c r="L137" s="190"/>
      <c r="M137" s="44"/>
      <c r="N137" s="44"/>
      <c r="O137" s="118">
        <v>133</v>
      </c>
      <c r="P137" s="8"/>
      <c r="Q137" s="8"/>
      <c r="R137" s="8"/>
      <c r="S137" s="8"/>
      <c r="T137" s="8"/>
      <c r="U137" s="8"/>
      <c r="V137" s="8"/>
      <c r="W137" s="8"/>
      <c r="X137" s="44"/>
      <c r="Y137" s="44"/>
      <c r="Z137" s="44"/>
      <c r="AA137" s="44"/>
      <c r="AB137" s="44"/>
      <c r="AC137" s="44"/>
      <c r="AD137" s="128"/>
      <c r="AE137" s="128"/>
      <c r="AF137" s="128"/>
      <c r="AG137" s="128"/>
    </row>
    <row r="138" spans="1:33" s="22" customFormat="1" ht="21.75" customHeight="1">
      <c r="A138" s="98">
        <v>134</v>
      </c>
      <c r="B138" s="44" t="s">
        <v>691</v>
      </c>
      <c r="C138" s="44" t="s">
        <v>326</v>
      </c>
      <c r="D138" s="44"/>
      <c r="E138" s="44"/>
      <c r="F138" s="44"/>
      <c r="G138" s="8">
        <v>2020</v>
      </c>
      <c r="H138" s="189">
        <v>48364.14</v>
      </c>
      <c r="I138" s="121"/>
      <c r="J138" s="190"/>
      <c r="K138" s="8" t="s">
        <v>346</v>
      </c>
      <c r="L138" s="190"/>
      <c r="M138" s="44"/>
      <c r="N138" s="44"/>
      <c r="O138" s="118">
        <v>134</v>
      </c>
      <c r="P138" s="8"/>
      <c r="Q138" s="8"/>
      <c r="R138" s="8"/>
      <c r="S138" s="8"/>
      <c r="T138" s="8"/>
      <c r="U138" s="8"/>
      <c r="V138" s="8"/>
      <c r="W138" s="8"/>
      <c r="X138" s="44"/>
      <c r="Y138" s="44"/>
      <c r="Z138" s="44"/>
      <c r="AA138" s="44"/>
      <c r="AB138" s="44"/>
      <c r="AC138" s="44"/>
      <c r="AD138" s="128"/>
      <c r="AE138" s="128"/>
      <c r="AF138" s="128"/>
      <c r="AG138" s="128"/>
    </row>
    <row r="139" spans="1:33" s="22" customFormat="1" ht="27" customHeight="1">
      <c r="A139" s="98">
        <v>135</v>
      </c>
      <c r="B139" s="193" t="s">
        <v>784</v>
      </c>
      <c r="C139" s="193" t="s">
        <v>326</v>
      </c>
      <c r="D139" s="193"/>
      <c r="E139" s="193"/>
      <c r="F139" s="193"/>
      <c r="G139" s="98">
        <v>2021</v>
      </c>
      <c r="H139" s="194"/>
      <c r="I139" s="121">
        <v>820000</v>
      </c>
      <c r="J139" s="195"/>
      <c r="K139" s="98" t="s">
        <v>339</v>
      </c>
      <c r="L139" s="193"/>
      <c r="M139" s="193"/>
      <c r="N139" s="193"/>
      <c r="O139" s="118">
        <v>135</v>
      </c>
      <c r="P139" s="98" t="s">
        <v>50</v>
      </c>
      <c r="Q139" s="98" t="s">
        <v>50</v>
      </c>
      <c r="R139" s="98" t="s">
        <v>50</v>
      </c>
      <c r="S139" s="98"/>
      <c r="T139" s="98"/>
      <c r="U139" s="98" t="s">
        <v>50</v>
      </c>
      <c r="V139" s="98" t="s">
        <v>797</v>
      </c>
      <c r="W139" s="98" t="s">
        <v>798</v>
      </c>
      <c r="X139" s="183" t="s">
        <v>100</v>
      </c>
      <c r="Y139" s="183" t="s">
        <v>100</v>
      </c>
      <c r="Z139" s="183" t="s">
        <v>100</v>
      </c>
      <c r="AA139" s="101" t="s">
        <v>799</v>
      </c>
      <c r="AB139" s="183"/>
      <c r="AC139" s="183" t="s">
        <v>100</v>
      </c>
      <c r="AD139" s="196">
        <v>182</v>
      </c>
      <c r="AE139" s="38">
        <v>2</v>
      </c>
      <c r="AF139" s="38" t="s">
        <v>109</v>
      </c>
      <c r="AG139" s="38" t="s">
        <v>109</v>
      </c>
    </row>
    <row r="140" spans="1:33" s="22" customFormat="1" ht="27" customHeight="1">
      <c r="A140" s="98">
        <v>136</v>
      </c>
      <c r="B140" s="193" t="s">
        <v>785</v>
      </c>
      <c r="C140" s="193" t="s">
        <v>326</v>
      </c>
      <c r="D140" s="193"/>
      <c r="E140" s="193"/>
      <c r="F140" s="193"/>
      <c r="G140" s="98">
        <v>2021</v>
      </c>
      <c r="H140" s="194">
        <v>397545</v>
      </c>
      <c r="I140" s="121"/>
      <c r="J140" s="195"/>
      <c r="K140" s="98" t="s">
        <v>339</v>
      </c>
      <c r="L140" s="193"/>
      <c r="M140" s="193"/>
      <c r="N140" s="193"/>
      <c r="O140" s="118">
        <v>136</v>
      </c>
      <c r="P140" s="98" t="s">
        <v>50</v>
      </c>
      <c r="Q140" s="98" t="s">
        <v>50</v>
      </c>
      <c r="R140" s="98" t="s">
        <v>50</v>
      </c>
      <c r="S140" s="98"/>
      <c r="T140" s="98"/>
      <c r="U140" s="98" t="s">
        <v>50</v>
      </c>
      <c r="V140" s="98" t="s">
        <v>797</v>
      </c>
      <c r="W140" s="98" t="s">
        <v>50</v>
      </c>
      <c r="X140" s="183" t="s">
        <v>100</v>
      </c>
      <c r="Y140" s="183"/>
      <c r="Z140" s="183"/>
      <c r="AA140" s="101"/>
      <c r="AB140" s="183"/>
      <c r="AC140" s="183"/>
      <c r="AD140" s="197">
        <v>14.8</v>
      </c>
      <c r="AE140" s="38">
        <v>1</v>
      </c>
      <c r="AF140" s="38" t="s">
        <v>109</v>
      </c>
      <c r="AG140" s="38" t="s">
        <v>109</v>
      </c>
    </row>
    <row r="141" spans="1:33" s="22" customFormat="1" ht="27" customHeight="1">
      <c r="A141" s="98">
        <v>137</v>
      </c>
      <c r="B141" s="193" t="s">
        <v>691</v>
      </c>
      <c r="C141" s="193" t="s">
        <v>326</v>
      </c>
      <c r="D141" s="193"/>
      <c r="E141" s="193"/>
      <c r="F141" s="193"/>
      <c r="G141" s="98">
        <v>2022</v>
      </c>
      <c r="H141" s="194">
        <v>13809.71</v>
      </c>
      <c r="I141" s="121"/>
      <c r="J141" s="195"/>
      <c r="K141" s="98" t="s">
        <v>348</v>
      </c>
      <c r="L141" s="193"/>
      <c r="M141" s="193"/>
      <c r="N141" s="193"/>
      <c r="O141" s="118">
        <v>137</v>
      </c>
      <c r="P141" s="98"/>
      <c r="Q141" s="98"/>
      <c r="R141" s="98"/>
      <c r="S141" s="98"/>
      <c r="T141" s="98"/>
      <c r="U141" s="98"/>
      <c r="V141" s="98"/>
      <c r="W141" s="98"/>
      <c r="X141" s="183"/>
      <c r="Y141" s="183"/>
      <c r="Z141" s="183"/>
      <c r="AA141" s="101"/>
      <c r="AB141" s="183"/>
      <c r="AC141" s="183"/>
      <c r="AD141" s="197"/>
      <c r="AE141" s="38"/>
      <c r="AF141" s="38"/>
      <c r="AG141" s="38"/>
    </row>
    <row r="142" spans="1:33" s="22" customFormat="1" ht="27" customHeight="1">
      <c r="A142" s="98">
        <v>138</v>
      </c>
      <c r="B142" s="193" t="s">
        <v>1001</v>
      </c>
      <c r="C142" s="193" t="s">
        <v>326</v>
      </c>
      <c r="D142" s="193"/>
      <c r="E142" s="193"/>
      <c r="F142" s="193"/>
      <c r="G142" s="98">
        <v>2022</v>
      </c>
      <c r="H142" s="194">
        <v>7000</v>
      </c>
      <c r="I142" s="121"/>
      <c r="J142" s="195"/>
      <c r="K142" s="98" t="s">
        <v>365</v>
      </c>
      <c r="L142" s="193"/>
      <c r="M142" s="193"/>
      <c r="N142" s="193"/>
      <c r="O142" s="118">
        <v>138</v>
      </c>
      <c r="P142" s="98"/>
      <c r="Q142" s="98"/>
      <c r="R142" s="98"/>
      <c r="S142" s="98"/>
      <c r="T142" s="98"/>
      <c r="U142" s="98"/>
      <c r="V142" s="98"/>
      <c r="W142" s="98"/>
      <c r="X142" s="183"/>
      <c r="Y142" s="183"/>
      <c r="Z142" s="183"/>
      <c r="AA142" s="101"/>
      <c r="AB142" s="183"/>
      <c r="AC142" s="183"/>
      <c r="AD142" s="197"/>
      <c r="AE142" s="38"/>
      <c r="AF142" s="38"/>
      <c r="AG142" s="38"/>
    </row>
    <row r="143" spans="1:33" s="22" customFormat="1" ht="27" customHeight="1">
      <c r="A143" s="98">
        <v>139</v>
      </c>
      <c r="B143" s="193" t="s">
        <v>1002</v>
      </c>
      <c r="C143" s="193" t="s">
        <v>326</v>
      </c>
      <c r="D143" s="193"/>
      <c r="E143" s="193"/>
      <c r="F143" s="193"/>
      <c r="G143" s="98">
        <v>2022</v>
      </c>
      <c r="H143" s="194">
        <v>20627.1</v>
      </c>
      <c r="I143" s="121"/>
      <c r="J143" s="195"/>
      <c r="K143" s="98" t="s">
        <v>205</v>
      </c>
      <c r="L143" s="193"/>
      <c r="M143" s="193"/>
      <c r="N143" s="193"/>
      <c r="O143" s="118">
        <v>139</v>
      </c>
      <c r="P143" s="98"/>
      <c r="Q143" s="98"/>
      <c r="R143" s="98"/>
      <c r="S143" s="98"/>
      <c r="T143" s="98"/>
      <c r="U143" s="98"/>
      <c r="V143" s="98"/>
      <c r="W143" s="98"/>
      <c r="X143" s="183"/>
      <c r="Y143" s="183"/>
      <c r="Z143" s="183"/>
      <c r="AA143" s="101"/>
      <c r="AB143" s="183"/>
      <c r="AC143" s="183"/>
      <c r="AD143" s="197"/>
      <c r="AE143" s="38"/>
      <c r="AF143" s="38"/>
      <c r="AG143" s="38"/>
    </row>
    <row r="144" spans="1:33" s="33" customFormat="1" ht="18" customHeight="1">
      <c r="A144" s="6"/>
      <c r="B144" s="6"/>
      <c r="C144" s="6"/>
      <c r="D144" s="6"/>
      <c r="E144" s="6"/>
      <c r="F144" s="435" t="s">
        <v>465</v>
      </c>
      <c r="G144" s="435"/>
      <c r="H144" s="435"/>
      <c r="I144" s="231">
        <f>H143+H142+H141+H140+I139+H138+H137+H136+H135+H134+H133+H132+H131+H130+H129+H128+H127+H126+H125+H124+H123+H122+H121+H120+H119+I118+H117+H116+I115+I114+I113+I112+I111+I110+I109+I108+I107+I106+I105+I104+I103+I102+I101+I100+I99+I98+H97+H96+H95+H94+H93+H92+H91+H90+H89+H88+H87+I86+I85+I84+I83+I82+I81+H80+H79+H78+H77+H76+H75+H74+H73+H72+H71+H70+H69+H68+H67+H66+H65+H64+H63+H62+H61+H60+H59+H58+H57+H56+H55+H54+H53+H52+H51+H50+H49+H48+H47+H46+H45+H44+H43+H42+I41+H40+I39+I38+I37+H36+H35+H34+H33+H32+H31+H30+H29+H28+H27+H26+H25+H24+H23+H22+H21+H20+H19+H18+H17+H16+H15+H14+H13+H12+H11+I10+H9+H8+H7+H6+I5</f>
        <v>71975870.55999999</v>
      </c>
      <c r="J144" s="7"/>
      <c r="K144" s="4"/>
      <c r="L144" s="7"/>
      <c r="M144" s="7"/>
      <c r="N144" s="7"/>
      <c r="O144" s="94"/>
      <c r="P144" s="7"/>
      <c r="Q144" s="7"/>
      <c r="R144" s="7"/>
      <c r="S144" s="4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4"/>
      <c r="AF144" s="7"/>
      <c r="AG144" s="7"/>
    </row>
    <row r="145" spans="1:33" s="55" customFormat="1" ht="18" customHeight="1">
      <c r="A145" s="436" t="s">
        <v>51</v>
      </c>
      <c r="B145" s="436"/>
      <c r="C145" s="436"/>
      <c r="D145" s="392"/>
      <c r="E145" s="392"/>
      <c r="F145" s="392"/>
      <c r="G145" s="392"/>
      <c r="H145" s="51"/>
      <c r="I145" s="50"/>
      <c r="J145" s="43"/>
      <c r="K145" s="49"/>
      <c r="L145" s="43"/>
      <c r="M145" s="43"/>
      <c r="N145" s="43"/>
      <c r="O145" s="234"/>
      <c r="P145" s="43"/>
      <c r="Q145" s="43"/>
      <c r="R145" s="43"/>
      <c r="S145" s="49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9"/>
      <c r="AF145" s="43"/>
      <c r="AG145" s="43"/>
    </row>
    <row r="146" spans="1:33" s="33" customFormat="1" ht="139.5" customHeight="1">
      <c r="A146" s="294">
        <v>1</v>
      </c>
      <c r="B146" s="104" t="s">
        <v>824</v>
      </c>
      <c r="C146" s="104" t="s">
        <v>96</v>
      </c>
      <c r="D146" s="425"/>
      <c r="E146" s="426"/>
      <c r="F146" s="426"/>
      <c r="G146" s="104" t="s">
        <v>827</v>
      </c>
      <c r="H146" s="245"/>
      <c r="I146" s="246">
        <v>1587000</v>
      </c>
      <c r="J146" s="247" t="s">
        <v>829</v>
      </c>
      <c r="K146" s="8" t="s">
        <v>831</v>
      </c>
      <c r="L146" s="248" t="s">
        <v>97</v>
      </c>
      <c r="M146" s="135" t="s">
        <v>98</v>
      </c>
      <c r="N146" s="8" t="s">
        <v>99</v>
      </c>
      <c r="O146" s="249">
        <v>1</v>
      </c>
      <c r="P146" s="4"/>
      <c r="Q146" s="4"/>
      <c r="R146" s="4"/>
      <c r="S146" s="4"/>
      <c r="T146" s="4"/>
      <c r="U146" s="4"/>
      <c r="V146" s="4"/>
      <c r="W146" s="4"/>
      <c r="X146" s="8" t="s">
        <v>100</v>
      </c>
      <c r="Y146" s="8" t="s">
        <v>100</v>
      </c>
      <c r="Z146" s="8" t="s">
        <v>101</v>
      </c>
      <c r="AA146" s="8" t="s">
        <v>100</v>
      </c>
      <c r="AB146" s="8" t="s">
        <v>102</v>
      </c>
      <c r="AC146" s="135" t="s">
        <v>100</v>
      </c>
      <c r="AD146" s="135">
        <v>352.35</v>
      </c>
      <c r="AE146" s="135">
        <v>2</v>
      </c>
      <c r="AF146" s="144" t="s">
        <v>50</v>
      </c>
      <c r="AG146" s="144" t="s">
        <v>50</v>
      </c>
    </row>
    <row r="147" spans="1:33" s="33" customFormat="1" ht="38.25">
      <c r="A147" s="4">
        <v>2</v>
      </c>
      <c r="B147" s="8" t="s">
        <v>825</v>
      </c>
      <c r="C147" s="8" t="s">
        <v>96</v>
      </c>
      <c r="D147" s="250"/>
      <c r="E147" s="244"/>
      <c r="F147" s="244"/>
      <c r="G147" s="8" t="s">
        <v>828</v>
      </c>
      <c r="H147" s="245"/>
      <c r="I147" s="246">
        <v>79000</v>
      </c>
      <c r="J147" s="251" t="s">
        <v>830</v>
      </c>
      <c r="K147" s="8" t="s">
        <v>103</v>
      </c>
      <c r="L147" s="8" t="s">
        <v>97</v>
      </c>
      <c r="M147" s="8"/>
      <c r="N147" s="8" t="s">
        <v>832</v>
      </c>
      <c r="O147" s="249">
        <v>2</v>
      </c>
      <c r="P147" s="4"/>
      <c r="Q147" s="4"/>
      <c r="R147" s="4"/>
      <c r="S147" s="4"/>
      <c r="T147" s="4"/>
      <c r="U147" s="4"/>
      <c r="V147" s="4"/>
      <c r="W147" s="4"/>
      <c r="X147" s="8" t="s">
        <v>100</v>
      </c>
      <c r="Y147" s="8" t="s">
        <v>100</v>
      </c>
      <c r="Z147" s="8" t="s">
        <v>102</v>
      </c>
      <c r="AA147" s="8" t="s">
        <v>100</v>
      </c>
      <c r="AB147" s="8" t="s">
        <v>102</v>
      </c>
      <c r="AC147" s="8" t="s">
        <v>100</v>
      </c>
      <c r="AD147" s="8">
        <v>24</v>
      </c>
      <c r="AE147" s="8">
        <v>1</v>
      </c>
      <c r="AF147" s="144" t="s">
        <v>50</v>
      </c>
      <c r="AG147" s="144" t="s">
        <v>50</v>
      </c>
    </row>
    <row r="148" spans="1:33" s="33" customFormat="1" ht="27.75" customHeight="1">
      <c r="A148" s="4">
        <v>3</v>
      </c>
      <c r="B148" s="8" t="s">
        <v>826</v>
      </c>
      <c r="C148" s="8" t="s">
        <v>104</v>
      </c>
      <c r="D148" s="250"/>
      <c r="E148" s="244"/>
      <c r="F148" s="244"/>
      <c r="G148" s="8">
        <v>2012</v>
      </c>
      <c r="H148" s="245"/>
      <c r="I148" s="246">
        <v>23000</v>
      </c>
      <c r="J148" s="251" t="s">
        <v>105</v>
      </c>
      <c r="K148" s="8" t="s">
        <v>103</v>
      </c>
      <c r="L148" s="8" t="s">
        <v>106</v>
      </c>
      <c r="M148" s="8"/>
      <c r="N148" s="8" t="s">
        <v>106</v>
      </c>
      <c r="O148" s="249">
        <v>3</v>
      </c>
      <c r="P148" s="4"/>
      <c r="Q148" s="4"/>
      <c r="R148" s="4"/>
      <c r="S148" s="4"/>
      <c r="T148" s="4"/>
      <c r="U148" s="4"/>
      <c r="V148" s="4"/>
      <c r="W148" s="4"/>
      <c r="X148" s="8" t="s">
        <v>100</v>
      </c>
      <c r="Y148" s="8" t="s">
        <v>102</v>
      </c>
      <c r="Z148" s="8" t="s">
        <v>102</v>
      </c>
      <c r="AA148" s="8" t="s">
        <v>102</v>
      </c>
      <c r="AB148" s="8" t="s">
        <v>102</v>
      </c>
      <c r="AC148" s="8" t="s">
        <v>102</v>
      </c>
      <c r="AD148" s="8">
        <v>12.5</v>
      </c>
      <c r="AE148" s="8">
        <v>1</v>
      </c>
      <c r="AF148" s="144" t="s">
        <v>50</v>
      </c>
      <c r="AG148" s="144" t="s">
        <v>50</v>
      </c>
    </row>
    <row r="149" spans="1:33" s="33" customFormat="1" ht="27.75" customHeight="1">
      <c r="A149" s="4">
        <v>4</v>
      </c>
      <c r="B149" s="8" t="s">
        <v>826</v>
      </c>
      <c r="C149" s="8" t="s">
        <v>104</v>
      </c>
      <c r="D149" s="250"/>
      <c r="E149" s="244"/>
      <c r="F149" s="244"/>
      <c r="G149" s="8">
        <v>2017</v>
      </c>
      <c r="H149" s="252">
        <v>4000</v>
      </c>
      <c r="I149" s="192">
        <v>47000</v>
      </c>
      <c r="J149" s="254" t="s">
        <v>105</v>
      </c>
      <c r="K149" s="8" t="s">
        <v>103</v>
      </c>
      <c r="L149" s="8" t="s">
        <v>106</v>
      </c>
      <c r="M149" s="8"/>
      <c r="N149" s="8" t="s">
        <v>106</v>
      </c>
      <c r="O149" s="249">
        <v>4</v>
      </c>
      <c r="P149" s="4"/>
      <c r="Q149" s="4"/>
      <c r="R149" s="4"/>
      <c r="S149" s="4"/>
      <c r="T149" s="4"/>
      <c r="U149" s="4"/>
      <c r="V149" s="4"/>
      <c r="W149" s="4"/>
      <c r="X149" s="8" t="s">
        <v>100</v>
      </c>
      <c r="Y149" s="8" t="s">
        <v>102</v>
      </c>
      <c r="Z149" s="8" t="s">
        <v>102</v>
      </c>
      <c r="AA149" s="8" t="s">
        <v>102</v>
      </c>
      <c r="AB149" s="8" t="s">
        <v>102</v>
      </c>
      <c r="AC149" s="8" t="s">
        <v>102</v>
      </c>
      <c r="AD149" s="8">
        <v>25</v>
      </c>
      <c r="AE149" s="8">
        <v>1</v>
      </c>
      <c r="AF149" s="8" t="s">
        <v>50</v>
      </c>
      <c r="AG149" s="8" t="s">
        <v>50</v>
      </c>
    </row>
    <row r="150" spans="1:33" s="33" customFormat="1" ht="18.75" customHeight="1">
      <c r="A150" s="6"/>
      <c r="B150" s="6"/>
      <c r="C150" s="6"/>
      <c r="D150" s="6"/>
      <c r="E150" s="6"/>
      <c r="F150" s="448" t="s">
        <v>465</v>
      </c>
      <c r="G150" s="449"/>
      <c r="H150" s="450"/>
      <c r="I150" s="231">
        <f>SUM(I146:I149)</f>
        <v>1736000</v>
      </c>
      <c r="J150" s="7"/>
      <c r="K150" s="4"/>
      <c r="L150" s="7"/>
      <c r="M150" s="7"/>
      <c r="N150" s="7"/>
      <c r="O150" s="94"/>
      <c r="P150" s="7"/>
      <c r="Q150" s="7"/>
      <c r="R150" s="7"/>
      <c r="S150" s="4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4"/>
      <c r="AF150" s="7"/>
      <c r="AG150" s="7"/>
    </row>
    <row r="151" spans="1:33" s="55" customFormat="1" ht="18" customHeight="1">
      <c r="A151" s="437" t="s">
        <v>860</v>
      </c>
      <c r="B151" s="438"/>
      <c r="C151" s="439"/>
      <c r="D151" s="90"/>
      <c r="E151" s="90"/>
      <c r="F151" s="90"/>
      <c r="G151" s="90"/>
      <c r="H151" s="51"/>
      <c r="I151" s="50"/>
      <c r="J151" s="43"/>
      <c r="K151" s="49"/>
      <c r="L151" s="43"/>
      <c r="M151" s="43"/>
      <c r="N151" s="43"/>
      <c r="O151" s="234"/>
      <c r="P151" s="43"/>
      <c r="Q151" s="43"/>
      <c r="R151" s="43"/>
      <c r="S151" s="49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9"/>
      <c r="AF151" s="43"/>
      <c r="AG151" s="43"/>
    </row>
    <row r="152" spans="1:33" s="33" customFormat="1" ht="39" customHeight="1">
      <c r="A152" s="118">
        <v>1</v>
      </c>
      <c r="B152" s="63" t="s">
        <v>861</v>
      </c>
      <c r="C152" s="104" t="s">
        <v>862</v>
      </c>
      <c r="D152" s="104" t="s">
        <v>315</v>
      </c>
      <c r="E152" s="104" t="s">
        <v>50</v>
      </c>
      <c r="F152" s="104" t="s">
        <v>50</v>
      </c>
      <c r="G152" s="104">
        <v>2021</v>
      </c>
      <c r="H152" s="255">
        <v>126666</v>
      </c>
      <c r="I152" s="36">
        <v>171000</v>
      </c>
      <c r="J152" s="63" t="s">
        <v>1036</v>
      </c>
      <c r="K152" s="63" t="s">
        <v>863</v>
      </c>
      <c r="L152" s="8" t="s">
        <v>864</v>
      </c>
      <c r="M152" s="8" t="s">
        <v>864</v>
      </c>
      <c r="N152" s="8" t="s">
        <v>1037</v>
      </c>
      <c r="O152" s="94">
        <v>1</v>
      </c>
      <c r="P152" s="8" t="s">
        <v>50</v>
      </c>
      <c r="Q152" s="8" t="s">
        <v>50</v>
      </c>
      <c r="R152" s="8" t="s">
        <v>50</v>
      </c>
      <c r="S152" s="8" t="s">
        <v>865</v>
      </c>
      <c r="T152" s="8"/>
      <c r="U152" s="7"/>
      <c r="V152" s="7"/>
      <c r="W152" s="7"/>
      <c r="X152" s="8" t="s">
        <v>100</v>
      </c>
      <c r="Y152" s="8" t="s">
        <v>100</v>
      </c>
      <c r="Z152" s="8" t="s">
        <v>100</v>
      </c>
      <c r="AA152" s="8" t="s">
        <v>100</v>
      </c>
      <c r="AB152" s="8" t="s">
        <v>100</v>
      </c>
      <c r="AC152" s="8" t="s">
        <v>100</v>
      </c>
      <c r="AD152" s="250">
        <v>32.94</v>
      </c>
      <c r="AE152" s="250">
        <v>2</v>
      </c>
      <c r="AF152" s="250" t="s">
        <v>638</v>
      </c>
      <c r="AG152" s="250" t="s">
        <v>109</v>
      </c>
    </row>
    <row r="153" spans="1:33" s="33" customFormat="1" ht="30" customHeight="1">
      <c r="A153" s="118">
        <v>2</v>
      </c>
      <c r="B153" s="63" t="s">
        <v>861</v>
      </c>
      <c r="C153" s="104" t="s">
        <v>862</v>
      </c>
      <c r="D153" s="8" t="s">
        <v>315</v>
      </c>
      <c r="E153" s="104" t="s">
        <v>50</v>
      </c>
      <c r="F153" s="104" t="s">
        <v>50</v>
      </c>
      <c r="G153" s="104">
        <v>2021</v>
      </c>
      <c r="H153" s="255">
        <v>126666</v>
      </c>
      <c r="I153" s="36">
        <v>171000</v>
      </c>
      <c r="J153" s="63" t="s">
        <v>1036</v>
      </c>
      <c r="K153" s="63" t="s">
        <v>863</v>
      </c>
      <c r="L153" s="8" t="s">
        <v>864</v>
      </c>
      <c r="M153" s="8" t="s">
        <v>864</v>
      </c>
      <c r="N153" s="8" t="s">
        <v>1037</v>
      </c>
      <c r="O153" s="94">
        <v>2</v>
      </c>
      <c r="P153" s="7"/>
      <c r="Q153" s="7"/>
      <c r="R153" s="7"/>
      <c r="S153" s="8" t="s">
        <v>865</v>
      </c>
      <c r="T153" s="8"/>
      <c r="U153" s="7"/>
      <c r="V153" s="7"/>
      <c r="W153" s="7"/>
      <c r="X153" s="8" t="s">
        <v>100</v>
      </c>
      <c r="Y153" s="8" t="s">
        <v>100</v>
      </c>
      <c r="Z153" s="8" t="s">
        <v>100</v>
      </c>
      <c r="AA153" s="8" t="s">
        <v>100</v>
      </c>
      <c r="AB153" s="8" t="s">
        <v>100</v>
      </c>
      <c r="AC153" s="8" t="s">
        <v>100</v>
      </c>
      <c r="AD153" s="250">
        <v>32.94</v>
      </c>
      <c r="AE153" s="250">
        <v>2</v>
      </c>
      <c r="AF153" s="250" t="s">
        <v>638</v>
      </c>
      <c r="AG153" s="250" t="s">
        <v>109</v>
      </c>
    </row>
    <row r="154" spans="1:33" s="33" customFormat="1" ht="28.5" customHeight="1">
      <c r="A154" s="118">
        <v>3</v>
      </c>
      <c r="B154" s="63" t="s">
        <v>861</v>
      </c>
      <c r="C154" s="104" t="s">
        <v>862</v>
      </c>
      <c r="D154" s="8" t="s">
        <v>315</v>
      </c>
      <c r="E154" s="104" t="s">
        <v>50</v>
      </c>
      <c r="F154" s="104" t="s">
        <v>50</v>
      </c>
      <c r="G154" s="104">
        <v>2021</v>
      </c>
      <c r="H154" s="255">
        <v>126666</v>
      </c>
      <c r="I154" s="36">
        <v>171000</v>
      </c>
      <c r="J154" s="63" t="s">
        <v>1036</v>
      </c>
      <c r="K154" s="63" t="s">
        <v>863</v>
      </c>
      <c r="L154" s="8" t="s">
        <v>864</v>
      </c>
      <c r="M154" s="8" t="s">
        <v>864</v>
      </c>
      <c r="N154" s="8" t="s">
        <v>1037</v>
      </c>
      <c r="O154" s="94">
        <v>3</v>
      </c>
      <c r="P154" s="7"/>
      <c r="Q154" s="7"/>
      <c r="R154" s="7"/>
      <c r="S154" s="8" t="s">
        <v>865</v>
      </c>
      <c r="T154" s="8"/>
      <c r="U154" s="7"/>
      <c r="V154" s="7"/>
      <c r="W154" s="7"/>
      <c r="X154" s="8" t="s">
        <v>100</v>
      </c>
      <c r="Y154" s="8" t="s">
        <v>100</v>
      </c>
      <c r="Z154" s="8" t="s">
        <v>100</v>
      </c>
      <c r="AA154" s="8" t="s">
        <v>100</v>
      </c>
      <c r="AB154" s="8" t="s">
        <v>100</v>
      </c>
      <c r="AC154" s="8" t="s">
        <v>100</v>
      </c>
      <c r="AD154" s="250">
        <v>32.94</v>
      </c>
      <c r="AE154" s="250">
        <v>2</v>
      </c>
      <c r="AF154" s="250" t="s">
        <v>638</v>
      </c>
      <c r="AG154" s="250" t="s">
        <v>109</v>
      </c>
    </row>
    <row r="155" spans="1:33" s="33" customFormat="1" ht="18.75" customHeight="1">
      <c r="A155" s="6"/>
      <c r="B155" s="6"/>
      <c r="C155" s="6"/>
      <c r="D155" s="6"/>
      <c r="E155" s="6"/>
      <c r="F155" s="448" t="s">
        <v>465</v>
      </c>
      <c r="G155" s="449"/>
      <c r="H155" s="450"/>
      <c r="I155" s="232">
        <f>SUM(I152:I154)</f>
        <v>513000</v>
      </c>
      <c r="J155" s="38"/>
      <c r="K155" s="4"/>
      <c r="L155" s="7"/>
      <c r="M155" s="7"/>
      <c r="N155" s="7"/>
      <c r="O155" s="94"/>
      <c r="P155" s="7"/>
      <c r="Q155" s="7"/>
      <c r="R155" s="7"/>
      <c r="S155" s="4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4"/>
      <c r="AF155" s="7"/>
      <c r="AG155" s="7"/>
    </row>
    <row r="156" spans="1:33" s="55" customFormat="1" ht="24.75" customHeight="1">
      <c r="A156" s="437" t="s">
        <v>657</v>
      </c>
      <c r="B156" s="438"/>
      <c r="C156" s="439"/>
      <c r="D156" s="90"/>
      <c r="E156" s="90"/>
      <c r="F156" s="90"/>
      <c r="G156" s="90"/>
      <c r="H156" s="51"/>
      <c r="I156" s="51"/>
      <c r="J156" s="43"/>
      <c r="K156" s="49"/>
      <c r="L156" s="43"/>
      <c r="M156" s="43"/>
      <c r="N156" s="43"/>
      <c r="O156" s="234"/>
      <c r="P156" s="43"/>
      <c r="Q156" s="43"/>
      <c r="R156" s="43"/>
      <c r="S156" s="49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9"/>
      <c r="AF156" s="43"/>
      <c r="AG156" s="43"/>
    </row>
    <row r="157" spans="1:33" s="33" customFormat="1" ht="24.75" customHeight="1">
      <c r="A157" s="4">
        <v>1</v>
      </c>
      <c r="B157" s="451" t="s">
        <v>166</v>
      </c>
      <c r="C157" s="135" t="s">
        <v>167</v>
      </c>
      <c r="D157" s="256" t="s">
        <v>111</v>
      </c>
      <c r="E157" s="4" t="s">
        <v>174</v>
      </c>
      <c r="F157" s="135" t="s">
        <v>50</v>
      </c>
      <c r="G157" s="257" t="s">
        <v>168</v>
      </c>
      <c r="H157" s="258"/>
      <c r="I157" s="424">
        <v>3198000</v>
      </c>
      <c r="J157" s="446" t="s">
        <v>169</v>
      </c>
      <c r="K157" s="452" t="s">
        <v>170</v>
      </c>
      <c r="L157" s="393" t="s">
        <v>116</v>
      </c>
      <c r="M157" s="135" t="s">
        <v>171</v>
      </c>
      <c r="N157" s="135" t="s">
        <v>207</v>
      </c>
      <c r="O157" s="249">
        <v>1</v>
      </c>
      <c r="P157" s="8" t="s">
        <v>877</v>
      </c>
      <c r="Q157" s="8" t="s">
        <v>877</v>
      </c>
      <c r="R157" s="8" t="s">
        <v>50</v>
      </c>
      <c r="S157" s="260" t="s">
        <v>615</v>
      </c>
      <c r="T157" s="44"/>
      <c r="U157" s="8" t="s">
        <v>111</v>
      </c>
      <c r="V157" s="44" t="s">
        <v>878</v>
      </c>
      <c r="W157" s="8" t="s">
        <v>877</v>
      </c>
      <c r="X157" s="135" t="s">
        <v>172</v>
      </c>
      <c r="Y157" s="135" t="s">
        <v>101</v>
      </c>
      <c r="Z157" s="135" t="s">
        <v>101</v>
      </c>
      <c r="AA157" s="135" t="s">
        <v>173</v>
      </c>
      <c r="AB157" s="135" t="s">
        <v>135</v>
      </c>
      <c r="AC157" s="135" t="s">
        <v>101</v>
      </c>
      <c r="AD157" s="248">
        <v>246</v>
      </c>
      <c r="AE157" s="248">
        <v>1</v>
      </c>
      <c r="AF157" s="248" t="s">
        <v>174</v>
      </c>
      <c r="AG157" s="248" t="s">
        <v>174</v>
      </c>
    </row>
    <row r="158" spans="1:33" s="33" customFormat="1" ht="24.75" customHeight="1">
      <c r="A158" s="4">
        <v>2</v>
      </c>
      <c r="B158" s="451"/>
      <c r="C158" s="135" t="s">
        <v>175</v>
      </c>
      <c r="D158" s="256" t="s">
        <v>111</v>
      </c>
      <c r="E158" s="4" t="s">
        <v>174</v>
      </c>
      <c r="F158" s="135" t="s">
        <v>50</v>
      </c>
      <c r="G158" s="261" t="s">
        <v>176</v>
      </c>
      <c r="H158" s="262">
        <v>328000</v>
      </c>
      <c r="I158" s="259"/>
      <c r="J158" s="447"/>
      <c r="K158" s="453"/>
      <c r="L158" s="135"/>
      <c r="M158" s="135"/>
      <c r="N158" s="135" t="s">
        <v>876</v>
      </c>
      <c r="O158" s="249">
        <v>2</v>
      </c>
      <c r="P158" s="8" t="s">
        <v>877</v>
      </c>
      <c r="Q158" s="8" t="s">
        <v>877</v>
      </c>
      <c r="R158" s="8" t="s">
        <v>50</v>
      </c>
      <c r="S158" s="260" t="s">
        <v>615</v>
      </c>
      <c r="T158" s="44"/>
      <c r="U158" s="8" t="s">
        <v>111</v>
      </c>
      <c r="V158" s="44" t="s">
        <v>879</v>
      </c>
      <c r="W158" s="8" t="s">
        <v>877</v>
      </c>
      <c r="X158" s="135" t="s">
        <v>173</v>
      </c>
      <c r="Y158" s="135" t="s">
        <v>101</v>
      </c>
      <c r="Z158" s="135" t="s">
        <v>173</v>
      </c>
      <c r="AA158" s="135" t="s">
        <v>173</v>
      </c>
      <c r="AB158" s="135" t="s">
        <v>135</v>
      </c>
      <c r="AC158" s="135" t="s">
        <v>101</v>
      </c>
      <c r="AD158" s="248"/>
      <c r="AE158" s="248"/>
      <c r="AF158" s="248" t="s">
        <v>174</v>
      </c>
      <c r="AG158" s="248" t="s">
        <v>174</v>
      </c>
    </row>
    <row r="159" spans="1:33" s="33" customFormat="1" ht="24.75" customHeight="1">
      <c r="A159" s="4">
        <v>3</v>
      </c>
      <c r="B159" s="135" t="s">
        <v>178</v>
      </c>
      <c r="C159" s="135" t="s">
        <v>179</v>
      </c>
      <c r="D159" s="256" t="s">
        <v>111</v>
      </c>
      <c r="E159" s="4" t="s">
        <v>174</v>
      </c>
      <c r="F159" s="135" t="s">
        <v>50</v>
      </c>
      <c r="G159" s="135">
        <v>2005</v>
      </c>
      <c r="H159" s="262">
        <v>169560</v>
      </c>
      <c r="I159" s="263"/>
      <c r="J159" s="264" t="s">
        <v>180</v>
      </c>
      <c r="K159" s="135" t="s">
        <v>181</v>
      </c>
      <c r="L159" s="135" t="s">
        <v>116</v>
      </c>
      <c r="M159" s="135" t="s">
        <v>182</v>
      </c>
      <c r="N159" s="135" t="s">
        <v>183</v>
      </c>
      <c r="O159" s="249">
        <v>3</v>
      </c>
      <c r="P159" s="8" t="s">
        <v>584</v>
      </c>
      <c r="Q159" s="8" t="s">
        <v>877</v>
      </c>
      <c r="R159" s="8" t="s">
        <v>50</v>
      </c>
      <c r="S159" s="260" t="s">
        <v>616</v>
      </c>
      <c r="T159" s="44"/>
      <c r="U159" s="8" t="s">
        <v>111</v>
      </c>
      <c r="V159" s="44" t="s">
        <v>880</v>
      </c>
      <c r="W159" s="8" t="s">
        <v>877</v>
      </c>
      <c r="X159" s="135" t="s">
        <v>101</v>
      </c>
      <c r="Y159" s="135" t="s">
        <v>101</v>
      </c>
      <c r="Z159" s="135" t="s">
        <v>101</v>
      </c>
      <c r="AA159" s="135" t="s">
        <v>101</v>
      </c>
      <c r="AB159" s="135" t="s">
        <v>135</v>
      </c>
      <c r="AC159" s="135" t="s">
        <v>101</v>
      </c>
      <c r="AD159" s="135">
        <v>45</v>
      </c>
      <c r="AE159" s="248">
        <v>1</v>
      </c>
      <c r="AF159" s="248" t="s">
        <v>174</v>
      </c>
      <c r="AG159" s="248" t="s">
        <v>174</v>
      </c>
    </row>
    <row r="160" spans="1:33" s="33" customFormat="1" ht="24.75" customHeight="1">
      <c r="A160" s="4">
        <v>4</v>
      </c>
      <c r="B160" s="135" t="s">
        <v>184</v>
      </c>
      <c r="C160" s="135" t="s">
        <v>179</v>
      </c>
      <c r="D160" s="256" t="s">
        <v>111</v>
      </c>
      <c r="E160" s="4" t="s">
        <v>174</v>
      </c>
      <c r="F160" s="135" t="s">
        <v>50</v>
      </c>
      <c r="G160" s="135">
        <v>2005</v>
      </c>
      <c r="H160" s="262">
        <v>183170</v>
      </c>
      <c r="I160" s="263"/>
      <c r="J160" s="264" t="s">
        <v>180</v>
      </c>
      <c r="K160" s="135" t="s">
        <v>181</v>
      </c>
      <c r="L160" s="135" t="s">
        <v>116</v>
      </c>
      <c r="M160" s="135" t="s">
        <v>182</v>
      </c>
      <c r="N160" s="135" t="s">
        <v>183</v>
      </c>
      <c r="O160" s="249">
        <v>4</v>
      </c>
      <c r="P160" s="8" t="s">
        <v>584</v>
      </c>
      <c r="Q160" s="8" t="s">
        <v>877</v>
      </c>
      <c r="R160" s="8" t="s">
        <v>50</v>
      </c>
      <c r="S160" s="260" t="s">
        <v>617</v>
      </c>
      <c r="T160" s="44"/>
      <c r="U160" s="8" t="s">
        <v>111</v>
      </c>
      <c r="V160" s="44" t="s">
        <v>881</v>
      </c>
      <c r="W160" s="8" t="s">
        <v>877</v>
      </c>
      <c r="X160" s="135" t="s">
        <v>101</v>
      </c>
      <c r="Y160" s="135" t="s">
        <v>101</v>
      </c>
      <c r="Z160" s="135" t="s">
        <v>101</v>
      </c>
      <c r="AA160" s="135" t="s">
        <v>177</v>
      </c>
      <c r="AB160" s="135" t="s">
        <v>135</v>
      </c>
      <c r="AC160" s="135" t="s">
        <v>101</v>
      </c>
      <c r="AD160" s="248">
        <v>42</v>
      </c>
      <c r="AE160" s="248">
        <v>1</v>
      </c>
      <c r="AF160" s="248" t="s">
        <v>174</v>
      </c>
      <c r="AG160" s="248" t="s">
        <v>174</v>
      </c>
    </row>
    <row r="161" spans="1:33" s="33" customFormat="1" ht="24.75" customHeight="1">
      <c r="A161" s="4">
        <v>5</v>
      </c>
      <c r="B161" s="135" t="s">
        <v>185</v>
      </c>
      <c r="C161" s="135" t="s">
        <v>186</v>
      </c>
      <c r="D161" s="256" t="s">
        <v>111</v>
      </c>
      <c r="E161" s="4" t="s">
        <v>174</v>
      </c>
      <c r="F161" s="135" t="s">
        <v>50</v>
      </c>
      <c r="G161" s="248">
        <v>1987</v>
      </c>
      <c r="H161" s="265"/>
      <c r="I161" s="259">
        <v>198000</v>
      </c>
      <c r="J161" s="264" t="s">
        <v>180</v>
      </c>
      <c r="K161" s="135" t="s">
        <v>181</v>
      </c>
      <c r="L161" s="135" t="s">
        <v>116</v>
      </c>
      <c r="M161" s="135" t="s">
        <v>130</v>
      </c>
      <c r="N161" s="135" t="s">
        <v>187</v>
      </c>
      <c r="O161" s="249">
        <v>5</v>
      </c>
      <c r="P161" s="8" t="s">
        <v>584</v>
      </c>
      <c r="Q161" s="8" t="s">
        <v>877</v>
      </c>
      <c r="R161" s="8" t="s">
        <v>50</v>
      </c>
      <c r="S161" s="260" t="s">
        <v>617</v>
      </c>
      <c r="T161" s="44"/>
      <c r="U161" s="8" t="s">
        <v>111</v>
      </c>
      <c r="V161" s="44" t="s">
        <v>882</v>
      </c>
      <c r="W161" s="8" t="s">
        <v>877</v>
      </c>
      <c r="X161" s="135" t="s">
        <v>173</v>
      </c>
      <c r="Y161" s="135" t="s">
        <v>101</v>
      </c>
      <c r="Z161" s="135" t="s">
        <v>101</v>
      </c>
      <c r="AA161" s="135" t="s">
        <v>101</v>
      </c>
      <c r="AB161" s="135" t="s">
        <v>135</v>
      </c>
      <c r="AC161" s="135" t="s">
        <v>101</v>
      </c>
      <c r="AD161" s="248">
        <v>63</v>
      </c>
      <c r="AE161" s="248">
        <v>1</v>
      </c>
      <c r="AF161" s="248" t="s">
        <v>174</v>
      </c>
      <c r="AG161" s="248" t="s">
        <v>174</v>
      </c>
    </row>
    <row r="162" spans="1:33" s="33" customFormat="1" ht="24.75" customHeight="1">
      <c r="A162" s="4">
        <v>6</v>
      </c>
      <c r="B162" s="135" t="s">
        <v>188</v>
      </c>
      <c r="C162" s="135" t="s">
        <v>189</v>
      </c>
      <c r="D162" s="256" t="s">
        <v>111</v>
      </c>
      <c r="E162" s="4" t="s">
        <v>174</v>
      </c>
      <c r="F162" s="135" t="s">
        <v>50</v>
      </c>
      <c r="G162" s="135">
        <v>1987</v>
      </c>
      <c r="H162" s="265"/>
      <c r="I162" s="259">
        <v>3341000</v>
      </c>
      <c r="J162" s="264" t="s">
        <v>180</v>
      </c>
      <c r="K162" s="135" t="s">
        <v>181</v>
      </c>
      <c r="L162" s="135" t="s">
        <v>116</v>
      </c>
      <c r="M162" s="135" t="s">
        <v>190</v>
      </c>
      <c r="N162" s="135" t="s">
        <v>187</v>
      </c>
      <c r="O162" s="249">
        <v>6</v>
      </c>
      <c r="P162" s="8" t="s">
        <v>584</v>
      </c>
      <c r="Q162" s="8" t="s">
        <v>877</v>
      </c>
      <c r="R162" s="8" t="s">
        <v>50</v>
      </c>
      <c r="S162" s="260" t="s">
        <v>618</v>
      </c>
      <c r="T162" s="44"/>
      <c r="U162" s="8" t="s">
        <v>111</v>
      </c>
      <c r="V162" s="44" t="s">
        <v>883</v>
      </c>
      <c r="W162" s="8" t="s">
        <v>877</v>
      </c>
      <c r="X162" s="135" t="s">
        <v>101</v>
      </c>
      <c r="Y162" s="135" t="s">
        <v>101</v>
      </c>
      <c r="Z162" s="135" t="s">
        <v>101</v>
      </c>
      <c r="AA162" s="135" t="s">
        <v>101</v>
      </c>
      <c r="AB162" s="135" t="s">
        <v>135</v>
      </c>
      <c r="AC162" s="135" t="s">
        <v>101</v>
      </c>
      <c r="AD162" s="248">
        <v>257</v>
      </c>
      <c r="AE162" s="248">
        <v>2</v>
      </c>
      <c r="AF162" s="248" t="s">
        <v>174</v>
      </c>
      <c r="AG162" s="248" t="s">
        <v>174</v>
      </c>
    </row>
    <row r="163" spans="1:33" s="33" customFormat="1" ht="24.75" customHeight="1">
      <c r="A163" s="4">
        <v>7</v>
      </c>
      <c r="B163" s="135" t="s">
        <v>191</v>
      </c>
      <c r="C163" s="135" t="s">
        <v>179</v>
      </c>
      <c r="D163" s="256" t="s">
        <v>111</v>
      </c>
      <c r="E163" s="4" t="s">
        <v>174</v>
      </c>
      <c r="F163" s="135" t="s">
        <v>50</v>
      </c>
      <c r="G163" s="135">
        <v>2005</v>
      </c>
      <c r="H163" s="265"/>
      <c r="I163" s="259">
        <v>608000</v>
      </c>
      <c r="J163" s="264" t="s">
        <v>180</v>
      </c>
      <c r="K163" s="135" t="s">
        <v>181</v>
      </c>
      <c r="L163" s="135" t="s">
        <v>116</v>
      </c>
      <c r="M163" s="135" t="s">
        <v>182</v>
      </c>
      <c r="N163" s="135" t="s">
        <v>183</v>
      </c>
      <c r="O163" s="249">
        <v>7</v>
      </c>
      <c r="P163" s="8" t="s">
        <v>584</v>
      </c>
      <c r="Q163" s="8" t="s">
        <v>877</v>
      </c>
      <c r="R163" s="8" t="s">
        <v>50</v>
      </c>
      <c r="S163" s="260" t="s">
        <v>619</v>
      </c>
      <c r="T163" s="44"/>
      <c r="U163" s="8" t="s">
        <v>111</v>
      </c>
      <c r="V163" s="44" t="s">
        <v>884</v>
      </c>
      <c r="W163" s="8" t="s">
        <v>877</v>
      </c>
      <c r="X163" s="135" t="s">
        <v>101</v>
      </c>
      <c r="Y163" s="135" t="s">
        <v>101</v>
      </c>
      <c r="Z163" s="135" t="s">
        <v>101</v>
      </c>
      <c r="AA163" s="135" t="s">
        <v>101</v>
      </c>
      <c r="AB163" s="135" t="s">
        <v>135</v>
      </c>
      <c r="AC163" s="135" t="s">
        <v>101</v>
      </c>
      <c r="AD163" s="248">
        <v>52</v>
      </c>
      <c r="AE163" s="248">
        <v>1</v>
      </c>
      <c r="AF163" s="248" t="s">
        <v>174</v>
      </c>
      <c r="AG163" s="248" t="s">
        <v>174</v>
      </c>
    </row>
    <row r="164" spans="1:33" s="33" customFormat="1" ht="24.75" customHeight="1">
      <c r="A164" s="4">
        <v>8</v>
      </c>
      <c r="B164" s="135" t="s">
        <v>192</v>
      </c>
      <c r="C164" s="135" t="s">
        <v>179</v>
      </c>
      <c r="D164" s="256" t="s">
        <v>111</v>
      </c>
      <c r="E164" s="4" t="s">
        <v>174</v>
      </c>
      <c r="F164" s="135" t="s">
        <v>50</v>
      </c>
      <c r="G164" s="135">
        <v>1997</v>
      </c>
      <c r="H164" s="265"/>
      <c r="I164" s="259">
        <v>2293000</v>
      </c>
      <c r="J164" s="264" t="s">
        <v>180</v>
      </c>
      <c r="K164" s="135" t="s">
        <v>181</v>
      </c>
      <c r="L164" s="135" t="s">
        <v>116</v>
      </c>
      <c r="M164" s="135" t="s">
        <v>190</v>
      </c>
      <c r="N164" s="135" t="s">
        <v>187</v>
      </c>
      <c r="O164" s="249">
        <v>8</v>
      </c>
      <c r="P164" s="8" t="s">
        <v>877</v>
      </c>
      <c r="Q164" s="8" t="s">
        <v>877</v>
      </c>
      <c r="R164" s="8" t="s">
        <v>50</v>
      </c>
      <c r="S164" s="260" t="s">
        <v>620</v>
      </c>
      <c r="T164" s="44"/>
      <c r="U164" s="8" t="s">
        <v>111</v>
      </c>
      <c r="V164" s="44" t="s">
        <v>885</v>
      </c>
      <c r="W164" s="8" t="s">
        <v>877</v>
      </c>
      <c r="X164" s="135" t="s">
        <v>173</v>
      </c>
      <c r="Y164" s="135" t="s">
        <v>101</v>
      </c>
      <c r="Z164" s="135" t="s">
        <v>173</v>
      </c>
      <c r="AA164" s="135" t="s">
        <v>173</v>
      </c>
      <c r="AB164" s="135" t="s">
        <v>135</v>
      </c>
      <c r="AC164" s="135" t="s">
        <v>173</v>
      </c>
      <c r="AD164" s="248">
        <v>196</v>
      </c>
      <c r="AE164" s="248">
        <v>2</v>
      </c>
      <c r="AF164" s="248" t="s">
        <v>174</v>
      </c>
      <c r="AG164" s="248" t="s">
        <v>174</v>
      </c>
    </row>
    <row r="165" spans="1:33" s="33" customFormat="1" ht="24.75" customHeight="1">
      <c r="A165" s="4">
        <v>9</v>
      </c>
      <c r="B165" s="135" t="s">
        <v>193</v>
      </c>
      <c r="C165" s="135" t="s">
        <v>194</v>
      </c>
      <c r="D165" s="256" t="s">
        <v>111</v>
      </c>
      <c r="E165" s="4" t="s">
        <v>174</v>
      </c>
      <c r="F165" s="135" t="s">
        <v>50</v>
      </c>
      <c r="G165" s="135">
        <v>1970</v>
      </c>
      <c r="H165" s="265"/>
      <c r="I165" s="259">
        <v>832000</v>
      </c>
      <c r="J165" s="264" t="s">
        <v>195</v>
      </c>
      <c r="K165" s="135" t="s">
        <v>196</v>
      </c>
      <c r="L165" s="135" t="s">
        <v>116</v>
      </c>
      <c r="M165" s="135" t="s">
        <v>197</v>
      </c>
      <c r="N165" s="135" t="s">
        <v>198</v>
      </c>
      <c r="O165" s="249">
        <v>9</v>
      </c>
      <c r="P165" s="8" t="s">
        <v>877</v>
      </c>
      <c r="Q165" s="8" t="s">
        <v>877</v>
      </c>
      <c r="R165" s="98" t="s">
        <v>584</v>
      </c>
      <c r="S165" s="260" t="s">
        <v>621</v>
      </c>
      <c r="T165" s="44"/>
      <c r="U165" s="8" t="s">
        <v>111</v>
      </c>
      <c r="V165" s="44" t="s">
        <v>885</v>
      </c>
      <c r="W165" s="8" t="s">
        <v>877</v>
      </c>
      <c r="X165" s="135" t="s">
        <v>101</v>
      </c>
      <c r="Y165" s="135" t="s">
        <v>101</v>
      </c>
      <c r="Z165" s="135" t="s">
        <v>101</v>
      </c>
      <c r="AA165" s="135" t="s">
        <v>101</v>
      </c>
      <c r="AB165" s="135" t="s">
        <v>135</v>
      </c>
      <c r="AC165" s="135" t="s">
        <v>101</v>
      </c>
      <c r="AD165" s="248">
        <v>64</v>
      </c>
      <c r="AE165" s="248">
        <v>1</v>
      </c>
      <c r="AF165" s="248" t="s">
        <v>174</v>
      </c>
      <c r="AG165" s="248" t="s">
        <v>174</v>
      </c>
    </row>
    <row r="166" spans="1:33" s="33" customFormat="1" ht="24.75" customHeight="1">
      <c r="A166" s="6"/>
      <c r="B166" s="6"/>
      <c r="C166" s="6"/>
      <c r="D166" s="6"/>
      <c r="E166" s="6"/>
      <c r="F166" s="435" t="s">
        <v>465</v>
      </c>
      <c r="G166" s="435"/>
      <c r="H166" s="435"/>
      <c r="I166" s="231">
        <f>I165+I164+I163+I162+I161+H160+H159+H158+I157</f>
        <v>11150730</v>
      </c>
      <c r="J166" s="7"/>
      <c r="K166" s="4"/>
      <c r="L166" s="7"/>
      <c r="M166" s="7"/>
      <c r="N166" s="7"/>
      <c r="O166" s="94"/>
      <c r="P166" s="7"/>
      <c r="Q166" s="7"/>
      <c r="R166" s="7"/>
      <c r="S166" s="4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4"/>
      <c r="AF166" s="7"/>
      <c r="AG166" s="7"/>
    </row>
    <row r="167" spans="1:33" s="22" customFormat="1" ht="24.75" customHeight="1">
      <c r="A167" s="436" t="s">
        <v>67</v>
      </c>
      <c r="B167" s="436"/>
      <c r="C167" s="436"/>
      <c r="D167" s="436"/>
      <c r="E167" s="90"/>
      <c r="F167" s="90"/>
      <c r="G167" s="90"/>
      <c r="H167" s="51"/>
      <c r="I167" s="51"/>
      <c r="J167" s="90"/>
      <c r="K167" s="92"/>
      <c r="L167" s="90"/>
      <c r="M167" s="90"/>
      <c r="N167" s="90"/>
      <c r="O167" s="89"/>
      <c r="P167" s="90"/>
      <c r="Q167" s="90"/>
      <c r="R167" s="90"/>
      <c r="S167" s="92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2"/>
      <c r="AF167" s="90"/>
      <c r="AG167" s="90"/>
    </row>
    <row r="168" spans="1:33" s="33" customFormat="1" ht="24.75" customHeight="1">
      <c r="A168" s="4">
        <v>1</v>
      </c>
      <c r="B168" s="161" t="s">
        <v>250</v>
      </c>
      <c r="C168" s="161" t="s">
        <v>243</v>
      </c>
      <c r="D168" s="161" t="s">
        <v>111</v>
      </c>
      <c r="E168" s="266"/>
      <c r="F168" s="267"/>
      <c r="G168" s="268">
        <v>1945</v>
      </c>
      <c r="H168" s="269"/>
      <c r="I168" s="270">
        <v>1156000</v>
      </c>
      <c r="J168" s="271"/>
      <c r="K168" s="161" t="s">
        <v>485</v>
      </c>
      <c r="L168" s="125" t="s">
        <v>116</v>
      </c>
      <c r="M168" s="9" t="s">
        <v>171</v>
      </c>
      <c r="N168" s="125" t="s">
        <v>217</v>
      </c>
      <c r="O168" s="249">
        <v>1</v>
      </c>
      <c r="P168" s="459" t="s">
        <v>109</v>
      </c>
      <c r="Q168" s="459" t="s">
        <v>109</v>
      </c>
      <c r="R168" s="459" t="s">
        <v>109</v>
      </c>
      <c r="S168" s="272"/>
      <c r="T168" s="272"/>
      <c r="U168" s="273" t="s">
        <v>111</v>
      </c>
      <c r="V168" s="273" t="s">
        <v>318</v>
      </c>
      <c r="W168" s="272"/>
      <c r="X168" s="8" t="s">
        <v>101</v>
      </c>
      <c r="Y168" s="125" t="s">
        <v>100</v>
      </c>
      <c r="Z168" s="125" t="s">
        <v>101</v>
      </c>
      <c r="AA168" s="125" t="s">
        <v>100</v>
      </c>
      <c r="AB168" s="125" t="s">
        <v>101</v>
      </c>
      <c r="AC168" s="125" t="s">
        <v>100</v>
      </c>
      <c r="AD168" s="274">
        <v>243.32</v>
      </c>
      <c r="AE168" s="125">
        <v>1</v>
      </c>
      <c r="AF168" s="8" t="s">
        <v>174</v>
      </c>
      <c r="AG168" s="125" t="s">
        <v>50</v>
      </c>
    </row>
    <row r="169" spans="1:33" s="33" customFormat="1" ht="24.75" customHeight="1">
      <c r="A169" s="4">
        <v>2</v>
      </c>
      <c r="B169" s="161" t="s">
        <v>250</v>
      </c>
      <c r="C169" s="161" t="s">
        <v>243</v>
      </c>
      <c r="D169" s="161" t="s">
        <v>111</v>
      </c>
      <c r="E169" s="266"/>
      <c r="F169" s="267"/>
      <c r="G169" s="268">
        <v>1945</v>
      </c>
      <c r="H169" s="269"/>
      <c r="I169" s="270">
        <v>240000</v>
      </c>
      <c r="J169" s="254"/>
      <c r="K169" s="161" t="s">
        <v>284</v>
      </c>
      <c r="L169" s="125" t="s">
        <v>116</v>
      </c>
      <c r="M169" s="9" t="s">
        <v>171</v>
      </c>
      <c r="N169" s="125" t="s">
        <v>230</v>
      </c>
      <c r="O169" s="249">
        <v>2</v>
      </c>
      <c r="P169" s="459"/>
      <c r="Q169" s="459"/>
      <c r="R169" s="459"/>
      <c r="S169" s="272"/>
      <c r="T169" s="272"/>
      <c r="U169" s="273" t="s">
        <v>111</v>
      </c>
      <c r="V169" s="273" t="s">
        <v>318</v>
      </c>
      <c r="W169" s="272"/>
      <c r="X169" s="8" t="s">
        <v>101</v>
      </c>
      <c r="Y169" s="125" t="s">
        <v>101</v>
      </c>
      <c r="Z169" s="125" t="s">
        <v>101</v>
      </c>
      <c r="AA169" s="125" t="s">
        <v>101</v>
      </c>
      <c r="AB169" s="125" t="s">
        <v>101</v>
      </c>
      <c r="AC169" s="125" t="s">
        <v>173</v>
      </c>
      <c r="AD169" s="274">
        <v>50.46</v>
      </c>
      <c r="AE169" s="125" t="s">
        <v>231</v>
      </c>
      <c r="AF169" s="8" t="s">
        <v>174</v>
      </c>
      <c r="AG169" s="125" t="s">
        <v>50</v>
      </c>
    </row>
    <row r="170" spans="1:33" s="33" customFormat="1" ht="24.75" customHeight="1">
      <c r="A170" s="4">
        <v>3</v>
      </c>
      <c r="B170" s="161" t="s">
        <v>244</v>
      </c>
      <c r="C170" s="161" t="s">
        <v>243</v>
      </c>
      <c r="D170" s="161" t="s">
        <v>111</v>
      </c>
      <c r="E170" s="266"/>
      <c r="F170" s="267"/>
      <c r="G170" s="268">
        <v>1945</v>
      </c>
      <c r="H170" s="269"/>
      <c r="I170" s="270">
        <v>141000</v>
      </c>
      <c r="J170" s="254"/>
      <c r="K170" s="161" t="s">
        <v>283</v>
      </c>
      <c r="L170" s="125" t="s">
        <v>116</v>
      </c>
      <c r="M170" s="9" t="s">
        <v>171</v>
      </c>
      <c r="N170" s="125" t="s">
        <v>230</v>
      </c>
      <c r="O170" s="249">
        <v>3</v>
      </c>
      <c r="P170" s="459"/>
      <c r="Q170" s="459"/>
      <c r="R170" s="459"/>
      <c r="S170" s="272"/>
      <c r="T170" s="272"/>
      <c r="U170" s="273" t="s">
        <v>111</v>
      </c>
      <c r="V170" s="273" t="s">
        <v>318</v>
      </c>
      <c r="W170" s="272"/>
      <c r="X170" s="8" t="s">
        <v>101</v>
      </c>
      <c r="Y170" s="125" t="s">
        <v>101</v>
      </c>
      <c r="Z170" s="125" t="s">
        <v>101</v>
      </c>
      <c r="AA170" s="125" t="s">
        <v>101</v>
      </c>
      <c r="AB170" s="125" t="s">
        <v>101</v>
      </c>
      <c r="AC170" s="125" t="s">
        <v>101</v>
      </c>
      <c r="AD170" s="274">
        <v>29.71</v>
      </c>
      <c r="AE170" s="125" t="s">
        <v>231</v>
      </c>
      <c r="AF170" s="8" t="s">
        <v>111</v>
      </c>
      <c r="AG170" s="125" t="s">
        <v>50</v>
      </c>
    </row>
    <row r="171" spans="1:33" s="33" customFormat="1" ht="24.75" customHeight="1">
      <c r="A171" s="4">
        <v>4</v>
      </c>
      <c r="B171" s="161" t="s">
        <v>244</v>
      </c>
      <c r="C171" s="161" t="s">
        <v>243</v>
      </c>
      <c r="D171" s="161" t="s">
        <v>111</v>
      </c>
      <c r="E171" s="266"/>
      <c r="F171" s="267"/>
      <c r="G171" s="268">
        <v>1960</v>
      </c>
      <c r="H171" s="269"/>
      <c r="I171" s="275">
        <v>381000</v>
      </c>
      <c r="J171" s="254"/>
      <c r="K171" s="161" t="s">
        <v>208</v>
      </c>
      <c r="L171" s="125" t="s">
        <v>116</v>
      </c>
      <c r="M171" s="9" t="s">
        <v>171</v>
      </c>
      <c r="N171" s="125" t="s">
        <v>220</v>
      </c>
      <c r="O171" s="249">
        <v>4</v>
      </c>
      <c r="P171" s="459"/>
      <c r="Q171" s="459"/>
      <c r="R171" s="459"/>
      <c r="S171" s="272"/>
      <c r="T171" s="272"/>
      <c r="U171" s="273" t="s">
        <v>111</v>
      </c>
      <c r="V171" s="273" t="s">
        <v>318</v>
      </c>
      <c r="W171" s="272"/>
      <c r="X171" s="8" t="s">
        <v>101</v>
      </c>
      <c r="Y171" s="125" t="s">
        <v>101</v>
      </c>
      <c r="Z171" s="125" t="s">
        <v>101</v>
      </c>
      <c r="AA171" s="125" t="s">
        <v>101</v>
      </c>
      <c r="AB171" s="125" t="s">
        <v>101</v>
      </c>
      <c r="AC171" s="125" t="s">
        <v>101</v>
      </c>
      <c r="AD171" s="274">
        <v>80.16</v>
      </c>
      <c r="AE171" s="125">
        <v>1</v>
      </c>
      <c r="AF171" s="8" t="s">
        <v>111</v>
      </c>
      <c r="AG171" s="125" t="s">
        <v>50</v>
      </c>
    </row>
    <row r="172" spans="1:33" s="33" customFormat="1" ht="24.75" customHeight="1">
      <c r="A172" s="4">
        <v>5</v>
      </c>
      <c r="B172" s="161" t="s">
        <v>203</v>
      </c>
      <c r="C172" s="161" t="s">
        <v>202</v>
      </c>
      <c r="D172" s="161" t="s">
        <v>111</v>
      </c>
      <c r="E172" s="161"/>
      <c r="F172" s="267"/>
      <c r="G172" s="161">
        <v>2013</v>
      </c>
      <c r="H172" s="276"/>
      <c r="I172" s="277">
        <f>ROUND(AD172*2183*1.23*0.969,-3)</f>
        <v>26000</v>
      </c>
      <c r="J172" s="254"/>
      <c r="K172" s="161" t="s">
        <v>208</v>
      </c>
      <c r="L172" s="125" t="s">
        <v>116</v>
      </c>
      <c r="M172" s="9" t="s">
        <v>130</v>
      </c>
      <c r="N172" s="125" t="s">
        <v>206</v>
      </c>
      <c r="O172" s="249">
        <v>5</v>
      </c>
      <c r="P172" s="459"/>
      <c r="Q172" s="459"/>
      <c r="R172" s="459"/>
      <c r="S172" s="272"/>
      <c r="T172" s="272"/>
      <c r="U172" s="273" t="s">
        <v>111</v>
      </c>
      <c r="V172" s="273" t="s">
        <v>318</v>
      </c>
      <c r="W172" s="272"/>
      <c r="X172" s="8" t="s">
        <v>101</v>
      </c>
      <c r="Y172" s="168"/>
      <c r="Z172" s="168"/>
      <c r="AA172" s="168"/>
      <c r="AB172" s="168"/>
      <c r="AC172" s="168"/>
      <c r="AD172" s="125">
        <v>9.86</v>
      </c>
      <c r="AE172" s="168"/>
      <c r="AF172" s="168"/>
      <c r="AG172" s="125" t="s">
        <v>50</v>
      </c>
    </row>
    <row r="173" spans="1:33" s="33" customFormat="1" ht="24.75" customHeight="1">
      <c r="A173" s="4">
        <v>6</v>
      </c>
      <c r="B173" s="161" t="s">
        <v>244</v>
      </c>
      <c r="C173" s="161" t="s">
        <v>243</v>
      </c>
      <c r="D173" s="161" t="s">
        <v>111</v>
      </c>
      <c r="E173" s="266"/>
      <c r="F173" s="267"/>
      <c r="G173" s="268">
        <v>1945</v>
      </c>
      <c r="H173" s="269"/>
      <c r="I173" s="275">
        <v>239000</v>
      </c>
      <c r="J173" s="254"/>
      <c r="K173" s="161" t="s">
        <v>214</v>
      </c>
      <c r="L173" s="125" t="s">
        <v>116</v>
      </c>
      <c r="M173" s="9" t="s">
        <v>171</v>
      </c>
      <c r="N173" s="125" t="s">
        <v>237</v>
      </c>
      <c r="O173" s="249">
        <v>6</v>
      </c>
      <c r="P173" s="459"/>
      <c r="Q173" s="459"/>
      <c r="R173" s="459"/>
      <c r="S173" s="272"/>
      <c r="T173" s="272"/>
      <c r="U173" s="273" t="s">
        <v>111</v>
      </c>
      <c r="V173" s="273" t="s">
        <v>318</v>
      </c>
      <c r="W173" s="272"/>
      <c r="X173" s="125" t="s">
        <v>100</v>
      </c>
      <c r="Y173" s="125" t="s">
        <v>101</v>
      </c>
      <c r="Z173" s="125" t="s">
        <v>101</v>
      </c>
      <c r="AA173" s="125" t="s">
        <v>101</v>
      </c>
      <c r="AB173" s="125" t="s">
        <v>101</v>
      </c>
      <c r="AC173" s="125" t="s">
        <v>173</v>
      </c>
      <c r="AD173" s="274">
        <v>50.38</v>
      </c>
      <c r="AE173" s="125" t="s">
        <v>231</v>
      </c>
      <c r="AF173" s="8" t="s">
        <v>111</v>
      </c>
      <c r="AG173" s="125" t="s">
        <v>50</v>
      </c>
    </row>
    <row r="174" spans="1:33" s="33" customFormat="1" ht="24.75" customHeight="1">
      <c r="A174" s="4">
        <v>7</v>
      </c>
      <c r="B174" s="161" t="s">
        <v>203</v>
      </c>
      <c r="C174" s="161" t="s">
        <v>202</v>
      </c>
      <c r="D174" s="161" t="s">
        <v>111</v>
      </c>
      <c r="E174" s="266"/>
      <c r="F174" s="267"/>
      <c r="G174" s="278">
        <v>1945</v>
      </c>
      <c r="H174" s="269"/>
      <c r="I174" s="277">
        <f>ROUND(AD174*2183*1.23*0.969,-3)</f>
        <v>52000</v>
      </c>
      <c r="J174" s="254"/>
      <c r="K174" s="161" t="s">
        <v>214</v>
      </c>
      <c r="L174" s="125" t="s">
        <v>116</v>
      </c>
      <c r="M174" s="9" t="s">
        <v>171</v>
      </c>
      <c r="N174" s="125" t="s">
        <v>213</v>
      </c>
      <c r="O174" s="249">
        <v>7</v>
      </c>
      <c r="P174" s="459"/>
      <c r="Q174" s="459"/>
      <c r="R174" s="459"/>
      <c r="S174" s="272"/>
      <c r="T174" s="272"/>
      <c r="U174" s="273" t="s">
        <v>111</v>
      </c>
      <c r="V174" s="273" t="s">
        <v>318</v>
      </c>
      <c r="W174" s="272"/>
      <c r="X174" s="125" t="s">
        <v>101</v>
      </c>
      <c r="Y174" s="125" t="s">
        <v>101</v>
      </c>
      <c r="Z174" s="125"/>
      <c r="AA174" s="125" t="s">
        <v>101</v>
      </c>
      <c r="AB174" s="125"/>
      <c r="AC174" s="125" t="s">
        <v>212</v>
      </c>
      <c r="AD174" s="279">
        <v>20.1</v>
      </c>
      <c r="AE174" s="135">
        <v>1</v>
      </c>
      <c r="AF174" s="135"/>
      <c r="AG174" s="125" t="s">
        <v>50</v>
      </c>
    </row>
    <row r="175" spans="1:33" s="33" customFormat="1" ht="24.75" customHeight="1">
      <c r="A175" s="4">
        <v>8</v>
      </c>
      <c r="B175" s="161" t="s">
        <v>250</v>
      </c>
      <c r="C175" s="161" t="s">
        <v>243</v>
      </c>
      <c r="D175" s="161" t="s">
        <v>111</v>
      </c>
      <c r="E175" s="266"/>
      <c r="F175" s="267"/>
      <c r="G175" s="268">
        <v>1960</v>
      </c>
      <c r="H175" s="269"/>
      <c r="I175" s="275">
        <v>166000</v>
      </c>
      <c r="J175" s="254"/>
      <c r="K175" s="161" t="s">
        <v>282</v>
      </c>
      <c r="L175" s="125" t="s">
        <v>133</v>
      </c>
      <c r="M175" s="9" t="s">
        <v>130</v>
      </c>
      <c r="N175" s="125" t="s">
        <v>220</v>
      </c>
      <c r="O175" s="249">
        <v>8</v>
      </c>
      <c r="P175" s="459"/>
      <c r="Q175" s="459"/>
      <c r="R175" s="459"/>
      <c r="S175" s="272"/>
      <c r="T175" s="272"/>
      <c r="U175" s="273" t="s">
        <v>111</v>
      </c>
      <c r="V175" s="273" t="s">
        <v>318</v>
      </c>
      <c r="W175" s="272"/>
      <c r="X175" s="125" t="s">
        <v>101</v>
      </c>
      <c r="Y175" s="125"/>
      <c r="Z175" s="125"/>
      <c r="AA175" s="125" t="s">
        <v>101</v>
      </c>
      <c r="AB175" s="125" t="s">
        <v>101</v>
      </c>
      <c r="AC175" s="125" t="s">
        <v>101</v>
      </c>
      <c r="AD175" s="274">
        <v>35</v>
      </c>
      <c r="AE175" s="125">
        <v>2</v>
      </c>
      <c r="AF175" s="8" t="s">
        <v>111</v>
      </c>
      <c r="AG175" s="125" t="s">
        <v>50</v>
      </c>
    </row>
    <row r="176" spans="1:33" s="33" customFormat="1" ht="24.75" customHeight="1">
      <c r="A176" s="4">
        <v>9</v>
      </c>
      <c r="B176" s="161" t="s">
        <v>244</v>
      </c>
      <c r="C176" s="161" t="s">
        <v>243</v>
      </c>
      <c r="D176" s="161" t="s">
        <v>111</v>
      </c>
      <c r="E176" s="266"/>
      <c r="F176" s="267"/>
      <c r="G176" s="268">
        <v>1945</v>
      </c>
      <c r="H176" s="269"/>
      <c r="I176" s="275">
        <v>302000</v>
      </c>
      <c r="J176" s="254"/>
      <c r="K176" s="161" t="s">
        <v>281</v>
      </c>
      <c r="L176" s="125" t="s">
        <v>116</v>
      </c>
      <c r="M176" s="9" t="s">
        <v>171</v>
      </c>
      <c r="N176" s="125" t="s">
        <v>230</v>
      </c>
      <c r="O176" s="249">
        <v>9</v>
      </c>
      <c r="P176" s="459"/>
      <c r="Q176" s="459"/>
      <c r="R176" s="459"/>
      <c r="S176" s="272"/>
      <c r="T176" s="272"/>
      <c r="U176" s="273" t="s">
        <v>111</v>
      </c>
      <c r="V176" s="273" t="s">
        <v>318</v>
      </c>
      <c r="W176" s="272"/>
      <c r="X176" s="125" t="s">
        <v>101</v>
      </c>
      <c r="Y176" s="125" t="s">
        <v>101</v>
      </c>
      <c r="Z176" s="125" t="s">
        <v>101</v>
      </c>
      <c r="AA176" s="125" t="s">
        <v>101</v>
      </c>
      <c r="AB176" s="125" t="s">
        <v>101</v>
      </c>
      <c r="AC176" s="125" t="s">
        <v>101</v>
      </c>
      <c r="AD176" s="274">
        <v>63.5</v>
      </c>
      <c r="AE176" s="125" t="s">
        <v>231</v>
      </c>
      <c r="AF176" s="125"/>
      <c r="AG176" s="125" t="s">
        <v>50</v>
      </c>
    </row>
    <row r="177" spans="1:33" s="33" customFormat="1" ht="24.75" customHeight="1">
      <c r="A177" s="4">
        <v>10</v>
      </c>
      <c r="B177" s="161" t="s">
        <v>244</v>
      </c>
      <c r="C177" s="161" t="s">
        <v>243</v>
      </c>
      <c r="D177" s="161" t="s">
        <v>111</v>
      </c>
      <c r="E177" s="266"/>
      <c r="F177" s="267"/>
      <c r="G177" s="268">
        <v>1945</v>
      </c>
      <c r="H177" s="269"/>
      <c r="I177" s="270">
        <v>292000</v>
      </c>
      <c r="J177" s="254"/>
      <c r="K177" s="161" t="s">
        <v>280</v>
      </c>
      <c r="L177" s="125" t="s">
        <v>116</v>
      </c>
      <c r="M177" s="9" t="s">
        <v>171</v>
      </c>
      <c r="N177" s="125" t="s">
        <v>230</v>
      </c>
      <c r="O177" s="249">
        <v>10</v>
      </c>
      <c r="P177" s="459"/>
      <c r="Q177" s="459"/>
      <c r="R177" s="459"/>
      <c r="S177" s="272"/>
      <c r="T177" s="272"/>
      <c r="U177" s="273" t="s">
        <v>111</v>
      </c>
      <c r="V177" s="273" t="s">
        <v>318</v>
      </c>
      <c r="W177" s="272"/>
      <c r="X177" s="125" t="s">
        <v>101</v>
      </c>
      <c r="Y177" s="125" t="s">
        <v>101</v>
      </c>
      <c r="Z177" s="125" t="s">
        <v>101</v>
      </c>
      <c r="AA177" s="125" t="s">
        <v>101</v>
      </c>
      <c r="AB177" s="125" t="s">
        <v>101</v>
      </c>
      <c r="AC177" s="125" t="s">
        <v>101</v>
      </c>
      <c r="AD177" s="274">
        <v>61.4</v>
      </c>
      <c r="AE177" s="125" t="s">
        <v>231</v>
      </c>
      <c r="AF177" s="125"/>
      <c r="AG177" s="125" t="s">
        <v>50</v>
      </c>
    </row>
    <row r="178" spans="1:33" s="33" customFormat="1" ht="24.75" customHeight="1">
      <c r="A178" s="4">
        <v>11</v>
      </c>
      <c r="B178" s="161" t="s">
        <v>244</v>
      </c>
      <c r="C178" s="161" t="s">
        <v>488</v>
      </c>
      <c r="D178" s="161" t="s">
        <v>111</v>
      </c>
      <c r="E178" s="266"/>
      <c r="F178" s="267"/>
      <c r="G178" s="268">
        <v>1945</v>
      </c>
      <c r="H178" s="270"/>
      <c r="I178" s="270">
        <v>550000</v>
      </c>
      <c r="J178" s="254"/>
      <c r="K178" s="161" t="s">
        <v>489</v>
      </c>
      <c r="L178" s="125" t="s">
        <v>116</v>
      </c>
      <c r="M178" s="9" t="s">
        <v>171</v>
      </c>
      <c r="N178" s="125" t="s">
        <v>230</v>
      </c>
      <c r="O178" s="249">
        <v>11</v>
      </c>
      <c r="P178" s="459"/>
      <c r="Q178" s="459"/>
      <c r="R178" s="459"/>
      <c r="S178" s="272"/>
      <c r="T178" s="272"/>
      <c r="U178" s="273" t="s">
        <v>111</v>
      </c>
      <c r="V178" s="273" t="s">
        <v>318</v>
      </c>
      <c r="W178" s="272"/>
      <c r="X178" s="125" t="s">
        <v>101</v>
      </c>
      <c r="Y178" s="125" t="s">
        <v>101</v>
      </c>
      <c r="Z178" s="125" t="s">
        <v>101</v>
      </c>
      <c r="AA178" s="125" t="s">
        <v>100</v>
      </c>
      <c r="AB178" s="125" t="s">
        <v>101</v>
      </c>
      <c r="AC178" s="125" t="s">
        <v>100</v>
      </c>
      <c r="AD178" s="274">
        <v>115.82</v>
      </c>
      <c r="AE178" s="125">
        <v>1</v>
      </c>
      <c r="AF178" s="8" t="s">
        <v>174</v>
      </c>
      <c r="AG178" s="125" t="s">
        <v>50</v>
      </c>
    </row>
    <row r="179" spans="1:33" s="33" customFormat="1" ht="24.75" customHeight="1">
      <c r="A179" s="4">
        <v>12</v>
      </c>
      <c r="B179" s="161" t="s">
        <v>249</v>
      </c>
      <c r="C179" s="161" t="s">
        <v>243</v>
      </c>
      <c r="D179" s="161" t="s">
        <v>111</v>
      </c>
      <c r="E179" s="266"/>
      <c r="F179" s="267"/>
      <c r="G179" s="268">
        <v>1945</v>
      </c>
      <c r="H179" s="269"/>
      <c r="I179" s="270">
        <v>203000</v>
      </c>
      <c r="J179" s="254"/>
      <c r="K179" s="161" t="s">
        <v>1409</v>
      </c>
      <c r="L179" s="125" t="s">
        <v>116</v>
      </c>
      <c r="M179" s="9" t="s">
        <v>171</v>
      </c>
      <c r="N179" s="125" t="s">
        <v>213</v>
      </c>
      <c r="O179" s="249">
        <v>12</v>
      </c>
      <c r="P179" s="459"/>
      <c r="Q179" s="459"/>
      <c r="R179" s="459"/>
      <c r="S179" s="272"/>
      <c r="T179" s="272"/>
      <c r="U179" s="273" t="s">
        <v>111</v>
      </c>
      <c r="V179" s="273" t="s">
        <v>318</v>
      </c>
      <c r="W179" s="272"/>
      <c r="X179" s="125" t="s">
        <v>101</v>
      </c>
      <c r="Y179" s="125" t="s">
        <v>100</v>
      </c>
      <c r="Z179" s="125" t="s">
        <v>101</v>
      </c>
      <c r="AA179" s="125" t="s">
        <v>101</v>
      </c>
      <c r="AB179" s="125" t="s">
        <v>101</v>
      </c>
      <c r="AC179" s="125" t="s">
        <v>173</v>
      </c>
      <c r="AD179" s="274">
        <v>42.7</v>
      </c>
      <c r="AE179" s="125">
        <v>1</v>
      </c>
      <c r="AF179" s="8" t="s">
        <v>174</v>
      </c>
      <c r="AG179" s="125" t="s">
        <v>50</v>
      </c>
    </row>
    <row r="180" spans="1:33" s="33" customFormat="1" ht="24.75" customHeight="1">
      <c r="A180" s="4">
        <v>13</v>
      </c>
      <c r="B180" s="161" t="s">
        <v>249</v>
      </c>
      <c r="C180" s="161" t="s">
        <v>243</v>
      </c>
      <c r="D180" s="161" t="s">
        <v>111</v>
      </c>
      <c r="E180" s="266"/>
      <c r="F180" s="267"/>
      <c r="G180" s="268">
        <v>1920</v>
      </c>
      <c r="H180" s="269"/>
      <c r="I180" s="270">
        <v>391000</v>
      </c>
      <c r="J180" s="254"/>
      <c r="K180" s="161" t="s">
        <v>1417</v>
      </c>
      <c r="L180" s="125" t="s">
        <v>116</v>
      </c>
      <c r="M180" s="9" t="s">
        <v>171</v>
      </c>
      <c r="N180" s="125" t="s">
        <v>230</v>
      </c>
      <c r="O180" s="249">
        <v>13</v>
      </c>
      <c r="P180" s="459"/>
      <c r="Q180" s="459"/>
      <c r="R180" s="459"/>
      <c r="S180" s="272"/>
      <c r="T180" s="272"/>
      <c r="U180" s="273" t="s">
        <v>111</v>
      </c>
      <c r="V180" s="273" t="s">
        <v>318</v>
      </c>
      <c r="W180" s="272"/>
      <c r="X180" s="125" t="s">
        <v>101</v>
      </c>
      <c r="Y180" s="125" t="s">
        <v>101</v>
      </c>
      <c r="Z180" s="125" t="s">
        <v>101</v>
      </c>
      <c r="AA180" s="125" t="s">
        <v>101</v>
      </c>
      <c r="AB180" s="125" t="s">
        <v>101</v>
      </c>
      <c r="AC180" s="125" t="s">
        <v>101</v>
      </c>
      <c r="AD180" s="274">
        <v>82.4</v>
      </c>
      <c r="AE180" s="125" t="s">
        <v>231</v>
      </c>
      <c r="AF180" s="8" t="s">
        <v>111</v>
      </c>
      <c r="AG180" s="125" t="s">
        <v>50</v>
      </c>
    </row>
    <row r="181" spans="1:33" s="33" customFormat="1" ht="33.75" customHeight="1">
      <c r="A181" s="4">
        <v>14</v>
      </c>
      <c r="B181" s="161" t="s">
        <v>219</v>
      </c>
      <c r="C181" s="161"/>
      <c r="D181" s="161" t="s">
        <v>111</v>
      </c>
      <c r="E181" s="266"/>
      <c r="F181" s="267"/>
      <c r="G181" s="268">
        <v>1960</v>
      </c>
      <c r="H181" s="269"/>
      <c r="I181" s="270">
        <f>ROUND(AD181*2183*1.23*0.969,-3)</f>
        <v>125000</v>
      </c>
      <c r="J181" s="254" t="s">
        <v>636</v>
      </c>
      <c r="K181" s="161" t="s">
        <v>1412</v>
      </c>
      <c r="L181" s="125" t="s">
        <v>116</v>
      </c>
      <c r="M181" s="9" t="s">
        <v>171</v>
      </c>
      <c r="N181" s="125" t="s">
        <v>217</v>
      </c>
      <c r="O181" s="249">
        <v>14</v>
      </c>
      <c r="P181" s="459"/>
      <c r="Q181" s="459"/>
      <c r="R181" s="459"/>
      <c r="S181" s="272"/>
      <c r="T181" s="272"/>
      <c r="U181" s="273" t="s">
        <v>111</v>
      </c>
      <c r="V181" s="273" t="s">
        <v>318</v>
      </c>
      <c r="W181" s="272"/>
      <c r="X181" s="125" t="s">
        <v>101</v>
      </c>
      <c r="Y181" s="125" t="s">
        <v>101</v>
      </c>
      <c r="Z181" s="125" t="s">
        <v>101</v>
      </c>
      <c r="AA181" s="125" t="s">
        <v>100</v>
      </c>
      <c r="AB181" s="125"/>
      <c r="AC181" s="125" t="s">
        <v>100</v>
      </c>
      <c r="AD181" s="274">
        <v>48</v>
      </c>
      <c r="AE181" s="125">
        <v>1</v>
      </c>
      <c r="AF181" s="125"/>
      <c r="AG181" s="125" t="s">
        <v>50</v>
      </c>
    </row>
    <row r="182" spans="1:33" s="33" customFormat="1" ht="36.75" customHeight="1">
      <c r="A182" s="4">
        <v>15</v>
      </c>
      <c r="B182" s="161" t="s">
        <v>249</v>
      </c>
      <c r="C182" s="161" t="s">
        <v>243</v>
      </c>
      <c r="D182" s="161" t="s">
        <v>111</v>
      </c>
      <c r="E182" s="266"/>
      <c r="F182" s="267"/>
      <c r="G182" s="268">
        <v>1945</v>
      </c>
      <c r="H182" s="269"/>
      <c r="I182" s="270">
        <v>186000</v>
      </c>
      <c r="J182" s="254"/>
      <c r="K182" s="161" t="s">
        <v>1413</v>
      </c>
      <c r="L182" s="125" t="s">
        <v>116</v>
      </c>
      <c r="M182" s="9" t="s">
        <v>171</v>
      </c>
      <c r="N182" s="125" t="s">
        <v>217</v>
      </c>
      <c r="O182" s="249">
        <v>15</v>
      </c>
      <c r="P182" s="459"/>
      <c r="Q182" s="459"/>
      <c r="R182" s="459"/>
      <c r="S182" s="272"/>
      <c r="T182" s="272"/>
      <c r="U182" s="273" t="s">
        <v>111</v>
      </c>
      <c r="V182" s="273" t="s">
        <v>318</v>
      </c>
      <c r="W182" s="272"/>
      <c r="X182" s="125" t="s">
        <v>101</v>
      </c>
      <c r="Y182" s="125" t="s">
        <v>100</v>
      </c>
      <c r="Z182" s="125"/>
      <c r="AA182" s="125" t="s">
        <v>101</v>
      </c>
      <c r="AB182" s="125" t="s">
        <v>101</v>
      </c>
      <c r="AC182" s="125" t="s">
        <v>173</v>
      </c>
      <c r="AD182" s="274">
        <v>39.09</v>
      </c>
      <c r="AE182" s="125"/>
      <c r="AF182" s="8"/>
      <c r="AG182" s="125" t="s">
        <v>50</v>
      </c>
    </row>
    <row r="183" spans="1:33" s="33" customFormat="1" ht="24.75" customHeight="1">
      <c r="A183" s="4">
        <v>16</v>
      </c>
      <c r="B183" s="161" t="s">
        <v>203</v>
      </c>
      <c r="C183" s="161" t="s">
        <v>202</v>
      </c>
      <c r="D183" s="161" t="s">
        <v>111</v>
      </c>
      <c r="E183" s="266"/>
      <c r="F183" s="267"/>
      <c r="G183" s="268">
        <v>1920</v>
      </c>
      <c r="H183" s="269"/>
      <c r="I183" s="277">
        <f>ROUND(AD183*2183*1.23*0.969,-3)</f>
        <v>53000</v>
      </c>
      <c r="J183" s="254"/>
      <c r="K183" s="161" t="s">
        <v>1417</v>
      </c>
      <c r="L183" s="125" t="s">
        <v>116</v>
      </c>
      <c r="M183" s="9" t="s">
        <v>171</v>
      </c>
      <c r="N183" s="125" t="s">
        <v>210</v>
      </c>
      <c r="O183" s="249">
        <v>16</v>
      </c>
      <c r="P183" s="459"/>
      <c r="Q183" s="459"/>
      <c r="R183" s="459"/>
      <c r="S183" s="272"/>
      <c r="T183" s="272"/>
      <c r="U183" s="273" t="s">
        <v>111</v>
      </c>
      <c r="V183" s="273" t="s">
        <v>318</v>
      </c>
      <c r="W183" s="272"/>
      <c r="X183" s="125" t="s">
        <v>101</v>
      </c>
      <c r="Y183" s="125" t="s">
        <v>101</v>
      </c>
      <c r="Z183" s="125" t="s">
        <v>101</v>
      </c>
      <c r="AA183" s="125" t="s">
        <v>101</v>
      </c>
      <c r="AB183" s="125"/>
      <c r="AC183" s="125" t="s">
        <v>212</v>
      </c>
      <c r="AD183" s="274">
        <v>20.18</v>
      </c>
      <c r="AE183" s="125">
        <v>1</v>
      </c>
      <c r="AF183" s="125"/>
      <c r="AG183" s="125" t="s">
        <v>50</v>
      </c>
    </row>
    <row r="184" spans="1:33" s="33" customFormat="1" ht="24.75" customHeight="1">
      <c r="A184" s="4">
        <v>17</v>
      </c>
      <c r="B184" s="161" t="s">
        <v>218</v>
      </c>
      <c r="C184" s="161" t="s">
        <v>96</v>
      </c>
      <c r="D184" s="161" t="s">
        <v>111</v>
      </c>
      <c r="E184" s="266"/>
      <c r="F184" s="267"/>
      <c r="G184" s="268" t="s">
        <v>886</v>
      </c>
      <c r="H184" s="269"/>
      <c r="I184" s="275">
        <v>617000</v>
      </c>
      <c r="J184" s="254" t="s">
        <v>637</v>
      </c>
      <c r="K184" s="161" t="s">
        <v>1412</v>
      </c>
      <c r="L184" s="125" t="s">
        <v>116</v>
      </c>
      <c r="M184" s="9" t="s">
        <v>171</v>
      </c>
      <c r="N184" s="125" t="s">
        <v>217</v>
      </c>
      <c r="O184" s="249">
        <v>17</v>
      </c>
      <c r="P184" s="459"/>
      <c r="Q184" s="459"/>
      <c r="R184" s="459"/>
      <c r="S184" s="272"/>
      <c r="T184" s="272"/>
      <c r="U184" s="273" t="s">
        <v>111</v>
      </c>
      <c r="V184" s="273" t="s">
        <v>318</v>
      </c>
      <c r="W184" s="272"/>
      <c r="X184" s="125" t="s">
        <v>101</v>
      </c>
      <c r="Y184" s="125" t="s">
        <v>101</v>
      </c>
      <c r="Z184" s="125"/>
      <c r="AA184" s="125" t="s">
        <v>100</v>
      </c>
      <c r="AB184" s="125" t="s">
        <v>101</v>
      </c>
      <c r="AC184" s="125" t="s">
        <v>100</v>
      </c>
      <c r="AD184" s="274">
        <v>137</v>
      </c>
      <c r="AE184" s="125">
        <v>1</v>
      </c>
      <c r="AF184" s="125"/>
      <c r="AG184" s="125" t="s">
        <v>50</v>
      </c>
    </row>
    <row r="185" spans="1:33" s="33" customFormat="1" ht="24.75" customHeight="1">
      <c r="A185" s="4">
        <v>18</v>
      </c>
      <c r="B185" s="161" t="s">
        <v>203</v>
      </c>
      <c r="C185" s="161" t="s">
        <v>202</v>
      </c>
      <c r="D185" s="161" t="s">
        <v>111</v>
      </c>
      <c r="E185" s="266"/>
      <c r="F185" s="267"/>
      <c r="G185" s="268">
        <v>1945</v>
      </c>
      <c r="H185" s="269"/>
      <c r="I185" s="277">
        <f>ROUND(AD185*2183*1.23*0.969,-3)</f>
        <v>78000</v>
      </c>
      <c r="J185" s="254"/>
      <c r="K185" s="161" t="s">
        <v>1416</v>
      </c>
      <c r="L185" s="125" t="s">
        <v>116</v>
      </c>
      <c r="M185" s="9" t="s">
        <v>171</v>
      </c>
      <c r="N185" s="125" t="s">
        <v>210</v>
      </c>
      <c r="O185" s="249">
        <v>18</v>
      </c>
      <c r="P185" s="459"/>
      <c r="Q185" s="459"/>
      <c r="R185" s="459"/>
      <c r="S185" s="272"/>
      <c r="T185" s="272"/>
      <c r="U185" s="273" t="s">
        <v>111</v>
      </c>
      <c r="V185" s="273" t="s">
        <v>318</v>
      </c>
      <c r="W185" s="272"/>
      <c r="X185" s="125" t="s">
        <v>101</v>
      </c>
      <c r="Y185" s="125" t="s">
        <v>101</v>
      </c>
      <c r="Z185" s="125" t="s">
        <v>101</v>
      </c>
      <c r="AA185" s="125" t="s">
        <v>101</v>
      </c>
      <c r="AB185" s="125"/>
      <c r="AC185" s="125" t="s">
        <v>212</v>
      </c>
      <c r="AD185" s="274">
        <v>30</v>
      </c>
      <c r="AE185" s="125">
        <v>1</v>
      </c>
      <c r="AF185" s="125"/>
      <c r="AG185" s="125" t="s">
        <v>50</v>
      </c>
    </row>
    <row r="186" spans="1:33" s="33" customFormat="1" ht="24.75" customHeight="1">
      <c r="A186" s="4">
        <v>19</v>
      </c>
      <c r="B186" s="161" t="s">
        <v>249</v>
      </c>
      <c r="C186" s="161" t="s">
        <v>243</v>
      </c>
      <c r="D186" s="161" t="s">
        <v>111</v>
      </c>
      <c r="E186" s="266"/>
      <c r="F186" s="267"/>
      <c r="G186" s="268">
        <v>1930</v>
      </c>
      <c r="H186" s="269"/>
      <c r="I186" s="270">
        <v>3556000</v>
      </c>
      <c r="J186" s="254"/>
      <c r="K186" s="161" t="s">
        <v>1410</v>
      </c>
      <c r="L186" s="125" t="s">
        <v>116</v>
      </c>
      <c r="M186" s="9" t="s">
        <v>171</v>
      </c>
      <c r="N186" s="125" t="s">
        <v>213</v>
      </c>
      <c r="O186" s="249">
        <v>19</v>
      </c>
      <c r="P186" s="459"/>
      <c r="Q186" s="459"/>
      <c r="R186" s="459"/>
      <c r="S186" s="272"/>
      <c r="T186" s="272"/>
      <c r="U186" s="273" t="s">
        <v>111</v>
      </c>
      <c r="V186" s="273" t="s">
        <v>318</v>
      </c>
      <c r="W186" s="272"/>
      <c r="X186" s="125" t="s">
        <v>101</v>
      </c>
      <c r="Y186" s="125" t="s">
        <v>101</v>
      </c>
      <c r="Z186" s="125"/>
      <c r="AA186" s="125" t="s">
        <v>101</v>
      </c>
      <c r="AB186" s="125" t="s">
        <v>101</v>
      </c>
      <c r="AC186" s="125" t="s">
        <v>101</v>
      </c>
      <c r="AD186" s="274">
        <v>748.7</v>
      </c>
      <c r="AE186" s="125">
        <v>2</v>
      </c>
      <c r="AF186" s="8" t="s">
        <v>111</v>
      </c>
      <c r="AG186" s="125" t="s">
        <v>50</v>
      </c>
    </row>
    <row r="187" spans="1:33" s="33" customFormat="1" ht="24.75" customHeight="1">
      <c r="A187" s="4">
        <v>20</v>
      </c>
      <c r="B187" s="161" t="s">
        <v>249</v>
      </c>
      <c r="C187" s="161" t="s">
        <v>243</v>
      </c>
      <c r="D187" s="161" t="s">
        <v>111</v>
      </c>
      <c r="E187" s="266"/>
      <c r="F187" s="267"/>
      <c r="G187" s="268">
        <v>1945</v>
      </c>
      <c r="H187" s="269"/>
      <c r="I187" s="270">
        <v>242000</v>
      </c>
      <c r="J187" s="254"/>
      <c r="K187" s="161" t="s">
        <v>1411</v>
      </c>
      <c r="L187" s="125" t="s">
        <v>116</v>
      </c>
      <c r="M187" s="9" t="s">
        <v>171</v>
      </c>
      <c r="N187" s="125" t="s">
        <v>213</v>
      </c>
      <c r="O187" s="249">
        <v>20</v>
      </c>
      <c r="P187" s="459"/>
      <c r="Q187" s="459"/>
      <c r="R187" s="459"/>
      <c r="S187" s="272"/>
      <c r="T187" s="272"/>
      <c r="U187" s="273" t="s">
        <v>111</v>
      </c>
      <c r="V187" s="273" t="s">
        <v>318</v>
      </c>
      <c r="W187" s="272"/>
      <c r="X187" s="125" t="s">
        <v>101</v>
      </c>
      <c r="Y187" s="125" t="s">
        <v>101</v>
      </c>
      <c r="Z187" s="125" t="s">
        <v>101</v>
      </c>
      <c r="AA187" s="125" t="s">
        <v>101</v>
      </c>
      <c r="AB187" s="125" t="s">
        <v>101</v>
      </c>
      <c r="AC187" s="125" t="s">
        <v>173</v>
      </c>
      <c r="AD187" s="274">
        <v>50.9</v>
      </c>
      <c r="AE187" s="125" t="s">
        <v>231</v>
      </c>
      <c r="AF187" s="8" t="s">
        <v>174</v>
      </c>
      <c r="AG187" s="125" t="s">
        <v>50</v>
      </c>
    </row>
    <row r="188" spans="1:33" s="33" customFormat="1" ht="24.75" customHeight="1">
      <c r="A188" s="4">
        <v>21</v>
      </c>
      <c r="B188" s="161" t="s">
        <v>216</v>
      </c>
      <c r="C188" s="161" t="s">
        <v>202</v>
      </c>
      <c r="D188" s="161" t="s">
        <v>111</v>
      </c>
      <c r="E188" s="266"/>
      <c r="F188" s="267"/>
      <c r="G188" s="268">
        <v>1960</v>
      </c>
      <c r="H188" s="269"/>
      <c r="I188" s="270">
        <v>1938000</v>
      </c>
      <c r="J188" s="254"/>
      <c r="K188" s="161" t="s">
        <v>1412</v>
      </c>
      <c r="L188" s="125" t="s">
        <v>116</v>
      </c>
      <c r="M188" s="9" t="s">
        <v>171</v>
      </c>
      <c r="N188" s="125" t="s">
        <v>215</v>
      </c>
      <c r="O188" s="249">
        <v>21</v>
      </c>
      <c r="P188" s="459"/>
      <c r="Q188" s="459"/>
      <c r="R188" s="459"/>
      <c r="S188" s="272"/>
      <c r="T188" s="272"/>
      <c r="U188" s="273" t="s">
        <v>111</v>
      </c>
      <c r="V188" s="273" t="s">
        <v>318</v>
      </c>
      <c r="W188" s="272"/>
      <c r="X188" s="125" t="s">
        <v>101</v>
      </c>
      <c r="Y188" s="125" t="s">
        <v>101</v>
      </c>
      <c r="Z188" s="125" t="s">
        <v>101</v>
      </c>
      <c r="AA188" s="125" t="s">
        <v>100</v>
      </c>
      <c r="AB188" s="125"/>
      <c r="AC188" s="125" t="s">
        <v>100</v>
      </c>
      <c r="AD188" s="274">
        <v>408</v>
      </c>
      <c r="AE188" s="125">
        <v>1</v>
      </c>
      <c r="AF188" s="125"/>
      <c r="AG188" s="125" t="s">
        <v>50</v>
      </c>
    </row>
    <row r="189" spans="1:33" s="33" customFormat="1" ht="24.75" customHeight="1">
      <c r="A189" s="4">
        <v>22</v>
      </c>
      <c r="B189" s="161" t="s">
        <v>249</v>
      </c>
      <c r="C189" s="161" t="s">
        <v>243</v>
      </c>
      <c r="D189" s="161" t="s">
        <v>111</v>
      </c>
      <c r="E189" s="266"/>
      <c r="F189" s="267"/>
      <c r="G189" s="268">
        <v>1945</v>
      </c>
      <c r="H189" s="269"/>
      <c r="I189" s="270">
        <v>321000</v>
      </c>
      <c r="J189" s="254"/>
      <c r="K189" s="161" t="s">
        <v>1414</v>
      </c>
      <c r="L189" s="125" t="s">
        <v>116</v>
      </c>
      <c r="M189" s="9" t="s">
        <v>171</v>
      </c>
      <c r="N189" s="125" t="s">
        <v>285</v>
      </c>
      <c r="O189" s="249">
        <v>22</v>
      </c>
      <c r="P189" s="459"/>
      <c r="Q189" s="459"/>
      <c r="R189" s="459"/>
      <c r="S189" s="272"/>
      <c r="T189" s="272"/>
      <c r="U189" s="273" t="s">
        <v>111</v>
      </c>
      <c r="V189" s="273" t="s">
        <v>318</v>
      </c>
      <c r="W189" s="272"/>
      <c r="X189" s="125" t="s">
        <v>101</v>
      </c>
      <c r="Y189" s="125" t="s">
        <v>100</v>
      </c>
      <c r="Z189" s="125"/>
      <c r="AA189" s="125" t="s">
        <v>101</v>
      </c>
      <c r="AB189" s="125" t="s">
        <v>101</v>
      </c>
      <c r="AC189" s="125" t="s">
        <v>173</v>
      </c>
      <c r="AD189" s="274">
        <v>67.6</v>
      </c>
      <c r="AE189" s="125">
        <v>1</v>
      </c>
      <c r="AF189" s="8" t="s">
        <v>174</v>
      </c>
      <c r="AG189" s="125" t="s">
        <v>50</v>
      </c>
    </row>
    <row r="190" spans="1:33" s="33" customFormat="1" ht="24.75" customHeight="1">
      <c r="A190" s="4">
        <v>23</v>
      </c>
      <c r="B190" s="161" t="s">
        <v>887</v>
      </c>
      <c r="C190" s="161"/>
      <c r="D190" s="161" t="s">
        <v>111</v>
      </c>
      <c r="E190" s="266"/>
      <c r="F190" s="267"/>
      <c r="G190" s="268">
        <v>1945</v>
      </c>
      <c r="H190" s="270"/>
      <c r="I190" s="275">
        <v>1122000</v>
      </c>
      <c r="J190" s="254" t="s">
        <v>195</v>
      </c>
      <c r="K190" s="161" t="s">
        <v>1415</v>
      </c>
      <c r="L190" s="125" t="s">
        <v>116</v>
      </c>
      <c r="M190" s="9" t="s">
        <v>171</v>
      </c>
      <c r="N190" s="125" t="s">
        <v>230</v>
      </c>
      <c r="O190" s="249">
        <v>23</v>
      </c>
      <c r="P190" s="459"/>
      <c r="Q190" s="459"/>
      <c r="R190" s="459"/>
      <c r="S190" s="272"/>
      <c r="T190" s="272"/>
      <c r="U190" s="273" t="s">
        <v>111</v>
      </c>
      <c r="V190" s="273" t="s">
        <v>318</v>
      </c>
      <c r="W190" s="272"/>
      <c r="X190" s="125" t="s">
        <v>101</v>
      </c>
      <c r="Y190" s="125" t="s">
        <v>101</v>
      </c>
      <c r="Z190" s="125" t="s">
        <v>101</v>
      </c>
      <c r="AA190" s="125" t="s">
        <v>100</v>
      </c>
      <c r="AB190" s="125" t="s">
        <v>101</v>
      </c>
      <c r="AC190" s="125" t="s">
        <v>101</v>
      </c>
      <c r="AD190" s="274">
        <v>106</v>
      </c>
      <c r="AE190" s="125">
        <v>1</v>
      </c>
      <c r="AF190" s="8" t="s">
        <v>174</v>
      </c>
      <c r="AG190" s="125" t="s">
        <v>50</v>
      </c>
    </row>
    <row r="191" spans="1:33" s="33" customFormat="1" ht="24.75" customHeight="1">
      <c r="A191" s="4">
        <v>24</v>
      </c>
      <c r="B191" s="161" t="s">
        <v>249</v>
      </c>
      <c r="C191" s="161" t="s">
        <v>243</v>
      </c>
      <c r="D191" s="161" t="s">
        <v>111</v>
      </c>
      <c r="E191" s="266"/>
      <c r="F191" s="267"/>
      <c r="G191" s="268">
        <v>1945</v>
      </c>
      <c r="H191" s="269"/>
      <c r="I191" s="270">
        <v>1210000</v>
      </c>
      <c r="J191" s="254"/>
      <c r="K191" s="161" t="s">
        <v>984</v>
      </c>
      <c r="L191" s="125" t="s">
        <v>116</v>
      </c>
      <c r="M191" s="9" t="s">
        <v>171</v>
      </c>
      <c r="N191" s="125" t="s">
        <v>286</v>
      </c>
      <c r="O191" s="249">
        <v>24</v>
      </c>
      <c r="P191" s="459"/>
      <c r="Q191" s="459"/>
      <c r="R191" s="459"/>
      <c r="S191" s="272"/>
      <c r="T191" s="272"/>
      <c r="U191" s="273" t="s">
        <v>111</v>
      </c>
      <c r="V191" s="273" t="s">
        <v>318</v>
      </c>
      <c r="W191" s="272"/>
      <c r="X191" s="125" t="s">
        <v>101</v>
      </c>
      <c r="Y191" s="125" t="s">
        <v>891</v>
      </c>
      <c r="Z191" s="125" t="s">
        <v>101</v>
      </c>
      <c r="AA191" s="125" t="s">
        <v>101</v>
      </c>
      <c r="AB191" s="125" t="s">
        <v>101</v>
      </c>
      <c r="AC191" s="125" t="s">
        <v>173</v>
      </c>
      <c r="AD191" s="274">
        <v>254.83</v>
      </c>
      <c r="AE191" s="125">
        <v>2</v>
      </c>
      <c r="AF191" s="8" t="s">
        <v>174</v>
      </c>
      <c r="AG191" s="125" t="s">
        <v>50</v>
      </c>
    </row>
    <row r="192" spans="1:33" s="33" customFormat="1" ht="24.75" customHeight="1">
      <c r="A192" s="4">
        <v>25</v>
      </c>
      <c r="B192" s="161" t="s">
        <v>250</v>
      </c>
      <c r="C192" s="161" t="s">
        <v>243</v>
      </c>
      <c r="D192" s="161" t="s">
        <v>111</v>
      </c>
      <c r="E192" s="266"/>
      <c r="F192" s="267"/>
      <c r="G192" s="268">
        <v>1950</v>
      </c>
      <c r="H192" s="269"/>
      <c r="I192" s="270">
        <v>1868000</v>
      </c>
      <c r="J192" s="254"/>
      <c r="K192" s="161" t="s">
        <v>628</v>
      </c>
      <c r="L192" s="125" t="s">
        <v>116</v>
      </c>
      <c r="M192" s="9" t="s">
        <v>171</v>
      </c>
      <c r="N192" s="125" t="s">
        <v>245</v>
      </c>
      <c r="O192" s="249">
        <v>25</v>
      </c>
      <c r="P192" s="459"/>
      <c r="Q192" s="459"/>
      <c r="R192" s="459"/>
      <c r="S192" s="272"/>
      <c r="T192" s="272"/>
      <c r="U192" s="273" t="s">
        <v>111</v>
      </c>
      <c r="V192" s="273" t="s">
        <v>318</v>
      </c>
      <c r="W192" s="272"/>
      <c r="X192" s="125" t="s">
        <v>101</v>
      </c>
      <c r="Y192" s="125" t="s">
        <v>101</v>
      </c>
      <c r="Z192" s="125" t="s">
        <v>101</v>
      </c>
      <c r="AA192" s="125" t="s">
        <v>101</v>
      </c>
      <c r="AB192" s="125" t="s">
        <v>101</v>
      </c>
      <c r="AC192" s="125" t="s">
        <v>101</v>
      </c>
      <c r="AD192" s="274">
        <v>393.38</v>
      </c>
      <c r="AE192" s="125" t="s">
        <v>231</v>
      </c>
      <c r="AF192" s="8" t="s">
        <v>111</v>
      </c>
      <c r="AG192" s="125" t="s">
        <v>50</v>
      </c>
    </row>
    <row r="193" spans="1:33" s="33" customFormat="1" ht="24.75" customHeight="1">
      <c r="A193" s="4">
        <v>26</v>
      </c>
      <c r="B193" s="161" t="s">
        <v>250</v>
      </c>
      <c r="C193" s="161" t="s">
        <v>243</v>
      </c>
      <c r="D193" s="161" t="s">
        <v>111</v>
      </c>
      <c r="E193" s="266"/>
      <c r="F193" s="267"/>
      <c r="G193" s="268">
        <v>1950</v>
      </c>
      <c r="H193" s="269"/>
      <c r="I193" s="270">
        <v>243000</v>
      </c>
      <c r="J193" s="254"/>
      <c r="K193" s="161" t="s">
        <v>279</v>
      </c>
      <c r="L193" s="125" t="s">
        <v>116</v>
      </c>
      <c r="M193" s="9" t="s">
        <v>171</v>
      </c>
      <c r="N193" s="125" t="s">
        <v>230</v>
      </c>
      <c r="O193" s="249">
        <v>26</v>
      </c>
      <c r="P193" s="459"/>
      <c r="Q193" s="459"/>
      <c r="R193" s="459"/>
      <c r="S193" s="272"/>
      <c r="T193" s="272"/>
      <c r="U193" s="273" t="s">
        <v>111</v>
      </c>
      <c r="V193" s="273" t="s">
        <v>318</v>
      </c>
      <c r="W193" s="272"/>
      <c r="X193" s="125" t="s">
        <v>101</v>
      </c>
      <c r="Y193" s="168"/>
      <c r="Z193" s="168"/>
      <c r="AA193" s="125" t="s">
        <v>101</v>
      </c>
      <c r="AB193" s="125" t="s">
        <v>101</v>
      </c>
      <c r="AC193" s="125" t="s">
        <v>101</v>
      </c>
      <c r="AD193" s="274">
        <v>51.2</v>
      </c>
      <c r="AE193" s="125" t="s">
        <v>231</v>
      </c>
      <c r="AF193" s="125"/>
      <c r="AG193" s="125" t="s">
        <v>50</v>
      </c>
    </row>
    <row r="194" spans="1:33" s="33" customFormat="1" ht="24.75" customHeight="1">
      <c r="A194" s="4">
        <v>27</v>
      </c>
      <c r="B194" s="161" t="s">
        <v>250</v>
      </c>
      <c r="C194" s="161" t="s">
        <v>243</v>
      </c>
      <c r="D194" s="161" t="s">
        <v>111</v>
      </c>
      <c r="E194" s="266"/>
      <c r="F194" s="267"/>
      <c r="G194" s="268">
        <v>1950</v>
      </c>
      <c r="H194" s="269"/>
      <c r="I194" s="270">
        <v>207000</v>
      </c>
      <c r="J194" s="254"/>
      <c r="K194" s="161" t="s">
        <v>278</v>
      </c>
      <c r="L194" s="125" t="s">
        <v>116</v>
      </c>
      <c r="M194" s="9" t="s">
        <v>171</v>
      </c>
      <c r="N194" s="125" t="s">
        <v>245</v>
      </c>
      <c r="O194" s="249">
        <v>27</v>
      </c>
      <c r="P194" s="459"/>
      <c r="Q194" s="459"/>
      <c r="R194" s="459"/>
      <c r="S194" s="272"/>
      <c r="T194" s="272"/>
      <c r="U194" s="273" t="s">
        <v>111</v>
      </c>
      <c r="V194" s="273" t="s">
        <v>318</v>
      </c>
      <c r="W194" s="272"/>
      <c r="X194" s="125" t="s">
        <v>101</v>
      </c>
      <c r="Y194" s="125" t="s">
        <v>101</v>
      </c>
      <c r="Z194" s="125" t="s">
        <v>101</v>
      </c>
      <c r="AA194" s="125" t="s">
        <v>101</v>
      </c>
      <c r="AB194" s="125" t="s">
        <v>101</v>
      </c>
      <c r="AC194" s="125" t="s">
        <v>101</v>
      </c>
      <c r="AD194" s="274">
        <v>43.5</v>
      </c>
      <c r="AE194" s="125" t="s">
        <v>231</v>
      </c>
      <c r="AF194" s="125"/>
      <c r="AG194" s="125" t="s">
        <v>50</v>
      </c>
    </row>
    <row r="195" spans="1:33" s="33" customFormat="1" ht="24.75" customHeight="1">
      <c r="A195" s="4">
        <v>28</v>
      </c>
      <c r="B195" s="161" t="s">
        <v>250</v>
      </c>
      <c r="C195" s="161" t="s">
        <v>243</v>
      </c>
      <c r="D195" s="161" t="s">
        <v>111</v>
      </c>
      <c r="E195" s="266"/>
      <c r="F195" s="267"/>
      <c r="G195" s="268">
        <v>1950</v>
      </c>
      <c r="H195" s="269"/>
      <c r="I195" s="270">
        <v>205000</v>
      </c>
      <c r="J195" s="254"/>
      <c r="K195" s="161" t="s">
        <v>277</v>
      </c>
      <c r="L195" s="125" t="s">
        <v>116</v>
      </c>
      <c r="M195" s="9" t="s">
        <v>171</v>
      </c>
      <c r="N195" s="125" t="s">
        <v>245</v>
      </c>
      <c r="O195" s="249">
        <v>28</v>
      </c>
      <c r="P195" s="459"/>
      <c r="Q195" s="459"/>
      <c r="R195" s="459"/>
      <c r="S195" s="272"/>
      <c r="T195" s="272"/>
      <c r="U195" s="273" t="s">
        <v>111</v>
      </c>
      <c r="V195" s="273" t="s">
        <v>318</v>
      </c>
      <c r="W195" s="272"/>
      <c r="X195" s="125" t="s">
        <v>101</v>
      </c>
      <c r="Y195" s="125" t="s">
        <v>101</v>
      </c>
      <c r="Z195" s="125" t="s">
        <v>101</v>
      </c>
      <c r="AA195" s="125" t="s">
        <v>101</v>
      </c>
      <c r="AB195" s="125" t="s">
        <v>101</v>
      </c>
      <c r="AC195" s="125" t="s">
        <v>101</v>
      </c>
      <c r="AD195" s="274">
        <v>43.22</v>
      </c>
      <c r="AE195" s="125">
        <v>1</v>
      </c>
      <c r="AF195" s="125"/>
      <c r="AG195" s="125" t="s">
        <v>50</v>
      </c>
    </row>
    <row r="196" spans="1:33" s="33" customFormat="1" ht="24.75" customHeight="1">
      <c r="A196" s="4">
        <v>29</v>
      </c>
      <c r="B196" s="161" t="s">
        <v>250</v>
      </c>
      <c r="C196" s="161" t="s">
        <v>243</v>
      </c>
      <c r="D196" s="161" t="s">
        <v>111</v>
      </c>
      <c r="E196" s="266"/>
      <c r="F196" s="267"/>
      <c r="G196" s="268">
        <v>1950</v>
      </c>
      <c r="H196" s="269"/>
      <c r="I196" s="270">
        <v>237000</v>
      </c>
      <c r="J196" s="254"/>
      <c r="K196" s="161" t="s">
        <v>276</v>
      </c>
      <c r="L196" s="125" t="s">
        <v>116</v>
      </c>
      <c r="M196" s="9" t="s">
        <v>171</v>
      </c>
      <c r="N196" s="125" t="s">
        <v>245</v>
      </c>
      <c r="O196" s="249">
        <v>29</v>
      </c>
      <c r="P196" s="459"/>
      <c r="Q196" s="459"/>
      <c r="R196" s="459"/>
      <c r="S196" s="272"/>
      <c r="T196" s="272"/>
      <c r="U196" s="273" t="s">
        <v>111</v>
      </c>
      <c r="V196" s="273" t="s">
        <v>318</v>
      </c>
      <c r="W196" s="272"/>
      <c r="X196" s="125" t="s">
        <v>101</v>
      </c>
      <c r="Y196" s="125" t="s">
        <v>101</v>
      </c>
      <c r="Z196" s="125" t="s">
        <v>101</v>
      </c>
      <c r="AA196" s="125" t="s">
        <v>101</v>
      </c>
      <c r="AB196" s="125" t="s">
        <v>101</v>
      </c>
      <c r="AC196" s="125" t="s">
        <v>101</v>
      </c>
      <c r="AD196" s="274">
        <v>49.81</v>
      </c>
      <c r="AE196" s="125">
        <v>1</v>
      </c>
      <c r="AF196" s="125"/>
      <c r="AG196" s="125" t="s">
        <v>50</v>
      </c>
    </row>
    <row r="197" spans="1:33" s="33" customFormat="1" ht="24.75" customHeight="1">
      <c r="A197" s="4">
        <v>30</v>
      </c>
      <c r="B197" s="161" t="s">
        <v>244</v>
      </c>
      <c r="C197" s="161" t="s">
        <v>243</v>
      </c>
      <c r="D197" s="161" t="s">
        <v>111</v>
      </c>
      <c r="E197" s="266"/>
      <c r="F197" s="267"/>
      <c r="G197" s="268">
        <v>1960</v>
      </c>
      <c r="H197" s="269"/>
      <c r="I197" s="270">
        <v>263000</v>
      </c>
      <c r="J197" s="254"/>
      <c r="K197" s="161" t="s">
        <v>275</v>
      </c>
      <c r="L197" s="125" t="s">
        <v>116</v>
      </c>
      <c r="M197" s="9" t="s">
        <v>130</v>
      </c>
      <c r="N197" s="125" t="s">
        <v>269</v>
      </c>
      <c r="O197" s="249">
        <v>30</v>
      </c>
      <c r="P197" s="459"/>
      <c r="Q197" s="459"/>
      <c r="R197" s="459"/>
      <c r="S197" s="272"/>
      <c r="T197" s="272"/>
      <c r="U197" s="273" t="s">
        <v>111</v>
      </c>
      <c r="V197" s="273" t="s">
        <v>318</v>
      </c>
      <c r="W197" s="272"/>
      <c r="X197" s="125" t="s">
        <v>101</v>
      </c>
      <c r="Y197" s="125" t="s">
        <v>101</v>
      </c>
      <c r="Z197" s="125" t="s">
        <v>101</v>
      </c>
      <c r="AA197" s="125" t="s">
        <v>101</v>
      </c>
      <c r="AB197" s="125" t="s">
        <v>101</v>
      </c>
      <c r="AC197" s="125" t="s">
        <v>101</v>
      </c>
      <c r="AD197" s="274">
        <v>55.33</v>
      </c>
      <c r="AE197" s="125">
        <v>3</v>
      </c>
      <c r="AF197" s="8" t="s">
        <v>174</v>
      </c>
      <c r="AG197" s="125" t="s">
        <v>50</v>
      </c>
    </row>
    <row r="198" spans="1:33" s="33" customFormat="1" ht="24.75" customHeight="1">
      <c r="A198" s="4">
        <v>31</v>
      </c>
      <c r="B198" s="161" t="s">
        <v>244</v>
      </c>
      <c r="C198" s="161" t="s">
        <v>243</v>
      </c>
      <c r="D198" s="161" t="s">
        <v>111</v>
      </c>
      <c r="E198" s="266"/>
      <c r="F198" s="267"/>
      <c r="G198" s="268">
        <v>1960</v>
      </c>
      <c r="H198" s="269"/>
      <c r="I198" s="270">
        <v>251000</v>
      </c>
      <c r="J198" s="254"/>
      <c r="K198" s="161" t="s">
        <v>274</v>
      </c>
      <c r="L198" s="125" t="s">
        <v>116</v>
      </c>
      <c r="M198" s="9" t="s">
        <v>130</v>
      </c>
      <c r="N198" s="125" t="s">
        <v>269</v>
      </c>
      <c r="O198" s="249">
        <v>31</v>
      </c>
      <c r="P198" s="459"/>
      <c r="Q198" s="459"/>
      <c r="R198" s="459"/>
      <c r="S198" s="272"/>
      <c r="T198" s="272"/>
      <c r="U198" s="273" t="s">
        <v>111</v>
      </c>
      <c r="V198" s="273" t="s">
        <v>318</v>
      </c>
      <c r="W198" s="272"/>
      <c r="X198" s="125" t="s">
        <v>101</v>
      </c>
      <c r="Y198" s="125" t="s">
        <v>101</v>
      </c>
      <c r="Z198" s="125" t="s">
        <v>101</v>
      </c>
      <c r="AA198" s="125" t="s">
        <v>101</v>
      </c>
      <c r="AB198" s="125" t="s">
        <v>101</v>
      </c>
      <c r="AC198" s="125" t="s">
        <v>101</v>
      </c>
      <c r="AD198" s="274">
        <v>52.94</v>
      </c>
      <c r="AE198" s="125">
        <v>3</v>
      </c>
      <c r="AF198" s="8" t="s">
        <v>174</v>
      </c>
      <c r="AG198" s="125" t="s">
        <v>50</v>
      </c>
    </row>
    <row r="199" spans="1:33" s="33" customFormat="1" ht="24.75" customHeight="1">
      <c r="A199" s="4">
        <v>32</v>
      </c>
      <c r="B199" s="161" t="s">
        <v>244</v>
      </c>
      <c r="C199" s="161" t="s">
        <v>486</v>
      </c>
      <c r="D199" s="161" t="s">
        <v>111</v>
      </c>
      <c r="E199" s="266"/>
      <c r="F199" s="267"/>
      <c r="G199" s="268">
        <v>1991</v>
      </c>
      <c r="H199" s="270"/>
      <c r="I199" s="270">
        <v>366000</v>
      </c>
      <c r="J199" s="254"/>
      <c r="K199" s="161" t="s">
        <v>491</v>
      </c>
      <c r="L199" s="125" t="s">
        <v>116</v>
      </c>
      <c r="M199" s="9" t="s">
        <v>171</v>
      </c>
      <c r="N199" s="125" t="s">
        <v>237</v>
      </c>
      <c r="O199" s="249">
        <v>32</v>
      </c>
      <c r="P199" s="459"/>
      <c r="Q199" s="459"/>
      <c r="R199" s="459"/>
      <c r="S199" s="272"/>
      <c r="T199" s="272"/>
      <c r="U199" s="273" t="s">
        <v>111</v>
      </c>
      <c r="V199" s="273" t="s">
        <v>318</v>
      </c>
      <c r="W199" s="272"/>
      <c r="X199" s="125" t="s">
        <v>101</v>
      </c>
      <c r="Y199" s="125" t="s">
        <v>101</v>
      </c>
      <c r="Z199" s="125" t="s">
        <v>101</v>
      </c>
      <c r="AA199" s="125" t="s">
        <v>100</v>
      </c>
      <c r="AB199" s="125" t="s">
        <v>101</v>
      </c>
      <c r="AC199" s="125" t="s">
        <v>100</v>
      </c>
      <c r="AD199" s="274">
        <v>77.08</v>
      </c>
      <c r="AE199" s="125">
        <v>1</v>
      </c>
      <c r="AF199" s="8" t="s">
        <v>174</v>
      </c>
      <c r="AG199" s="125" t="s">
        <v>50</v>
      </c>
    </row>
    <row r="200" spans="1:33" s="33" customFormat="1" ht="42.75" customHeight="1">
      <c r="A200" s="4">
        <v>33</v>
      </c>
      <c r="B200" s="161" t="s">
        <v>250</v>
      </c>
      <c r="C200" s="161" t="s">
        <v>243</v>
      </c>
      <c r="D200" s="161" t="s">
        <v>111</v>
      </c>
      <c r="E200" s="266"/>
      <c r="F200" s="267"/>
      <c r="G200" s="268">
        <v>1945</v>
      </c>
      <c r="H200" s="269"/>
      <c r="I200" s="270">
        <v>268000</v>
      </c>
      <c r="J200" s="254"/>
      <c r="K200" s="161" t="s">
        <v>272</v>
      </c>
      <c r="L200" s="125" t="s">
        <v>116</v>
      </c>
      <c r="M200" s="9" t="s">
        <v>171</v>
      </c>
      <c r="N200" s="125" t="s">
        <v>237</v>
      </c>
      <c r="O200" s="249">
        <v>33</v>
      </c>
      <c r="P200" s="459"/>
      <c r="Q200" s="459"/>
      <c r="R200" s="459"/>
      <c r="S200" s="272"/>
      <c r="T200" s="273" t="s">
        <v>889</v>
      </c>
      <c r="U200" s="273" t="s">
        <v>111</v>
      </c>
      <c r="V200" s="273" t="s">
        <v>318</v>
      </c>
      <c r="W200" s="272"/>
      <c r="X200" s="125" t="s">
        <v>100</v>
      </c>
      <c r="Y200" s="125" t="s">
        <v>101</v>
      </c>
      <c r="Z200" s="125" t="s">
        <v>101</v>
      </c>
      <c r="AA200" s="125" t="s">
        <v>101</v>
      </c>
      <c r="AB200" s="125" t="s">
        <v>101</v>
      </c>
      <c r="AC200" s="125" t="s">
        <v>101</v>
      </c>
      <c r="AD200" s="274">
        <v>56.4</v>
      </c>
      <c r="AE200" s="125">
        <v>1</v>
      </c>
      <c r="AF200" s="125"/>
      <c r="AG200" s="125" t="s">
        <v>50</v>
      </c>
    </row>
    <row r="201" spans="1:33" s="33" customFormat="1" ht="24.75" customHeight="1">
      <c r="A201" s="4">
        <v>34</v>
      </c>
      <c r="B201" s="161" t="s">
        <v>271</v>
      </c>
      <c r="C201" s="161" t="s">
        <v>243</v>
      </c>
      <c r="D201" s="161" t="s">
        <v>111</v>
      </c>
      <c r="E201" s="266"/>
      <c r="F201" s="267"/>
      <c r="G201" s="268">
        <v>1960</v>
      </c>
      <c r="H201" s="269"/>
      <c r="I201" s="270">
        <v>254000</v>
      </c>
      <c r="J201" s="254"/>
      <c r="K201" s="161" t="s">
        <v>270</v>
      </c>
      <c r="L201" s="125" t="s">
        <v>116</v>
      </c>
      <c r="M201" s="9" t="s">
        <v>130</v>
      </c>
      <c r="N201" s="125" t="s">
        <v>269</v>
      </c>
      <c r="O201" s="249">
        <v>34</v>
      </c>
      <c r="P201" s="459"/>
      <c r="Q201" s="459"/>
      <c r="R201" s="459"/>
      <c r="S201" s="272"/>
      <c r="T201" s="273"/>
      <c r="U201" s="273" t="s">
        <v>111</v>
      </c>
      <c r="V201" s="273" t="s">
        <v>318</v>
      </c>
      <c r="W201" s="272"/>
      <c r="X201" s="125" t="s">
        <v>101</v>
      </c>
      <c r="Y201" s="125" t="s">
        <v>100</v>
      </c>
      <c r="Z201" s="125" t="s">
        <v>101</v>
      </c>
      <c r="AA201" s="125" t="s">
        <v>101</v>
      </c>
      <c r="AB201" s="125" t="s">
        <v>101</v>
      </c>
      <c r="AC201" s="125" t="s">
        <v>101</v>
      </c>
      <c r="AD201" s="274">
        <v>53.53</v>
      </c>
      <c r="AE201" s="125">
        <v>2</v>
      </c>
      <c r="AF201" s="8" t="s">
        <v>111</v>
      </c>
      <c r="AG201" s="125" t="s">
        <v>50</v>
      </c>
    </row>
    <row r="202" spans="1:33" s="33" customFormat="1" ht="24.75" customHeight="1">
      <c r="A202" s="4">
        <v>35</v>
      </c>
      <c r="B202" s="161" t="s">
        <v>250</v>
      </c>
      <c r="C202" s="161" t="s">
        <v>243</v>
      </c>
      <c r="D202" s="161" t="s">
        <v>111</v>
      </c>
      <c r="E202" s="266"/>
      <c r="F202" s="267"/>
      <c r="G202" s="268">
        <v>1945</v>
      </c>
      <c r="H202" s="269"/>
      <c r="I202" s="270">
        <v>300000</v>
      </c>
      <c r="J202" s="254"/>
      <c r="K202" s="161" t="s">
        <v>268</v>
      </c>
      <c r="L202" s="125" t="s">
        <v>116</v>
      </c>
      <c r="M202" s="9" t="s">
        <v>171</v>
      </c>
      <c r="N202" s="125" t="s">
        <v>245</v>
      </c>
      <c r="O202" s="249">
        <v>35</v>
      </c>
      <c r="P202" s="459"/>
      <c r="Q202" s="459"/>
      <c r="R202" s="459"/>
      <c r="S202" s="272"/>
      <c r="T202" s="273"/>
      <c r="U202" s="273" t="s">
        <v>111</v>
      </c>
      <c r="V202" s="273" t="s">
        <v>318</v>
      </c>
      <c r="W202" s="272"/>
      <c r="X202" s="125" t="s">
        <v>101</v>
      </c>
      <c r="Y202" s="125" t="s">
        <v>101</v>
      </c>
      <c r="Z202" s="125" t="s">
        <v>892</v>
      </c>
      <c r="AA202" s="125" t="s">
        <v>101</v>
      </c>
      <c r="AB202" s="125" t="s">
        <v>101</v>
      </c>
      <c r="AC202" s="125" t="s">
        <v>101</v>
      </c>
      <c r="AD202" s="274">
        <v>63.1</v>
      </c>
      <c r="AE202" s="125" t="s">
        <v>231</v>
      </c>
      <c r="AF202" s="8" t="s">
        <v>174</v>
      </c>
      <c r="AG202" s="125" t="s">
        <v>50</v>
      </c>
    </row>
    <row r="203" spans="1:33" s="33" customFormat="1" ht="24.75" customHeight="1">
      <c r="A203" s="4">
        <v>36</v>
      </c>
      <c r="B203" s="161" t="s">
        <v>250</v>
      </c>
      <c r="C203" s="161" t="s">
        <v>243</v>
      </c>
      <c r="D203" s="161" t="s">
        <v>111</v>
      </c>
      <c r="E203" s="266"/>
      <c r="F203" s="267"/>
      <c r="G203" s="268">
        <v>1945</v>
      </c>
      <c r="H203" s="269"/>
      <c r="I203" s="270">
        <v>226000</v>
      </c>
      <c r="J203" s="254"/>
      <c r="K203" s="161" t="s">
        <v>267</v>
      </c>
      <c r="L203" s="125" t="s">
        <v>116</v>
      </c>
      <c r="M203" s="9" t="s">
        <v>171</v>
      </c>
      <c r="N203" s="125" t="s">
        <v>230</v>
      </c>
      <c r="O203" s="249">
        <v>36</v>
      </c>
      <c r="P203" s="459"/>
      <c r="Q203" s="459"/>
      <c r="R203" s="459"/>
      <c r="S203" s="272"/>
      <c r="T203" s="273"/>
      <c r="U203" s="273" t="s">
        <v>111</v>
      </c>
      <c r="V203" s="273" t="s">
        <v>318</v>
      </c>
      <c r="W203" s="272"/>
      <c r="X203" s="125" t="s">
        <v>101</v>
      </c>
      <c r="Y203" s="125" t="s">
        <v>101</v>
      </c>
      <c r="Z203" s="125" t="s">
        <v>101</v>
      </c>
      <c r="AA203" s="125" t="s">
        <v>101</v>
      </c>
      <c r="AB203" s="125" t="s">
        <v>101</v>
      </c>
      <c r="AC203" s="125" t="s">
        <v>101</v>
      </c>
      <c r="AD203" s="274">
        <v>47.62</v>
      </c>
      <c r="AE203" s="125" t="s">
        <v>231</v>
      </c>
      <c r="AF203" s="8" t="s">
        <v>174</v>
      </c>
      <c r="AG203" s="125" t="s">
        <v>50</v>
      </c>
    </row>
    <row r="204" spans="1:33" s="33" customFormat="1" ht="24.75" customHeight="1">
      <c r="A204" s="4">
        <v>37</v>
      </c>
      <c r="B204" s="161" t="s">
        <v>250</v>
      </c>
      <c r="C204" s="161" t="s">
        <v>243</v>
      </c>
      <c r="D204" s="161" t="s">
        <v>111</v>
      </c>
      <c r="E204" s="266"/>
      <c r="F204" s="267"/>
      <c r="G204" s="268">
        <v>1945</v>
      </c>
      <c r="H204" s="269"/>
      <c r="I204" s="270">
        <v>830000</v>
      </c>
      <c r="J204" s="254"/>
      <c r="K204" s="161" t="s">
        <v>266</v>
      </c>
      <c r="L204" s="125" t="s">
        <v>116</v>
      </c>
      <c r="M204" s="9" t="s">
        <v>171</v>
      </c>
      <c r="N204" s="125" t="s">
        <v>230</v>
      </c>
      <c r="O204" s="249">
        <v>37</v>
      </c>
      <c r="P204" s="459"/>
      <c r="Q204" s="459"/>
      <c r="R204" s="459"/>
      <c r="S204" s="272"/>
      <c r="T204" s="273"/>
      <c r="U204" s="273" t="s">
        <v>111</v>
      </c>
      <c r="V204" s="273" t="s">
        <v>318</v>
      </c>
      <c r="W204" s="272"/>
      <c r="X204" s="125" t="s">
        <v>101</v>
      </c>
      <c r="Y204" s="125" t="s">
        <v>101</v>
      </c>
      <c r="Z204" s="125" t="s">
        <v>101</v>
      </c>
      <c r="AA204" s="125" t="s">
        <v>101</v>
      </c>
      <c r="AB204" s="125" t="s">
        <v>101</v>
      </c>
      <c r="AC204" s="125" t="s">
        <v>101</v>
      </c>
      <c r="AD204" s="274">
        <v>174.8</v>
      </c>
      <c r="AE204" s="125" t="s">
        <v>231</v>
      </c>
      <c r="AF204" s="8" t="s">
        <v>174</v>
      </c>
      <c r="AG204" s="125" t="s">
        <v>50</v>
      </c>
    </row>
    <row r="205" spans="1:33" s="33" customFormat="1" ht="28.5" customHeight="1">
      <c r="A205" s="4">
        <v>38</v>
      </c>
      <c r="B205" s="161" t="s">
        <v>250</v>
      </c>
      <c r="C205" s="161" t="s">
        <v>243</v>
      </c>
      <c r="D205" s="161" t="s">
        <v>111</v>
      </c>
      <c r="E205" s="266"/>
      <c r="F205" s="267"/>
      <c r="G205" s="268">
        <v>1945</v>
      </c>
      <c r="H205" s="269"/>
      <c r="I205" s="270">
        <v>274000</v>
      </c>
      <c r="J205" s="254"/>
      <c r="K205" s="161" t="s">
        <v>265</v>
      </c>
      <c r="L205" s="125" t="s">
        <v>116</v>
      </c>
      <c r="M205" s="9" t="s">
        <v>171</v>
      </c>
      <c r="N205" s="125" t="s">
        <v>237</v>
      </c>
      <c r="O205" s="249">
        <v>38</v>
      </c>
      <c r="P205" s="459"/>
      <c r="Q205" s="459"/>
      <c r="R205" s="459"/>
      <c r="S205" s="272"/>
      <c r="T205" s="273" t="s">
        <v>890</v>
      </c>
      <c r="U205" s="273" t="s">
        <v>111</v>
      </c>
      <c r="V205" s="273" t="s">
        <v>318</v>
      </c>
      <c r="W205" s="272"/>
      <c r="X205" s="125" t="s">
        <v>100</v>
      </c>
      <c r="Y205" s="125" t="s">
        <v>101</v>
      </c>
      <c r="Z205" s="125" t="s">
        <v>101</v>
      </c>
      <c r="AA205" s="125" t="s">
        <v>101</v>
      </c>
      <c r="AB205" s="125" t="s">
        <v>101</v>
      </c>
      <c r="AC205" s="125" t="s">
        <v>101</v>
      </c>
      <c r="AD205" s="274">
        <v>57.7</v>
      </c>
      <c r="AE205" s="125" t="s">
        <v>231</v>
      </c>
      <c r="AF205" s="8" t="s">
        <v>111</v>
      </c>
      <c r="AG205" s="125" t="s">
        <v>50</v>
      </c>
    </row>
    <row r="206" spans="1:33" s="33" customFormat="1" ht="24.75" customHeight="1">
      <c r="A206" s="4">
        <v>39</v>
      </c>
      <c r="B206" s="161" t="s">
        <v>250</v>
      </c>
      <c r="C206" s="161" t="s">
        <v>243</v>
      </c>
      <c r="D206" s="161" t="s">
        <v>111</v>
      </c>
      <c r="E206" s="266"/>
      <c r="F206" s="267"/>
      <c r="G206" s="268">
        <v>1960</v>
      </c>
      <c r="H206" s="269"/>
      <c r="I206" s="270">
        <v>993000</v>
      </c>
      <c r="J206" s="254"/>
      <c r="K206" s="161" t="s">
        <v>264</v>
      </c>
      <c r="L206" s="125" t="s">
        <v>116</v>
      </c>
      <c r="M206" s="9" t="s">
        <v>171</v>
      </c>
      <c r="N206" s="125" t="s">
        <v>263</v>
      </c>
      <c r="O206" s="249">
        <v>39</v>
      </c>
      <c r="P206" s="459"/>
      <c r="Q206" s="459"/>
      <c r="R206" s="459"/>
      <c r="S206" s="272"/>
      <c r="T206" s="272"/>
      <c r="U206" s="273" t="s">
        <v>111</v>
      </c>
      <c r="V206" s="273" t="s">
        <v>318</v>
      </c>
      <c r="W206" s="272"/>
      <c r="X206" s="125" t="s">
        <v>101</v>
      </c>
      <c r="Y206" s="125" t="s">
        <v>101</v>
      </c>
      <c r="Z206" s="125" t="s">
        <v>101</v>
      </c>
      <c r="AA206" s="125" t="s">
        <v>101</v>
      </c>
      <c r="AB206" s="125" t="s">
        <v>101</v>
      </c>
      <c r="AC206" s="125" t="s">
        <v>101</v>
      </c>
      <c r="AD206" s="274">
        <v>209</v>
      </c>
      <c r="AE206" s="125">
        <v>1</v>
      </c>
      <c r="AF206" s="8" t="s">
        <v>174</v>
      </c>
      <c r="AG206" s="125" t="s">
        <v>50</v>
      </c>
    </row>
    <row r="207" spans="1:33" s="33" customFormat="1" ht="24.75" customHeight="1">
      <c r="A207" s="4">
        <v>40</v>
      </c>
      <c r="B207" s="161" t="s">
        <v>249</v>
      </c>
      <c r="C207" s="161" t="s">
        <v>243</v>
      </c>
      <c r="D207" s="161" t="s">
        <v>111</v>
      </c>
      <c r="E207" s="266"/>
      <c r="F207" s="267"/>
      <c r="G207" s="268">
        <v>1945</v>
      </c>
      <c r="H207" s="269"/>
      <c r="I207" s="270">
        <v>445000</v>
      </c>
      <c r="J207" s="254"/>
      <c r="K207" s="161" t="s">
        <v>262</v>
      </c>
      <c r="L207" s="125" t="s">
        <v>116</v>
      </c>
      <c r="M207" s="9" t="s">
        <v>171</v>
      </c>
      <c r="N207" s="125" t="s">
        <v>230</v>
      </c>
      <c r="O207" s="249">
        <v>40</v>
      </c>
      <c r="P207" s="459"/>
      <c r="Q207" s="459"/>
      <c r="R207" s="459"/>
      <c r="S207" s="272"/>
      <c r="T207" s="272"/>
      <c r="U207" s="273" t="s">
        <v>111</v>
      </c>
      <c r="V207" s="273" t="s">
        <v>318</v>
      </c>
      <c r="W207" s="272"/>
      <c r="X207" s="125" t="s">
        <v>101</v>
      </c>
      <c r="Y207" s="125" t="s">
        <v>101</v>
      </c>
      <c r="Z207" s="125" t="s">
        <v>101</v>
      </c>
      <c r="AA207" s="125" t="s">
        <v>101</v>
      </c>
      <c r="AB207" s="125" t="s">
        <v>101</v>
      </c>
      <c r="AC207" s="125" t="s">
        <v>101</v>
      </c>
      <c r="AD207" s="274">
        <v>93.68</v>
      </c>
      <c r="AE207" s="125">
        <v>2</v>
      </c>
      <c r="AF207" s="8" t="s">
        <v>111</v>
      </c>
      <c r="AG207" s="125" t="s">
        <v>50</v>
      </c>
    </row>
    <row r="208" spans="1:33" s="33" customFormat="1" ht="24.75" customHeight="1">
      <c r="A208" s="4">
        <v>41</v>
      </c>
      <c r="B208" s="161" t="s">
        <v>250</v>
      </c>
      <c r="C208" s="161" t="s">
        <v>243</v>
      </c>
      <c r="D208" s="161" t="s">
        <v>111</v>
      </c>
      <c r="E208" s="266"/>
      <c r="F208" s="267"/>
      <c r="G208" s="268">
        <v>1970</v>
      </c>
      <c r="H208" s="269"/>
      <c r="I208" s="270">
        <v>265000</v>
      </c>
      <c r="J208" s="254"/>
      <c r="K208" s="161" t="s">
        <v>257</v>
      </c>
      <c r="L208" s="125" t="s">
        <v>116</v>
      </c>
      <c r="M208" s="9" t="s">
        <v>130</v>
      </c>
      <c r="N208" s="125" t="s">
        <v>220</v>
      </c>
      <c r="O208" s="249">
        <v>41</v>
      </c>
      <c r="P208" s="459"/>
      <c r="Q208" s="459"/>
      <c r="R208" s="459"/>
      <c r="S208" s="272"/>
      <c r="T208" s="272"/>
      <c r="U208" s="273" t="s">
        <v>111</v>
      </c>
      <c r="V208" s="273" t="s">
        <v>318</v>
      </c>
      <c r="W208" s="272"/>
      <c r="X208" s="125" t="s">
        <v>101</v>
      </c>
      <c r="Y208" s="125" t="s">
        <v>101</v>
      </c>
      <c r="Z208" s="125" t="s">
        <v>101</v>
      </c>
      <c r="AA208" s="125" t="s">
        <v>101</v>
      </c>
      <c r="AB208" s="125" t="s">
        <v>101</v>
      </c>
      <c r="AC208" s="125" t="s">
        <v>101</v>
      </c>
      <c r="AD208" s="274">
        <v>55.78</v>
      </c>
      <c r="AE208" s="125">
        <v>2</v>
      </c>
      <c r="AF208" s="8" t="s">
        <v>111</v>
      </c>
      <c r="AG208" s="125" t="s">
        <v>50</v>
      </c>
    </row>
    <row r="209" spans="1:33" s="33" customFormat="1" ht="24.75" customHeight="1">
      <c r="A209" s="4">
        <v>42</v>
      </c>
      <c r="B209" s="161" t="s">
        <v>250</v>
      </c>
      <c r="C209" s="161" t="s">
        <v>243</v>
      </c>
      <c r="D209" s="161" t="s">
        <v>111</v>
      </c>
      <c r="E209" s="266"/>
      <c r="F209" s="267"/>
      <c r="G209" s="268">
        <v>1970</v>
      </c>
      <c r="H209" s="269"/>
      <c r="I209" s="270">
        <v>265000</v>
      </c>
      <c r="J209" s="254"/>
      <c r="K209" s="161" t="s">
        <v>256</v>
      </c>
      <c r="L209" s="125" t="s">
        <v>116</v>
      </c>
      <c r="M209" s="9" t="s">
        <v>130</v>
      </c>
      <c r="N209" s="125" t="s">
        <v>220</v>
      </c>
      <c r="O209" s="249">
        <v>42</v>
      </c>
      <c r="P209" s="459"/>
      <c r="Q209" s="459"/>
      <c r="R209" s="459"/>
      <c r="S209" s="272"/>
      <c r="T209" s="272"/>
      <c r="U209" s="273" t="s">
        <v>111</v>
      </c>
      <c r="V209" s="273" t="s">
        <v>318</v>
      </c>
      <c r="W209" s="272"/>
      <c r="X209" s="125" t="s">
        <v>101</v>
      </c>
      <c r="Y209" s="125" t="s">
        <v>101</v>
      </c>
      <c r="Z209" s="125" t="s">
        <v>101</v>
      </c>
      <c r="AA209" s="125" t="s">
        <v>101</v>
      </c>
      <c r="AB209" s="125" t="s">
        <v>101</v>
      </c>
      <c r="AC209" s="125" t="s">
        <v>101</v>
      </c>
      <c r="AD209" s="274">
        <v>55.78</v>
      </c>
      <c r="AE209" s="125">
        <v>2</v>
      </c>
      <c r="AF209" s="8" t="s">
        <v>111</v>
      </c>
      <c r="AG209" s="125" t="s">
        <v>50</v>
      </c>
    </row>
    <row r="210" spans="1:33" s="33" customFormat="1" ht="24.75" customHeight="1">
      <c r="A210" s="4">
        <v>43</v>
      </c>
      <c r="B210" s="161" t="s">
        <v>250</v>
      </c>
      <c r="C210" s="161" t="s">
        <v>243</v>
      </c>
      <c r="D210" s="161" t="s">
        <v>111</v>
      </c>
      <c r="E210" s="266"/>
      <c r="F210" s="267"/>
      <c r="G210" s="268">
        <v>1970</v>
      </c>
      <c r="H210" s="269"/>
      <c r="I210" s="270">
        <v>265000</v>
      </c>
      <c r="J210" s="254"/>
      <c r="K210" s="161" t="s">
        <v>255</v>
      </c>
      <c r="L210" s="125" t="s">
        <v>116</v>
      </c>
      <c r="M210" s="9" t="s">
        <v>130</v>
      </c>
      <c r="N210" s="125" t="s">
        <v>220</v>
      </c>
      <c r="O210" s="249">
        <v>43</v>
      </c>
      <c r="P210" s="459"/>
      <c r="Q210" s="459"/>
      <c r="R210" s="459"/>
      <c r="S210" s="272"/>
      <c r="T210" s="272"/>
      <c r="U210" s="273" t="s">
        <v>111</v>
      </c>
      <c r="V210" s="273" t="s">
        <v>318</v>
      </c>
      <c r="W210" s="272"/>
      <c r="X210" s="125" t="s">
        <v>101</v>
      </c>
      <c r="Y210" s="125" t="s">
        <v>101</v>
      </c>
      <c r="Z210" s="125" t="s">
        <v>101</v>
      </c>
      <c r="AA210" s="125" t="s">
        <v>101</v>
      </c>
      <c r="AB210" s="125" t="s">
        <v>101</v>
      </c>
      <c r="AC210" s="125" t="s">
        <v>101</v>
      </c>
      <c r="AD210" s="274">
        <v>55.78</v>
      </c>
      <c r="AE210" s="125">
        <v>2</v>
      </c>
      <c r="AF210" s="8" t="s">
        <v>111</v>
      </c>
      <c r="AG210" s="125" t="s">
        <v>50</v>
      </c>
    </row>
    <row r="211" spans="1:33" s="33" customFormat="1" ht="24.75" customHeight="1">
      <c r="A211" s="4">
        <v>44</v>
      </c>
      <c r="B211" s="161" t="s">
        <v>250</v>
      </c>
      <c r="C211" s="161" t="s">
        <v>243</v>
      </c>
      <c r="D211" s="161" t="s">
        <v>111</v>
      </c>
      <c r="E211" s="266"/>
      <c r="F211" s="267"/>
      <c r="G211" s="268">
        <v>1950</v>
      </c>
      <c r="H211" s="269"/>
      <c r="I211" s="270">
        <v>188000</v>
      </c>
      <c r="J211" s="254"/>
      <c r="K211" s="161" t="s">
        <v>254</v>
      </c>
      <c r="L211" s="125" t="s">
        <v>116</v>
      </c>
      <c r="M211" s="9" t="s">
        <v>171</v>
      </c>
      <c r="N211" s="125" t="s">
        <v>217</v>
      </c>
      <c r="O211" s="249">
        <v>44</v>
      </c>
      <c r="P211" s="459"/>
      <c r="Q211" s="459"/>
      <c r="R211" s="459"/>
      <c r="S211" s="280"/>
      <c r="T211" s="280"/>
      <c r="U211" s="273" t="s">
        <v>111</v>
      </c>
      <c r="V211" s="273" t="s">
        <v>318</v>
      </c>
      <c r="W211" s="280"/>
      <c r="X211" s="125" t="s">
        <v>101</v>
      </c>
      <c r="Y211" s="125" t="s">
        <v>101</v>
      </c>
      <c r="Z211" s="125" t="s">
        <v>101</v>
      </c>
      <c r="AA211" s="125" t="s">
        <v>101</v>
      </c>
      <c r="AB211" s="125" t="s">
        <v>101</v>
      </c>
      <c r="AC211" s="125" t="s">
        <v>101</v>
      </c>
      <c r="AD211" s="274">
        <v>39.62</v>
      </c>
      <c r="AE211" s="125">
        <v>1</v>
      </c>
      <c r="AF211" s="8" t="s">
        <v>111</v>
      </c>
      <c r="AG211" s="125" t="s">
        <v>50</v>
      </c>
    </row>
    <row r="212" spans="1:33" s="33" customFormat="1" ht="24.75" customHeight="1">
      <c r="A212" s="4">
        <v>45</v>
      </c>
      <c r="B212" s="161" t="s">
        <v>250</v>
      </c>
      <c r="C212" s="161" t="s">
        <v>243</v>
      </c>
      <c r="D212" s="161" t="s">
        <v>111</v>
      </c>
      <c r="E212" s="266"/>
      <c r="F212" s="267"/>
      <c r="G212" s="268">
        <v>1950</v>
      </c>
      <c r="H212" s="269"/>
      <c r="I212" s="270">
        <v>224000</v>
      </c>
      <c r="J212" s="254"/>
      <c r="K212" s="161" t="s">
        <v>253</v>
      </c>
      <c r="L212" s="125" t="s">
        <v>116</v>
      </c>
      <c r="M212" s="9" t="s">
        <v>171</v>
      </c>
      <c r="N212" s="125" t="s">
        <v>217</v>
      </c>
      <c r="O212" s="249">
        <v>45</v>
      </c>
      <c r="P212" s="459"/>
      <c r="Q212" s="459"/>
      <c r="R212" s="459"/>
      <c r="S212" s="280"/>
      <c r="T212" s="280"/>
      <c r="U212" s="273" t="s">
        <v>111</v>
      </c>
      <c r="V212" s="273" t="s">
        <v>318</v>
      </c>
      <c r="W212" s="280"/>
      <c r="X212" s="125" t="s">
        <v>101</v>
      </c>
      <c r="Y212" s="125" t="s">
        <v>101</v>
      </c>
      <c r="Z212" s="125" t="s">
        <v>101</v>
      </c>
      <c r="AA212" s="125" t="s">
        <v>101</v>
      </c>
      <c r="AB212" s="125" t="s">
        <v>101</v>
      </c>
      <c r="AC212" s="125" t="s">
        <v>101</v>
      </c>
      <c r="AD212" s="274">
        <v>47.15</v>
      </c>
      <c r="AE212" s="125">
        <v>1</v>
      </c>
      <c r="AF212" s="8" t="s">
        <v>111</v>
      </c>
      <c r="AG212" s="125" t="s">
        <v>50</v>
      </c>
    </row>
    <row r="213" spans="1:33" s="33" customFormat="1" ht="24.75" customHeight="1">
      <c r="A213" s="4">
        <v>46</v>
      </c>
      <c r="B213" s="161" t="s">
        <v>250</v>
      </c>
      <c r="C213" s="161" t="s">
        <v>243</v>
      </c>
      <c r="D213" s="161" t="s">
        <v>111</v>
      </c>
      <c r="E213" s="266"/>
      <c r="F213" s="267"/>
      <c r="G213" s="268">
        <v>1950</v>
      </c>
      <c r="H213" s="269"/>
      <c r="I213" s="270">
        <v>412000</v>
      </c>
      <c r="J213" s="254"/>
      <c r="K213" s="161" t="s">
        <v>252</v>
      </c>
      <c r="L213" s="125" t="s">
        <v>116</v>
      </c>
      <c r="M213" s="9" t="s">
        <v>171</v>
      </c>
      <c r="N213" s="125" t="s">
        <v>217</v>
      </c>
      <c r="O213" s="249">
        <v>46</v>
      </c>
      <c r="P213" s="459"/>
      <c r="Q213" s="459"/>
      <c r="R213" s="459"/>
      <c r="S213" s="280"/>
      <c r="T213" s="280"/>
      <c r="U213" s="273" t="s">
        <v>111</v>
      </c>
      <c r="V213" s="273" t="s">
        <v>318</v>
      </c>
      <c r="W213" s="280"/>
      <c r="X213" s="125" t="s">
        <v>101</v>
      </c>
      <c r="Y213" s="125" t="s">
        <v>101</v>
      </c>
      <c r="Z213" s="125" t="s">
        <v>101</v>
      </c>
      <c r="AA213" s="125" t="s">
        <v>101</v>
      </c>
      <c r="AB213" s="125" t="s">
        <v>101</v>
      </c>
      <c r="AC213" s="125" t="s">
        <v>101</v>
      </c>
      <c r="AD213" s="274">
        <f>33.25+53.52</f>
        <v>86.77000000000001</v>
      </c>
      <c r="AE213" s="125">
        <v>1</v>
      </c>
      <c r="AF213" s="8" t="s">
        <v>111</v>
      </c>
      <c r="AG213" s="125" t="s">
        <v>50</v>
      </c>
    </row>
    <row r="214" spans="1:33" s="33" customFormat="1" ht="24.75" customHeight="1">
      <c r="A214" s="4">
        <v>47</v>
      </c>
      <c r="B214" s="161" t="s">
        <v>250</v>
      </c>
      <c r="C214" s="161" t="s">
        <v>243</v>
      </c>
      <c r="D214" s="161" t="s">
        <v>111</v>
      </c>
      <c r="E214" s="266"/>
      <c r="F214" s="267"/>
      <c r="G214" s="268">
        <v>1950</v>
      </c>
      <c r="H214" s="269"/>
      <c r="I214" s="270">
        <v>107000</v>
      </c>
      <c r="J214" s="254"/>
      <c r="K214" s="161" t="s">
        <v>251</v>
      </c>
      <c r="L214" s="125" t="s">
        <v>116</v>
      </c>
      <c r="M214" s="9" t="s">
        <v>171</v>
      </c>
      <c r="N214" s="125" t="s">
        <v>217</v>
      </c>
      <c r="O214" s="249">
        <v>47</v>
      </c>
      <c r="P214" s="459"/>
      <c r="Q214" s="459"/>
      <c r="R214" s="459"/>
      <c r="S214" s="280"/>
      <c r="T214" s="280"/>
      <c r="U214" s="273" t="s">
        <v>111</v>
      </c>
      <c r="V214" s="273" t="s">
        <v>318</v>
      </c>
      <c r="W214" s="280"/>
      <c r="X214" s="125" t="s">
        <v>101</v>
      </c>
      <c r="Y214" s="125" t="s">
        <v>101</v>
      </c>
      <c r="Z214" s="125" t="s">
        <v>101</v>
      </c>
      <c r="AA214" s="125" t="s">
        <v>101</v>
      </c>
      <c r="AB214" s="125" t="s">
        <v>101</v>
      </c>
      <c r="AC214" s="125" t="s">
        <v>101</v>
      </c>
      <c r="AD214" s="274">
        <v>22.55</v>
      </c>
      <c r="AE214" s="125">
        <v>1</v>
      </c>
      <c r="AF214" s="8" t="s">
        <v>111</v>
      </c>
      <c r="AG214" s="125" t="s">
        <v>50</v>
      </c>
    </row>
    <row r="215" spans="1:33" s="22" customFormat="1" ht="24.75" customHeight="1">
      <c r="A215" s="98">
        <v>48</v>
      </c>
      <c r="B215" s="111" t="s">
        <v>244</v>
      </c>
      <c r="C215" s="111" t="s">
        <v>488</v>
      </c>
      <c r="D215" s="111" t="s">
        <v>111</v>
      </c>
      <c r="E215" s="281"/>
      <c r="F215" s="282"/>
      <c r="G215" s="167"/>
      <c r="H215" s="283"/>
      <c r="I215" s="270">
        <v>818000</v>
      </c>
      <c r="J215" s="284"/>
      <c r="K215" s="111" t="s">
        <v>490</v>
      </c>
      <c r="L215" s="125" t="s">
        <v>116</v>
      </c>
      <c r="M215" s="9" t="s">
        <v>171</v>
      </c>
      <c r="N215" s="125" t="s">
        <v>230</v>
      </c>
      <c r="O215" s="118">
        <v>48</v>
      </c>
      <c r="P215" s="459"/>
      <c r="Q215" s="459"/>
      <c r="R215" s="459"/>
      <c r="S215" s="280"/>
      <c r="T215" s="280"/>
      <c r="U215" s="273" t="s">
        <v>111</v>
      </c>
      <c r="V215" s="273" t="s">
        <v>318</v>
      </c>
      <c r="W215" s="280"/>
      <c r="X215" s="125" t="s">
        <v>101</v>
      </c>
      <c r="Y215" s="125" t="s">
        <v>101</v>
      </c>
      <c r="Z215" s="125" t="s">
        <v>101</v>
      </c>
      <c r="AA215" s="125" t="s">
        <v>101</v>
      </c>
      <c r="AB215" s="125" t="s">
        <v>101</v>
      </c>
      <c r="AC215" s="125" t="s">
        <v>100</v>
      </c>
      <c r="AD215" s="274">
        <v>172.29</v>
      </c>
      <c r="AE215" s="125">
        <v>2</v>
      </c>
      <c r="AF215" s="8" t="s">
        <v>111</v>
      </c>
      <c r="AG215" s="125" t="s">
        <v>50</v>
      </c>
    </row>
    <row r="216" spans="1:33" s="33" customFormat="1" ht="24.75" customHeight="1">
      <c r="A216" s="4">
        <v>49</v>
      </c>
      <c r="B216" s="161" t="s">
        <v>888</v>
      </c>
      <c r="C216" s="161"/>
      <c r="D216" s="161"/>
      <c r="E216" s="161"/>
      <c r="F216" s="267"/>
      <c r="G216" s="161"/>
      <c r="H216" s="269"/>
      <c r="I216" s="270">
        <v>25000</v>
      </c>
      <c r="J216" s="254"/>
      <c r="K216" s="161" t="s">
        <v>354</v>
      </c>
      <c r="L216" s="125"/>
      <c r="M216" s="9" t="s">
        <v>171</v>
      </c>
      <c r="N216" s="125" t="s">
        <v>230</v>
      </c>
      <c r="O216" s="249">
        <v>49</v>
      </c>
      <c r="P216" s="459"/>
      <c r="Q216" s="459"/>
      <c r="R216" s="459"/>
      <c r="S216" s="280"/>
      <c r="T216" s="280"/>
      <c r="U216" s="273" t="s">
        <v>111</v>
      </c>
      <c r="V216" s="273" t="s">
        <v>318</v>
      </c>
      <c r="W216" s="280"/>
      <c r="X216" s="125" t="s">
        <v>101</v>
      </c>
      <c r="Y216" s="125" t="s">
        <v>101</v>
      </c>
      <c r="Z216" s="125" t="s">
        <v>101</v>
      </c>
      <c r="AA216" s="168"/>
      <c r="AB216" s="168"/>
      <c r="AC216" s="168"/>
      <c r="AD216" s="285">
        <v>9.8</v>
      </c>
      <c r="AE216" s="168"/>
      <c r="AF216" s="168"/>
      <c r="AG216" s="125" t="s">
        <v>50</v>
      </c>
    </row>
    <row r="217" spans="1:33" s="33" customFormat="1" ht="20.25" customHeight="1">
      <c r="A217" s="4">
        <v>50</v>
      </c>
      <c r="B217" s="161" t="s">
        <v>249</v>
      </c>
      <c r="C217" s="161" t="s">
        <v>261</v>
      </c>
      <c r="D217" s="161" t="s">
        <v>111</v>
      </c>
      <c r="E217" s="42"/>
      <c r="F217" s="267"/>
      <c r="G217" s="268">
        <v>1945</v>
      </c>
      <c r="H217" s="269"/>
      <c r="I217" s="270">
        <v>487000</v>
      </c>
      <c r="J217" s="254"/>
      <c r="K217" s="161" t="s">
        <v>456</v>
      </c>
      <c r="L217" s="125" t="s">
        <v>116</v>
      </c>
      <c r="M217" s="9" t="s">
        <v>171</v>
      </c>
      <c r="N217" s="125" t="s">
        <v>230</v>
      </c>
      <c r="O217" s="249">
        <v>50</v>
      </c>
      <c r="P217" s="459"/>
      <c r="Q217" s="459"/>
      <c r="R217" s="459"/>
      <c r="S217" s="280"/>
      <c r="T217" s="280"/>
      <c r="U217" s="273" t="s">
        <v>111</v>
      </c>
      <c r="V217" s="273" t="s">
        <v>318</v>
      </c>
      <c r="W217" s="280"/>
      <c r="X217" s="125" t="s">
        <v>101</v>
      </c>
      <c r="Y217" s="125" t="s">
        <v>101</v>
      </c>
      <c r="Z217" s="125" t="s">
        <v>101</v>
      </c>
      <c r="AA217" s="125" t="s">
        <v>101</v>
      </c>
      <c r="AB217" s="125" t="s">
        <v>101</v>
      </c>
      <c r="AC217" s="125" t="s">
        <v>101</v>
      </c>
      <c r="AD217" s="274">
        <v>102.51</v>
      </c>
      <c r="AE217" s="125">
        <v>2</v>
      </c>
      <c r="AF217" s="8" t="s">
        <v>111</v>
      </c>
      <c r="AG217" s="125" t="s">
        <v>50</v>
      </c>
    </row>
    <row r="218" spans="1:33" s="33" customFormat="1" ht="24.75" customHeight="1">
      <c r="A218" s="4">
        <v>51</v>
      </c>
      <c r="B218" s="161" t="s">
        <v>249</v>
      </c>
      <c r="C218" s="161" t="s">
        <v>243</v>
      </c>
      <c r="D218" s="161" t="s">
        <v>111</v>
      </c>
      <c r="E218" s="266"/>
      <c r="F218" s="267"/>
      <c r="G218" s="268">
        <v>1970</v>
      </c>
      <c r="H218" s="269"/>
      <c r="I218" s="270">
        <v>1253000</v>
      </c>
      <c r="J218" s="254"/>
      <c r="K218" s="161" t="s">
        <v>635</v>
      </c>
      <c r="L218" s="125" t="s">
        <v>116</v>
      </c>
      <c r="M218" s="9" t="s">
        <v>171</v>
      </c>
      <c r="N218" s="125" t="s">
        <v>220</v>
      </c>
      <c r="O218" s="249">
        <v>51</v>
      </c>
      <c r="P218" s="459"/>
      <c r="Q218" s="459"/>
      <c r="R218" s="459"/>
      <c r="S218" s="280"/>
      <c r="T218" s="280"/>
      <c r="U218" s="273" t="s">
        <v>111</v>
      </c>
      <c r="V218" s="273" t="s">
        <v>318</v>
      </c>
      <c r="W218" s="280"/>
      <c r="X218" s="125" t="s">
        <v>101</v>
      </c>
      <c r="Y218" s="125" t="s">
        <v>101</v>
      </c>
      <c r="Z218" s="125" t="s">
        <v>101</v>
      </c>
      <c r="AA218" s="125" t="s">
        <v>100</v>
      </c>
      <c r="AB218" s="125" t="s">
        <v>101</v>
      </c>
      <c r="AC218" s="125" t="s">
        <v>100</v>
      </c>
      <c r="AD218" s="274">
        <f>308.59-44.71</f>
        <v>263.88</v>
      </c>
      <c r="AE218" s="125">
        <v>1</v>
      </c>
      <c r="AF218" s="8" t="s">
        <v>174</v>
      </c>
      <c r="AG218" s="125" t="s">
        <v>50</v>
      </c>
    </row>
    <row r="219" spans="1:33" s="33" customFormat="1" ht="24.75" customHeight="1">
      <c r="A219" s="4">
        <v>52</v>
      </c>
      <c r="B219" s="161" t="s">
        <v>249</v>
      </c>
      <c r="C219" s="161" t="s">
        <v>243</v>
      </c>
      <c r="D219" s="161" t="s">
        <v>50</v>
      </c>
      <c r="E219" s="266"/>
      <c r="F219" s="267"/>
      <c r="G219" s="268">
        <v>1945</v>
      </c>
      <c r="H219" s="269"/>
      <c r="I219" s="270">
        <v>1074000</v>
      </c>
      <c r="J219" s="254"/>
      <c r="K219" s="161" t="s">
        <v>258</v>
      </c>
      <c r="L219" s="125" t="s">
        <v>116</v>
      </c>
      <c r="M219" s="9" t="s">
        <v>171</v>
      </c>
      <c r="N219" s="125" t="s">
        <v>230</v>
      </c>
      <c r="O219" s="249">
        <v>52</v>
      </c>
      <c r="P219" s="459"/>
      <c r="Q219" s="459"/>
      <c r="R219" s="459"/>
      <c r="S219" s="280"/>
      <c r="T219" s="280"/>
      <c r="U219" s="273" t="s">
        <v>111</v>
      </c>
      <c r="V219" s="273" t="s">
        <v>318</v>
      </c>
      <c r="W219" s="280"/>
      <c r="X219" s="125" t="s">
        <v>101</v>
      </c>
      <c r="Y219" s="125" t="s">
        <v>101</v>
      </c>
      <c r="Z219" s="125" t="s">
        <v>101</v>
      </c>
      <c r="AA219" s="125" t="s">
        <v>173</v>
      </c>
      <c r="AB219" s="125" t="s">
        <v>173</v>
      </c>
      <c r="AC219" s="125" t="s">
        <v>173</v>
      </c>
      <c r="AD219" s="274">
        <v>226.16</v>
      </c>
      <c r="AE219" s="125">
        <v>1</v>
      </c>
      <c r="AF219" s="125"/>
      <c r="AG219" s="125" t="s">
        <v>50</v>
      </c>
    </row>
    <row r="220" spans="1:33" s="33" customFormat="1" ht="24.75" customHeight="1">
      <c r="A220" s="4">
        <v>53</v>
      </c>
      <c r="B220" s="161" t="s">
        <v>203</v>
      </c>
      <c r="C220" s="161"/>
      <c r="D220" s="161"/>
      <c r="E220" s="161"/>
      <c r="F220" s="267"/>
      <c r="G220" s="161"/>
      <c r="H220" s="269"/>
      <c r="I220" s="286">
        <v>182000</v>
      </c>
      <c r="J220" s="254"/>
      <c r="K220" s="161" t="s">
        <v>258</v>
      </c>
      <c r="L220" s="125"/>
      <c r="M220" s="9" t="s">
        <v>171</v>
      </c>
      <c r="N220" s="125" t="s">
        <v>230</v>
      </c>
      <c r="O220" s="249">
        <v>53</v>
      </c>
      <c r="P220" s="459"/>
      <c r="Q220" s="459"/>
      <c r="R220" s="459"/>
      <c r="S220" s="280"/>
      <c r="T220" s="280"/>
      <c r="U220" s="273" t="s">
        <v>111</v>
      </c>
      <c r="V220" s="273" t="s">
        <v>318</v>
      </c>
      <c r="W220" s="280"/>
      <c r="X220" s="125" t="s">
        <v>101</v>
      </c>
      <c r="Y220" s="168"/>
      <c r="Z220" s="168"/>
      <c r="AA220" s="168"/>
      <c r="AB220" s="168"/>
      <c r="AC220" s="168"/>
      <c r="AD220" s="285">
        <v>70</v>
      </c>
      <c r="AE220" s="168"/>
      <c r="AF220" s="168"/>
      <c r="AG220" s="125" t="s">
        <v>50</v>
      </c>
    </row>
    <row r="221" spans="1:33" s="33" customFormat="1" ht="24.75" customHeight="1">
      <c r="A221" s="4">
        <v>54</v>
      </c>
      <c r="B221" s="161" t="s">
        <v>250</v>
      </c>
      <c r="C221" s="161" t="s">
        <v>243</v>
      </c>
      <c r="D221" s="161" t="s">
        <v>111</v>
      </c>
      <c r="E221" s="266"/>
      <c r="F221" s="267"/>
      <c r="G221" s="268">
        <v>1970</v>
      </c>
      <c r="H221" s="269"/>
      <c r="I221" s="270">
        <v>258000</v>
      </c>
      <c r="J221" s="254"/>
      <c r="K221" s="161" t="s">
        <v>260</v>
      </c>
      <c r="L221" s="125" t="s">
        <v>116</v>
      </c>
      <c r="M221" s="9" t="s">
        <v>171</v>
      </c>
      <c r="N221" s="125" t="s">
        <v>220</v>
      </c>
      <c r="O221" s="249">
        <v>54</v>
      </c>
      <c r="P221" s="459"/>
      <c r="Q221" s="459"/>
      <c r="R221" s="459"/>
      <c r="S221" s="280"/>
      <c r="T221" s="280"/>
      <c r="U221" s="273" t="s">
        <v>111</v>
      </c>
      <c r="V221" s="273" t="s">
        <v>318</v>
      </c>
      <c r="W221" s="280"/>
      <c r="X221" s="125" t="s">
        <v>101</v>
      </c>
      <c r="Y221" s="287"/>
      <c r="Z221" s="125" t="s">
        <v>101</v>
      </c>
      <c r="AA221" s="125" t="s">
        <v>101</v>
      </c>
      <c r="AB221" s="125" t="s">
        <v>101</v>
      </c>
      <c r="AC221" s="125" t="s">
        <v>101</v>
      </c>
      <c r="AD221" s="274">
        <v>54.31</v>
      </c>
      <c r="AE221" s="125">
        <v>2</v>
      </c>
      <c r="AF221" s="8" t="s">
        <v>111</v>
      </c>
      <c r="AG221" s="125" t="s">
        <v>50</v>
      </c>
    </row>
    <row r="222" spans="1:33" s="33" customFormat="1" ht="24.75" customHeight="1">
      <c r="A222" s="4">
        <v>55</v>
      </c>
      <c r="B222" s="161" t="s">
        <v>250</v>
      </c>
      <c r="C222" s="161" t="s">
        <v>243</v>
      </c>
      <c r="D222" s="161" t="s">
        <v>111</v>
      </c>
      <c r="E222" s="266"/>
      <c r="F222" s="267"/>
      <c r="G222" s="268">
        <v>1945</v>
      </c>
      <c r="H222" s="269"/>
      <c r="I222" s="270">
        <v>225000</v>
      </c>
      <c r="J222" s="254"/>
      <c r="K222" s="111" t="s">
        <v>259</v>
      </c>
      <c r="L222" s="125" t="s">
        <v>116</v>
      </c>
      <c r="M222" s="9" t="s">
        <v>171</v>
      </c>
      <c r="N222" s="125" t="s">
        <v>245</v>
      </c>
      <c r="O222" s="249">
        <v>55</v>
      </c>
      <c r="P222" s="459"/>
      <c r="Q222" s="459"/>
      <c r="R222" s="459"/>
      <c r="S222" s="280"/>
      <c r="T222" s="280"/>
      <c r="U222" s="273" t="s">
        <v>111</v>
      </c>
      <c r="V222" s="273" t="s">
        <v>318</v>
      </c>
      <c r="W222" s="280"/>
      <c r="X222" s="125" t="s">
        <v>101</v>
      </c>
      <c r="Y222" s="287"/>
      <c r="Z222" s="125" t="s">
        <v>101</v>
      </c>
      <c r="AA222" s="125" t="s">
        <v>101</v>
      </c>
      <c r="AB222" s="125" t="s">
        <v>101</v>
      </c>
      <c r="AC222" s="125" t="s">
        <v>173</v>
      </c>
      <c r="AD222" s="274">
        <v>47.39</v>
      </c>
      <c r="AE222" s="125">
        <v>2</v>
      </c>
      <c r="AF222" s="8" t="s">
        <v>111</v>
      </c>
      <c r="AG222" s="125" t="s">
        <v>50</v>
      </c>
    </row>
    <row r="223" spans="1:33" s="33" customFormat="1" ht="24.75" customHeight="1">
      <c r="A223" s="4">
        <v>56</v>
      </c>
      <c r="B223" s="161" t="s">
        <v>244</v>
      </c>
      <c r="C223" s="161" t="s">
        <v>243</v>
      </c>
      <c r="D223" s="161" t="s">
        <v>111</v>
      </c>
      <c r="E223" s="266"/>
      <c r="F223" s="267"/>
      <c r="G223" s="268">
        <v>1945</v>
      </c>
      <c r="H223" s="269"/>
      <c r="I223" s="270">
        <v>201000</v>
      </c>
      <c r="J223" s="254"/>
      <c r="K223" s="161" t="s">
        <v>246</v>
      </c>
      <c r="L223" s="125" t="s">
        <v>116</v>
      </c>
      <c r="M223" s="9" t="s">
        <v>171</v>
      </c>
      <c r="N223" s="125" t="s">
        <v>245</v>
      </c>
      <c r="O223" s="249">
        <v>56</v>
      </c>
      <c r="P223" s="459"/>
      <c r="Q223" s="459"/>
      <c r="R223" s="459"/>
      <c r="S223" s="280"/>
      <c r="T223" s="280"/>
      <c r="U223" s="273" t="s">
        <v>111</v>
      </c>
      <c r="V223" s="273" t="s">
        <v>318</v>
      </c>
      <c r="W223" s="280"/>
      <c r="X223" s="125" t="s">
        <v>101</v>
      </c>
      <c r="Y223" s="287"/>
      <c r="Z223" s="125" t="s">
        <v>101</v>
      </c>
      <c r="AA223" s="125" t="s">
        <v>101</v>
      </c>
      <c r="AB223" s="125" t="s">
        <v>101</v>
      </c>
      <c r="AC223" s="125" t="s">
        <v>173</v>
      </c>
      <c r="AD223" s="274">
        <v>42.4</v>
      </c>
      <c r="AE223" s="125" t="s">
        <v>231</v>
      </c>
      <c r="AF223" s="125" t="s">
        <v>50</v>
      </c>
      <c r="AG223" s="125" t="s">
        <v>50</v>
      </c>
    </row>
    <row r="224" spans="1:33" s="33" customFormat="1" ht="24.75" customHeight="1">
      <c r="A224" s="4">
        <v>57</v>
      </c>
      <c r="B224" s="161" t="s">
        <v>244</v>
      </c>
      <c r="C224" s="161" t="s">
        <v>243</v>
      </c>
      <c r="D224" s="161" t="s">
        <v>111</v>
      </c>
      <c r="E224" s="266"/>
      <c r="F224" s="267"/>
      <c r="G224" s="268">
        <v>1975</v>
      </c>
      <c r="H224" s="269"/>
      <c r="I224" s="270">
        <v>337000</v>
      </c>
      <c r="J224" s="254"/>
      <c r="K224" s="161" t="s">
        <v>242</v>
      </c>
      <c r="L224" s="125" t="s">
        <v>116</v>
      </c>
      <c r="M224" s="9" t="s">
        <v>171</v>
      </c>
      <c r="N224" s="125" t="s">
        <v>240</v>
      </c>
      <c r="O224" s="249">
        <v>57</v>
      </c>
      <c r="P224" s="459"/>
      <c r="Q224" s="459"/>
      <c r="R224" s="459"/>
      <c r="S224" s="280"/>
      <c r="T224" s="280"/>
      <c r="U224" s="273" t="s">
        <v>111</v>
      </c>
      <c r="V224" s="273" t="s">
        <v>318</v>
      </c>
      <c r="W224" s="280"/>
      <c r="X224" s="125" t="s">
        <v>101</v>
      </c>
      <c r="Y224" s="287"/>
      <c r="Z224" s="125" t="s">
        <v>100</v>
      </c>
      <c r="AA224" s="125" t="s">
        <v>101</v>
      </c>
      <c r="AB224" s="125" t="s">
        <v>101</v>
      </c>
      <c r="AC224" s="125" t="s">
        <v>101</v>
      </c>
      <c r="AD224" s="274">
        <v>70.9</v>
      </c>
      <c r="AE224" s="125">
        <v>3</v>
      </c>
      <c r="AF224" s="8" t="s">
        <v>111</v>
      </c>
      <c r="AG224" s="125" t="s">
        <v>50</v>
      </c>
    </row>
    <row r="225" spans="1:33" s="33" customFormat="1" ht="24.75" customHeight="1">
      <c r="A225" s="4">
        <v>58</v>
      </c>
      <c r="B225" s="161" t="s">
        <v>249</v>
      </c>
      <c r="C225" s="161" t="s">
        <v>243</v>
      </c>
      <c r="D225" s="161" t="s">
        <v>111</v>
      </c>
      <c r="E225" s="266"/>
      <c r="F225" s="267"/>
      <c r="G225" s="268">
        <v>1945</v>
      </c>
      <c r="H225" s="269"/>
      <c r="I225" s="270">
        <v>396000</v>
      </c>
      <c r="J225" s="254"/>
      <c r="K225" s="161" t="s">
        <v>248</v>
      </c>
      <c r="L225" s="125" t="s">
        <v>116</v>
      </c>
      <c r="M225" s="9" t="s">
        <v>171</v>
      </c>
      <c r="N225" s="125" t="s">
        <v>230</v>
      </c>
      <c r="O225" s="249">
        <v>58</v>
      </c>
      <c r="P225" s="459"/>
      <c r="Q225" s="459"/>
      <c r="R225" s="459"/>
      <c r="S225" s="280"/>
      <c r="T225" s="280"/>
      <c r="U225" s="273" t="s">
        <v>111</v>
      </c>
      <c r="V225" s="273" t="s">
        <v>318</v>
      </c>
      <c r="W225" s="280"/>
      <c r="X225" s="125" t="s">
        <v>101</v>
      </c>
      <c r="Y225" s="287"/>
      <c r="Z225" s="125" t="s">
        <v>101</v>
      </c>
      <c r="AA225" s="125" t="s">
        <v>101</v>
      </c>
      <c r="AB225" s="125" t="s">
        <v>247</v>
      </c>
      <c r="AC225" s="125" t="s">
        <v>101</v>
      </c>
      <c r="AD225" s="274">
        <v>83.29</v>
      </c>
      <c r="AE225" s="125">
        <v>1</v>
      </c>
      <c r="AF225" s="8" t="s">
        <v>174</v>
      </c>
      <c r="AG225" s="125" t="s">
        <v>50</v>
      </c>
    </row>
    <row r="226" spans="1:33" s="33" customFormat="1" ht="24.75" customHeight="1">
      <c r="A226" s="4">
        <v>59</v>
      </c>
      <c r="B226" s="125" t="s">
        <v>244</v>
      </c>
      <c r="C226" s="125" t="s">
        <v>486</v>
      </c>
      <c r="D226" s="125" t="s">
        <v>111</v>
      </c>
      <c r="E226" s="288"/>
      <c r="F226" s="289"/>
      <c r="G226" s="268">
        <v>1990</v>
      </c>
      <c r="H226" s="270"/>
      <c r="I226" s="270">
        <v>277000</v>
      </c>
      <c r="J226" s="254"/>
      <c r="K226" s="125" t="s">
        <v>487</v>
      </c>
      <c r="L226" s="125" t="s">
        <v>116</v>
      </c>
      <c r="M226" s="9" t="s">
        <v>171</v>
      </c>
      <c r="N226" s="125" t="s">
        <v>240</v>
      </c>
      <c r="O226" s="249">
        <v>59</v>
      </c>
      <c r="P226" s="459"/>
      <c r="Q226" s="459"/>
      <c r="R226" s="459"/>
      <c r="S226" s="280"/>
      <c r="T226" s="280"/>
      <c r="U226" s="273" t="s">
        <v>111</v>
      </c>
      <c r="V226" s="273" t="s">
        <v>318</v>
      </c>
      <c r="W226" s="280"/>
      <c r="X226" s="125" t="s">
        <v>101</v>
      </c>
      <c r="Y226" s="287"/>
      <c r="Z226" s="125" t="s">
        <v>100</v>
      </c>
      <c r="AA226" s="125" t="s">
        <v>100</v>
      </c>
      <c r="AB226" s="125" t="s">
        <v>101</v>
      </c>
      <c r="AC226" s="125" t="s">
        <v>100</v>
      </c>
      <c r="AD226" s="274">
        <v>58.31</v>
      </c>
      <c r="AE226" s="125">
        <v>2</v>
      </c>
      <c r="AF226" s="8" t="s">
        <v>111</v>
      </c>
      <c r="AG226" s="125" t="s">
        <v>50</v>
      </c>
    </row>
    <row r="227" spans="1:33" s="33" customFormat="1" ht="24.75" customHeight="1">
      <c r="A227" s="4">
        <v>60</v>
      </c>
      <c r="B227" s="125" t="s">
        <v>203</v>
      </c>
      <c r="C227" s="125"/>
      <c r="D227" s="125"/>
      <c r="E227" s="125"/>
      <c r="F227" s="289"/>
      <c r="G227" s="161"/>
      <c r="H227" s="269"/>
      <c r="I227" s="286">
        <v>28000</v>
      </c>
      <c r="J227" s="254"/>
      <c r="K227" s="125" t="s">
        <v>482</v>
      </c>
      <c r="L227" s="125"/>
      <c r="M227" s="9" t="s">
        <v>171</v>
      </c>
      <c r="N227" s="125" t="s">
        <v>230</v>
      </c>
      <c r="O227" s="249">
        <v>60</v>
      </c>
      <c r="P227" s="459"/>
      <c r="Q227" s="459"/>
      <c r="R227" s="459"/>
      <c r="S227" s="280"/>
      <c r="T227" s="280"/>
      <c r="U227" s="273" t="s">
        <v>111</v>
      </c>
      <c r="V227" s="273" t="s">
        <v>318</v>
      </c>
      <c r="W227" s="280"/>
      <c r="X227" s="125" t="s">
        <v>101</v>
      </c>
      <c r="Y227" s="168"/>
      <c r="Z227" s="125" t="s">
        <v>101</v>
      </c>
      <c r="AA227" s="168"/>
      <c r="AB227" s="168"/>
      <c r="AC227" s="168"/>
      <c r="AD227" s="168"/>
      <c r="AE227" s="168"/>
      <c r="AF227" s="8" t="s">
        <v>111</v>
      </c>
      <c r="AG227" s="125" t="s">
        <v>50</v>
      </c>
    </row>
    <row r="228" spans="1:33" s="33" customFormat="1" ht="24.75" customHeight="1">
      <c r="A228" s="4">
        <v>61</v>
      </c>
      <c r="B228" s="125" t="s">
        <v>203</v>
      </c>
      <c r="C228" s="125" t="s">
        <v>202</v>
      </c>
      <c r="D228" s="125" t="s">
        <v>111</v>
      </c>
      <c r="E228" s="125"/>
      <c r="F228" s="289"/>
      <c r="G228" s="161">
        <v>1960</v>
      </c>
      <c r="H228" s="269"/>
      <c r="I228" s="286">
        <v>44000</v>
      </c>
      <c r="J228" s="254"/>
      <c r="K228" s="125" t="s">
        <v>209</v>
      </c>
      <c r="L228" s="125" t="s">
        <v>116</v>
      </c>
      <c r="M228" s="9" t="s">
        <v>130</v>
      </c>
      <c r="N228" s="125" t="s">
        <v>206</v>
      </c>
      <c r="O228" s="249">
        <v>61</v>
      </c>
      <c r="P228" s="459"/>
      <c r="Q228" s="459"/>
      <c r="R228" s="459"/>
      <c r="S228" s="280"/>
      <c r="T228" s="280"/>
      <c r="U228" s="273" t="s">
        <v>111</v>
      </c>
      <c r="V228" s="273" t="s">
        <v>318</v>
      </c>
      <c r="W228" s="280"/>
      <c r="X228" s="125" t="s">
        <v>101</v>
      </c>
      <c r="Y228" s="287"/>
      <c r="Z228" s="168"/>
      <c r="AA228" s="168"/>
      <c r="AB228" s="168"/>
      <c r="AC228" s="168"/>
      <c r="AD228" s="125">
        <v>17.13</v>
      </c>
      <c r="AE228" s="168"/>
      <c r="AF228" s="125" t="s">
        <v>111</v>
      </c>
      <c r="AG228" s="125" t="s">
        <v>50</v>
      </c>
    </row>
    <row r="229" spans="1:33" s="33" customFormat="1" ht="24.75" customHeight="1">
      <c r="A229" s="4">
        <v>62</v>
      </c>
      <c r="B229" s="161" t="s">
        <v>249</v>
      </c>
      <c r="C229" s="161" t="s">
        <v>261</v>
      </c>
      <c r="D229" s="161" t="s">
        <v>111</v>
      </c>
      <c r="E229" s="42"/>
      <c r="F229" s="290"/>
      <c r="G229" s="42">
        <v>2019</v>
      </c>
      <c r="H229" s="291">
        <v>2677979.54</v>
      </c>
      <c r="I229" s="292"/>
      <c r="J229" s="254"/>
      <c r="K229" s="8" t="s">
        <v>631</v>
      </c>
      <c r="L229" s="8" t="s">
        <v>129</v>
      </c>
      <c r="M229" s="9" t="s">
        <v>171</v>
      </c>
      <c r="N229" s="125" t="s">
        <v>632</v>
      </c>
      <c r="O229" s="249">
        <v>62</v>
      </c>
      <c r="P229" s="459"/>
      <c r="Q229" s="459"/>
      <c r="R229" s="459"/>
      <c r="S229" s="280"/>
      <c r="T229" s="280"/>
      <c r="U229" s="273" t="s">
        <v>111</v>
      </c>
      <c r="V229" s="273" t="s">
        <v>318</v>
      </c>
      <c r="W229" s="280"/>
      <c r="X229" s="125" t="s">
        <v>101</v>
      </c>
      <c r="Y229" s="44"/>
      <c r="Z229" s="125" t="s">
        <v>100</v>
      </c>
      <c r="AA229" s="125" t="s">
        <v>100</v>
      </c>
      <c r="AB229" s="8" t="s">
        <v>633</v>
      </c>
      <c r="AC229" s="125" t="s">
        <v>100</v>
      </c>
      <c r="AD229" s="293"/>
      <c r="AE229" s="125">
        <v>4</v>
      </c>
      <c r="AF229" s="125" t="s">
        <v>50</v>
      </c>
      <c r="AG229" s="125" t="s">
        <v>50</v>
      </c>
    </row>
    <row r="230" spans="1:33" s="33" customFormat="1" ht="24.75" customHeight="1">
      <c r="A230" s="6"/>
      <c r="B230" s="6"/>
      <c r="C230" s="6"/>
      <c r="D230" s="6"/>
      <c r="E230" s="6"/>
      <c r="F230" s="435" t="s">
        <v>465</v>
      </c>
      <c r="G230" s="435"/>
      <c r="H230" s="435"/>
      <c r="I230" s="423">
        <f>H229+I228+I226+I225+I224+I223+I222+I221+I220+I218+I217+I216+I215+I214+I212+I213+I211+I210+I209+I208++I207+I206+I205+I204+I203+I202+I201+I200+I199+I198+I197+I196+I195+I194+I193+I192+I191+I190+I189+I188+I187+I186+I185+I184+I183+I182+I181+I180+I179+I178+I177+I176+I175+I174+I173+I172+I171+I170+I169+I168+I227+I219</f>
        <v>30825979.54</v>
      </c>
      <c r="J230" s="7"/>
      <c r="K230" s="4"/>
      <c r="L230" s="7"/>
      <c r="M230" s="7"/>
      <c r="N230" s="7"/>
      <c r="O230" s="94"/>
      <c r="P230" s="7"/>
      <c r="Q230" s="7"/>
      <c r="R230" s="7"/>
      <c r="S230" s="4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4"/>
      <c r="AF230" s="7"/>
      <c r="AG230" s="7"/>
    </row>
    <row r="231" spans="1:33" s="55" customFormat="1" ht="22.5" customHeight="1">
      <c r="A231" s="436" t="s">
        <v>470</v>
      </c>
      <c r="B231" s="436"/>
      <c r="C231" s="436"/>
      <c r="D231" s="90"/>
      <c r="E231" s="90"/>
      <c r="F231" s="90"/>
      <c r="G231" s="90"/>
      <c r="H231" s="51"/>
      <c r="I231" s="392"/>
      <c r="J231" s="90"/>
      <c r="K231" s="49"/>
      <c r="L231" s="43"/>
      <c r="M231" s="43"/>
      <c r="N231" s="43"/>
      <c r="O231" s="234"/>
      <c r="P231" s="43"/>
      <c r="Q231" s="43"/>
      <c r="R231" s="43"/>
      <c r="S231" s="49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9"/>
      <c r="AF231" s="43"/>
      <c r="AG231" s="43"/>
    </row>
    <row r="232" spans="1:33" ht="24.75" customHeight="1">
      <c r="A232" s="294">
        <v>1</v>
      </c>
      <c r="B232" s="63" t="s">
        <v>287</v>
      </c>
      <c r="C232" s="295" t="s">
        <v>900</v>
      </c>
      <c r="D232" s="295" t="s">
        <v>111</v>
      </c>
      <c r="E232" s="296" t="s">
        <v>50</v>
      </c>
      <c r="F232" s="296" t="s">
        <v>50</v>
      </c>
      <c r="G232" s="297" t="s">
        <v>901</v>
      </c>
      <c r="H232" s="298"/>
      <c r="I232" s="299">
        <v>9085000</v>
      </c>
      <c r="J232" s="142" t="s">
        <v>288</v>
      </c>
      <c r="K232" s="300" t="s">
        <v>905</v>
      </c>
      <c r="L232" s="173" t="s">
        <v>133</v>
      </c>
      <c r="M232" s="173" t="s">
        <v>290</v>
      </c>
      <c r="N232" s="173" t="s">
        <v>106</v>
      </c>
      <c r="O232" s="301">
        <v>1</v>
      </c>
      <c r="P232" s="8"/>
      <c r="Q232" s="8" t="s">
        <v>50</v>
      </c>
      <c r="R232" s="8" t="s">
        <v>50</v>
      </c>
      <c r="S232" s="8"/>
      <c r="T232" s="250"/>
      <c r="U232" s="8" t="s">
        <v>111</v>
      </c>
      <c r="V232" s="8" t="s">
        <v>910</v>
      </c>
      <c r="W232" s="8" t="s">
        <v>911</v>
      </c>
      <c r="X232" s="173" t="s">
        <v>101</v>
      </c>
      <c r="Y232" s="173" t="s">
        <v>101</v>
      </c>
      <c r="Z232" s="173" t="s">
        <v>101</v>
      </c>
      <c r="AA232" s="173" t="s">
        <v>101</v>
      </c>
      <c r="AB232" s="173" t="s">
        <v>135</v>
      </c>
      <c r="AC232" s="173" t="s">
        <v>101</v>
      </c>
      <c r="AD232" s="173">
        <v>1802.16</v>
      </c>
      <c r="AE232" s="173">
        <v>1</v>
      </c>
      <c r="AF232" s="173" t="s">
        <v>50</v>
      </c>
      <c r="AG232" s="9" t="s">
        <v>50</v>
      </c>
    </row>
    <row r="233" spans="1:33" ht="23.25" customHeight="1">
      <c r="A233" s="4">
        <v>2</v>
      </c>
      <c r="B233" s="44" t="s">
        <v>291</v>
      </c>
      <c r="C233" s="125" t="s">
        <v>296</v>
      </c>
      <c r="D233" s="125" t="s">
        <v>111</v>
      </c>
      <c r="E233" s="9" t="s">
        <v>50</v>
      </c>
      <c r="F233" s="9" t="s">
        <v>50</v>
      </c>
      <c r="G233" s="8" t="s">
        <v>902</v>
      </c>
      <c r="H233" s="174"/>
      <c r="I233" s="302">
        <v>1906000</v>
      </c>
      <c r="J233" s="149" t="s">
        <v>292</v>
      </c>
      <c r="K233" s="303" t="s">
        <v>289</v>
      </c>
      <c r="L233" s="173" t="s">
        <v>116</v>
      </c>
      <c r="M233" s="173" t="s">
        <v>293</v>
      </c>
      <c r="N233" s="173" t="s">
        <v>187</v>
      </c>
      <c r="O233" s="249">
        <v>2</v>
      </c>
      <c r="P233" s="8"/>
      <c r="Q233" s="8" t="s">
        <v>50</v>
      </c>
      <c r="R233" s="8" t="s">
        <v>50</v>
      </c>
      <c r="S233" s="8"/>
      <c r="T233" s="8"/>
      <c r="U233" s="8" t="s">
        <v>111</v>
      </c>
      <c r="V233" s="8" t="s">
        <v>910</v>
      </c>
      <c r="W233" s="8" t="s">
        <v>911</v>
      </c>
      <c r="X233" s="173" t="s">
        <v>101</v>
      </c>
      <c r="Y233" s="173" t="s">
        <v>173</v>
      </c>
      <c r="Z233" s="173" t="s">
        <v>173</v>
      </c>
      <c r="AA233" s="173" t="s">
        <v>101</v>
      </c>
      <c r="AB233" s="173" t="s">
        <v>135</v>
      </c>
      <c r="AC233" s="173" t="s">
        <v>101</v>
      </c>
      <c r="AD233" s="173">
        <v>584.35</v>
      </c>
      <c r="AE233" s="173">
        <v>2</v>
      </c>
      <c r="AF233" s="173" t="s">
        <v>111</v>
      </c>
      <c r="AG233" s="9" t="s">
        <v>50</v>
      </c>
    </row>
    <row r="234" spans="1:33" ht="34.5" customHeight="1">
      <c r="A234" s="4">
        <v>3</v>
      </c>
      <c r="B234" s="44" t="s">
        <v>294</v>
      </c>
      <c r="C234" s="125" t="s">
        <v>296</v>
      </c>
      <c r="D234" s="125" t="s">
        <v>111</v>
      </c>
      <c r="E234" s="9" t="s">
        <v>111</v>
      </c>
      <c r="F234" s="9" t="s">
        <v>50</v>
      </c>
      <c r="G234" s="8" t="s">
        <v>903</v>
      </c>
      <c r="H234" s="174"/>
      <c r="I234" s="302">
        <v>1082000</v>
      </c>
      <c r="J234" s="149" t="s">
        <v>906</v>
      </c>
      <c r="K234" s="125" t="s">
        <v>289</v>
      </c>
      <c r="L234" s="173" t="s">
        <v>116</v>
      </c>
      <c r="M234" s="173" t="s">
        <v>293</v>
      </c>
      <c r="N234" s="173" t="s">
        <v>187</v>
      </c>
      <c r="O234" s="249">
        <v>3</v>
      </c>
      <c r="P234" s="8"/>
      <c r="Q234" s="8" t="s">
        <v>50</v>
      </c>
      <c r="R234" s="8" t="s">
        <v>50</v>
      </c>
      <c r="S234" s="8"/>
      <c r="T234" s="8"/>
      <c r="U234" s="8" t="s">
        <v>111</v>
      </c>
      <c r="V234" s="8" t="s">
        <v>910</v>
      </c>
      <c r="W234" s="8" t="s">
        <v>911</v>
      </c>
      <c r="X234" s="173" t="s">
        <v>173</v>
      </c>
      <c r="Y234" s="173" t="s">
        <v>173</v>
      </c>
      <c r="Z234" s="173" t="s">
        <v>173</v>
      </c>
      <c r="AA234" s="173" t="s">
        <v>101</v>
      </c>
      <c r="AB234" s="173" t="s">
        <v>135</v>
      </c>
      <c r="AC234" s="173" t="s">
        <v>101</v>
      </c>
      <c r="AD234" s="173">
        <v>200.2</v>
      </c>
      <c r="AE234" s="173">
        <v>2</v>
      </c>
      <c r="AF234" s="173" t="s">
        <v>50</v>
      </c>
      <c r="AG234" s="9" t="s">
        <v>50</v>
      </c>
    </row>
    <row r="235" spans="1:33" ht="37.5" customHeight="1">
      <c r="A235" s="4">
        <v>4</v>
      </c>
      <c r="B235" s="44" t="s">
        <v>295</v>
      </c>
      <c r="C235" s="125" t="s">
        <v>296</v>
      </c>
      <c r="D235" s="125" t="s">
        <v>111</v>
      </c>
      <c r="E235" s="9" t="s">
        <v>50</v>
      </c>
      <c r="F235" s="9" t="s">
        <v>111</v>
      </c>
      <c r="G235" s="8" t="s">
        <v>904</v>
      </c>
      <c r="H235" s="174"/>
      <c r="I235" s="440">
        <v>2411000</v>
      </c>
      <c r="J235" s="149" t="s">
        <v>907</v>
      </c>
      <c r="K235" s="303" t="s">
        <v>289</v>
      </c>
      <c r="L235" s="173" t="s">
        <v>116</v>
      </c>
      <c r="M235" s="173" t="s">
        <v>171</v>
      </c>
      <c r="N235" s="173" t="s">
        <v>297</v>
      </c>
      <c r="O235" s="249">
        <v>4</v>
      </c>
      <c r="P235" s="8"/>
      <c r="Q235" s="8" t="s">
        <v>50</v>
      </c>
      <c r="R235" s="8" t="s">
        <v>50</v>
      </c>
      <c r="S235" s="8"/>
      <c r="T235" s="8" t="s">
        <v>1049</v>
      </c>
      <c r="U235" s="8" t="s">
        <v>111</v>
      </c>
      <c r="V235" s="8" t="s">
        <v>910</v>
      </c>
      <c r="W235" s="8" t="s">
        <v>912</v>
      </c>
      <c r="X235" s="173" t="s">
        <v>173</v>
      </c>
      <c r="Y235" s="173" t="s">
        <v>173</v>
      </c>
      <c r="Z235" s="173" t="s">
        <v>173</v>
      </c>
      <c r="AA235" s="173" t="s">
        <v>173</v>
      </c>
      <c r="AB235" s="173" t="s">
        <v>135</v>
      </c>
      <c r="AC235" s="173" t="s">
        <v>101</v>
      </c>
      <c r="AD235" s="459" t="s">
        <v>1050</v>
      </c>
      <c r="AE235" s="173">
        <v>2</v>
      </c>
      <c r="AF235" s="173" t="s">
        <v>111</v>
      </c>
      <c r="AG235" s="9" t="s">
        <v>50</v>
      </c>
    </row>
    <row r="236" spans="1:33" ht="30.75" customHeight="1">
      <c r="A236" s="4">
        <v>5</v>
      </c>
      <c r="B236" s="44" t="s">
        <v>298</v>
      </c>
      <c r="C236" s="125" t="s">
        <v>296</v>
      </c>
      <c r="D236" s="125" t="s">
        <v>111</v>
      </c>
      <c r="E236" s="9" t="s">
        <v>50</v>
      </c>
      <c r="F236" s="9"/>
      <c r="G236" s="9"/>
      <c r="H236" s="174"/>
      <c r="I236" s="441"/>
      <c r="J236" s="149" t="s">
        <v>908</v>
      </c>
      <c r="K236" s="303" t="s">
        <v>289</v>
      </c>
      <c r="L236" s="173" t="s">
        <v>116</v>
      </c>
      <c r="M236" s="173" t="s">
        <v>293</v>
      </c>
      <c r="N236" s="173" t="s">
        <v>299</v>
      </c>
      <c r="O236" s="249">
        <v>5</v>
      </c>
      <c r="P236" s="8"/>
      <c r="Q236" s="8" t="s">
        <v>50</v>
      </c>
      <c r="R236" s="8" t="s">
        <v>50</v>
      </c>
      <c r="S236" s="8"/>
      <c r="T236" s="8"/>
      <c r="U236" s="8" t="s">
        <v>111</v>
      </c>
      <c r="V236" s="8" t="s">
        <v>910</v>
      </c>
      <c r="W236" s="8" t="s">
        <v>913</v>
      </c>
      <c r="X236" s="173" t="s">
        <v>173</v>
      </c>
      <c r="Y236" s="173" t="s">
        <v>173</v>
      </c>
      <c r="Z236" s="173" t="s">
        <v>173</v>
      </c>
      <c r="AA236" s="173" t="s">
        <v>101</v>
      </c>
      <c r="AB236" s="173" t="s">
        <v>135</v>
      </c>
      <c r="AC236" s="173" t="s">
        <v>101</v>
      </c>
      <c r="AD236" s="459"/>
      <c r="AE236" s="173">
        <v>2</v>
      </c>
      <c r="AF236" s="173" t="s">
        <v>111</v>
      </c>
      <c r="AG236" s="9" t="s">
        <v>50</v>
      </c>
    </row>
    <row r="237" spans="1:33" ht="26.25" customHeight="1">
      <c r="A237" s="4">
        <v>6</v>
      </c>
      <c r="B237" s="44" t="s">
        <v>300</v>
      </c>
      <c r="C237" s="125" t="s">
        <v>296</v>
      </c>
      <c r="D237" s="125" t="s">
        <v>111</v>
      </c>
      <c r="E237" s="9" t="s">
        <v>50</v>
      </c>
      <c r="F237" s="9" t="s">
        <v>50</v>
      </c>
      <c r="G237" s="9"/>
      <c r="H237" s="174"/>
      <c r="I237" s="442"/>
      <c r="J237" s="149" t="s">
        <v>909</v>
      </c>
      <c r="K237" s="303" t="s">
        <v>289</v>
      </c>
      <c r="L237" s="173" t="s">
        <v>116</v>
      </c>
      <c r="M237" s="173" t="s">
        <v>293</v>
      </c>
      <c r="N237" s="173" t="s">
        <v>301</v>
      </c>
      <c r="O237" s="249">
        <v>6</v>
      </c>
      <c r="P237" s="8"/>
      <c r="Q237" s="8" t="s">
        <v>50</v>
      </c>
      <c r="R237" s="8" t="s">
        <v>50</v>
      </c>
      <c r="S237" s="8"/>
      <c r="T237" s="8"/>
      <c r="U237" s="8" t="s">
        <v>111</v>
      </c>
      <c r="V237" s="8" t="s">
        <v>910</v>
      </c>
      <c r="W237" s="8" t="s">
        <v>911</v>
      </c>
      <c r="X237" s="173" t="s">
        <v>1051</v>
      </c>
      <c r="Y237" s="173" t="s">
        <v>173</v>
      </c>
      <c r="Z237" s="173" t="s">
        <v>173</v>
      </c>
      <c r="AA237" s="173" t="s">
        <v>1052</v>
      </c>
      <c r="AB237" s="173" t="s">
        <v>135</v>
      </c>
      <c r="AC237" s="173" t="s">
        <v>101</v>
      </c>
      <c r="AD237" s="459"/>
      <c r="AE237" s="173">
        <v>2</v>
      </c>
      <c r="AF237" s="173" t="s">
        <v>111</v>
      </c>
      <c r="AG237" s="9" t="s">
        <v>50</v>
      </c>
    </row>
    <row r="238" spans="1:33" ht="27.75" customHeight="1">
      <c r="A238" s="4">
        <v>7</v>
      </c>
      <c r="B238" s="44" t="s">
        <v>302</v>
      </c>
      <c r="C238" s="8" t="s">
        <v>900</v>
      </c>
      <c r="D238" s="304" t="s">
        <v>111</v>
      </c>
      <c r="E238" s="9" t="s">
        <v>50</v>
      </c>
      <c r="F238" s="9" t="s">
        <v>50</v>
      </c>
      <c r="G238" s="9">
        <v>2007</v>
      </c>
      <c r="H238" s="174">
        <v>454002.03</v>
      </c>
      <c r="I238" s="305"/>
      <c r="J238" s="199"/>
      <c r="K238" s="303" t="s">
        <v>289</v>
      </c>
      <c r="L238" s="199"/>
      <c r="M238" s="128"/>
      <c r="N238" s="128"/>
      <c r="O238" s="249">
        <v>7</v>
      </c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9"/>
      <c r="AE238" s="9"/>
      <c r="AF238" s="9"/>
      <c r="AG238" s="9"/>
    </row>
    <row r="239" spans="1:33" ht="28.5" customHeight="1">
      <c r="A239" s="4">
        <v>8</v>
      </c>
      <c r="B239" s="44" t="s">
        <v>303</v>
      </c>
      <c r="C239" s="8"/>
      <c r="D239" s="306"/>
      <c r="E239" s="9" t="s">
        <v>50</v>
      </c>
      <c r="F239" s="9" t="s">
        <v>50</v>
      </c>
      <c r="G239" s="9"/>
      <c r="H239" s="174">
        <v>71982.97</v>
      </c>
      <c r="I239" s="305"/>
      <c r="J239" s="307"/>
      <c r="K239" s="303" t="s">
        <v>289</v>
      </c>
      <c r="L239" s="128"/>
      <c r="M239" s="128"/>
      <c r="N239" s="128"/>
      <c r="O239" s="249">
        <v>8</v>
      </c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9"/>
      <c r="AE239" s="9"/>
      <c r="AF239" s="9"/>
      <c r="AG239" s="9"/>
    </row>
    <row r="240" spans="1:33" ht="33" customHeight="1">
      <c r="A240" s="4">
        <v>9</v>
      </c>
      <c r="B240" s="44" t="s">
        <v>304</v>
      </c>
      <c r="C240" s="8"/>
      <c r="D240" s="304" t="s">
        <v>111</v>
      </c>
      <c r="E240" s="9" t="s">
        <v>50</v>
      </c>
      <c r="F240" s="9" t="s">
        <v>50</v>
      </c>
      <c r="G240" s="9">
        <v>2011</v>
      </c>
      <c r="H240" s="174">
        <v>201235.07</v>
      </c>
      <c r="I240" s="305"/>
      <c r="J240" s="307"/>
      <c r="K240" s="303" t="s">
        <v>289</v>
      </c>
      <c r="L240" s="128"/>
      <c r="M240" s="128"/>
      <c r="N240" s="128"/>
      <c r="O240" s="249">
        <v>9</v>
      </c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9"/>
      <c r="AE240" s="9"/>
      <c r="AF240" s="9"/>
      <c r="AG240" s="9"/>
    </row>
    <row r="241" spans="1:33" s="56" customFormat="1" ht="22.5" customHeight="1">
      <c r="A241" s="6"/>
      <c r="B241" s="6"/>
      <c r="C241" s="6"/>
      <c r="D241" s="6"/>
      <c r="E241" s="6"/>
      <c r="F241" s="435" t="s">
        <v>465</v>
      </c>
      <c r="G241" s="435"/>
      <c r="H241" s="435"/>
      <c r="I241" s="231">
        <f>H240+H239+H238+I235+I234+I233+I232</f>
        <v>15211220.07</v>
      </c>
      <c r="J241" s="37"/>
      <c r="K241" s="6"/>
      <c r="L241" s="37"/>
      <c r="M241" s="37"/>
      <c r="N241" s="37"/>
      <c r="O241" s="94"/>
      <c r="P241" s="37"/>
      <c r="Q241" s="37"/>
      <c r="R241" s="37"/>
      <c r="S241" s="6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6"/>
      <c r="AF241" s="37"/>
      <c r="AG241" s="37"/>
    </row>
    <row r="242" spans="1:33" s="55" customFormat="1" ht="22.5" customHeight="1">
      <c r="A242" s="436" t="s">
        <v>656</v>
      </c>
      <c r="B242" s="436"/>
      <c r="C242" s="436"/>
      <c r="D242" s="436"/>
      <c r="E242" s="436"/>
      <c r="F242" s="436"/>
      <c r="G242" s="436"/>
      <c r="H242" s="51"/>
      <c r="I242" s="51"/>
      <c r="J242" s="392"/>
      <c r="K242" s="395"/>
      <c r="L242" s="392"/>
      <c r="M242" s="90"/>
      <c r="N242" s="90"/>
      <c r="O242" s="89"/>
      <c r="P242" s="90"/>
      <c r="Q242" s="90"/>
      <c r="R242" s="90"/>
      <c r="S242" s="92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</row>
    <row r="243" spans="1:33" ht="24.75" customHeight="1">
      <c r="A243" s="4">
        <v>1</v>
      </c>
      <c r="B243" s="151" t="s">
        <v>305</v>
      </c>
      <c r="C243" s="8" t="s">
        <v>296</v>
      </c>
      <c r="D243" s="8" t="s">
        <v>111</v>
      </c>
      <c r="E243" s="9" t="s">
        <v>50</v>
      </c>
      <c r="F243" s="8" t="s">
        <v>50</v>
      </c>
      <c r="G243" s="8">
        <v>1968</v>
      </c>
      <c r="H243" s="309"/>
      <c r="I243" s="302">
        <v>1968000</v>
      </c>
      <c r="J243" s="149" t="s">
        <v>306</v>
      </c>
      <c r="K243" s="8" t="s">
        <v>196</v>
      </c>
      <c r="L243" s="135" t="s">
        <v>307</v>
      </c>
      <c r="M243" s="135" t="s">
        <v>308</v>
      </c>
      <c r="N243" s="8" t="s">
        <v>309</v>
      </c>
      <c r="O243" s="249">
        <v>1</v>
      </c>
      <c r="P243" s="9" t="s">
        <v>50</v>
      </c>
      <c r="Q243" s="9" t="s">
        <v>50</v>
      </c>
      <c r="R243" s="9" t="s">
        <v>50</v>
      </c>
      <c r="S243" s="8" t="s">
        <v>933</v>
      </c>
      <c r="T243" s="8"/>
      <c r="U243" s="8" t="s">
        <v>111</v>
      </c>
      <c r="V243" s="44" t="s">
        <v>101</v>
      </c>
      <c r="W243" s="308" t="s">
        <v>934</v>
      </c>
      <c r="X243" s="8" t="s">
        <v>101</v>
      </c>
      <c r="Y243" s="8" t="s">
        <v>101</v>
      </c>
      <c r="Z243" s="8" t="s">
        <v>101</v>
      </c>
      <c r="AA243" s="8" t="s">
        <v>101</v>
      </c>
      <c r="AB243" s="8" t="s">
        <v>102</v>
      </c>
      <c r="AC243" s="135" t="s">
        <v>101</v>
      </c>
      <c r="AD243" s="135">
        <v>490</v>
      </c>
      <c r="AE243" s="135">
        <v>1</v>
      </c>
      <c r="AF243" s="135" t="s">
        <v>50</v>
      </c>
      <c r="AG243" s="135" t="s">
        <v>50</v>
      </c>
    </row>
    <row r="244" spans="1:33" ht="24.75" customHeight="1">
      <c r="A244" s="4">
        <v>2</v>
      </c>
      <c r="B244" s="151" t="s">
        <v>203</v>
      </c>
      <c r="C244" s="8" t="s">
        <v>310</v>
      </c>
      <c r="D244" s="8" t="s">
        <v>111</v>
      </c>
      <c r="E244" s="9" t="s">
        <v>50</v>
      </c>
      <c r="F244" s="8" t="s">
        <v>50</v>
      </c>
      <c r="G244" s="8">
        <v>1950</v>
      </c>
      <c r="H244" s="309"/>
      <c r="I244" s="302">
        <v>182000</v>
      </c>
      <c r="J244" s="149" t="s">
        <v>311</v>
      </c>
      <c r="K244" s="8" t="s">
        <v>196</v>
      </c>
      <c r="L244" s="8" t="s">
        <v>116</v>
      </c>
      <c r="M244" s="8" t="s">
        <v>130</v>
      </c>
      <c r="N244" s="8" t="s">
        <v>312</v>
      </c>
      <c r="O244" s="249">
        <v>2</v>
      </c>
      <c r="P244" s="9" t="s">
        <v>50</v>
      </c>
      <c r="Q244" s="9" t="s">
        <v>50</v>
      </c>
      <c r="R244" s="9" t="s">
        <v>50</v>
      </c>
      <c r="S244" s="8" t="s">
        <v>933</v>
      </c>
      <c r="T244" s="8" t="s">
        <v>935</v>
      </c>
      <c r="U244" s="8" t="s">
        <v>111</v>
      </c>
      <c r="V244" s="44" t="s">
        <v>101</v>
      </c>
      <c r="W244" s="308" t="s">
        <v>934</v>
      </c>
      <c r="X244" s="8" t="s">
        <v>173</v>
      </c>
      <c r="Y244" s="8" t="s">
        <v>101</v>
      </c>
      <c r="Z244" s="8" t="s">
        <v>101</v>
      </c>
      <c r="AA244" s="8" t="s">
        <v>101</v>
      </c>
      <c r="AB244" s="8" t="s">
        <v>102</v>
      </c>
      <c r="AC244" s="8" t="s">
        <v>101</v>
      </c>
      <c r="AD244" s="8">
        <v>70</v>
      </c>
      <c r="AE244" s="8">
        <v>1</v>
      </c>
      <c r="AF244" s="135" t="s">
        <v>50</v>
      </c>
      <c r="AG244" s="135" t="s">
        <v>50</v>
      </c>
    </row>
    <row r="245" spans="1:33" ht="24.75" customHeight="1">
      <c r="A245" s="4">
        <v>3</v>
      </c>
      <c r="B245" s="151" t="s">
        <v>313</v>
      </c>
      <c r="C245" s="8"/>
      <c r="D245" s="8"/>
      <c r="E245" s="8"/>
      <c r="F245" s="199"/>
      <c r="G245" s="8">
        <v>2013</v>
      </c>
      <c r="H245" s="245">
        <v>25423.35</v>
      </c>
      <c r="I245" s="302"/>
      <c r="J245" s="149"/>
      <c r="K245" s="8" t="s">
        <v>196</v>
      </c>
      <c r="L245" s="8" t="s">
        <v>314</v>
      </c>
      <c r="M245" s="199"/>
      <c r="N245" s="199"/>
      <c r="O245" s="249">
        <v>3</v>
      </c>
      <c r="P245" s="8" t="s">
        <v>50</v>
      </c>
      <c r="Q245" s="8" t="s">
        <v>50</v>
      </c>
      <c r="R245" s="8" t="s">
        <v>50</v>
      </c>
      <c r="S245" s="44"/>
      <c r="T245" s="128"/>
      <c r="U245" s="128"/>
      <c r="V245" s="128" t="s">
        <v>101</v>
      </c>
      <c r="W245" s="310" t="s">
        <v>102</v>
      </c>
      <c r="X245" s="9"/>
      <c r="Y245" s="9"/>
      <c r="Z245" s="9"/>
      <c r="AA245" s="9"/>
      <c r="AB245" s="9"/>
      <c r="AC245" s="9"/>
      <c r="AD245" s="9"/>
      <c r="AE245" s="8"/>
      <c r="AF245" s="9"/>
      <c r="AG245" s="7"/>
    </row>
    <row r="246" spans="1:33" ht="24.75" customHeight="1">
      <c r="A246" s="4">
        <v>4</v>
      </c>
      <c r="B246" s="151" t="s">
        <v>497</v>
      </c>
      <c r="C246" s="8"/>
      <c r="D246" s="8"/>
      <c r="E246" s="8"/>
      <c r="F246" s="199"/>
      <c r="G246" s="8">
        <v>2022</v>
      </c>
      <c r="H246" s="245">
        <v>35200</v>
      </c>
      <c r="I246" s="302"/>
      <c r="J246" s="149"/>
      <c r="K246" s="8" t="s">
        <v>196</v>
      </c>
      <c r="L246" s="8"/>
      <c r="M246" s="199"/>
      <c r="N246" s="199"/>
      <c r="O246" s="249">
        <v>4</v>
      </c>
      <c r="P246" s="8"/>
      <c r="Q246" s="8"/>
      <c r="R246" s="8"/>
      <c r="S246" s="44"/>
      <c r="T246" s="128"/>
      <c r="U246" s="128"/>
      <c r="V246" s="128"/>
      <c r="W246" s="310"/>
      <c r="X246" s="9"/>
      <c r="Y246" s="9"/>
      <c r="Z246" s="9"/>
      <c r="AA246" s="9"/>
      <c r="AB246" s="9"/>
      <c r="AC246" s="9"/>
      <c r="AD246" s="9"/>
      <c r="AE246" s="8"/>
      <c r="AF246" s="9"/>
      <c r="AG246" s="7"/>
    </row>
    <row r="247" spans="1:33" s="56" customFormat="1" ht="19.5" customHeight="1">
      <c r="A247" s="6"/>
      <c r="B247" s="6"/>
      <c r="C247" s="6"/>
      <c r="D247" s="6"/>
      <c r="E247" s="6"/>
      <c r="F247" s="435" t="s">
        <v>465</v>
      </c>
      <c r="G247" s="435"/>
      <c r="H247" s="435"/>
      <c r="I247" s="231">
        <f>H246+H245+I244+I243</f>
        <v>2210623.35</v>
      </c>
      <c r="J247" s="37"/>
      <c r="K247" s="6"/>
      <c r="L247" s="37"/>
      <c r="M247" s="37"/>
      <c r="N247" s="37"/>
      <c r="O247" s="94"/>
      <c r="P247" s="37"/>
      <c r="Q247" s="37"/>
      <c r="R247" s="37"/>
      <c r="S247" s="6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6"/>
      <c r="AF247" s="37"/>
      <c r="AG247" s="37"/>
    </row>
    <row r="248" spans="1:33" s="55" customFormat="1" ht="24.75" customHeight="1">
      <c r="A248" s="436" t="s">
        <v>77</v>
      </c>
      <c r="B248" s="445"/>
      <c r="C248" s="445"/>
      <c r="D248" s="445"/>
      <c r="E248" s="445"/>
      <c r="F248" s="445"/>
      <c r="G248" s="445"/>
      <c r="H248" s="51"/>
      <c r="I248" s="51"/>
      <c r="J248" s="43"/>
      <c r="K248" s="49"/>
      <c r="L248" s="43"/>
      <c r="M248" s="43"/>
      <c r="N248" s="43"/>
      <c r="O248" s="234"/>
      <c r="P248" s="43"/>
      <c r="Q248" s="43"/>
      <c r="R248" s="43"/>
      <c r="S248" s="49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9"/>
      <c r="AF248" s="43"/>
      <c r="AG248" s="43"/>
    </row>
    <row r="249" spans="1:33" ht="72" customHeight="1">
      <c r="A249" s="4">
        <v>1</v>
      </c>
      <c r="B249" s="311" t="s">
        <v>944</v>
      </c>
      <c r="C249" s="81" t="s">
        <v>945</v>
      </c>
      <c r="D249" s="81" t="s">
        <v>315</v>
      </c>
      <c r="E249" s="81" t="s">
        <v>109</v>
      </c>
      <c r="F249" s="81" t="s">
        <v>109</v>
      </c>
      <c r="G249" s="81">
        <v>1972</v>
      </c>
      <c r="H249" s="312"/>
      <c r="I249" s="313">
        <v>1654000</v>
      </c>
      <c r="J249" s="314" t="s">
        <v>947</v>
      </c>
      <c r="K249" s="81" t="s">
        <v>759</v>
      </c>
      <c r="L249" s="8" t="s">
        <v>316</v>
      </c>
      <c r="M249" s="8" t="s">
        <v>317</v>
      </c>
      <c r="N249" s="8" t="s">
        <v>949</v>
      </c>
      <c r="O249" s="249">
        <v>1</v>
      </c>
      <c r="P249" s="8" t="s">
        <v>109</v>
      </c>
      <c r="Q249" s="8" t="s">
        <v>109</v>
      </c>
      <c r="R249" s="8" t="s">
        <v>109</v>
      </c>
      <c r="S249" s="8"/>
      <c r="T249" s="8"/>
      <c r="U249" s="8" t="s">
        <v>315</v>
      </c>
      <c r="V249" s="8" t="s">
        <v>101</v>
      </c>
      <c r="W249" s="8" t="s">
        <v>950</v>
      </c>
      <c r="X249" s="8" t="s">
        <v>319</v>
      </c>
      <c r="Y249" s="8" t="s">
        <v>319</v>
      </c>
      <c r="Z249" s="8" t="s">
        <v>318</v>
      </c>
      <c r="AA249" s="8" t="s">
        <v>319</v>
      </c>
      <c r="AB249" s="8" t="s">
        <v>102</v>
      </c>
      <c r="AC249" s="8" t="s">
        <v>319</v>
      </c>
      <c r="AD249" s="9">
        <v>412</v>
      </c>
      <c r="AE249" s="9">
        <v>1</v>
      </c>
      <c r="AF249" s="9" t="s">
        <v>109</v>
      </c>
      <c r="AG249" s="9" t="s">
        <v>109</v>
      </c>
    </row>
    <row r="250" spans="1:33" ht="36.75" customHeight="1">
      <c r="A250" s="4">
        <v>2</v>
      </c>
      <c r="B250" s="201" t="s">
        <v>946</v>
      </c>
      <c r="C250" s="81" t="s">
        <v>945</v>
      </c>
      <c r="D250" s="42" t="s">
        <v>315</v>
      </c>
      <c r="E250" s="42" t="s">
        <v>109</v>
      </c>
      <c r="F250" s="42" t="s">
        <v>109</v>
      </c>
      <c r="G250" s="42">
        <v>1972</v>
      </c>
      <c r="H250" s="291"/>
      <c r="I250" s="313">
        <v>743000</v>
      </c>
      <c r="J250" s="314" t="s">
        <v>948</v>
      </c>
      <c r="K250" s="42" t="s">
        <v>759</v>
      </c>
      <c r="L250" s="8" t="s">
        <v>320</v>
      </c>
      <c r="M250" s="8" t="s">
        <v>317</v>
      </c>
      <c r="N250" s="8" t="s">
        <v>949</v>
      </c>
      <c r="O250" s="249">
        <v>2</v>
      </c>
      <c r="P250" s="8" t="s">
        <v>109</v>
      </c>
      <c r="Q250" s="8" t="s">
        <v>109</v>
      </c>
      <c r="R250" s="8" t="s">
        <v>109</v>
      </c>
      <c r="S250" s="8"/>
      <c r="T250" s="8"/>
      <c r="U250" s="8" t="s">
        <v>315</v>
      </c>
      <c r="V250" s="8" t="s">
        <v>101</v>
      </c>
      <c r="W250" s="8" t="s">
        <v>950</v>
      </c>
      <c r="X250" s="8" t="s">
        <v>319</v>
      </c>
      <c r="Y250" s="8" t="s">
        <v>319</v>
      </c>
      <c r="Z250" s="8" t="s">
        <v>318</v>
      </c>
      <c r="AA250" s="8" t="s">
        <v>319</v>
      </c>
      <c r="AB250" s="8" t="s">
        <v>102</v>
      </c>
      <c r="AC250" s="8" t="s">
        <v>319</v>
      </c>
      <c r="AD250" s="9">
        <v>185</v>
      </c>
      <c r="AE250" s="9">
        <v>2</v>
      </c>
      <c r="AF250" s="9" t="s">
        <v>315</v>
      </c>
      <c r="AG250" s="9" t="s">
        <v>109</v>
      </c>
    </row>
    <row r="251" spans="1:33" ht="25.5" customHeight="1">
      <c r="A251" s="42">
        <v>3</v>
      </c>
      <c r="B251" s="201" t="s">
        <v>758</v>
      </c>
      <c r="C251" s="201"/>
      <c r="D251" s="42"/>
      <c r="E251" s="42" t="s">
        <v>109</v>
      </c>
      <c r="F251" s="42" t="s">
        <v>109</v>
      </c>
      <c r="G251" s="42">
        <v>2020</v>
      </c>
      <c r="H251" s="291">
        <v>20000</v>
      </c>
      <c r="I251" s="315"/>
      <c r="J251" s="316"/>
      <c r="K251" s="42" t="s">
        <v>759</v>
      </c>
      <c r="L251" s="8"/>
      <c r="M251" s="8"/>
      <c r="N251" s="8"/>
      <c r="O251" s="152">
        <v>3</v>
      </c>
      <c r="P251" s="8"/>
      <c r="Q251" s="8"/>
      <c r="R251" s="8"/>
      <c r="S251" s="8"/>
      <c r="T251" s="8"/>
      <c r="U251" s="8"/>
      <c r="V251" s="8"/>
      <c r="W251" s="8"/>
      <c r="X251" s="8" t="s">
        <v>319</v>
      </c>
      <c r="Y251" s="8" t="s">
        <v>102</v>
      </c>
      <c r="Z251" s="8" t="s">
        <v>102</v>
      </c>
      <c r="AA251" s="8" t="s">
        <v>102</v>
      </c>
      <c r="AB251" s="8" t="s">
        <v>102</v>
      </c>
      <c r="AC251" s="8" t="s">
        <v>102</v>
      </c>
      <c r="AD251" s="9">
        <v>35</v>
      </c>
      <c r="AE251" s="9"/>
      <c r="AF251" s="9"/>
      <c r="AG251" s="9"/>
    </row>
    <row r="252" spans="1:33" ht="23.25" customHeight="1">
      <c r="A252" s="42">
        <v>4</v>
      </c>
      <c r="B252" s="201" t="s">
        <v>760</v>
      </c>
      <c r="C252" s="201"/>
      <c r="D252" s="42"/>
      <c r="E252" s="42" t="s">
        <v>109</v>
      </c>
      <c r="F252" s="42" t="s">
        <v>109</v>
      </c>
      <c r="G252" s="42">
        <v>2020</v>
      </c>
      <c r="H252" s="291">
        <v>20168.26</v>
      </c>
      <c r="I252" s="317"/>
      <c r="J252" s="316"/>
      <c r="K252" s="42" t="s">
        <v>759</v>
      </c>
      <c r="L252" s="8"/>
      <c r="M252" s="8"/>
      <c r="N252" s="8"/>
      <c r="O252" s="152">
        <v>4</v>
      </c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9"/>
      <c r="AE252" s="9"/>
      <c r="AF252" s="9"/>
      <c r="AG252" s="9"/>
    </row>
    <row r="253" spans="1:33" s="56" customFormat="1" ht="24.75" customHeight="1">
      <c r="A253" s="6"/>
      <c r="B253" s="6"/>
      <c r="C253" s="6"/>
      <c r="D253" s="6"/>
      <c r="E253" s="6"/>
      <c r="F253" s="435" t="s">
        <v>465</v>
      </c>
      <c r="G253" s="435"/>
      <c r="H253" s="435"/>
      <c r="I253" s="233">
        <f>H252+H251+I250+I249</f>
        <v>2437168.26</v>
      </c>
      <c r="J253" s="37"/>
      <c r="K253" s="6"/>
      <c r="L253" s="37"/>
      <c r="M253" s="37"/>
      <c r="N253" s="37"/>
      <c r="O253" s="94"/>
      <c r="P253" s="37"/>
      <c r="Q253" s="37"/>
      <c r="R253" s="37"/>
      <c r="S253" s="6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6"/>
      <c r="AF253" s="37"/>
      <c r="AG253" s="37"/>
    </row>
    <row r="254" spans="1:33" s="55" customFormat="1" ht="15" customHeight="1">
      <c r="A254" s="437" t="s">
        <v>87</v>
      </c>
      <c r="B254" s="438"/>
      <c r="C254" s="438"/>
      <c r="D254" s="438"/>
      <c r="E254" s="438"/>
      <c r="F254" s="438"/>
      <c r="G254" s="439"/>
      <c r="H254" s="51"/>
      <c r="I254" s="51"/>
      <c r="J254" s="90"/>
      <c r="K254" s="92"/>
      <c r="L254" s="90"/>
      <c r="M254" s="90"/>
      <c r="N254" s="90"/>
      <c r="O254" s="89"/>
      <c r="P254" s="90"/>
      <c r="Q254" s="90"/>
      <c r="R254" s="90"/>
      <c r="S254" s="92"/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</row>
    <row r="255" spans="1:33" s="33" customFormat="1" ht="24.75" customHeight="1">
      <c r="A255" s="4">
        <v>1</v>
      </c>
      <c r="B255" s="104" t="s">
        <v>87</v>
      </c>
      <c r="C255" s="104" t="s">
        <v>583</v>
      </c>
      <c r="D255" s="104" t="s">
        <v>315</v>
      </c>
      <c r="E255" s="104" t="s">
        <v>109</v>
      </c>
      <c r="F255" s="104" t="s">
        <v>109</v>
      </c>
      <c r="G255" s="104">
        <v>1975</v>
      </c>
      <c r="H255" s="318"/>
      <c r="I255" s="259">
        <v>3103000</v>
      </c>
      <c r="J255" s="319" t="s">
        <v>962</v>
      </c>
      <c r="K255" s="63" t="s">
        <v>963</v>
      </c>
      <c r="L255" s="8" t="s">
        <v>116</v>
      </c>
      <c r="M255" s="8" t="s">
        <v>293</v>
      </c>
      <c r="N255" s="8" t="s">
        <v>187</v>
      </c>
      <c r="O255" s="249">
        <v>1</v>
      </c>
      <c r="P255" s="8" t="s">
        <v>109</v>
      </c>
      <c r="Q255" s="8" t="s">
        <v>109</v>
      </c>
      <c r="R255" s="8" t="s">
        <v>109</v>
      </c>
      <c r="S255" s="8"/>
      <c r="T255" s="8" t="s">
        <v>964</v>
      </c>
      <c r="U255" s="8" t="s">
        <v>315</v>
      </c>
      <c r="V255" s="8" t="s">
        <v>318</v>
      </c>
      <c r="W255" s="8" t="s">
        <v>965</v>
      </c>
      <c r="X255" s="8" t="s">
        <v>101</v>
      </c>
      <c r="Y255" s="8" t="s">
        <v>101</v>
      </c>
      <c r="Z255" s="8" t="s">
        <v>101</v>
      </c>
      <c r="AA255" s="8" t="s">
        <v>101</v>
      </c>
      <c r="AB255" s="8" t="s">
        <v>102</v>
      </c>
      <c r="AC255" s="8" t="s">
        <v>101</v>
      </c>
      <c r="AD255" s="9">
        <v>625.47</v>
      </c>
      <c r="AE255" s="9">
        <v>2</v>
      </c>
      <c r="AF255" s="8" t="s">
        <v>966</v>
      </c>
      <c r="AG255" s="9" t="s">
        <v>109</v>
      </c>
    </row>
    <row r="256" spans="1:33" s="33" customFormat="1" ht="24.75" customHeight="1">
      <c r="A256" s="4">
        <v>2</v>
      </c>
      <c r="B256" s="8" t="s">
        <v>458</v>
      </c>
      <c r="C256" s="8"/>
      <c r="D256" s="8"/>
      <c r="E256" s="8"/>
      <c r="F256" s="8"/>
      <c r="G256" s="8"/>
      <c r="H256" s="320">
        <v>13238.2</v>
      </c>
      <c r="I256" s="259"/>
      <c r="J256" s="190"/>
      <c r="K256" s="44" t="s">
        <v>963</v>
      </c>
      <c r="L256" s="8"/>
      <c r="M256" s="8"/>
      <c r="N256" s="8"/>
      <c r="O256" s="249">
        <v>2</v>
      </c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9"/>
      <c r="AE256" s="9"/>
      <c r="AF256" s="9"/>
      <c r="AG256" s="9"/>
    </row>
    <row r="257" spans="1:33" s="33" customFormat="1" ht="24.75" customHeight="1">
      <c r="A257" s="4">
        <v>3</v>
      </c>
      <c r="B257" s="8" t="s">
        <v>497</v>
      </c>
      <c r="C257" s="8"/>
      <c r="D257" s="8"/>
      <c r="E257" s="8"/>
      <c r="F257" s="8"/>
      <c r="G257" s="8"/>
      <c r="H257" s="320">
        <v>76546.91</v>
      </c>
      <c r="I257" s="259"/>
      <c r="J257" s="190"/>
      <c r="K257" s="44" t="s">
        <v>963</v>
      </c>
      <c r="L257" s="8"/>
      <c r="M257" s="8"/>
      <c r="N257" s="8"/>
      <c r="O257" s="249">
        <v>3</v>
      </c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9"/>
      <c r="AE257" s="9"/>
      <c r="AF257" s="9"/>
      <c r="AG257" s="9"/>
    </row>
    <row r="258" spans="1:33" s="33" customFormat="1" ht="24.75" customHeight="1">
      <c r="A258" s="4">
        <v>4</v>
      </c>
      <c r="B258" s="8" t="s">
        <v>497</v>
      </c>
      <c r="C258" s="8"/>
      <c r="D258" s="8"/>
      <c r="E258" s="8"/>
      <c r="F258" s="8"/>
      <c r="G258" s="8"/>
      <c r="H258" s="320">
        <v>52536.01</v>
      </c>
      <c r="I258" s="259"/>
      <c r="J258" s="190"/>
      <c r="K258" s="44" t="s">
        <v>1072</v>
      </c>
      <c r="L258" s="8"/>
      <c r="M258" s="8"/>
      <c r="N258" s="8"/>
      <c r="O258" s="249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9"/>
      <c r="AE258" s="9"/>
      <c r="AF258" s="9"/>
      <c r="AG258" s="9"/>
    </row>
    <row r="259" spans="1:33" s="56" customFormat="1" ht="31.5" customHeight="1">
      <c r="A259" s="6"/>
      <c r="B259" s="6"/>
      <c r="C259" s="6"/>
      <c r="D259" s="6"/>
      <c r="E259" s="6"/>
      <c r="F259" s="435" t="s">
        <v>465</v>
      </c>
      <c r="G259" s="435"/>
      <c r="H259" s="435"/>
      <c r="I259" s="233">
        <f>H258+H257+H256+I255</f>
        <v>3245321.12</v>
      </c>
      <c r="J259" s="93"/>
      <c r="K259" s="6"/>
      <c r="L259" s="37"/>
      <c r="M259" s="37"/>
      <c r="N259" s="37"/>
      <c r="O259" s="94"/>
      <c r="P259" s="37"/>
      <c r="Q259" s="37"/>
      <c r="R259" s="37"/>
      <c r="S259" s="6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6"/>
      <c r="AF259" s="37"/>
      <c r="AG259" s="37"/>
    </row>
    <row r="260" spans="1:33" s="55" customFormat="1" ht="23.25" customHeight="1" thickBot="1">
      <c r="A260" s="58" t="s">
        <v>999</v>
      </c>
      <c r="B260" s="59"/>
      <c r="C260" s="59"/>
      <c r="D260" s="59"/>
      <c r="E260" s="59"/>
      <c r="F260" s="59"/>
      <c r="G260" s="59"/>
      <c r="H260" s="60"/>
      <c r="I260" s="51"/>
      <c r="J260" s="90"/>
      <c r="K260" s="92"/>
      <c r="L260" s="90"/>
      <c r="M260" s="90"/>
      <c r="N260" s="90"/>
      <c r="O260" s="89"/>
      <c r="P260" s="90"/>
      <c r="Q260" s="90"/>
      <c r="R260" s="90"/>
      <c r="S260" s="92"/>
      <c r="T260" s="90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</row>
    <row r="261" spans="1:33" s="33" customFormat="1" ht="101.25" customHeight="1">
      <c r="A261" s="4">
        <v>1</v>
      </c>
      <c r="B261" s="63" t="s">
        <v>451</v>
      </c>
      <c r="C261" s="454" t="s">
        <v>484</v>
      </c>
      <c r="D261" s="104" t="s">
        <v>111</v>
      </c>
      <c r="E261" s="104" t="s">
        <v>50</v>
      </c>
      <c r="F261" s="104" t="s">
        <v>50</v>
      </c>
      <c r="G261" s="104">
        <v>2011</v>
      </c>
      <c r="H261" s="321">
        <v>7151265.57</v>
      </c>
      <c r="I261" s="302"/>
      <c r="J261" s="322" t="s">
        <v>1086</v>
      </c>
      <c r="K261" s="104" t="s">
        <v>91</v>
      </c>
      <c r="L261" s="8" t="s">
        <v>396</v>
      </c>
      <c r="M261" s="8" t="s">
        <v>422</v>
      </c>
      <c r="N261" s="8" t="s">
        <v>423</v>
      </c>
      <c r="O261" s="249">
        <v>1</v>
      </c>
      <c r="P261" s="8" t="s">
        <v>975</v>
      </c>
      <c r="Q261" s="44" t="s">
        <v>976</v>
      </c>
      <c r="R261" s="8" t="s">
        <v>50</v>
      </c>
      <c r="S261" s="44"/>
      <c r="T261" s="44"/>
      <c r="U261" s="8" t="s">
        <v>111</v>
      </c>
      <c r="V261" s="8" t="s">
        <v>977</v>
      </c>
      <c r="W261" s="8" t="s">
        <v>978</v>
      </c>
      <c r="X261" s="44" t="s">
        <v>100</v>
      </c>
      <c r="Y261" s="44" t="s">
        <v>100</v>
      </c>
      <c r="Z261" s="44" t="s">
        <v>100</v>
      </c>
      <c r="AA261" s="44" t="s">
        <v>100</v>
      </c>
      <c r="AB261" s="44" t="s">
        <v>100</v>
      </c>
      <c r="AC261" s="44" t="s">
        <v>100</v>
      </c>
      <c r="AD261" s="128" t="s">
        <v>424</v>
      </c>
      <c r="AE261" s="9">
        <v>2</v>
      </c>
      <c r="AF261" s="9" t="s">
        <v>50</v>
      </c>
      <c r="AG261" s="9" t="s">
        <v>50</v>
      </c>
    </row>
    <row r="262" spans="1:33" s="33" customFormat="1" ht="24.75" customHeight="1">
      <c r="A262" s="4">
        <v>2</v>
      </c>
      <c r="B262" s="44" t="s">
        <v>425</v>
      </c>
      <c r="C262" s="455"/>
      <c r="D262" s="104" t="s">
        <v>111</v>
      </c>
      <c r="E262" s="104" t="s">
        <v>50</v>
      </c>
      <c r="F262" s="104" t="s">
        <v>50</v>
      </c>
      <c r="G262" s="104">
        <v>2011</v>
      </c>
      <c r="H262" s="321">
        <v>132981.28</v>
      </c>
      <c r="I262" s="302"/>
      <c r="J262" s="149"/>
      <c r="K262" s="104" t="s">
        <v>91</v>
      </c>
      <c r="L262" s="8"/>
      <c r="M262" s="8"/>
      <c r="N262" s="8"/>
      <c r="O262" s="249">
        <v>2</v>
      </c>
      <c r="P262" s="44"/>
      <c r="Q262" s="44"/>
      <c r="R262" s="44"/>
      <c r="S262" s="44"/>
      <c r="T262" s="44"/>
      <c r="U262" s="44"/>
      <c r="V262" s="44"/>
      <c r="W262" s="44"/>
      <c r="X262" s="323" t="s">
        <v>100</v>
      </c>
      <c r="Y262" s="323" t="s">
        <v>100</v>
      </c>
      <c r="Z262" s="323" t="s">
        <v>100</v>
      </c>
      <c r="AA262" s="323" t="s">
        <v>100</v>
      </c>
      <c r="AB262" s="323" t="s">
        <v>100</v>
      </c>
      <c r="AC262" s="323" t="s">
        <v>100</v>
      </c>
      <c r="AD262" s="199"/>
      <c r="AE262" s="199"/>
      <c r="AF262" s="199"/>
      <c r="AG262" s="199"/>
    </row>
    <row r="263" spans="1:33" s="33" customFormat="1" ht="24.75" customHeight="1">
      <c r="A263" s="4">
        <v>3</v>
      </c>
      <c r="B263" s="44" t="s">
        <v>426</v>
      </c>
      <c r="C263" s="455"/>
      <c r="D263" s="104" t="s">
        <v>111</v>
      </c>
      <c r="E263" s="104" t="s">
        <v>50</v>
      </c>
      <c r="F263" s="104" t="s">
        <v>50</v>
      </c>
      <c r="G263" s="104">
        <v>2011</v>
      </c>
      <c r="H263" s="321">
        <v>171643.68</v>
      </c>
      <c r="I263" s="302"/>
      <c r="J263" s="149"/>
      <c r="K263" s="104" t="s">
        <v>91</v>
      </c>
      <c r="L263" s="8"/>
      <c r="M263" s="8"/>
      <c r="N263" s="8"/>
      <c r="O263" s="249">
        <v>3</v>
      </c>
      <c r="P263" s="44"/>
      <c r="Q263" s="44"/>
      <c r="R263" s="44"/>
      <c r="S263" s="44"/>
      <c r="T263" s="44"/>
      <c r="U263" s="44"/>
      <c r="V263" s="44"/>
      <c r="W263" s="44"/>
      <c r="X263" s="323" t="s">
        <v>100</v>
      </c>
      <c r="Y263" s="323" t="s">
        <v>100</v>
      </c>
      <c r="Z263" s="323" t="s">
        <v>100</v>
      </c>
      <c r="AA263" s="323" t="s">
        <v>100</v>
      </c>
      <c r="AB263" s="323" t="s">
        <v>100</v>
      </c>
      <c r="AC263" s="323" t="s">
        <v>100</v>
      </c>
      <c r="AD263" s="199"/>
      <c r="AE263" s="199"/>
      <c r="AF263" s="199"/>
      <c r="AG263" s="199"/>
    </row>
    <row r="264" spans="1:33" s="33" customFormat="1" ht="47.25" customHeight="1">
      <c r="A264" s="4">
        <v>4</v>
      </c>
      <c r="B264" s="44" t="s">
        <v>427</v>
      </c>
      <c r="C264" s="456"/>
      <c r="D264" s="104" t="s">
        <v>111</v>
      </c>
      <c r="E264" s="104" t="s">
        <v>50</v>
      </c>
      <c r="F264" s="104" t="s">
        <v>50</v>
      </c>
      <c r="G264" s="104">
        <v>2011</v>
      </c>
      <c r="H264" s="321">
        <v>2434699.82</v>
      </c>
      <c r="I264" s="302"/>
      <c r="J264" s="149"/>
      <c r="K264" s="104" t="s">
        <v>91</v>
      </c>
      <c r="L264" s="8"/>
      <c r="M264" s="8"/>
      <c r="N264" s="8"/>
      <c r="O264" s="249">
        <v>4</v>
      </c>
      <c r="P264" s="44"/>
      <c r="Q264" s="44"/>
      <c r="R264" s="44"/>
      <c r="S264" s="44"/>
      <c r="T264" s="44"/>
      <c r="U264" s="44"/>
      <c r="V264" s="44"/>
      <c r="W264" s="44"/>
      <c r="X264" s="323" t="s">
        <v>100</v>
      </c>
      <c r="Y264" s="323" t="s">
        <v>100</v>
      </c>
      <c r="Z264" s="323" t="s">
        <v>100</v>
      </c>
      <c r="AA264" s="323" t="s">
        <v>100</v>
      </c>
      <c r="AB264" s="323" t="s">
        <v>100</v>
      </c>
      <c r="AC264" s="323" t="s">
        <v>100</v>
      </c>
      <c r="AD264" s="199"/>
      <c r="AE264" s="199"/>
      <c r="AF264" s="199"/>
      <c r="AG264" s="199"/>
    </row>
    <row r="265" spans="1:33" s="33" customFormat="1" ht="18.75" customHeight="1">
      <c r="A265" s="6"/>
      <c r="B265" s="6"/>
      <c r="C265" s="6"/>
      <c r="D265" s="6"/>
      <c r="E265" s="6"/>
      <c r="F265" s="435" t="s">
        <v>465</v>
      </c>
      <c r="G265" s="435"/>
      <c r="H265" s="435"/>
      <c r="I265" s="231">
        <f>SUM(H261:H264)</f>
        <v>9890590.35</v>
      </c>
      <c r="J265" s="7"/>
      <c r="K265" s="4"/>
      <c r="L265" s="7"/>
      <c r="M265" s="7"/>
      <c r="N265" s="7"/>
      <c r="O265" s="94"/>
      <c r="P265" s="7"/>
      <c r="Q265" s="7"/>
      <c r="R265" s="7"/>
      <c r="S265" s="4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4"/>
      <c r="AF265" s="7"/>
      <c r="AG265" s="7"/>
    </row>
    <row r="266" spans="1:33" s="55" customFormat="1" ht="17.25" customHeight="1">
      <c r="A266" s="437" t="s">
        <v>429</v>
      </c>
      <c r="B266" s="438"/>
      <c r="C266" s="438"/>
      <c r="D266" s="438"/>
      <c r="E266" s="438"/>
      <c r="F266" s="438"/>
      <c r="G266" s="439"/>
      <c r="H266" s="51"/>
      <c r="I266" s="51"/>
      <c r="J266" s="90"/>
      <c r="K266" s="92"/>
      <c r="L266" s="90"/>
      <c r="M266" s="43"/>
      <c r="N266" s="43"/>
      <c r="O266" s="89"/>
      <c r="P266" s="43"/>
      <c r="Q266" s="43"/>
      <c r="R266" s="43"/>
      <c r="S266" s="49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9"/>
      <c r="AF266" s="43"/>
      <c r="AG266" s="43"/>
    </row>
    <row r="267" spans="1:33" s="33" customFormat="1" ht="107.25" customHeight="1">
      <c r="A267" s="4">
        <v>1</v>
      </c>
      <c r="B267" s="324" t="s">
        <v>433</v>
      </c>
      <c r="C267" s="4" t="s">
        <v>108</v>
      </c>
      <c r="D267" s="4" t="s">
        <v>111</v>
      </c>
      <c r="E267" s="4" t="s">
        <v>50</v>
      </c>
      <c r="F267" s="4" t="s">
        <v>50</v>
      </c>
      <c r="G267" s="4">
        <v>2014</v>
      </c>
      <c r="H267" s="302"/>
      <c r="I267" s="148">
        <v>3714000</v>
      </c>
      <c r="J267" s="4" t="s">
        <v>1092</v>
      </c>
      <c r="K267" s="4" t="s">
        <v>434</v>
      </c>
      <c r="L267" s="325" t="s">
        <v>435</v>
      </c>
      <c r="M267" s="326" t="s">
        <v>436</v>
      </c>
      <c r="N267" s="4" t="s">
        <v>437</v>
      </c>
      <c r="O267" s="249">
        <v>1</v>
      </c>
      <c r="P267" s="4" t="s">
        <v>109</v>
      </c>
      <c r="Q267" s="4" t="s">
        <v>109</v>
      </c>
      <c r="R267" s="4" t="s">
        <v>109</v>
      </c>
      <c r="S267" s="4"/>
      <c r="T267" s="4"/>
      <c r="U267" s="4" t="s">
        <v>109</v>
      </c>
      <c r="V267" s="4" t="s">
        <v>101</v>
      </c>
      <c r="W267" s="4" t="s">
        <v>983</v>
      </c>
      <c r="X267" s="4" t="s">
        <v>100</v>
      </c>
      <c r="Y267" s="4" t="s">
        <v>100</v>
      </c>
      <c r="Z267" s="4" t="s">
        <v>100</v>
      </c>
      <c r="AA267" s="4" t="s">
        <v>100</v>
      </c>
      <c r="AB267" s="7" t="s">
        <v>108</v>
      </c>
      <c r="AC267" s="4" t="s">
        <v>100</v>
      </c>
      <c r="AD267" s="326" t="s">
        <v>438</v>
      </c>
      <c r="AE267" s="325">
        <v>2</v>
      </c>
      <c r="AF267" s="326" t="s">
        <v>50</v>
      </c>
      <c r="AG267" s="325" t="s">
        <v>654</v>
      </c>
    </row>
    <row r="268" spans="1:33" s="33" customFormat="1" ht="21" customHeight="1">
      <c r="A268" s="4">
        <v>2</v>
      </c>
      <c r="B268" s="324" t="s">
        <v>439</v>
      </c>
      <c r="C268" s="4" t="s">
        <v>108</v>
      </c>
      <c r="D268" s="4" t="s">
        <v>108</v>
      </c>
      <c r="E268" s="4"/>
      <c r="F268" s="7" t="s">
        <v>108</v>
      </c>
      <c r="G268" s="4" t="s">
        <v>108</v>
      </c>
      <c r="H268" s="302">
        <v>100988.6</v>
      </c>
      <c r="I268" s="327"/>
      <c r="J268" s="7"/>
      <c r="K268" s="8" t="s">
        <v>434</v>
      </c>
      <c r="L268" s="9" t="s">
        <v>108</v>
      </c>
      <c r="M268" s="9" t="s">
        <v>108</v>
      </c>
      <c r="N268" s="9" t="s">
        <v>108</v>
      </c>
      <c r="O268" s="249">
        <v>2</v>
      </c>
      <c r="P268" s="9"/>
      <c r="Q268" s="9"/>
      <c r="R268" s="9"/>
      <c r="S268" s="8"/>
      <c r="T268" s="9"/>
      <c r="U268" s="9"/>
      <c r="V268" s="9"/>
      <c r="W268" s="9"/>
      <c r="X268" s="9" t="s">
        <v>108</v>
      </c>
      <c r="Y268" s="9" t="s">
        <v>108</v>
      </c>
      <c r="Z268" s="9" t="s">
        <v>108</v>
      </c>
      <c r="AA268" s="9" t="s">
        <v>108</v>
      </c>
      <c r="AB268" s="9" t="s">
        <v>108</v>
      </c>
      <c r="AC268" s="9" t="s">
        <v>108</v>
      </c>
      <c r="AD268" s="9" t="s">
        <v>108</v>
      </c>
      <c r="AE268" s="8" t="s">
        <v>108</v>
      </c>
      <c r="AF268" s="9" t="s">
        <v>108</v>
      </c>
      <c r="AG268" s="9" t="s">
        <v>108</v>
      </c>
    </row>
    <row r="269" spans="1:33" s="33" customFormat="1" ht="17.25" customHeight="1">
      <c r="A269" s="6"/>
      <c r="B269" s="6"/>
      <c r="C269" s="6"/>
      <c r="D269" s="6"/>
      <c r="E269" s="6"/>
      <c r="F269" s="435" t="s">
        <v>465</v>
      </c>
      <c r="G269" s="435"/>
      <c r="H269" s="435"/>
      <c r="I269" s="231">
        <f>H268+I267</f>
        <v>3814988.6</v>
      </c>
      <c r="J269" s="7"/>
      <c r="K269" s="4"/>
      <c r="L269" s="7"/>
      <c r="M269" s="7"/>
      <c r="N269" s="7"/>
      <c r="O269" s="94"/>
      <c r="P269" s="7"/>
      <c r="Q269" s="7"/>
      <c r="R269" s="7"/>
      <c r="S269" s="4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4"/>
      <c r="AF269" s="7"/>
      <c r="AG269" s="7"/>
    </row>
    <row r="270" spans="1:33" s="55" customFormat="1" ht="17.25" customHeight="1">
      <c r="A270" s="436" t="s">
        <v>994</v>
      </c>
      <c r="B270" s="436"/>
      <c r="C270" s="436"/>
      <c r="D270" s="436"/>
      <c r="E270" s="436"/>
      <c r="F270" s="436"/>
      <c r="G270" s="436"/>
      <c r="H270" s="51"/>
      <c r="I270" s="51"/>
      <c r="J270" s="90"/>
      <c r="K270" s="49"/>
      <c r="L270" s="43"/>
      <c r="M270" s="43"/>
      <c r="N270" s="43"/>
      <c r="O270" s="234"/>
      <c r="P270" s="43"/>
      <c r="Q270" s="43"/>
      <c r="R270" s="43"/>
      <c r="S270" s="49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9"/>
      <c r="AF270" s="43"/>
      <c r="AG270" s="43"/>
    </row>
    <row r="271" spans="1:33" s="22" customFormat="1" ht="105" customHeight="1">
      <c r="A271" s="294">
        <v>1</v>
      </c>
      <c r="B271" s="328" t="s">
        <v>440</v>
      </c>
      <c r="C271" s="81" t="s">
        <v>769</v>
      </c>
      <c r="D271" s="81" t="s">
        <v>111</v>
      </c>
      <c r="E271" s="81" t="s">
        <v>50</v>
      </c>
      <c r="F271" s="329" t="s">
        <v>50</v>
      </c>
      <c r="G271" s="329" t="s">
        <v>441</v>
      </c>
      <c r="H271" s="330"/>
      <c r="I271" s="331">
        <v>2448000</v>
      </c>
      <c r="J271" s="332" t="s">
        <v>442</v>
      </c>
      <c r="K271" s="329" t="s">
        <v>443</v>
      </c>
      <c r="L271" s="256" t="s">
        <v>444</v>
      </c>
      <c r="M271" s="256" t="s">
        <v>445</v>
      </c>
      <c r="N271" s="144" t="s">
        <v>446</v>
      </c>
      <c r="O271" s="301">
        <v>1</v>
      </c>
      <c r="P271" s="144"/>
      <c r="Q271" s="144"/>
      <c r="R271" s="144"/>
      <c r="S271" s="4"/>
      <c r="T271" s="8"/>
      <c r="U271" s="7"/>
      <c r="V271" s="7"/>
      <c r="W271" s="7"/>
      <c r="X271" s="144" t="s">
        <v>100</v>
      </c>
      <c r="Y271" s="144" t="s">
        <v>101</v>
      </c>
      <c r="Z271" s="144" t="s">
        <v>100</v>
      </c>
      <c r="AA271" s="144" t="s">
        <v>100</v>
      </c>
      <c r="AB271" s="144" t="s">
        <v>102</v>
      </c>
      <c r="AC271" s="144" t="s">
        <v>100</v>
      </c>
      <c r="AD271" s="256">
        <v>750</v>
      </c>
      <c r="AE271" s="256">
        <v>3</v>
      </c>
      <c r="AF271" s="256" t="s">
        <v>420</v>
      </c>
      <c r="AG271" s="256" t="s">
        <v>50</v>
      </c>
    </row>
    <row r="272" spans="1:33" s="22" customFormat="1" ht="35.25" customHeight="1">
      <c r="A272" s="4">
        <v>2</v>
      </c>
      <c r="B272" s="333" t="s">
        <v>496</v>
      </c>
      <c r="C272" s="42" t="s">
        <v>770</v>
      </c>
      <c r="D272" s="42" t="s">
        <v>50</v>
      </c>
      <c r="E272" s="42" t="s">
        <v>111</v>
      </c>
      <c r="F272" s="334" t="s">
        <v>50</v>
      </c>
      <c r="G272" s="334">
        <v>1909</v>
      </c>
      <c r="H272" s="305"/>
      <c r="I272" s="335">
        <v>260000</v>
      </c>
      <c r="J272" s="316"/>
      <c r="K272" s="334" t="s">
        <v>443</v>
      </c>
      <c r="L272" s="144" t="s">
        <v>447</v>
      </c>
      <c r="M272" s="144" t="s">
        <v>135</v>
      </c>
      <c r="N272" s="144" t="s">
        <v>448</v>
      </c>
      <c r="O272" s="249">
        <v>2</v>
      </c>
      <c r="P272" s="144"/>
      <c r="Q272" s="144"/>
      <c r="R272" s="144"/>
      <c r="S272" s="4"/>
      <c r="T272" s="8"/>
      <c r="U272" s="7"/>
      <c r="V272" s="7"/>
      <c r="W272" s="7"/>
      <c r="X272" s="144" t="s">
        <v>449</v>
      </c>
      <c r="Y272" s="144" t="s">
        <v>102</v>
      </c>
      <c r="Z272" s="144" t="s">
        <v>102</v>
      </c>
      <c r="AA272" s="144" t="s">
        <v>173</v>
      </c>
      <c r="AB272" s="144" t="s">
        <v>102</v>
      </c>
      <c r="AC272" s="144" t="s">
        <v>102</v>
      </c>
      <c r="AD272" s="144">
        <v>100</v>
      </c>
      <c r="AE272" s="144">
        <v>1</v>
      </c>
      <c r="AF272" s="144"/>
      <c r="AG272" s="256" t="s">
        <v>50</v>
      </c>
    </row>
    <row r="273" spans="1:33" s="22" customFormat="1" ht="16.5" customHeight="1">
      <c r="A273" s="4">
        <v>3</v>
      </c>
      <c r="B273" s="333" t="s">
        <v>498</v>
      </c>
      <c r="C273" s="42"/>
      <c r="D273" s="42"/>
      <c r="E273" s="42"/>
      <c r="F273" s="336"/>
      <c r="G273" s="334">
        <v>2013</v>
      </c>
      <c r="H273" s="305">
        <v>39697.37</v>
      </c>
      <c r="I273" s="305"/>
      <c r="J273" s="316"/>
      <c r="K273" s="334" t="s">
        <v>443</v>
      </c>
      <c r="L273" s="144"/>
      <c r="M273" s="144"/>
      <c r="N273" s="144"/>
      <c r="O273" s="249">
        <v>3</v>
      </c>
      <c r="P273" s="144"/>
      <c r="Q273" s="144"/>
      <c r="R273" s="144"/>
      <c r="S273" s="4"/>
      <c r="T273" s="8"/>
      <c r="U273" s="7"/>
      <c r="V273" s="7"/>
      <c r="W273" s="7"/>
      <c r="X273" s="337"/>
      <c r="Y273" s="337"/>
      <c r="Z273" s="337"/>
      <c r="AA273" s="337"/>
      <c r="AB273" s="337"/>
      <c r="AC273" s="337"/>
      <c r="AD273" s="337"/>
      <c r="AE273" s="337"/>
      <c r="AF273" s="337"/>
      <c r="AG273" s="337"/>
    </row>
    <row r="274" spans="1:33" s="22" customFormat="1" ht="41.25" customHeight="1">
      <c r="A274" s="4">
        <v>4</v>
      </c>
      <c r="B274" s="333" t="s">
        <v>305</v>
      </c>
      <c r="C274" s="42"/>
      <c r="D274" s="334" t="s">
        <v>111</v>
      </c>
      <c r="E274" s="42"/>
      <c r="F274" s="334" t="s">
        <v>50</v>
      </c>
      <c r="G274" s="334">
        <v>1939</v>
      </c>
      <c r="H274" s="338"/>
      <c r="I274" s="305">
        <v>3100000</v>
      </c>
      <c r="J274" s="316"/>
      <c r="K274" s="334" t="s">
        <v>443</v>
      </c>
      <c r="L274" s="144" t="s">
        <v>444</v>
      </c>
      <c r="M274" s="144" t="s">
        <v>493</v>
      </c>
      <c r="N274" s="144" t="s">
        <v>494</v>
      </c>
      <c r="O274" s="249">
        <v>4</v>
      </c>
      <c r="P274" s="144"/>
      <c r="Q274" s="144"/>
      <c r="R274" s="144"/>
      <c r="S274" s="4"/>
      <c r="T274" s="287" t="s">
        <v>653</v>
      </c>
      <c r="U274" s="4"/>
      <c r="V274" s="4"/>
      <c r="W274" s="4"/>
      <c r="X274" s="144" t="s">
        <v>100</v>
      </c>
      <c r="Y274" s="144" t="s">
        <v>100</v>
      </c>
      <c r="Z274" s="144" t="s">
        <v>100</v>
      </c>
      <c r="AA274" s="144" t="s">
        <v>100</v>
      </c>
      <c r="AB274" s="144" t="s">
        <v>102</v>
      </c>
      <c r="AC274" s="144" t="s">
        <v>100</v>
      </c>
      <c r="AD274" s="144">
        <v>950</v>
      </c>
      <c r="AE274" s="144">
        <v>3</v>
      </c>
      <c r="AF274" s="144" t="s">
        <v>109</v>
      </c>
      <c r="AG274" s="256" t="s">
        <v>50</v>
      </c>
    </row>
    <row r="275" spans="1:33" s="22" customFormat="1" ht="27" customHeight="1">
      <c r="A275" s="4">
        <v>5</v>
      </c>
      <c r="B275" s="333" t="s">
        <v>495</v>
      </c>
      <c r="C275" s="42"/>
      <c r="D275" s="334" t="s">
        <v>111</v>
      </c>
      <c r="E275" s="42"/>
      <c r="F275" s="336" t="s">
        <v>50</v>
      </c>
      <c r="G275" s="334"/>
      <c r="H275" s="305"/>
      <c r="I275" s="305">
        <v>52000</v>
      </c>
      <c r="J275" s="316"/>
      <c r="K275" s="334" t="s">
        <v>443</v>
      </c>
      <c r="L275" s="144" t="s">
        <v>106</v>
      </c>
      <c r="M275" s="144" t="s">
        <v>106</v>
      </c>
      <c r="N275" s="144" t="s">
        <v>106</v>
      </c>
      <c r="O275" s="249">
        <v>5</v>
      </c>
      <c r="P275" s="144"/>
      <c r="Q275" s="144"/>
      <c r="R275" s="144"/>
      <c r="S275" s="4"/>
      <c r="T275" s="8"/>
      <c r="U275" s="7"/>
      <c r="V275" s="7"/>
      <c r="W275" s="7"/>
      <c r="X275" s="339" t="s">
        <v>106</v>
      </c>
      <c r="Y275" s="339" t="s">
        <v>135</v>
      </c>
      <c r="Z275" s="339" t="s">
        <v>135</v>
      </c>
      <c r="AA275" s="339" t="s">
        <v>173</v>
      </c>
      <c r="AB275" s="339" t="s">
        <v>135</v>
      </c>
      <c r="AC275" s="339" t="s">
        <v>135</v>
      </c>
      <c r="AD275" s="339">
        <v>20</v>
      </c>
      <c r="AE275" s="339">
        <v>1</v>
      </c>
      <c r="AF275" s="339" t="s">
        <v>109</v>
      </c>
      <c r="AG275" s="339" t="s">
        <v>50</v>
      </c>
    </row>
    <row r="276" spans="1:33" s="22" customFormat="1" ht="16.5" customHeight="1">
      <c r="A276" s="4">
        <v>6</v>
      </c>
      <c r="B276" s="333" t="s">
        <v>497</v>
      </c>
      <c r="C276" s="42"/>
      <c r="D276" s="334" t="s">
        <v>111</v>
      </c>
      <c r="E276" s="42"/>
      <c r="F276" s="336" t="s">
        <v>50</v>
      </c>
      <c r="G276" s="334">
        <v>2017</v>
      </c>
      <c r="H276" s="305">
        <v>66000</v>
      </c>
      <c r="I276" s="305"/>
      <c r="J276" s="316"/>
      <c r="K276" s="334" t="s">
        <v>443</v>
      </c>
      <c r="L276" s="8"/>
      <c r="M276" s="8"/>
      <c r="N276" s="8"/>
      <c r="O276" s="249">
        <v>6</v>
      </c>
      <c r="P276" s="339"/>
      <c r="Q276" s="339"/>
      <c r="R276" s="339"/>
      <c r="S276" s="4"/>
      <c r="T276" s="8"/>
      <c r="U276" s="339"/>
      <c r="V276" s="339"/>
      <c r="W276" s="339"/>
      <c r="X276" s="339"/>
      <c r="Y276" s="339"/>
      <c r="Z276" s="339"/>
      <c r="AA276" s="339"/>
      <c r="AB276" s="339"/>
      <c r="AC276" s="339"/>
      <c r="AD276" s="339"/>
      <c r="AE276" s="144"/>
      <c r="AF276" s="339"/>
      <c r="AG276" s="7"/>
    </row>
    <row r="277" spans="1:33" s="56" customFormat="1" ht="33" customHeight="1">
      <c r="A277" s="6"/>
      <c r="B277" s="6"/>
      <c r="C277" s="6"/>
      <c r="D277" s="6"/>
      <c r="E277" s="429" t="s">
        <v>465</v>
      </c>
      <c r="F277" s="430"/>
      <c r="G277" s="430"/>
      <c r="H277" s="431"/>
      <c r="I277" s="233">
        <f aca="true" t="array" ref="I277">SUM(I271:I275+H276)</f>
        <v>6190000</v>
      </c>
      <c r="J277" s="37"/>
      <c r="K277" s="6"/>
      <c r="L277" s="37"/>
      <c r="M277" s="37"/>
      <c r="N277" s="37"/>
      <c r="O277" s="94"/>
      <c r="P277" s="37"/>
      <c r="Q277" s="37"/>
      <c r="R277" s="37"/>
      <c r="S277" s="6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6"/>
      <c r="AF277" s="37"/>
      <c r="AG277" s="37"/>
    </row>
    <row r="278" ht="13.5" thickBot="1"/>
    <row r="279" spans="8:9" ht="12.75">
      <c r="H279" s="433" t="s">
        <v>658</v>
      </c>
      <c r="I279" s="443">
        <f>I277+I269+I265+I259+I253+I247+I241+I230+I166+I155+I150+I144</f>
        <v>159201491.84999996</v>
      </c>
    </row>
    <row r="280" spans="8:9" ht="13.5" thickBot="1">
      <c r="H280" s="434"/>
      <c r="I280" s="444"/>
    </row>
  </sheetData>
  <sheetProtection/>
  <mergeCells count="63">
    <mergeCell ref="A1:H1"/>
    <mergeCell ref="A2:A3"/>
    <mergeCell ref="F230:H230"/>
    <mergeCell ref="A167:D167"/>
    <mergeCell ref="F166:H166"/>
    <mergeCell ref="D2:D3"/>
    <mergeCell ref="C81:C82"/>
    <mergeCell ref="A4:C4"/>
    <mergeCell ref="F81:F82"/>
    <mergeCell ref="A145:C145"/>
    <mergeCell ref="AD235:AD237"/>
    <mergeCell ref="R168:R229"/>
    <mergeCell ref="J2:J3"/>
    <mergeCell ref="I2:I3"/>
    <mergeCell ref="F2:F3"/>
    <mergeCell ref="F150:H150"/>
    <mergeCell ref="H81:H82"/>
    <mergeCell ref="AD2:AD3"/>
    <mergeCell ref="AG2:AG3"/>
    <mergeCell ref="AE2:AE3"/>
    <mergeCell ref="T2:T3"/>
    <mergeCell ref="S2:S3"/>
    <mergeCell ref="K2:K3"/>
    <mergeCell ref="AF2:AF3"/>
    <mergeCell ref="V2:V3"/>
    <mergeCell ref="U2:U3"/>
    <mergeCell ref="L2:N2"/>
    <mergeCell ref="R2:R3"/>
    <mergeCell ref="P2:P3"/>
    <mergeCell ref="Q2:Q3"/>
    <mergeCell ref="F259:H259"/>
    <mergeCell ref="F269:H269"/>
    <mergeCell ref="P168:P229"/>
    <mergeCell ref="Q168:Q229"/>
    <mergeCell ref="A242:G242"/>
    <mergeCell ref="E2:E3"/>
    <mergeCell ref="B2:B3"/>
    <mergeCell ref="F155:H155"/>
    <mergeCell ref="B157:B158"/>
    <mergeCell ref="K157:K158"/>
    <mergeCell ref="C261:C264"/>
    <mergeCell ref="A254:G254"/>
    <mergeCell ref="X2:AC2"/>
    <mergeCell ref="W2:W3"/>
    <mergeCell ref="G2:G3"/>
    <mergeCell ref="C2:C3"/>
    <mergeCell ref="F144:H144"/>
    <mergeCell ref="A231:C231"/>
    <mergeCell ref="F253:H253"/>
    <mergeCell ref="F241:H241"/>
    <mergeCell ref="A248:G248"/>
    <mergeCell ref="F247:H247"/>
    <mergeCell ref="J157:J158"/>
    <mergeCell ref="E277:H277"/>
    <mergeCell ref="O2:O3"/>
    <mergeCell ref="H279:H280"/>
    <mergeCell ref="F265:H265"/>
    <mergeCell ref="A270:G270"/>
    <mergeCell ref="A266:G266"/>
    <mergeCell ref="A151:C151"/>
    <mergeCell ref="I235:I237"/>
    <mergeCell ref="I279:I280"/>
    <mergeCell ref="A156:C156"/>
  </mergeCells>
  <printOptions horizontalCentered="1"/>
  <pageMargins left="0.3937007874015748" right="0.3937007874015748" top="0.3937007874015748" bottom="0.7874015748031497" header="0.5118110236220472" footer="0.5118110236220472"/>
  <pageSetup horizontalDpi="600" verticalDpi="600" orientation="landscape" paperSize="9" scale="64" r:id="rId1"/>
  <headerFooter alignWithMargins="0">
    <oddFooter>&amp;CStrona &amp;P z &amp;N</oddFooter>
  </headerFooter>
  <rowBreaks count="5" manualBreakCount="5">
    <brk id="90" max="33" man="1"/>
    <brk id="118" max="33" man="1"/>
    <brk id="144" max="33" man="1"/>
    <brk id="202" max="33" man="1"/>
    <brk id="230" max="33" man="1"/>
  </rowBreaks>
  <colBreaks count="1" manualBreakCount="1">
    <brk id="14" max="27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879"/>
  <sheetViews>
    <sheetView view="pageBreakPreview" zoomScale="90" zoomScaleSheetLayoutView="90" zoomScalePageLayoutView="0" workbookViewId="0" topLeftCell="B1">
      <selection activeCell="F370" sqref="F370"/>
    </sheetView>
  </sheetViews>
  <sheetFormatPr defaultColWidth="9.140625" defaultRowHeight="12.75"/>
  <cols>
    <col min="1" max="1" width="5.57421875" style="10" customWidth="1"/>
    <col min="2" max="2" width="42.28125" style="17" customWidth="1"/>
    <col min="3" max="3" width="11.8515625" style="16" customWidth="1"/>
    <col min="4" max="4" width="18.421875" style="15" customWidth="1"/>
    <col min="5" max="5" width="29.140625" style="10" customWidth="1"/>
    <col min="6" max="6" width="45.28125" style="10" bestFit="1" customWidth="1"/>
    <col min="7" max="7" width="11.57421875" style="10" bestFit="1" customWidth="1"/>
    <col min="8" max="8" width="14.7109375" style="10" customWidth="1"/>
    <col min="9" max="16384" width="9.140625" style="10" customWidth="1"/>
  </cols>
  <sheetData>
    <row r="1" spans="1:4" ht="12.75">
      <c r="A1" s="1" t="s">
        <v>556</v>
      </c>
      <c r="D1" s="18"/>
    </row>
    <row r="2" ht="9.75" customHeight="1"/>
    <row r="3" spans="1:4" ht="21" customHeight="1">
      <c r="A3" s="469" t="s">
        <v>45</v>
      </c>
      <c r="B3" s="469"/>
      <c r="C3" s="469"/>
      <c r="D3" s="469"/>
    </row>
    <row r="4" spans="1:4" ht="27.75" customHeight="1">
      <c r="A4" s="93" t="s">
        <v>11</v>
      </c>
      <c r="B4" s="93" t="s">
        <v>12</v>
      </c>
      <c r="C4" s="93" t="s">
        <v>13</v>
      </c>
      <c r="D4" s="62" t="s">
        <v>14</v>
      </c>
    </row>
    <row r="5" spans="1:4" ht="19.5" customHeight="1">
      <c r="A5" s="470" t="s">
        <v>553</v>
      </c>
      <c r="B5" s="470"/>
      <c r="C5" s="470"/>
      <c r="D5" s="470"/>
    </row>
    <row r="6" spans="1:4" ht="19.5" customHeight="1">
      <c r="A6" s="469" t="s">
        <v>1018</v>
      </c>
      <c r="B6" s="469"/>
      <c r="C6" s="469"/>
      <c r="D6" s="469"/>
    </row>
    <row r="7" spans="1:4" s="12" customFormat="1" ht="12.75">
      <c r="A7" s="98">
        <v>1</v>
      </c>
      <c r="B7" s="44" t="s">
        <v>693</v>
      </c>
      <c r="C7" s="8">
        <v>2020</v>
      </c>
      <c r="D7" s="352">
        <v>780</v>
      </c>
    </row>
    <row r="8" spans="1:4" s="12" customFormat="1" ht="12.75">
      <c r="A8" s="98">
        <v>2</v>
      </c>
      <c r="B8" s="44" t="s">
        <v>694</v>
      </c>
      <c r="C8" s="8">
        <v>2020</v>
      </c>
      <c r="D8" s="352">
        <v>8400</v>
      </c>
    </row>
    <row r="9" spans="1:4" s="12" customFormat="1" ht="12.75">
      <c r="A9" s="98">
        <v>3</v>
      </c>
      <c r="B9" s="44" t="s">
        <v>695</v>
      </c>
      <c r="C9" s="8">
        <v>2020</v>
      </c>
      <c r="D9" s="352">
        <v>3300</v>
      </c>
    </row>
    <row r="10" spans="1:4" s="12" customFormat="1" ht="12.75">
      <c r="A10" s="98">
        <v>4</v>
      </c>
      <c r="B10" s="44" t="s">
        <v>696</v>
      </c>
      <c r="C10" s="8">
        <v>2020</v>
      </c>
      <c r="D10" s="352">
        <v>2457</v>
      </c>
    </row>
    <row r="11" spans="1:4" s="12" customFormat="1" ht="12.75">
      <c r="A11" s="98">
        <v>5</v>
      </c>
      <c r="B11" s="44" t="s">
        <v>697</v>
      </c>
      <c r="C11" s="8">
        <v>2020</v>
      </c>
      <c r="D11" s="352">
        <v>799</v>
      </c>
    </row>
    <row r="12" spans="1:4" s="12" customFormat="1" ht="12.75">
      <c r="A12" s="98">
        <v>6</v>
      </c>
      <c r="B12" s="44" t="s">
        <v>698</v>
      </c>
      <c r="C12" s="8">
        <v>2020</v>
      </c>
      <c r="D12" s="352">
        <v>2269.97</v>
      </c>
    </row>
    <row r="13" spans="1:4" s="12" customFormat="1" ht="12.75">
      <c r="A13" s="98">
        <v>7</v>
      </c>
      <c r="B13" s="44" t="s">
        <v>699</v>
      </c>
      <c r="C13" s="8">
        <v>2020</v>
      </c>
      <c r="D13" s="352">
        <v>349.99</v>
      </c>
    </row>
    <row r="14" spans="1:4" s="12" customFormat="1" ht="12.75">
      <c r="A14" s="98">
        <v>8</v>
      </c>
      <c r="B14" s="44" t="s">
        <v>700</v>
      </c>
      <c r="C14" s="8">
        <v>2020</v>
      </c>
      <c r="D14" s="352">
        <v>249.98</v>
      </c>
    </row>
    <row r="15" spans="1:4" s="12" customFormat="1" ht="12.75">
      <c r="A15" s="98">
        <v>9</v>
      </c>
      <c r="B15" s="44" t="s">
        <v>701</v>
      </c>
      <c r="C15" s="8">
        <v>2020</v>
      </c>
      <c r="D15" s="352">
        <v>2706</v>
      </c>
    </row>
    <row r="16" spans="1:4" s="12" customFormat="1" ht="12.75">
      <c r="A16" s="98">
        <v>10</v>
      </c>
      <c r="B16" s="44" t="s">
        <v>702</v>
      </c>
      <c r="C16" s="8">
        <v>2020</v>
      </c>
      <c r="D16" s="352">
        <v>2497.99</v>
      </c>
    </row>
    <row r="17" spans="1:4" s="12" customFormat="1" ht="12.75">
      <c r="A17" s="98">
        <v>11</v>
      </c>
      <c r="B17" s="193" t="s">
        <v>805</v>
      </c>
      <c r="C17" s="98">
        <v>2021</v>
      </c>
      <c r="D17" s="353">
        <v>19384.38</v>
      </c>
    </row>
    <row r="18" spans="1:4" s="12" customFormat="1" ht="12.75">
      <c r="A18" s="98">
        <v>12</v>
      </c>
      <c r="B18" s="193" t="s">
        <v>806</v>
      </c>
      <c r="C18" s="98">
        <v>2021</v>
      </c>
      <c r="D18" s="353">
        <v>7000</v>
      </c>
    </row>
    <row r="19" spans="1:4" s="12" customFormat="1" ht="12.75">
      <c r="A19" s="98">
        <v>13</v>
      </c>
      <c r="B19" s="193" t="s">
        <v>807</v>
      </c>
      <c r="C19" s="98">
        <v>2021</v>
      </c>
      <c r="D19" s="353">
        <v>649</v>
      </c>
    </row>
    <row r="20" spans="1:4" s="12" customFormat="1" ht="12.75">
      <c r="A20" s="98">
        <v>14</v>
      </c>
      <c r="B20" s="193" t="s">
        <v>808</v>
      </c>
      <c r="C20" s="98">
        <v>2021</v>
      </c>
      <c r="D20" s="353">
        <v>1392</v>
      </c>
    </row>
    <row r="21" spans="1:4" s="12" customFormat="1" ht="12.75">
      <c r="A21" s="98">
        <v>15</v>
      </c>
      <c r="B21" s="193" t="s">
        <v>809</v>
      </c>
      <c r="C21" s="98">
        <v>2021</v>
      </c>
      <c r="D21" s="353">
        <v>2479</v>
      </c>
    </row>
    <row r="22" spans="1:4" s="12" customFormat="1" ht="12.75">
      <c r="A22" s="98">
        <v>16</v>
      </c>
      <c r="B22" s="193" t="s">
        <v>810</v>
      </c>
      <c r="C22" s="98">
        <v>2021</v>
      </c>
      <c r="D22" s="353">
        <v>799</v>
      </c>
    </row>
    <row r="23" spans="1:4" s="12" customFormat="1" ht="12.75">
      <c r="A23" s="98">
        <v>17</v>
      </c>
      <c r="B23" s="193" t="s">
        <v>811</v>
      </c>
      <c r="C23" s="98">
        <v>2021</v>
      </c>
      <c r="D23" s="353">
        <v>279</v>
      </c>
    </row>
    <row r="24" spans="1:4" s="12" customFormat="1" ht="12.75">
      <c r="A24" s="98">
        <v>18</v>
      </c>
      <c r="B24" s="193" t="s">
        <v>812</v>
      </c>
      <c r="C24" s="98">
        <v>2021</v>
      </c>
      <c r="D24" s="353">
        <v>2999</v>
      </c>
    </row>
    <row r="25" spans="1:4" s="12" customFormat="1" ht="12.75">
      <c r="A25" s="98">
        <v>19</v>
      </c>
      <c r="B25" s="193" t="s">
        <v>813</v>
      </c>
      <c r="C25" s="98">
        <v>2021</v>
      </c>
      <c r="D25" s="353">
        <v>3297</v>
      </c>
    </row>
    <row r="26" spans="1:4" s="12" customFormat="1" ht="12.75">
      <c r="A26" s="98">
        <v>20</v>
      </c>
      <c r="B26" s="193" t="s">
        <v>814</v>
      </c>
      <c r="C26" s="98">
        <v>2021</v>
      </c>
      <c r="D26" s="353">
        <v>4499</v>
      </c>
    </row>
    <row r="27" spans="1:4" s="12" customFormat="1" ht="12.75">
      <c r="A27" s="98">
        <v>21</v>
      </c>
      <c r="B27" s="193" t="s">
        <v>815</v>
      </c>
      <c r="C27" s="98">
        <v>2021</v>
      </c>
      <c r="D27" s="353">
        <v>399</v>
      </c>
    </row>
    <row r="28" spans="1:4" s="12" customFormat="1" ht="12.75">
      <c r="A28" s="98">
        <v>22</v>
      </c>
      <c r="B28" s="193" t="s">
        <v>816</v>
      </c>
      <c r="C28" s="98">
        <v>2021</v>
      </c>
      <c r="D28" s="353">
        <v>3375</v>
      </c>
    </row>
    <row r="29" spans="1:4" s="12" customFormat="1" ht="12.75">
      <c r="A29" s="98">
        <v>23</v>
      </c>
      <c r="B29" s="193" t="s">
        <v>817</v>
      </c>
      <c r="C29" s="98">
        <v>2021</v>
      </c>
      <c r="D29" s="353">
        <v>1638</v>
      </c>
    </row>
    <row r="30" spans="1:4" s="12" customFormat="1" ht="12.75">
      <c r="A30" s="98">
        <v>24</v>
      </c>
      <c r="B30" s="193" t="s">
        <v>818</v>
      </c>
      <c r="C30" s="98">
        <v>2021</v>
      </c>
      <c r="D30" s="353">
        <v>1949</v>
      </c>
    </row>
    <row r="31" spans="1:4" s="12" customFormat="1" ht="12.75">
      <c r="A31" s="98">
        <v>25</v>
      </c>
      <c r="B31" s="193" t="s">
        <v>819</v>
      </c>
      <c r="C31" s="98">
        <v>2021</v>
      </c>
      <c r="D31" s="353">
        <v>1606</v>
      </c>
    </row>
    <row r="32" spans="1:4" s="12" customFormat="1" ht="12.75">
      <c r="A32" s="98">
        <v>26</v>
      </c>
      <c r="B32" s="193" t="s">
        <v>820</v>
      </c>
      <c r="C32" s="98">
        <v>2021</v>
      </c>
      <c r="D32" s="353">
        <v>1240</v>
      </c>
    </row>
    <row r="33" spans="1:4" s="12" customFormat="1" ht="12.75">
      <c r="A33" s="98">
        <v>27</v>
      </c>
      <c r="B33" s="193" t="s">
        <v>821</v>
      </c>
      <c r="C33" s="98">
        <v>2021</v>
      </c>
      <c r="D33" s="353">
        <v>1488.3</v>
      </c>
    </row>
    <row r="34" spans="1:4" s="12" customFormat="1" ht="12.75">
      <c r="A34" s="98">
        <v>28</v>
      </c>
      <c r="B34" s="198" t="s">
        <v>513</v>
      </c>
      <c r="C34" s="8">
        <v>2018</v>
      </c>
      <c r="D34" s="200">
        <v>11547.1</v>
      </c>
    </row>
    <row r="35" spans="1:4" s="12" customFormat="1" ht="12.75">
      <c r="A35" s="98">
        <v>29</v>
      </c>
      <c r="B35" s="199" t="s">
        <v>514</v>
      </c>
      <c r="C35" s="8">
        <v>2018</v>
      </c>
      <c r="D35" s="200">
        <v>31661.79</v>
      </c>
    </row>
    <row r="36" spans="1:4" s="12" customFormat="1" ht="12.75">
      <c r="A36" s="98">
        <v>30</v>
      </c>
      <c r="B36" s="199" t="s">
        <v>515</v>
      </c>
      <c r="C36" s="8">
        <v>2018</v>
      </c>
      <c r="D36" s="200">
        <v>6288.01</v>
      </c>
    </row>
    <row r="37" spans="1:4" s="12" customFormat="1" ht="12.75">
      <c r="A37" s="98">
        <v>31</v>
      </c>
      <c r="B37" s="199" t="s">
        <v>516</v>
      </c>
      <c r="C37" s="8">
        <v>2018</v>
      </c>
      <c r="D37" s="200">
        <v>1349.99</v>
      </c>
    </row>
    <row r="38" spans="1:4" s="12" customFormat="1" ht="12.75">
      <c r="A38" s="98">
        <v>32</v>
      </c>
      <c r="B38" s="199" t="s">
        <v>517</v>
      </c>
      <c r="C38" s="8">
        <v>2018</v>
      </c>
      <c r="D38" s="200">
        <v>3349</v>
      </c>
    </row>
    <row r="39" spans="1:4" s="12" customFormat="1" ht="12.75">
      <c r="A39" s="98">
        <v>33</v>
      </c>
      <c r="B39" s="193" t="s">
        <v>518</v>
      </c>
      <c r="C39" s="98">
        <v>2018</v>
      </c>
      <c r="D39" s="309">
        <v>499</v>
      </c>
    </row>
    <row r="40" spans="1:4" s="12" customFormat="1" ht="12.75">
      <c r="A40" s="98">
        <v>34</v>
      </c>
      <c r="B40" s="193" t="s">
        <v>519</v>
      </c>
      <c r="C40" s="98">
        <v>2018</v>
      </c>
      <c r="D40" s="309">
        <v>845</v>
      </c>
    </row>
    <row r="41" spans="1:4" s="12" customFormat="1" ht="12.75">
      <c r="A41" s="98">
        <v>35</v>
      </c>
      <c r="B41" s="193" t="s">
        <v>520</v>
      </c>
      <c r="C41" s="98">
        <v>2018</v>
      </c>
      <c r="D41" s="309">
        <v>1478</v>
      </c>
    </row>
    <row r="42" spans="1:4" s="12" customFormat="1" ht="12.75">
      <c r="A42" s="98">
        <v>36</v>
      </c>
      <c r="B42" s="193" t="s">
        <v>521</v>
      </c>
      <c r="C42" s="98">
        <v>2018</v>
      </c>
      <c r="D42" s="309">
        <v>18488</v>
      </c>
    </row>
    <row r="43" spans="1:4" s="12" customFormat="1" ht="12.75">
      <c r="A43" s="98">
        <v>37</v>
      </c>
      <c r="B43" s="193" t="s">
        <v>522</v>
      </c>
      <c r="C43" s="98">
        <v>2018</v>
      </c>
      <c r="D43" s="309">
        <v>79313</v>
      </c>
    </row>
    <row r="44" spans="1:4" s="12" customFormat="1" ht="25.5">
      <c r="A44" s="98">
        <v>38</v>
      </c>
      <c r="B44" s="44" t="s">
        <v>565</v>
      </c>
      <c r="C44" s="8">
        <v>2019</v>
      </c>
      <c r="D44" s="200">
        <v>769.99</v>
      </c>
    </row>
    <row r="45" spans="1:4" s="12" customFormat="1" ht="12.75">
      <c r="A45" s="98">
        <v>39</v>
      </c>
      <c r="B45" s="44" t="s">
        <v>566</v>
      </c>
      <c r="C45" s="8">
        <v>2019</v>
      </c>
      <c r="D45" s="200">
        <v>2220</v>
      </c>
    </row>
    <row r="46" spans="1:4" s="12" customFormat="1" ht="12.75">
      <c r="A46" s="98">
        <v>40</v>
      </c>
      <c r="B46" s="44" t="s">
        <v>567</v>
      </c>
      <c r="C46" s="8">
        <v>2019</v>
      </c>
      <c r="D46" s="200">
        <v>8081.1</v>
      </c>
    </row>
    <row r="47" spans="1:4" s="12" customFormat="1" ht="12.75">
      <c r="A47" s="98">
        <v>41</v>
      </c>
      <c r="B47" s="44" t="s">
        <v>568</v>
      </c>
      <c r="C47" s="8">
        <v>2019</v>
      </c>
      <c r="D47" s="200">
        <v>2900</v>
      </c>
    </row>
    <row r="48" spans="1:4" s="12" customFormat="1" ht="12.75">
      <c r="A48" s="98">
        <v>42</v>
      </c>
      <c r="B48" s="44" t="s">
        <v>569</v>
      </c>
      <c r="C48" s="8">
        <v>2019</v>
      </c>
      <c r="D48" s="200">
        <v>1090</v>
      </c>
    </row>
    <row r="49" spans="1:4" s="12" customFormat="1" ht="12.75">
      <c r="A49" s="98">
        <v>43</v>
      </c>
      <c r="B49" s="44" t="s">
        <v>703</v>
      </c>
      <c r="C49" s="8">
        <v>2020</v>
      </c>
      <c r="D49" s="200">
        <v>4999</v>
      </c>
    </row>
    <row r="50" spans="1:4" s="12" customFormat="1" ht="25.5">
      <c r="A50" s="98">
        <v>44</v>
      </c>
      <c r="B50" s="44" t="s">
        <v>1004</v>
      </c>
      <c r="C50" s="8">
        <v>2022</v>
      </c>
      <c r="D50" s="200">
        <v>19962.9</v>
      </c>
    </row>
    <row r="51" spans="1:4" s="12" customFormat="1" ht="12.75">
      <c r="A51" s="98">
        <v>45</v>
      </c>
      <c r="B51" s="44" t="s">
        <v>1005</v>
      </c>
      <c r="C51" s="8">
        <v>2022</v>
      </c>
      <c r="D51" s="200">
        <v>29900</v>
      </c>
    </row>
    <row r="52" spans="1:4" s="12" customFormat="1" ht="25.5">
      <c r="A52" s="98">
        <v>46</v>
      </c>
      <c r="B52" s="44" t="s">
        <v>1006</v>
      </c>
      <c r="C52" s="8">
        <v>2022</v>
      </c>
      <c r="D52" s="200">
        <v>25931.46</v>
      </c>
    </row>
    <row r="53" spans="1:4" s="12" customFormat="1" ht="12.75">
      <c r="A53" s="98">
        <v>47</v>
      </c>
      <c r="B53" s="44" t="s">
        <v>1007</v>
      </c>
      <c r="C53" s="8">
        <v>2022</v>
      </c>
      <c r="D53" s="200">
        <v>8643.84</v>
      </c>
    </row>
    <row r="54" spans="1:4" s="12" customFormat="1" ht="25.5">
      <c r="A54" s="98">
        <v>48</v>
      </c>
      <c r="B54" s="44" t="s">
        <v>1008</v>
      </c>
      <c r="C54" s="8">
        <v>2022</v>
      </c>
      <c r="D54" s="200">
        <v>34021.8</v>
      </c>
    </row>
    <row r="55" spans="1:4" s="12" customFormat="1" ht="12.75">
      <c r="A55" s="98">
        <v>49</v>
      </c>
      <c r="B55" s="44" t="s">
        <v>1009</v>
      </c>
      <c r="C55" s="8">
        <v>2022</v>
      </c>
      <c r="D55" s="200">
        <v>2199</v>
      </c>
    </row>
    <row r="56" spans="1:4" s="12" customFormat="1" ht="12.75">
      <c r="A56" s="98">
        <v>50</v>
      </c>
      <c r="B56" s="44" t="s">
        <v>1010</v>
      </c>
      <c r="C56" s="8">
        <v>2022</v>
      </c>
      <c r="D56" s="200">
        <v>1499.99</v>
      </c>
    </row>
    <row r="57" spans="1:4" s="12" customFormat="1" ht="12.75">
      <c r="A57" s="98">
        <v>51</v>
      </c>
      <c r="B57" s="44" t="s">
        <v>815</v>
      </c>
      <c r="C57" s="8">
        <v>2022</v>
      </c>
      <c r="D57" s="200">
        <v>599</v>
      </c>
    </row>
    <row r="58" spans="1:4" s="12" customFormat="1" ht="12.75">
      <c r="A58" s="98">
        <v>52</v>
      </c>
      <c r="B58" s="44" t="s">
        <v>1011</v>
      </c>
      <c r="C58" s="8">
        <v>2022</v>
      </c>
      <c r="D58" s="200">
        <v>1881.9</v>
      </c>
    </row>
    <row r="59" spans="1:4" s="12" customFormat="1" ht="38.25">
      <c r="A59" s="98">
        <v>53</v>
      </c>
      <c r="B59" s="44" t="s">
        <v>1012</v>
      </c>
      <c r="C59" s="8">
        <v>2022</v>
      </c>
      <c r="D59" s="200">
        <v>15042.9</v>
      </c>
    </row>
    <row r="60" spans="1:4" s="12" customFormat="1" ht="38.25">
      <c r="A60" s="98">
        <v>54</v>
      </c>
      <c r="B60" s="44" t="s">
        <v>1013</v>
      </c>
      <c r="C60" s="8">
        <v>2022</v>
      </c>
      <c r="D60" s="200">
        <v>4407.1</v>
      </c>
    </row>
    <row r="61" spans="1:4" s="12" customFormat="1" ht="25.5">
      <c r="A61" s="98">
        <v>55</v>
      </c>
      <c r="B61" s="44" t="s">
        <v>1014</v>
      </c>
      <c r="C61" s="8">
        <v>2022</v>
      </c>
      <c r="D61" s="200">
        <v>35900</v>
      </c>
    </row>
    <row r="62" spans="1:4" s="12" customFormat="1" ht="25.5">
      <c r="A62" s="98">
        <v>56</v>
      </c>
      <c r="B62" s="44" t="s">
        <v>1015</v>
      </c>
      <c r="C62" s="8">
        <v>2022</v>
      </c>
      <c r="D62" s="200">
        <v>4770</v>
      </c>
    </row>
    <row r="63" spans="1:4" s="12" customFormat="1" ht="12.75">
      <c r="A63" s="98">
        <v>57</v>
      </c>
      <c r="B63" s="44" t="s">
        <v>1016</v>
      </c>
      <c r="C63" s="8">
        <v>2022</v>
      </c>
      <c r="D63" s="200">
        <v>1890</v>
      </c>
    </row>
    <row r="64" spans="1:4" s="12" customFormat="1" ht="17.25" customHeight="1">
      <c r="A64" s="469" t="s">
        <v>0</v>
      </c>
      <c r="B64" s="469"/>
      <c r="C64" s="469"/>
      <c r="D64" s="78">
        <f>SUM(D7:D63)</f>
        <v>439811.48000000004</v>
      </c>
    </row>
    <row r="65" spans="1:4" s="12" customFormat="1" ht="21.75" customHeight="1">
      <c r="A65" s="476" t="s">
        <v>1017</v>
      </c>
      <c r="B65" s="476"/>
      <c r="C65" s="476"/>
      <c r="D65" s="476"/>
    </row>
    <row r="66" spans="1:4" s="12" customFormat="1" ht="26.25" customHeight="1">
      <c r="A66" s="8">
        <v>1</v>
      </c>
      <c r="B66" s="44" t="s">
        <v>707</v>
      </c>
      <c r="C66" s="8">
        <v>2020</v>
      </c>
      <c r="D66" s="352">
        <v>2860</v>
      </c>
    </row>
    <row r="67" spans="1:4" s="12" customFormat="1" ht="27" customHeight="1">
      <c r="A67" s="8">
        <v>2</v>
      </c>
      <c r="B67" s="44" t="s">
        <v>708</v>
      </c>
      <c r="C67" s="8">
        <v>2020</v>
      </c>
      <c r="D67" s="352">
        <v>2700</v>
      </c>
    </row>
    <row r="68" spans="1:4" s="12" customFormat="1" ht="17.25" customHeight="1">
      <c r="A68" s="8">
        <v>3</v>
      </c>
      <c r="B68" s="44" t="s">
        <v>709</v>
      </c>
      <c r="C68" s="8">
        <v>2020</v>
      </c>
      <c r="D68" s="352">
        <v>1379.99</v>
      </c>
    </row>
    <row r="69" spans="1:4" s="12" customFormat="1" ht="27" customHeight="1">
      <c r="A69" s="8">
        <v>4</v>
      </c>
      <c r="B69" s="44" t="s">
        <v>710</v>
      </c>
      <c r="C69" s="8">
        <v>2020</v>
      </c>
      <c r="D69" s="352">
        <v>349.99</v>
      </c>
    </row>
    <row r="70" spans="1:4" s="12" customFormat="1" ht="26.25" customHeight="1">
      <c r="A70" s="8">
        <v>5</v>
      </c>
      <c r="B70" s="44" t="s">
        <v>711</v>
      </c>
      <c r="C70" s="8">
        <v>2020</v>
      </c>
      <c r="D70" s="352">
        <v>1699.99</v>
      </c>
    </row>
    <row r="71" spans="1:4" s="12" customFormat="1" ht="17.25" customHeight="1">
      <c r="A71" s="8">
        <v>6</v>
      </c>
      <c r="B71" s="44" t="s">
        <v>712</v>
      </c>
      <c r="C71" s="8">
        <v>2020</v>
      </c>
      <c r="D71" s="352">
        <v>830.04</v>
      </c>
    </row>
    <row r="72" spans="1:4" s="12" customFormat="1" ht="26.25" customHeight="1">
      <c r="A72" s="8">
        <v>7</v>
      </c>
      <c r="B72" s="44" t="s">
        <v>713</v>
      </c>
      <c r="C72" s="8">
        <v>2020</v>
      </c>
      <c r="D72" s="352">
        <v>259.99</v>
      </c>
    </row>
    <row r="73" spans="1:4" s="12" customFormat="1" ht="17.25" customHeight="1">
      <c r="A73" s="8">
        <v>8</v>
      </c>
      <c r="B73" s="44" t="s">
        <v>714</v>
      </c>
      <c r="C73" s="8">
        <v>2020</v>
      </c>
      <c r="D73" s="352">
        <v>1349</v>
      </c>
    </row>
    <row r="74" spans="1:4" s="12" customFormat="1" ht="17.25" customHeight="1">
      <c r="A74" s="8">
        <v>9</v>
      </c>
      <c r="B74" s="44" t="s">
        <v>715</v>
      </c>
      <c r="C74" s="8">
        <v>2020</v>
      </c>
      <c r="D74" s="352">
        <v>999</v>
      </c>
    </row>
    <row r="75" spans="1:4" s="12" customFormat="1" ht="17.25" customHeight="1">
      <c r="A75" s="8">
        <v>10</v>
      </c>
      <c r="B75" s="44" t="s">
        <v>716</v>
      </c>
      <c r="C75" s="8">
        <v>2020</v>
      </c>
      <c r="D75" s="352">
        <v>2739.97</v>
      </c>
    </row>
    <row r="76" spans="1:4" s="12" customFormat="1" ht="17.25" customHeight="1">
      <c r="A76" s="8">
        <v>11</v>
      </c>
      <c r="B76" s="44" t="s">
        <v>717</v>
      </c>
      <c r="C76" s="8">
        <v>2020</v>
      </c>
      <c r="D76" s="352">
        <v>2668.99</v>
      </c>
    </row>
    <row r="77" spans="1:4" s="11" customFormat="1" ht="17.25" customHeight="1">
      <c r="A77" s="8">
        <v>12</v>
      </c>
      <c r="B77" s="199" t="s">
        <v>523</v>
      </c>
      <c r="C77" s="8">
        <v>2018</v>
      </c>
      <c r="D77" s="200">
        <v>9366.83</v>
      </c>
    </row>
    <row r="78" spans="1:4" s="11" customFormat="1" ht="17.25" customHeight="1">
      <c r="A78" s="8">
        <v>13</v>
      </c>
      <c r="B78" s="193" t="s">
        <v>524</v>
      </c>
      <c r="C78" s="98">
        <v>2018</v>
      </c>
      <c r="D78" s="309">
        <v>73.8</v>
      </c>
    </row>
    <row r="79" spans="1:4" s="11" customFormat="1" ht="17.25" customHeight="1">
      <c r="A79" s="8">
        <v>14</v>
      </c>
      <c r="B79" s="193" t="s">
        <v>525</v>
      </c>
      <c r="C79" s="98">
        <v>2018</v>
      </c>
      <c r="D79" s="309">
        <v>73.8</v>
      </c>
    </row>
    <row r="80" spans="1:4" s="11" customFormat="1" ht="17.25" customHeight="1">
      <c r="A80" s="8">
        <v>15</v>
      </c>
      <c r="B80" s="193" t="s">
        <v>526</v>
      </c>
      <c r="C80" s="98">
        <v>2018</v>
      </c>
      <c r="D80" s="309">
        <v>73.8</v>
      </c>
    </row>
    <row r="81" spans="1:4" s="11" customFormat="1" ht="17.25" customHeight="1">
      <c r="A81" s="8">
        <v>16</v>
      </c>
      <c r="B81" s="193" t="s">
        <v>527</v>
      </c>
      <c r="C81" s="98">
        <v>2018</v>
      </c>
      <c r="D81" s="309">
        <v>73.8</v>
      </c>
    </row>
    <row r="82" spans="1:4" s="11" customFormat="1" ht="17.25" customHeight="1">
      <c r="A82" s="8">
        <v>17</v>
      </c>
      <c r="B82" s="193" t="s">
        <v>528</v>
      </c>
      <c r="C82" s="98">
        <v>2018</v>
      </c>
      <c r="D82" s="309">
        <v>73.8</v>
      </c>
    </row>
    <row r="83" spans="1:4" s="11" customFormat="1" ht="17.25" customHeight="1">
      <c r="A83" s="8">
        <v>18</v>
      </c>
      <c r="B83" s="193" t="s">
        <v>529</v>
      </c>
      <c r="C83" s="98">
        <v>2018</v>
      </c>
      <c r="D83" s="309">
        <v>2100</v>
      </c>
    </row>
    <row r="84" spans="1:4" s="11" customFormat="1" ht="17.25" customHeight="1">
      <c r="A84" s="8">
        <v>19</v>
      </c>
      <c r="B84" s="44" t="s">
        <v>570</v>
      </c>
      <c r="C84" s="8">
        <v>2019</v>
      </c>
      <c r="D84" s="200">
        <v>4113</v>
      </c>
    </row>
    <row r="85" spans="1:4" s="11" customFormat="1" ht="17.25" customHeight="1">
      <c r="A85" s="8">
        <v>20</v>
      </c>
      <c r="B85" s="44" t="s">
        <v>571</v>
      </c>
      <c r="C85" s="8">
        <v>2019</v>
      </c>
      <c r="D85" s="200">
        <v>1482.15</v>
      </c>
    </row>
    <row r="86" spans="1:4" s="11" customFormat="1" ht="17.25" customHeight="1">
      <c r="A86" s="8">
        <v>21</v>
      </c>
      <c r="B86" s="44" t="s">
        <v>572</v>
      </c>
      <c r="C86" s="8">
        <v>2019</v>
      </c>
      <c r="D86" s="200">
        <v>5928.6</v>
      </c>
    </row>
    <row r="87" spans="1:4" s="11" customFormat="1" ht="17.25" customHeight="1">
      <c r="A87" s="8">
        <v>22</v>
      </c>
      <c r="B87" s="44" t="s">
        <v>573</v>
      </c>
      <c r="C87" s="8">
        <v>2019</v>
      </c>
      <c r="D87" s="200">
        <v>1788.73</v>
      </c>
    </row>
    <row r="88" spans="1:4" s="11" customFormat="1" ht="17.25" customHeight="1">
      <c r="A88" s="8">
        <v>23</v>
      </c>
      <c r="B88" s="44" t="s">
        <v>574</v>
      </c>
      <c r="C88" s="8">
        <v>2019</v>
      </c>
      <c r="D88" s="200">
        <v>4300</v>
      </c>
    </row>
    <row r="89" spans="1:4" s="11" customFormat="1" ht="17.25" customHeight="1">
      <c r="A89" s="8">
        <v>24</v>
      </c>
      <c r="B89" s="44" t="s">
        <v>575</v>
      </c>
      <c r="C89" s="8">
        <v>2019</v>
      </c>
      <c r="D89" s="200">
        <v>2964.3</v>
      </c>
    </row>
    <row r="90" spans="1:4" s="11" customFormat="1" ht="17.25" customHeight="1">
      <c r="A90" s="8">
        <v>25</v>
      </c>
      <c r="B90" s="44" t="s">
        <v>576</v>
      </c>
      <c r="C90" s="8">
        <v>2019</v>
      </c>
      <c r="D90" s="200">
        <v>799</v>
      </c>
    </row>
    <row r="91" spans="1:4" s="11" customFormat="1" ht="17.25" customHeight="1">
      <c r="A91" s="8">
        <v>26</v>
      </c>
      <c r="B91" s="44" t="s">
        <v>577</v>
      </c>
      <c r="C91" s="8">
        <v>2019</v>
      </c>
      <c r="D91" s="200">
        <v>900</v>
      </c>
    </row>
    <row r="92" spans="1:4" s="11" customFormat="1" ht="17.25" customHeight="1">
      <c r="A92" s="8">
        <v>27</v>
      </c>
      <c r="B92" s="44" t="s">
        <v>578</v>
      </c>
      <c r="C92" s="8">
        <v>2019</v>
      </c>
      <c r="D92" s="200">
        <v>3108.04</v>
      </c>
    </row>
    <row r="93" spans="1:4" s="11" customFormat="1" ht="17.25" customHeight="1">
      <c r="A93" s="8">
        <v>28</v>
      </c>
      <c r="B93" s="193" t="s">
        <v>800</v>
      </c>
      <c r="C93" s="98">
        <v>2021</v>
      </c>
      <c r="D93" s="353">
        <v>3048.99</v>
      </c>
    </row>
    <row r="94" spans="1:4" s="11" customFormat="1" ht="17.25" customHeight="1">
      <c r="A94" s="8">
        <v>29</v>
      </c>
      <c r="B94" s="193" t="s">
        <v>801</v>
      </c>
      <c r="C94" s="98">
        <v>2021</v>
      </c>
      <c r="D94" s="353">
        <v>1999.99</v>
      </c>
    </row>
    <row r="95" spans="1:4" s="11" customFormat="1" ht="32.25" customHeight="1">
      <c r="A95" s="8">
        <v>30</v>
      </c>
      <c r="B95" s="193" t="s">
        <v>802</v>
      </c>
      <c r="C95" s="98">
        <v>2021</v>
      </c>
      <c r="D95" s="353">
        <v>3998</v>
      </c>
    </row>
    <row r="96" spans="1:4" s="11" customFormat="1" ht="17.25" customHeight="1">
      <c r="A96" s="8">
        <v>31</v>
      </c>
      <c r="B96" s="193" t="s">
        <v>803</v>
      </c>
      <c r="C96" s="98">
        <v>2021</v>
      </c>
      <c r="D96" s="194">
        <v>5000</v>
      </c>
    </row>
    <row r="97" spans="1:4" s="11" customFormat="1" ht="17.25" customHeight="1">
      <c r="A97" s="8">
        <v>32</v>
      </c>
      <c r="B97" s="193" t="s">
        <v>804</v>
      </c>
      <c r="C97" s="98">
        <v>2021</v>
      </c>
      <c r="D97" s="194">
        <v>1149</v>
      </c>
    </row>
    <row r="98" spans="1:4" s="11" customFormat="1" ht="24" customHeight="1">
      <c r="A98" s="8">
        <v>33</v>
      </c>
      <c r="B98" s="193" t="s">
        <v>1019</v>
      </c>
      <c r="C98" s="98">
        <v>2022</v>
      </c>
      <c r="D98" s="194">
        <v>3493.2</v>
      </c>
    </row>
    <row r="99" spans="1:4" s="11" customFormat="1" ht="26.25" customHeight="1">
      <c r="A99" s="8">
        <v>34</v>
      </c>
      <c r="B99" s="193" t="s">
        <v>1020</v>
      </c>
      <c r="C99" s="98">
        <v>2022</v>
      </c>
      <c r="D99" s="194">
        <v>3037.97</v>
      </c>
    </row>
    <row r="100" spans="1:4" s="11" customFormat="1" ht="25.5" customHeight="1">
      <c r="A100" s="8">
        <v>35</v>
      </c>
      <c r="B100" s="193" t="s">
        <v>1021</v>
      </c>
      <c r="C100" s="98">
        <v>2022</v>
      </c>
      <c r="D100" s="194">
        <v>3660</v>
      </c>
    </row>
    <row r="101" spans="1:4" s="11" customFormat="1" ht="30" customHeight="1">
      <c r="A101" s="8">
        <v>36</v>
      </c>
      <c r="B101" s="193" t="s">
        <v>1022</v>
      </c>
      <c r="C101" s="98">
        <v>2022</v>
      </c>
      <c r="D101" s="194">
        <v>3660</v>
      </c>
    </row>
    <row r="102" spans="1:4" s="11" customFormat="1" ht="23.25" customHeight="1">
      <c r="A102" s="8">
        <v>37</v>
      </c>
      <c r="B102" s="193" t="s">
        <v>1023</v>
      </c>
      <c r="C102" s="98">
        <v>2022</v>
      </c>
      <c r="D102" s="194">
        <v>3660</v>
      </c>
    </row>
    <row r="103" spans="1:4" s="11" customFormat="1" ht="25.5" customHeight="1">
      <c r="A103" s="8">
        <v>38</v>
      </c>
      <c r="B103" s="193" t="s">
        <v>1024</v>
      </c>
      <c r="C103" s="98">
        <v>2022</v>
      </c>
      <c r="D103" s="194">
        <v>3660</v>
      </c>
    </row>
    <row r="104" spans="1:4" s="11" customFormat="1" ht="24.75" customHeight="1">
      <c r="A104" s="8">
        <v>39</v>
      </c>
      <c r="B104" s="193" t="s">
        <v>1025</v>
      </c>
      <c r="C104" s="98">
        <v>2022</v>
      </c>
      <c r="D104" s="194">
        <v>3660</v>
      </c>
    </row>
    <row r="105" spans="1:4" s="11" customFormat="1" ht="17.25" customHeight="1">
      <c r="A105" s="8">
        <v>40</v>
      </c>
      <c r="B105" s="193" t="s">
        <v>1026</v>
      </c>
      <c r="C105" s="98">
        <v>2022</v>
      </c>
      <c r="D105" s="194">
        <v>3299</v>
      </c>
    </row>
    <row r="106" spans="1:4" s="11" customFormat="1" ht="17.25" customHeight="1">
      <c r="A106" s="8"/>
      <c r="B106" s="47" t="s">
        <v>0</v>
      </c>
      <c r="C106" s="44"/>
      <c r="D106" s="202">
        <f>SUM(D66:D105)</f>
        <v>98382.76</v>
      </c>
    </row>
    <row r="107" spans="1:4" ht="23.25" customHeight="1">
      <c r="A107" s="472" t="s">
        <v>1028</v>
      </c>
      <c r="B107" s="472"/>
      <c r="C107" s="472"/>
      <c r="D107" s="472"/>
    </row>
    <row r="108" spans="1:4" ht="21" customHeight="1">
      <c r="A108" s="8">
        <v>1</v>
      </c>
      <c r="B108" s="44" t="s">
        <v>455</v>
      </c>
      <c r="C108" s="8" t="s">
        <v>1408</v>
      </c>
      <c r="D108" s="203">
        <v>47578.86</v>
      </c>
    </row>
    <row r="109" spans="1:4" ht="21" customHeight="1">
      <c r="A109" s="8">
        <v>2</v>
      </c>
      <c r="B109" s="44" t="s">
        <v>1027</v>
      </c>
      <c r="C109" s="8">
        <v>2022</v>
      </c>
      <c r="D109" s="203">
        <v>3275</v>
      </c>
    </row>
    <row r="110" spans="1:4" ht="19.5" customHeight="1">
      <c r="A110" s="8"/>
      <c r="B110" s="47" t="s">
        <v>0</v>
      </c>
      <c r="C110" s="44"/>
      <c r="D110" s="79">
        <f>SUM(D108:D109)</f>
        <v>50853.86</v>
      </c>
    </row>
    <row r="111" spans="1:4" ht="17.25" customHeight="1">
      <c r="A111" s="470" t="s">
        <v>782</v>
      </c>
      <c r="B111" s="470"/>
      <c r="C111" s="470"/>
      <c r="D111" s="470"/>
    </row>
    <row r="112" spans="1:4" ht="19.5" customHeight="1">
      <c r="A112" s="472" t="s">
        <v>1018</v>
      </c>
      <c r="B112" s="472"/>
      <c r="C112" s="472"/>
      <c r="D112" s="472"/>
    </row>
    <row r="113" spans="1:5" s="11" customFormat="1" ht="17.25" customHeight="1">
      <c r="A113" s="4">
        <v>1</v>
      </c>
      <c r="B113" s="44" t="s">
        <v>833</v>
      </c>
      <c r="C113" s="8">
        <v>2018</v>
      </c>
      <c r="D113" s="340">
        <v>1108</v>
      </c>
      <c r="E113" s="20"/>
    </row>
    <row r="114" spans="1:5" s="11" customFormat="1" ht="17.25" customHeight="1">
      <c r="A114" s="4">
        <v>2</v>
      </c>
      <c r="B114" s="44" t="s">
        <v>834</v>
      </c>
      <c r="C114" s="8">
        <v>2018</v>
      </c>
      <c r="D114" s="340">
        <v>839.99</v>
      </c>
      <c r="E114" s="20"/>
    </row>
    <row r="115" spans="1:5" s="11" customFormat="1" ht="17.25" customHeight="1">
      <c r="A115" s="4">
        <v>3</v>
      </c>
      <c r="B115" s="44" t="s">
        <v>530</v>
      </c>
      <c r="C115" s="8">
        <v>2018</v>
      </c>
      <c r="D115" s="340">
        <v>425</v>
      </c>
      <c r="E115" s="20"/>
    </row>
    <row r="116" spans="1:5" s="11" customFormat="1" ht="17.25" customHeight="1">
      <c r="A116" s="4">
        <v>4</v>
      </c>
      <c r="B116" s="44" t="s">
        <v>835</v>
      </c>
      <c r="C116" s="8">
        <v>2018</v>
      </c>
      <c r="D116" s="340">
        <v>279</v>
      </c>
      <c r="E116" s="20"/>
    </row>
    <row r="117" spans="1:5" s="11" customFormat="1" ht="17.25" customHeight="1">
      <c r="A117" s="4">
        <v>5</v>
      </c>
      <c r="B117" s="44" t="s">
        <v>836</v>
      </c>
      <c r="C117" s="8">
        <v>2019</v>
      </c>
      <c r="D117" s="340">
        <v>949</v>
      </c>
      <c r="E117" s="20"/>
    </row>
    <row r="118" spans="1:5" s="11" customFormat="1" ht="17.25" customHeight="1">
      <c r="A118" s="4">
        <v>6</v>
      </c>
      <c r="B118" s="44" t="s">
        <v>837</v>
      </c>
      <c r="C118" s="8">
        <v>2019</v>
      </c>
      <c r="D118" s="340">
        <v>1739</v>
      </c>
      <c r="E118" s="20"/>
    </row>
    <row r="119" spans="1:5" s="11" customFormat="1" ht="17.25" customHeight="1">
      <c r="A119" s="4">
        <v>7</v>
      </c>
      <c r="B119" s="44" t="s">
        <v>639</v>
      </c>
      <c r="C119" s="8">
        <v>2019</v>
      </c>
      <c r="D119" s="340">
        <v>1731.98</v>
      </c>
      <c r="E119" s="20"/>
    </row>
    <row r="120" spans="1:5" s="11" customFormat="1" ht="17.25" customHeight="1">
      <c r="A120" s="4">
        <v>8</v>
      </c>
      <c r="B120" s="44" t="s">
        <v>777</v>
      </c>
      <c r="C120" s="8">
        <v>2020</v>
      </c>
      <c r="D120" s="340">
        <v>739.99</v>
      </c>
      <c r="E120" s="20"/>
    </row>
    <row r="121" spans="1:5" s="11" customFormat="1" ht="17.25" customHeight="1">
      <c r="A121" s="4">
        <v>9</v>
      </c>
      <c r="B121" s="44" t="s">
        <v>778</v>
      </c>
      <c r="C121" s="8">
        <v>2020</v>
      </c>
      <c r="D121" s="340">
        <v>1338</v>
      </c>
      <c r="E121" s="20"/>
    </row>
    <row r="122" spans="1:5" s="11" customFormat="1" ht="17.25" customHeight="1">
      <c r="A122" s="4">
        <v>10</v>
      </c>
      <c r="B122" s="44" t="s">
        <v>779</v>
      </c>
      <c r="C122" s="8">
        <v>2020</v>
      </c>
      <c r="D122" s="340">
        <v>1753.98</v>
      </c>
      <c r="E122" s="20"/>
    </row>
    <row r="123" spans="1:5" s="11" customFormat="1" ht="17.25" customHeight="1">
      <c r="A123" s="4">
        <v>11</v>
      </c>
      <c r="B123" s="44" t="s">
        <v>780</v>
      </c>
      <c r="C123" s="8">
        <v>2020</v>
      </c>
      <c r="D123" s="340">
        <v>875</v>
      </c>
      <c r="E123" s="20"/>
    </row>
    <row r="124" spans="1:5" s="11" customFormat="1" ht="17.25" customHeight="1">
      <c r="A124" s="4">
        <v>12</v>
      </c>
      <c r="B124" s="44" t="s">
        <v>781</v>
      </c>
      <c r="C124" s="8">
        <v>2020</v>
      </c>
      <c r="D124" s="340">
        <v>3198</v>
      </c>
      <c r="E124" s="20"/>
    </row>
    <row r="125" spans="1:5" s="11" customFormat="1" ht="17.25" customHeight="1">
      <c r="A125" s="4">
        <v>13</v>
      </c>
      <c r="B125" s="44" t="s">
        <v>838</v>
      </c>
      <c r="C125" s="8">
        <v>2021</v>
      </c>
      <c r="D125" s="340">
        <v>1598</v>
      </c>
      <c r="E125" s="20"/>
    </row>
    <row r="126" spans="1:5" s="11" customFormat="1" ht="17.25" customHeight="1">
      <c r="A126" s="4">
        <v>14</v>
      </c>
      <c r="B126" s="44" t="s">
        <v>839</v>
      </c>
      <c r="C126" s="8">
        <v>2021</v>
      </c>
      <c r="D126" s="340">
        <v>629.99</v>
      </c>
      <c r="E126" s="20"/>
    </row>
    <row r="127" spans="1:5" s="11" customFormat="1" ht="17.25" customHeight="1">
      <c r="A127" s="4">
        <v>15</v>
      </c>
      <c r="B127" s="44" t="s">
        <v>840</v>
      </c>
      <c r="C127" s="8">
        <v>2021</v>
      </c>
      <c r="D127" s="200">
        <v>990</v>
      </c>
      <c r="E127" s="20"/>
    </row>
    <row r="128" spans="1:5" s="11" customFormat="1" ht="17.25" customHeight="1">
      <c r="A128" s="4">
        <v>16</v>
      </c>
      <c r="B128" s="44" t="s">
        <v>841</v>
      </c>
      <c r="C128" s="8">
        <v>2021</v>
      </c>
      <c r="D128" s="200">
        <v>3075</v>
      </c>
      <c r="E128" s="20"/>
    </row>
    <row r="129" spans="1:5" s="11" customFormat="1" ht="17.25" customHeight="1">
      <c r="A129" s="4">
        <v>17</v>
      </c>
      <c r="B129" s="44" t="s">
        <v>842</v>
      </c>
      <c r="C129" s="8">
        <v>2021</v>
      </c>
      <c r="D129" s="200">
        <v>2829</v>
      </c>
      <c r="E129" s="20"/>
    </row>
    <row r="130" spans="1:5" s="11" customFormat="1" ht="17.25" customHeight="1">
      <c r="A130" s="4">
        <v>18</v>
      </c>
      <c r="B130" s="44" t="s">
        <v>843</v>
      </c>
      <c r="C130" s="8">
        <v>2021</v>
      </c>
      <c r="D130" s="200">
        <v>2460</v>
      </c>
      <c r="E130" s="20"/>
    </row>
    <row r="131" spans="1:5" s="11" customFormat="1" ht="17.25" customHeight="1">
      <c r="A131" s="4">
        <v>19</v>
      </c>
      <c r="B131" s="44" t="s">
        <v>844</v>
      </c>
      <c r="C131" s="8">
        <v>2021</v>
      </c>
      <c r="D131" s="200">
        <v>984</v>
      </c>
      <c r="E131" s="20"/>
    </row>
    <row r="132" spans="1:5" s="11" customFormat="1" ht="17.25" customHeight="1">
      <c r="A132" s="4">
        <v>20</v>
      </c>
      <c r="B132" s="44" t="s">
        <v>845</v>
      </c>
      <c r="C132" s="8">
        <v>2021</v>
      </c>
      <c r="D132" s="200">
        <v>2091</v>
      </c>
      <c r="E132" s="20"/>
    </row>
    <row r="133" spans="1:5" s="11" customFormat="1" ht="17.25" customHeight="1">
      <c r="A133" s="4">
        <v>21</v>
      </c>
      <c r="B133" s="44" t="s">
        <v>846</v>
      </c>
      <c r="C133" s="8">
        <v>2021</v>
      </c>
      <c r="D133" s="200">
        <v>300.12</v>
      </c>
      <c r="E133" s="20"/>
    </row>
    <row r="134" spans="1:5" s="11" customFormat="1" ht="17.25" customHeight="1">
      <c r="A134" s="4">
        <v>22</v>
      </c>
      <c r="B134" s="44" t="s">
        <v>779</v>
      </c>
      <c r="C134" s="8">
        <v>2021</v>
      </c>
      <c r="D134" s="200">
        <v>1968</v>
      </c>
      <c r="E134" s="20"/>
    </row>
    <row r="135" spans="1:5" s="11" customFormat="1" ht="17.25" customHeight="1">
      <c r="A135" s="4">
        <v>23</v>
      </c>
      <c r="B135" s="44" t="s">
        <v>847</v>
      </c>
      <c r="C135" s="8">
        <v>2021</v>
      </c>
      <c r="D135" s="200">
        <v>1289</v>
      </c>
      <c r="E135" s="20"/>
    </row>
    <row r="136" spans="1:4" s="11" customFormat="1" ht="17.25" customHeight="1">
      <c r="A136" s="4">
        <v>24</v>
      </c>
      <c r="B136" s="44" t="s">
        <v>848</v>
      </c>
      <c r="C136" s="8">
        <v>2021</v>
      </c>
      <c r="D136" s="200">
        <v>1604.01</v>
      </c>
    </row>
    <row r="137" spans="1:4" s="11" customFormat="1" ht="17.25" customHeight="1">
      <c r="A137" s="4">
        <v>25</v>
      </c>
      <c r="B137" s="44" t="s">
        <v>849</v>
      </c>
      <c r="C137" s="8">
        <v>2021</v>
      </c>
      <c r="D137" s="200">
        <v>5027.9</v>
      </c>
    </row>
    <row r="138" spans="1:4" s="11" customFormat="1" ht="68.25" customHeight="1">
      <c r="A138" s="4">
        <v>26</v>
      </c>
      <c r="B138" s="44" t="s">
        <v>850</v>
      </c>
      <c r="C138" s="8">
        <v>2021</v>
      </c>
      <c r="D138" s="200">
        <v>13969</v>
      </c>
    </row>
    <row r="139" spans="1:4" s="11" customFormat="1" ht="17.25" customHeight="1">
      <c r="A139" s="4">
        <v>27</v>
      </c>
      <c r="B139" s="44" t="s">
        <v>851</v>
      </c>
      <c r="C139" s="8">
        <v>2021</v>
      </c>
      <c r="D139" s="200">
        <v>2460</v>
      </c>
    </row>
    <row r="140" spans="1:4" s="11" customFormat="1" ht="17.25" customHeight="1">
      <c r="A140" s="4">
        <v>28</v>
      </c>
      <c r="B140" s="44" t="s">
        <v>1029</v>
      </c>
      <c r="C140" s="8">
        <v>2022</v>
      </c>
      <c r="D140" s="200">
        <v>730.01</v>
      </c>
    </row>
    <row r="141" spans="1:4" s="11" customFormat="1" ht="17.25" customHeight="1">
      <c r="A141" s="4">
        <v>29</v>
      </c>
      <c r="B141" s="44" t="s">
        <v>845</v>
      </c>
      <c r="C141" s="8">
        <v>2022</v>
      </c>
      <c r="D141" s="200">
        <v>1722</v>
      </c>
    </row>
    <row r="142" spans="1:4" s="11" customFormat="1" ht="17.25" customHeight="1">
      <c r="A142" s="4">
        <v>30</v>
      </c>
      <c r="B142" s="44" t="s">
        <v>1030</v>
      </c>
      <c r="C142" s="8">
        <v>2022</v>
      </c>
      <c r="D142" s="200">
        <v>2487.99</v>
      </c>
    </row>
    <row r="143" spans="1:4" s="11" customFormat="1" ht="50.25" customHeight="1">
      <c r="A143" s="4">
        <v>31</v>
      </c>
      <c r="B143" s="44" t="s">
        <v>1031</v>
      </c>
      <c r="C143" s="8">
        <v>2022</v>
      </c>
      <c r="D143" s="200">
        <v>50000</v>
      </c>
    </row>
    <row r="144" spans="1:5" s="11" customFormat="1" ht="15.75" customHeight="1">
      <c r="A144" s="471" t="s">
        <v>0</v>
      </c>
      <c r="B144" s="471"/>
      <c r="C144" s="471"/>
      <c r="D144" s="78">
        <f>SUM(D113:D143)</f>
        <v>111191.96</v>
      </c>
      <c r="E144" s="20"/>
    </row>
    <row r="145" spans="1:5" s="11" customFormat="1" ht="15.75" customHeight="1">
      <c r="A145" s="472" t="s">
        <v>1017</v>
      </c>
      <c r="B145" s="472"/>
      <c r="C145" s="472"/>
      <c r="D145" s="472"/>
      <c r="E145" s="20"/>
    </row>
    <row r="146" spans="1:5" s="11" customFormat="1" ht="15.75" customHeight="1">
      <c r="A146" s="8">
        <v>1</v>
      </c>
      <c r="B146" s="44" t="s">
        <v>852</v>
      </c>
      <c r="C146" s="8">
        <v>2021</v>
      </c>
      <c r="D146" s="341">
        <v>14452.5</v>
      </c>
      <c r="E146" s="20"/>
    </row>
    <row r="147" spans="1:5" s="11" customFormat="1" ht="15.75" customHeight="1">
      <c r="A147" s="8">
        <v>2</v>
      </c>
      <c r="B147" s="44" t="s">
        <v>853</v>
      </c>
      <c r="C147" s="8">
        <v>2021</v>
      </c>
      <c r="D147" s="189">
        <v>1230</v>
      </c>
      <c r="E147" s="20"/>
    </row>
    <row r="148" spans="1:5" s="11" customFormat="1" ht="15.75" customHeight="1">
      <c r="A148" s="8">
        <v>3</v>
      </c>
      <c r="B148" s="44" t="s">
        <v>854</v>
      </c>
      <c r="C148" s="8">
        <v>2021</v>
      </c>
      <c r="D148" s="189">
        <v>492</v>
      </c>
      <c r="E148" s="20"/>
    </row>
    <row r="149" spans="1:5" s="11" customFormat="1" ht="15.75" customHeight="1">
      <c r="A149" s="8">
        <v>4</v>
      </c>
      <c r="B149" s="44" t="s">
        <v>855</v>
      </c>
      <c r="C149" s="8">
        <v>2021</v>
      </c>
      <c r="D149" s="189">
        <v>1845</v>
      </c>
      <c r="E149" s="20"/>
    </row>
    <row r="150" spans="1:5" s="11" customFormat="1" ht="15.75" customHeight="1">
      <c r="A150" s="8">
        <v>5</v>
      </c>
      <c r="B150" s="44" t="s">
        <v>856</v>
      </c>
      <c r="C150" s="8">
        <v>2021</v>
      </c>
      <c r="D150" s="189">
        <v>1999</v>
      </c>
      <c r="E150" s="20"/>
    </row>
    <row r="151" spans="1:5" s="11" customFormat="1" ht="15.75" customHeight="1">
      <c r="A151" s="8">
        <v>6</v>
      </c>
      <c r="B151" s="44" t="s">
        <v>857</v>
      </c>
      <c r="C151" s="8">
        <v>2021</v>
      </c>
      <c r="D151" s="189">
        <v>720.98</v>
      </c>
      <c r="E151" s="20"/>
    </row>
    <row r="152" spans="1:5" s="11" customFormat="1" ht="15.75" customHeight="1">
      <c r="A152" s="8">
        <v>7</v>
      </c>
      <c r="B152" s="44" t="s">
        <v>1032</v>
      </c>
      <c r="C152" s="8">
        <v>2022</v>
      </c>
      <c r="D152" s="189">
        <v>999.9</v>
      </c>
      <c r="E152" s="20"/>
    </row>
    <row r="153" spans="1:5" s="11" customFormat="1" ht="15.75" customHeight="1">
      <c r="A153" s="8">
        <v>8</v>
      </c>
      <c r="B153" s="44" t="s">
        <v>1033</v>
      </c>
      <c r="C153" s="8">
        <v>2022</v>
      </c>
      <c r="D153" s="189">
        <v>3758.98</v>
      </c>
      <c r="E153" s="20"/>
    </row>
    <row r="154" spans="1:5" s="11" customFormat="1" ht="15.75" customHeight="1">
      <c r="A154" s="8">
        <v>9</v>
      </c>
      <c r="B154" s="44" t="s">
        <v>1034</v>
      </c>
      <c r="C154" s="8">
        <v>2022</v>
      </c>
      <c r="D154" s="189">
        <v>3259.5</v>
      </c>
      <c r="E154" s="20"/>
    </row>
    <row r="155" spans="1:5" s="11" customFormat="1" ht="15.75" customHeight="1">
      <c r="A155" s="471" t="s">
        <v>0</v>
      </c>
      <c r="B155" s="471"/>
      <c r="C155" s="471"/>
      <c r="D155" s="342">
        <f>SUM(D146:D154)</f>
        <v>28757.86</v>
      </c>
      <c r="E155" s="20"/>
    </row>
    <row r="156" spans="1:4" ht="19.5" customHeight="1">
      <c r="A156" s="470" t="s">
        <v>55</v>
      </c>
      <c r="B156" s="470"/>
      <c r="C156" s="470"/>
      <c r="D156" s="470"/>
    </row>
    <row r="157" spans="1:4" ht="19.5" customHeight="1">
      <c r="A157" s="471" t="s">
        <v>1018</v>
      </c>
      <c r="B157" s="471"/>
      <c r="C157" s="471"/>
      <c r="D157" s="471"/>
    </row>
    <row r="158" spans="1:4" ht="19.5" customHeight="1">
      <c r="A158" s="8">
        <v>1</v>
      </c>
      <c r="B158" s="44" t="s">
        <v>867</v>
      </c>
      <c r="C158" s="8">
        <v>2020</v>
      </c>
      <c r="D158" s="189">
        <v>1966.17</v>
      </c>
    </row>
    <row r="159" spans="1:4" ht="19.5" customHeight="1">
      <c r="A159" s="8">
        <v>2</v>
      </c>
      <c r="B159" s="44" t="s">
        <v>869</v>
      </c>
      <c r="C159" s="8">
        <v>2021</v>
      </c>
      <c r="D159" s="189">
        <v>1596</v>
      </c>
    </row>
    <row r="160" spans="1:4" ht="23.25" customHeight="1">
      <c r="A160" s="8">
        <v>3</v>
      </c>
      <c r="B160" s="44" t="s">
        <v>872</v>
      </c>
      <c r="C160" s="8">
        <v>2021</v>
      </c>
      <c r="D160" s="189">
        <v>2130</v>
      </c>
    </row>
    <row r="161" spans="1:4" ht="18" customHeight="1">
      <c r="A161" s="8">
        <v>4</v>
      </c>
      <c r="B161" s="44" t="s">
        <v>873</v>
      </c>
      <c r="C161" s="8">
        <v>2021</v>
      </c>
      <c r="D161" s="189">
        <v>9991.12</v>
      </c>
    </row>
    <row r="162" spans="1:5" ht="19.5" customHeight="1">
      <c r="A162" s="8">
        <v>5</v>
      </c>
      <c r="B162" s="44" t="s">
        <v>874</v>
      </c>
      <c r="C162" s="8">
        <v>2021</v>
      </c>
      <c r="D162" s="354">
        <v>22500</v>
      </c>
      <c r="E162" s="82"/>
    </row>
    <row r="163" spans="1:4" ht="19.5" customHeight="1">
      <c r="A163" s="8">
        <v>6</v>
      </c>
      <c r="B163" s="324" t="s">
        <v>1043</v>
      </c>
      <c r="C163" s="324">
        <v>2022</v>
      </c>
      <c r="D163" s="253">
        <v>58736.19</v>
      </c>
    </row>
    <row r="164" spans="1:4" ht="19.5" customHeight="1">
      <c r="A164" s="471" t="s">
        <v>0</v>
      </c>
      <c r="B164" s="471"/>
      <c r="C164" s="471"/>
      <c r="D164" s="78">
        <f>SUM(D163)</f>
        <v>58736.19</v>
      </c>
    </row>
    <row r="165" spans="1:4" ht="19.5" customHeight="1">
      <c r="A165" s="472" t="s">
        <v>1038</v>
      </c>
      <c r="B165" s="472"/>
      <c r="C165" s="472"/>
      <c r="D165" s="472"/>
    </row>
    <row r="166" spans="1:4" ht="20.25" customHeight="1">
      <c r="A166" s="46" t="s">
        <v>24</v>
      </c>
      <c r="B166" s="46" t="s">
        <v>704</v>
      </c>
      <c r="C166" s="46" t="s">
        <v>705</v>
      </c>
      <c r="D166" s="46" t="s">
        <v>706</v>
      </c>
    </row>
    <row r="167" spans="1:4" ht="35.25" customHeight="1">
      <c r="A167" s="8">
        <v>1</v>
      </c>
      <c r="B167" s="44" t="s">
        <v>866</v>
      </c>
      <c r="C167" s="8">
        <v>2020</v>
      </c>
      <c r="D167" s="189">
        <v>11500</v>
      </c>
    </row>
    <row r="168" spans="1:4" ht="19.5" customHeight="1">
      <c r="A168" s="8">
        <v>2</v>
      </c>
      <c r="B168" s="44" t="s">
        <v>868</v>
      </c>
      <c r="C168" s="8">
        <v>2021</v>
      </c>
      <c r="D168" s="189">
        <v>1476</v>
      </c>
    </row>
    <row r="169" spans="1:4" ht="19.5" customHeight="1">
      <c r="A169" s="8">
        <v>3</v>
      </c>
      <c r="B169" s="44" t="s">
        <v>870</v>
      </c>
      <c r="C169" s="8">
        <v>2021</v>
      </c>
      <c r="D169" s="189">
        <v>325.4</v>
      </c>
    </row>
    <row r="170" spans="1:4" ht="21.75" customHeight="1">
      <c r="A170" s="8">
        <v>4</v>
      </c>
      <c r="B170" s="44" t="s">
        <v>871</v>
      </c>
      <c r="C170" s="8">
        <v>2021</v>
      </c>
      <c r="D170" s="189">
        <v>1980.8</v>
      </c>
    </row>
    <row r="171" spans="1:5" ht="19.5" customHeight="1">
      <c r="A171" s="8">
        <v>5</v>
      </c>
      <c r="B171" s="44" t="s">
        <v>1039</v>
      </c>
      <c r="C171" s="8">
        <v>2022</v>
      </c>
      <c r="D171" s="189">
        <v>29055.06</v>
      </c>
      <c r="E171" s="343"/>
    </row>
    <row r="172" spans="1:5" ht="19.5" customHeight="1">
      <c r="A172" s="8">
        <v>6</v>
      </c>
      <c r="B172" s="44" t="s">
        <v>1040</v>
      </c>
      <c r="C172" s="8">
        <v>2022</v>
      </c>
      <c r="D172" s="189">
        <v>10934</v>
      </c>
      <c r="E172" s="343"/>
    </row>
    <row r="173" spans="1:5" ht="19.5" customHeight="1">
      <c r="A173" s="8">
        <v>7</v>
      </c>
      <c r="B173" s="44" t="s">
        <v>1041</v>
      </c>
      <c r="C173" s="8">
        <v>2022</v>
      </c>
      <c r="D173" s="189">
        <v>2498.96</v>
      </c>
      <c r="E173" s="343"/>
    </row>
    <row r="174" spans="1:5" ht="19.5" customHeight="1">
      <c r="A174" s="8">
        <v>8</v>
      </c>
      <c r="B174" s="44" t="s">
        <v>1042</v>
      </c>
      <c r="C174" s="8">
        <v>2022</v>
      </c>
      <c r="D174" s="189">
        <v>2028.27</v>
      </c>
      <c r="E174" s="343"/>
    </row>
    <row r="175" spans="1:4" ht="11.25" customHeight="1">
      <c r="A175" s="8"/>
      <c r="B175" s="475" t="s">
        <v>0</v>
      </c>
      <c r="C175" s="475"/>
      <c r="D175" s="80">
        <f>SUM(D167:D174)</f>
        <v>59798.49</v>
      </c>
    </row>
    <row r="176" spans="1:4" ht="16.5" customHeight="1">
      <c r="A176" s="470" t="s">
        <v>61</v>
      </c>
      <c r="B176" s="470"/>
      <c r="C176" s="470"/>
      <c r="D176" s="470"/>
    </row>
    <row r="177" spans="1:5" s="12" customFormat="1" ht="16.5" customHeight="1">
      <c r="A177" s="472" t="s">
        <v>1017</v>
      </c>
      <c r="B177" s="472"/>
      <c r="C177" s="472"/>
      <c r="D177" s="472"/>
      <c r="E177" s="13"/>
    </row>
    <row r="178" spans="1:5" s="12" customFormat="1" ht="24" customHeight="1">
      <c r="A178" s="46" t="s">
        <v>24</v>
      </c>
      <c r="B178" s="46" t="s">
        <v>704</v>
      </c>
      <c r="C178" s="46" t="s">
        <v>705</v>
      </c>
      <c r="D178" s="46" t="s">
        <v>706</v>
      </c>
      <c r="E178" s="13"/>
    </row>
    <row r="179" spans="1:5" s="12" customFormat="1" ht="16.5" customHeight="1">
      <c r="A179" s="8">
        <v>1</v>
      </c>
      <c r="B179" s="189" t="s">
        <v>724</v>
      </c>
      <c r="C179" s="344">
        <v>2019</v>
      </c>
      <c r="D179" s="189">
        <v>4254.91</v>
      </c>
      <c r="E179" s="13"/>
    </row>
    <row r="180" spans="1:5" s="12" customFormat="1" ht="16.5" customHeight="1">
      <c r="A180" s="8">
        <v>2</v>
      </c>
      <c r="B180" s="189" t="s">
        <v>724</v>
      </c>
      <c r="C180" s="344">
        <v>2019</v>
      </c>
      <c r="D180" s="189">
        <v>4254.91</v>
      </c>
      <c r="E180" s="13"/>
    </row>
    <row r="181" spans="1:5" s="12" customFormat="1" ht="16.5" customHeight="1">
      <c r="A181" s="471" t="s">
        <v>0</v>
      </c>
      <c r="B181" s="471"/>
      <c r="C181" s="471"/>
      <c r="D181" s="80">
        <f>SUM(D179:D180)</f>
        <v>8509.82</v>
      </c>
      <c r="E181" s="13"/>
    </row>
    <row r="182" spans="1:5" s="12" customFormat="1" ht="16.5" customHeight="1">
      <c r="A182" s="470" t="s">
        <v>67</v>
      </c>
      <c r="B182" s="470"/>
      <c r="C182" s="470"/>
      <c r="D182" s="470"/>
      <c r="E182" s="13"/>
    </row>
    <row r="183" spans="1:5" s="12" customFormat="1" ht="16.5" customHeight="1">
      <c r="A183" s="469" t="s">
        <v>1018</v>
      </c>
      <c r="B183" s="469"/>
      <c r="C183" s="469"/>
      <c r="D183" s="469"/>
      <c r="E183" s="13"/>
    </row>
    <row r="184" spans="1:4" s="12" customFormat="1" ht="16.5" customHeight="1">
      <c r="A184" s="4">
        <v>1</v>
      </c>
      <c r="B184" s="199" t="s">
        <v>531</v>
      </c>
      <c r="C184" s="250">
        <v>2018</v>
      </c>
      <c r="D184" s="345">
        <v>2193.22</v>
      </c>
    </row>
    <row r="185" spans="1:4" s="1" customFormat="1" ht="16.5" customHeight="1">
      <c r="A185" s="4">
        <v>2</v>
      </c>
      <c r="B185" s="199" t="s">
        <v>532</v>
      </c>
      <c r="C185" s="250">
        <v>2018</v>
      </c>
      <c r="D185" s="345">
        <v>544.13</v>
      </c>
    </row>
    <row r="186" spans="1:4" s="1" customFormat="1" ht="30" customHeight="1">
      <c r="A186" s="4">
        <v>3</v>
      </c>
      <c r="B186" s="44" t="s">
        <v>625</v>
      </c>
      <c r="C186" s="8">
        <v>2019</v>
      </c>
      <c r="D186" s="189">
        <v>2300</v>
      </c>
    </row>
    <row r="187" spans="1:4" s="1" customFormat="1" ht="28.5" customHeight="1">
      <c r="A187" s="4">
        <v>4</v>
      </c>
      <c r="B187" s="44" t="s">
        <v>626</v>
      </c>
      <c r="C187" s="8">
        <v>2019</v>
      </c>
      <c r="D187" s="189">
        <v>360</v>
      </c>
    </row>
    <row r="188" spans="1:4" s="1" customFormat="1" ht="16.5" customHeight="1">
      <c r="A188" s="4">
        <v>5</v>
      </c>
      <c r="B188" s="44" t="s">
        <v>627</v>
      </c>
      <c r="C188" s="8">
        <v>2019</v>
      </c>
      <c r="D188" s="189">
        <f>1150*1.23</f>
        <v>1414.5</v>
      </c>
    </row>
    <row r="189" spans="1:4" s="1" customFormat="1" ht="16.5" customHeight="1">
      <c r="A189" s="4">
        <v>6</v>
      </c>
      <c r="B189" s="128" t="s">
        <v>736</v>
      </c>
      <c r="C189" s="9">
        <v>2020</v>
      </c>
      <c r="D189" s="346">
        <v>2632.57</v>
      </c>
    </row>
    <row r="190" spans="1:4" s="1" customFormat="1" ht="16.5" customHeight="1">
      <c r="A190" s="4">
        <v>7</v>
      </c>
      <c r="B190" s="128" t="s">
        <v>736</v>
      </c>
      <c r="C190" s="250">
        <v>2020</v>
      </c>
      <c r="D190" s="346">
        <v>2632.57</v>
      </c>
    </row>
    <row r="191" spans="1:4" s="1" customFormat="1" ht="16.5" customHeight="1">
      <c r="A191" s="4">
        <v>8</v>
      </c>
      <c r="B191" s="128" t="s">
        <v>736</v>
      </c>
      <c r="C191" s="8">
        <v>2020</v>
      </c>
      <c r="D191" s="346">
        <v>2632.57</v>
      </c>
    </row>
    <row r="192" spans="1:4" s="11" customFormat="1" ht="24" customHeight="1">
      <c r="A192" s="4">
        <v>9</v>
      </c>
      <c r="B192" s="44" t="s">
        <v>893</v>
      </c>
      <c r="C192" s="8">
        <v>2021</v>
      </c>
      <c r="D192" s="346">
        <v>1654.35</v>
      </c>
    </row>
    <row r="193" spans="1:4" ht="16.5" customHeight="1">
      <c r="A193" s="4">
        <v>10</v>
      </c>
      <c r="B193" s="44" t="s">
        <v>894</v>
      </c>
      <c r="C193" s="8">
        <v>2021</v>
      </c>
      <c r="D193" s="189">
        <v>1598.05</v>
      </c>
    </row>
    <row r="194" spans="1:4" ht="16.5" customHeight="1">
      <c r="A194" s="4">
        <v>11</v>
      </c>
      <c r="B194" s="44" t="s">
        <v>895</v>
      </c>
      <c r="C194" s="8">
        <v>2021</v>
      </c>
      <c r="D194" s="189">
        <v>3001.2</v>
      </c>
    </row>
    <row r="195" spans="1:4" ht="16.5" customHeight="1">
      <c r="A195" s="4">
        <v>12</v>
      </c>
      <c r="B195" s="44" t="s">
        <v>896</v>
      </c>
      <c r="C195" s="8">
        <v>2021</v>
      </c>
      <c r="D195" s="189">
        <v>2140.2</v>
      </c>
    </row>
    <row r="196" spans="1:4" ht="16.5" customHeight="1">
      <c r="A196" s="4">
        <v>13</v>
      </c>
      <c r="B196" s="44" t="s">
        <v>897</v>
      </c>
      <c r="C196" s="8">
        <v>2021</v>
      </c>
      <c r="D196" s="189">
        <v>780</v>
      </c>
    </row>
    <row r="197" spans="1:4" ht="16.5" customHeight="1">
      <c r="A197" s="4">
        <v>14</v>
      </c>
      <c r="B197" s="44" t="s">
        <v>898</v>
      </c>
      <c r="C197" s="8">
        <v>2021</v>
      </c>
      <c r="D197" s="189">
        <v>3042.81</v>
      </c>
    </row>
    <row r="198" spans="1:5" ht="16.5" customHeight="1">
      <c r="A198" s="471" t="s">
        <v>0</v>
      </c>
      <c r="B198" s="471"/>
      <c r="C198" s="471"/>
      <c r="D198" s="347">
        <f>SUM(D184:D197)</f>
        <v>26926.170000000002</v>
      </c>
      <c r="E198" s="467"/>
    </row>
    <row r="199" spans="1:5" ht="16.5" customHeight="1">
      <c r="A199" s="473" t="s">
        <v>1044</v>
      </c>
      <c r="B199" s="473"/>
      <c r="C199" s="473"/>
      <c r="D199" s="473"/>
      <c r="E199" s="467"/>
    </row>
    <row r="200" spans="1:5" ht="16.5" customHeight="1">
      <c r="A200" s="8">
        <v>1</v>
      </c>
      <c r="B200" s="44" t="s">
        <v>533</v>
      </c>
      <c r="C200" s="8">
        <v>2018</v>
      </c>
      <c r="D200" s="200">
        <v>3514.65</v>
      </c>
      <c r="E200" s="467"/>
    </row>
    <row r="201" spans="1:5" ht="16.5" customHeight="1">
      <c r="A201" s="471" t="s">
        <v>0</v>
      </c>
      <c r="B201" s="471"/>
      <c r="C201" s="471"/>
      <c r="D201" s="80">
        <f>SUM(D200)</f>
        <v>3514.65</v>
      </c>
      <c r="E201" s="467"/>
    </row>
    <row r="202" spans="1:5" ht="14.25" customHeight="1">
      <c r="A202" s="470" t="s">
        <v>752</v>
      </c>
      <c r="B202" s="470"/>
      <c r="C202" s="470"/>
      <c r="D202" s="470"/>
      <c r="E202" s="467"/>
    </row>
    <row r="203" spans="1:5" ht="19.5" customHeight="1">
      <c r="A203" s="472" t="s">
        <v>1053</v>
      </c>
      <c r="B203" s="472"/>
      <c r="C203" s="472"/>
      <c r="D203" s="472"/>
      <c r="E203" s="467"/>
    </row>
    <row r="204" spans="1:5" s="11" customFormat="1" ht="15" customHeight="1">
      <c r="A204" s="4">
        <v>1</v>
      </c>
      <c r="B204" s="193" t="s">
        <v>536</v>
      </c>
      <c r="C204" s="98">
        <v>2018</v>
      </c>
      <c r="D204" s="348">
        <v>1832.7</v>
      </c>
      <c r="E204" s="468"/>
    </row>
    <row r="205" spans="1:5" s="11" customFormat="1" ht="15" customHeight="1">
      <c r="A205" s="4">
        <v>2</v>
      </c>
      <c r="B205" s="193" t="s">
        <v>537</v>
      </c>
      <c r="C205" s="98">
        <v>2018</v>
      </c>
      <c r="D205" s="348">
        <v>4230.4</v>
      </c>
      <c r="E205" s="468"/>
    </row>
    <row r="206" spans="1:5" s="11" customFormat="1" ht="15" customHeight="1">
      <c r="A206" s="4">
        <v>3</v>
      </c>
      <c r="B206" s="193" t="s">
        <v>538</v>
      </c>
      <c r="C206" s="98">
        <v>2018</v>
      </c>
      <c r="D206" s="348">
        <v>1585</v>
      </c>
      <c r="E206" s="21"/>
    </row>
    <row r="207" spans="1:5" s="11" customFormat="1" ht="11.25" customHeight="1">
      <c r="A207" s="4">
        <v>4</v>
      </c>
      <c r="B207" s="193" t="s">
        <v>539</v>
      </c>
      <c r="C207" s="98">
        <v>2018</v>
      </c>
      <c r="D207" s="348">
        <v>3000</v>
      </c>
      <c r="E207" s="21"/>
    </row>
    <row r="208" spans="1:5" s="11" customFormat="1" ht="21.75" customHeight="1">
      <c r="A208" s="4">
        <v>5</v>
      </c>
      <c r="B208" s="193" t="s">
        <v>540</v>
      </c>
      <c r="C208" s="98">
        <v>2018</v>
      </c>
      <c r="D208" s="348">
        <v>17212.46</v>
      </c>
      <c r="E208" s="21"/>
    </row>
    <row r="209" spans="1:4" s="11" customFormat="1" ht="17.25" customHeight="1">
      <c r="A209" s="4">
        <v>6</v>
      </c>
      <c r="B209" s="44" t="s">
        <v>541</v>
      </c>
      <c r="C209" s="8">
        <v>2018</v>
      </c>
      <c r="D209" s="341">
        <v>4147.58</v>
      </c>
    </row>
    <row r="210" spans="1:4" s="11" customFormat="1" ht="17.25" customHeight="1">
      <c r="A210" s="4">
        <v>7</v>
      </c>
      <c r="B210" s="44" t="s">
        <v>542</v>
      </c>
      <c r="C210" s="8">
        <v>2018</v>
      </c>
      <c r="D210" s="341">
        <v>1709.7</v>
      </c>
    </row>
    <row r="211" spans="1:4" s="11" customFormat="1" ht="17.25" customHeight="1">
      <c r="A211" s="4">
        <v>8</v>
      </c>
      <c r="B211" s="44" t="s">
        <v>543</v>
      </c>
      <c r="C211" s="8">
        <v>2018</v>
      </c>
      <c r="D211" s="341">
        <v>5900</v>
      </c>
    </row>
    <row r="212" spans="1:4" s="11" customFormat="1" ht="17.25" customHeight="1">
      <c r="A212" s="4">
        <v>9</v>
      </c>
      <c r="B212" s="44" t="s">
        <v>643</v>
      </c>
      <c r="C212" s="8">
        <v>2019</v>
      </c>
      <c r="D212" s="341">
        <v>429.28</v>
      </c>
    </row>
    <row r="213" spans="1:4" s="11" customFormat="1" ht="17.25" customHeight="1">
      <c r="A213" s="4">
        <v>10</v>
      </c>
      <c r="B213" s="44" t="s">
        <v>644</v>
      </c>
      <c r="C213" s="8">
        <v>2019</v>
      </c>
      <c r="D213" s="341">
        <v>290</v>
      </c>
    </row>
    <row r="214" spans="1:4" s="11" customFormat="1" ht="17.25" customHeight="1">
      <c r="A214" s="4">
        <v>11</v>
      </c>
      <c r="B214" s="44" t="s">
        <v>645</v>
      </c>
      <c r="C214" s="8">
        <v>2019</v>
      </c>
      <c r="D214" s="341">
        <v>250</v>
      </c>
    </row>
    <row r="215" spans="1:5" s="11" customFormat="1" ht="15" customHeight="1">
      <c r="A215" s="4">
        <v>12</v>
      </c>
      <c r="B215" s="44" t="s">
        <v>646</v>
      </c>
      <c r="C215" s="8">
        <v>2019</v>
      </c>
      <c r="D215" s="341">
        <v>380</v>
      </c>
      <c r="E215" s="474"/>
    </row>
    <row r="216" spans="1:5" s="11" customFormat="1" ht="24" customHeight="1">
      <c r="A216" s="4">
        <v>13</v>
      </c>
      <c r="B216" s="44" t="s">
        <v>647</v>
      </c>
      <c r="C216" s="8">
        <v>2019</v>
      </c>
      <c r="D216" s="341">
        <v>339.99</v>
      </c>
      <c r="E216" s="474"/>
    </row>
    <row r="217" spans="1:4" s="11" customFormat="1" ht="18" customHeight="1">
      <c r="A217" s="4">
        <v>14</v>
      </c>
      <c r="B217" s="44" t="s">
        <v>648</v>
      </c>
      <c r="C217" s="8">
        <v>2019</v>
      </c>
      <c r="D217" s="341">
        <v>599.01</v>
      </c>
    </row>
    <row r="218" spans="1:4" s="11" customFormat="1" ht="18" customHeight="1">
      <c r="A218" s="4">
        <v>15</v>
      </c>
      <c r="B218" s="193" t="s">
        <v>914</v>
      </c>
      <c r="C218" s="98">
        <v>2021</v>
      </c>
      <c r="D218" s="348">
        <v>17653.21</v>
      </c>
    </row>
    <row r="219" spans="1:4" s="11" customFormat="1" ht="18" customHeight="1">
      <c r="A219" s="4">
        <v>16</v>
      </c>
      <c r="B219" s="193" t="s">
        <v>915</v>
      </c>
      <c r="C219" s="98">
        <v>2021</v>
      </c>
      <c r="D219" s="348">
        <v>2447.7</v>
      </c>
    </row>
    <row r="220" spans="1:4" s="11" customFormat="1" ht="14.25" customHeight="1">
      <c r="A220" s="4">
        <v>17</v>
      </c>
      <c r="B220" s="193" t="s">
        <v>916</v>
      </c>
      <c r="C220" s="98">
        <v>2021</v>
      </c>
      <c r="D220" s="348">
        <v>35212.5</v>
      </c>
    </row>
    <row r="221" spans="1:4" s="11" customFormat="1" ht="18" customHeight="1">
      <c r="A221" s="471" t="s">
        <v>0</v>
      </c>
      <c r="B221" s="471"/>
      <c r="C221" s="471"/>
      <c r="D221" s="347">
        <f>SUM(D204:D220)</f>
        <v>97219.53</v>
      </c>
    </row>
    <row r="222" spans="1:4" s="11" customFormat="1" ht="21" customHeight="1">
      <c r="A222" s="472" t="s">
        <v>1017</v>
      </c>
      <c r="B222" s="472"/>
      <c r="C222" s="472"/>
      <c r="D222" s="472"/>
    </row>
    <row r="223" spans="1:4" s="11" customFormat="1" ht="18" customHeight="1">
      <c r="A223" s="8">
        <v>1</v>
      </c>
      <c r="B223" s="44" t="s">
        <v>737</v>
      </c>
      <c r="C223" s="8">
        <v>2020</v>
      </c>
      <c r="D223" s="341">
        <v>24590</v>
      </c>
    </row>
    <row r="224" spans="1:4" s="11" customFormat="1" ht="18" customHeight="1">
      <c r="A224" s="8">
        <v>2</v>
      </c>
      <c r="B224" s="44" t="s">
        <v>738</v>
      </c>
      <c r="C224" s="8">
        <v>2020</v>
      </c>
      <c r="D224" s="341">
        <v>76982.71</v>
      </c>
    </row>
    <row r="225" spans="1:4" s="11" customFormat="1" ht="18" customHeight="1">
      <c r="A225" s="8">
        <v>3</v>
      </c>
      <c r="B225" s="44" t="s">
        <v>739</v>
      </c>
      <c r="C225" s="8">
        <v>2020</v>
      </c>
      <c r="D225" s="341">
        <v>2250</v>
      </c>
    </row>
    <row r="226" spans="1:4" s="11" customFormat="1" ht="18" customHeight="1">
      <c r="A226" s="8">
        <v>4</v>
      </c>
      <c r="B226" s="44" t="s">
        <v>740</v>
      </c>
      <c r="C226" s="8">
        <v>2020</v>
      </c>
      <c r="D226" s="341">
        <v>1500</v>
      </c>
    </row>
    <row r="227" spans="1:4" s="11" customFormat="1" ht="18" customHeight="1">
      <c r="A227" s="8">
        <v>5</v>
      </c>
      <c r="B227" s="44" t="s">
        <v>741</v>
      </c>
      <c r="C227" s="8">
        <v>2020</v>
      </c>
      <c r="D227" s="341">
        <v>750</v>
      </c>
    </row>
    <row r="228" spans="1:4" s="11" customFormat="1" ht="18" customHeight="1">
      <c r="A228" s="8">
        <v>6</v>
      </c>
      <c r="B228" s="44" t="s">
        <v>742</v>
      </c>
      <c r="C228" s="8">
        <v>2020</v>
      </c>
      <c r="D228" s="341">
        <v>40200</v>
      </c>
    </row>
    <row r="229" spans="1:4" s="11" customFormat="1" ht="18" customHeight="1">
      <c r="A229" s="8">
        <v>7</v>
      </c>
      <c r="B229" s="44" t="s">
        <v>743</v>
      </c>
      <c r="C229" s="8">
        <v>2020</v>
      </c>
      <c r="D229" s="341">
        <v>2345</v>
      </c>
    </row>
    <row r="230" spans="1:4" s="12" customFormat="1" ht="18" customHeight="1">
      <c r="A230" s="8">
        <v>8</v>
      </c>
      <c r="B230" s="44" t="s">
        <v>744</v>
      </c>
      <c r="C230" s="8">
        <v>2020</v>
      </c>
      <c r="D230" s="341">
        <v>931</v>
      </c>
    </row>
    <row r="231" spans="1:4" s="12" customFormat="1" ht="18" customHeight="1">
      <c r="A231" s="8">
        <v>9</v>
      </c>
      <c r="B231" s="44" t="s">
        <v>745</v>
      </c>
      <c r="C231" s="8">
        <v>2020</v>
      </c>
      <c r="D231" s="341">
        <v>13596</v>
      </c>
    </row>
    <row r="232" spans="1:4" s="12" customFormat="1" ht="18" customHeight="1">
      <c r="A232" s="8">
        <v>10</v>
      </c>
      <c r="B232" s="44" t="s">
        <v>746</v>
      </c>
      <c r="C232" s="8">
        <v>2020</v>
      </c>
      <c r="D232" s="341">
        <v>2999</v>
      </c>
    </row>
    <row r="233" spans="1:4" s="12" customFormat="1" ht="18" customHeight="1">
      <c r="A233" s="8">
        <v>11</v>
      </c>
      <c r="B233" s="44" t="s">
        <v>747</v>
      </c>
      <c r="C233" s="8">
        <v>2020</v>
      </c>
      <c r="D233" s="341">
        <v>369.99</v>
      </c>
    </row>
    <row r="234" spans="1:4" s="12" customFormat="1" ht="18" customHeight="1">
      <c r="A234" s="8">
        <v>12</v>
      </c>
      <c r="B234" s="44" t="s">
        <v>748</v>
      </c>
      <c r="C234" s="8">
        <v>2020</v>
      </c>
      <c r="D234" s="341">
        <v>519</v>
      </c>
    </row>
    <row r="235" spans="1:4" s="12" customFormat="1" ht="18" customHeight="1">
      <c r="A235" s="8">
        <v>13</v>
      </c>
      <c r="B235" s="44" t="s">
        <v>749</v>
      </c>
      <c r="C235" s="8">
        <v>2020</v>
      </c>
      <c r="D235" s="341">
        <v>974.96</v>
      </c>
    </row>
    <row r="236" spans="1:4" s="12" customFormat="1" ht="23.25" customHeight="1">
      <c r="A236" s="8">
        <v>14</v>
      </c>
      <c r="B236" s="193" t="s">
        <v>917</v>
      </c>
      <c r="C236" s="98">
        <v>2021</v>
      </c>
      <c r="D236" s="348">
        <v>40200</v>
      </c>
    </row>
    <row r="237" spans="1:4" s="12" customFormat="1" ht="18" customHeight="1">
      <c r="A237" s="8">
        <v>15</v>
      </c>
      <c r="B237" s="193" t="s">
        <v>918</v>
      </c>
      <c r="C237" s="98">
        <v>2021</v>
      </c>
      <c r="D237" s="348">
        <v>519.99</v>
      </c>
    </row>
    <row r="238" spans="1:4" s="12" customFormat="1" ht="27" customHeight="1">
      <c r="A238" s="8">
        <v>16</v>
      </c>
      <c r="B238" s="193" t="s">
        <v>919</v>
      </c>
      <c r="C238" s="98">
        <v>2021</v>
      </c>
      <c r="D238" s="348">
        <v>3500</v>
      </c>
    </row>
    <row r="239" spans="1:4" s="12" customFormat="1" ht="18" customHeight="1">
      <c r="A239" s="8">
        <v>17</v>
      </c>
      <c r="B239" s="193" t="s">
        <v>920</v>
      </c>
      <c r="C239" s="98">
        <v>2021</v>
      </c>
      <c r="D239" s="348">
        <v>2447.7</v>
      </c>
    </row>
    <row r="240" spans="1:4" s="12" customFormat="1" ht="28.5" customHeight="1">
      <c r="A240" s="8">
        <v>18</v>
      </c>
      <c r="B240" s="193" t="s">
        <v>1054</v>
      </c>
      <c r="C240" s="98">
        <v>2022</v>
      </c>
      <c r="D240" s="348">
        <v>4000</v>
      </c>
    </row>
    <row r="241" spans="1:4" s="12" customFormat="1" ht="18" customHeight="1">
      <c r="A241" s="8">
        <v>19</v>
      </c>
      <c r="B241" s="193" t="s">
        <v>1055</v>
      </c>
      <c r="C241" s="98">
        <v>2022</v>
      </c>
      <c r="D241" s="348">
        <v>1199.9</v>
      </c>
    </row>
    <row r="242" spans="1:4" s="12" customFormat="1" ht="27.75" customHeight="1">
      <c r="A242" s="8">
        <v>20</v>
      </c>
      <c r="B242" s="193" t="s">
        <v>1056</v>
      </c>
      <c r="C242" s="98">
        <v>2022</v>
      </c>
      <c r="D242" s="348">
        <v>11570</v>
      </c>
    </row>
    <row r="243" spans="1:4" s="12" customFormat="1" ht="18" customHeight="1">
      <c r="A243" s="8">
        <v>21</v>
      </c>
      <c r="B243" s="193" t="s">
        <v>1057</v>
      </c>
      <c r="C243" s="98">
        <v>2019</v>
      </c>
      <c r="D243" s="348">
        <v>5258.97</v>
      </c>
    </row>
    <row r="244" spans="1:4" s="12" customFormat="1" ht="30" customHeight="1">
      <c r="A244" s="8">
        <v>22</v>
      </c>
      <c r="B244" s="193" t="s">
        <v>1058</v>
      </c>
      <c r="C244" s="98">
        <v>2022</v>
      </c>
      <c r="D244" s="348">
        <v>3829</v>
      </c>
    </row>
    <row r="245" spans="1:4" s="12" customFormat="1" ht="25.5" customHeight="1">
      <c r="A245" s="8">
        <v>23</v>
      </c>
      <c r="B245" s="193" t="s">
        <v>1059</v>
      </c>
      <c r="C245" s="98">
        <v>2022</v>
      </c>
      <c r="D245" s="348">
        <v>5011</v>
      </c>
    </row>
    <row r="246" spans="1:4" s="11" customFormat="1" ht="18" customHeight="1">
      <c r="A246" s="8"/>
      <c r="B246" s="44"/>
      <c r="C246" s="8"/>
      <c r="D246" s="342">
        <f>SUM(D223:D245)</f>
        <v>245544.22</v>
      </c>
    </row>
    <row r="247" spans="1:4" s="11" customFormat="1" ht="19.5" customHeight="1">
      <c r="A247" s="472" t="s">
        <v>1028</v>
      </c>
      <c r="B247" s="472"/>
      <c r="C247" s="472"/>
      <c r="D247" s="472"/>
    </row>
    <row r="248" spans="1:4" s="11" customFormat="1" ht="18" customHeight="1">
      <c r="A248" s="8">
        <v>1</v>
      </c>
      <c r="B248" s="44" t="s">
        <v>750</v>
      </c>
      <c r="C248" s="8">
        <v>2020</v>
      </c>
      <c r="D248" s="189">
        <v>48217.58</v>
      </c>
    </row>
    <row r="249" spans="1:4" s="11" customFormat="1" ht="18" customHeight="1">
      <c r="A249" s="8"/>
      <c r="B249" s="44"/>
      <c r="C249" s="44"/>
      <c r="D249" s="349">
        <f>SUM(D248)</f>
        <v>48217.58</v>
      </c>
    </row>
    <row r="250" spans="1:4" s="11" customFormat="1" ht="15" customHeight="1">
      <c r="A250" s="470" t="s">
        <v>656</v>
      </c>
      <c r="B250" s="470"/>
      <c r="C250" s="470"/>
      <c r="D250" s="470"/>
    </row>
    <row r="251" spans="1:4" s="11" customFormat="1" ht="15" customHeight="1">
      <c r="A251" s="472" t="s">
        <v>1063</v>
      </c>
      <c r="B251" s="472"/>
      <c r="C251" s="472"/>
      <c r="D251" s="472"/>
    </row>
    <row r="252" spans="1:4" s="11" customFormat="1" ht="15" customHeight="1">
      <c r="A252" s="8">
        <v>1</v>
      </c>
      <c r="B252" s="193" t="s">
        <v>483</v>
      </c>
      <c r="C252" s="38">
        <v>2018</v>
      </c>
      <c r="D252" s="350">
        <v>2460</v>
      </c>
    </row>
    <row r="253" spans="1:4" s="11" customFormat="1" ht="15.75" customHeight="1">
      <c r="A253" s="8">
        <v>2</v>
      </c>
      <c r="B253" s="44" t="s">
        <v>753</v>
      </c>
      <c r="C253" s="8">
        <v>2020</v>
      </c>
      <c r="D253" s="200">
        <v>8750</v>
      </c>
    </row>
    <row r="254" spans="1:4" s="11" customFormat="1" ht="19.5" customHeight="1">
      <c r="A254" s="8">
        <v>3</v>
      </c>
      <c r="B254" s="44" t="s">
        <v>936</v>
      </c>
      <c r="C254" s="8">
        <v>2021</v>
      </c>
      <c r="D254" s="200">
        <v>3399</v>
      </c>
    </row>
    <row r="255" spans="1:4" s="11" customFormat="1" ht="15" customHeight="1">
      <c r="A255" s="8">
        <v>4</v>
      </c>
      <c r="B255" s="44" t="s">
        <v>937</v>
      </c>
      <c r="C255" s="8">
        <v>2021</v>
      </c>
      <c r="D255" s="200">
        <v>11960</v>
      </c>
    </row>
    <row r="256" spans="1:4" s="11" customFormat="1" ht="15" customHeight="1">
      <c r="A256" s="8">
        <v>5</v>
      </c>
      <c r="B256" s="193" t="s">
        <v>938</v>
      </c>
      <c r="C256" s="98">
        <v>2021</v>
      </c>
      <c r="D256" s="309">
        <v>566.72</v>
      </c>
    </row>
    <row r="257" spans="1:4" s="11" customFormat="1" ht="27.75" customHeight="1">
      <c r="A257" s="8">
        <v>6</v>
      </c>
      <c r="B257" s="44" t="s">
        <v>1061</v>
      </c>
      <c r="C257" s="8">
        <v>2022</v>
      </c>
      <c r="D257" s="200">
        <v>5785</v>
      </c>
    </row>
    <row r="258" spans="1:4" s="11" customFormat="1" ht="15" customHeight="1">
      <c r="A258" s="8">
        <v>7</v>
      </c>
      <c r="B258" s="44" t="s">
        <v>1062</v>
      </c>
      <c r="C258" s="8">
        <v>2022</v>
      </c>
      <c r="D258" s="200">
        <v>8750</v>
      </c>
    </row>
    <row r="259" spans="1:5" s="11" customFormat="1" ht="15" customHeight="1">
      <c r="A259" s="471" t="s">
        <v>0</v>
      </c>
      <c r="B259" s="471"/>
      <c r="C259" s="471"/>
      <c r="D259" s="78">
        <f>SUM(D252:D258)</f>
        <v>41670.72</v>
      </c>
      <c r="E259" s="468"/>
    </row>
    <row r="260" spans="1:5" s="11" customFormat="1" ht="16.5" customHeight="1">
      <c r="A260" s="472" t="s">
        <v>1017</v>
      </c>
      <c r="B260" s="472"/>
      <c r="C260" s="472"/>
      <c r="D260" s="472"/>
      <c r="E260" s="468"/>
    </row>
    <row r="261" spans="1:5" s="11" customFormat="1" ht="15" customHeight="1">
      <c r="A261" s="8">
        <v>1</v>
      </c>
      <c r="B261" s="44" t="s">
        <v>754</v>
      </c>
      <c r="C261" s="8">
        <v>2020</v>
      </c>
      <c r="D261" s="189">
        <v>10000.97</v>
      </c>
      <c r="E261" s="468"/>
    </row>
    <row r="262" spans="1:5" s="11" customFormat="1" ht="15" customHeight="1">
      <c r="A262" s="8">
        <v>2</v>
      </c>
      <c r="B262" s="44" t="s">
        <v>755</v>
      </c>
      <c r="C262" s="8">
        <v>2020</v>
      </c>
      <c r="D262" s="189">
        <v>6551.72</v>
      </c>
      <c r="E262" s="468"/>
    </row>
    <row r="263" spans="1:5" s="11" customFormat="1" ht="15" customHeight="1">
      <c r="A263" s="8">
        <v>3</v>
      </c>
      <c r="B263" s="44" t="s">
        <v>756</v>
      </c>
      <c r="C263" s="8">
        <v>2020</v>
      </c>
      <c r="D263" s="189">
        <v>3704.01</v>
      </c>
      <c r="E263" s="468"/>
    </row>
    <row r="264" spans="1:5" s="11" customFormat="1" ht="15" customHeight="1">
      <c r="A264" s="8">
        <v>4</v>
      </c>
      <c r="B264" s="44" t="s">
        <v>757</v>
      </c>
      <c r="C264" s="8">
        <v>2020</v>
      </c>
      <c r="D264" s="189">
        <v>6798</v>
      </c>
      <c r="E264" s="468"/>
    </row>
    <row r="265" spans="1:5" s="11" customFormat="1" ht="15" customHeight="1">
      <c r="A265" s="8">
        <v>5</v>
      </c>
      <c r="B265" s="44" t="s">
        <v>939</v>
      </c>
      <c r="C265" s="8">
        <v>2021</v>
      </c>
      <c r="D265" s="189">
        <v>3899</v>
      </c>
      <c r="E265" s="468"/>
    </row>
    <row r="266" spans="1:5" s="11" customFormat="1" ht="15" customHeight="1">
      <c r="A266" s="8">
        <v>6</v>
      </c>
      <c r="B266" s="44" t="s">
        <v>940</v>
      </c>
      <c r="C266" s="8">
        <v>2021</v>
      </c>
      <c r="D266" s="189">
        <v>3999</v>
      </c>
      <c r="E266" s="468"/>
    </row>
    <row r="267" spans="1:5" s="11" customFormat="1" ht="15" customHeight="1">
      <c r="A267" s="8">
        <v>7</v>
      </c>
      <c r="B267" s="193" t="s">
        <v>941</v>
      </c>
      <c r="C267" s="98">
        <v>2021</v>
      </c>
      <c r="D267" s="194">
        <v>1199</v>
      </c>
      <c r="E267" s="468"/>
    </row>
    <row r="268" spans="1:5" s="11" customFormat="1" ht="15" customHeight="1">
      <c r="A268" s="8">
        <v>8</v>
      </c>
      <c r="B268" s="193" t="s">
        <v>942</v>
      </c>
      <c r="C268" s="98">
        <v>2021</v>
      </c>
      <c r="D268" s="194">
        <v>1449</v>
      </c>
      <c r="E268" s="468"/>
    </row>
    <row r="269" spans="1:5" s="11" customFormat="1" ht="23.25" customHeight="1">
      <c r="A269" s="8">
        <v>9</v>
      </c>
      <c r="B269" s="193" t="s">
        <v>1064</v>
      </c>
      <c r="C269" s="98">
        <v>2022</v>
      </c>
      <c r="D269" s="194">
        <v>4000</v>
      </c>
      <c r="E269" s="468"/>
    </row>
    <row r="270" spans="1:5" s="11" customFormat="1" ht="17.25" customHeight="1">
      <c r="A270" s="8">
        <v>10</v>
      </c>
      <c r="B270" s="193" t="s">
        <v>1065</v>
      </c>
      <c r="C270" s="98">
        <v>2022</v>
      </c>
      <c r="D270" s="194">
        <v>10276</v>
      </c>
      <c r="E270" s="468"/>
    </row>
    <row r="271" spans="1:5" s="11" customFormat="1" ht="20.25" customHeight="1">
      <c r="A271" s="8">
        <v>11</v>
      </c>
      <c r="B271" s="193" t="s">
        <v>1066</v>
      </c>
      <c r="C271" s="98">
        <v>2022</v>
      </c>
      <c r="D271" s="194">
        <v>2460</v>
      </c>
      <c r="E271" s="468"/>
    </row>
    <row r="272" spans="1:5" s="11" customFormat="1" ht="22.5" customHeight="1">
      <c r="A272" s="8">
        <v>12</v>
      </c>
      <c r="B272" s="193" t="s">
        <v>1067</v>
      </c>
      <c r="C272" s="98">
        <v>2022</v>
      </c>
      <c r="D272" s="194">
        <v>12280</v>
      </c>
      <c r="E272" s="468"/>
    </row>
    <row r="273" spans="1:5" ht="18" customHeight="1">
      <c r="A273" s="8"/>
      <c r="B273" s="47" t="s">
        <v>0</v>
      </c>
      <c r="C273" s="44"/>
      <c r="D273" s="80">
        <f>SUM(D261:D272)</f>
        <v>66616.7</v>
      </c>
      <c r="E273" s="468"/>
    </row>
    <row r="274" spans="1:5" s="11" customFormat="1" ht="14.25" customHeight="1">
      <c r="A274" s="470" t="s">
        <v>77</v>
      </c>
      <c r="B274" s="470"/>
      <c r="C274" s="470"/>
      <c r="D274" s="470"/>
      <c r="E274" s="468"/>
    </row>
    <row r="275" spans="1:5" s="11" customFormat="1" ht="19.5" customHeight="1">
      <c r="A275" s="472" t="s">
        <v>1068</v>
      </c>
      <c r="B275" s="472"/>
      <c r="C275" s="472"/>
      <c r="D275" s="472"/>
      <c r="E275" s="468"/>
    </row>
    <row r="276" spans="1:5" s="11" customFormat="1" ht="15" customHeight="1">
      <c r="A276" s="4">
        <v>1</v>
      </c>
      <c r="B276" s="44" t="s">
        <v>761</v>
      </c>
      <c r="C276" s="8">
        <v>2018</v>
      </c>
      <c r="D276" s="189">
        <v>6066.23</v>
      </c>
      <c r="E276" s="21"/>
    </row>
    <row r="277" spans="1:5" s="11" customFormat="1" ht="15" customHeight="1">
      <c r="A277" s="4">
        <v>2</v>
      </c>
      <c r="B277" s="44" t="s">
        <v>545</v>
      </c>
      <c r="C277" s="8">
        <v>2018</v>
      </c>
      <c r="D277" s="189">
        <v>5696.28</v>
      </c>
      <c r="E277" s="21"/>
    </row>
    <row r="278" spans="1:5" s="11" customFormat="1" ht="15" customHeight="1">
      <c r="A278" s="4">
        <v>3</v>
      </c>
      <c r="B278" s="44" t="s">
        <v>546</v>
      </c>
      <c r="C278" s="8">
        <v>2018</v>
      </c>
      <c r="D278" s="189">
        <v>6599.9</v>
      </c>
      <c r="E278" s="21"/>
    </row>
    <row r="279" spans="1:5" s="11" customFormat="1" ht="15" customHeight="1">
      <c r="A279" s="4">
        <v>4</v>
      </c>
      <c r="B279" s="44" t="s">
        <v>761</v>
      </c>
      <c r="C279" s="8">
        <v>2019</v>
      </c>
      <c r="D279" s="189">
        <v>5950</v>
      </c>
      <c r="E279" s="21"/>
    </row>
    <row r="280" spans="1:5" s="11" customFormat="1" ht="15" customHeight="1">
      <c r="A280" s="4">
        <v>5</v>
      </c>
      <c r="B280" s="44" t="s">
        <v>761</v>
      </c>
      <c r="C280" s="8">
        <v>2020</v>
      </c>
      <c r="D280" s="189">
        <v>7000</v>
      </c>
      <c r="E280" s="21"/>
    </row>
    <row r="281" spans="1:5" s="11" customFormat="1" ht="15" customHeight="1">
      <c r="A281" s="4">
        <v>6</v>
      </c>
      <c r="B281" s="44" t="s">
        <v>762</v>
      </c>
      <c r="C281" s="8">
        <v>2020</v>
      </c>
      <c r="D281" s="189">
        <v>1044.27</v>
      </c>
      <c r="E281" s="21"/>
    </row>
    <row r="282" spans="1:5" s="11" customFormat="1" ht="15" customHeight="1">
      <c r="A282" s="4">
        <v>7</v>
      </c>
      <c r="B282" s="44" t="s">
        <v>951</v>
      </c>
      <c r="C282" s="8">
        <v>2021</v>
      </c>
      <c r="D282" s="189">
        <v>7150</v>
      </c>
      <c r="E282" s="21"/>
    </row>
    <row r="283" spans="1:5" s="11" customFormat="1" ht="15" customHeight="1">
      <c r="A283" s="4">
        <v>8</v>
      </c>
      <c r="B283" s="44" t="s">
        <v>914</v>
      </c>
      <c r="C283" s="250">
        <v>2021</v>
      </c>
      <c r="D283" s="189">
        <v>8345</v>
      </c>
      <c r="E283" s="21"/>
    </row>
    <row r="284" spans="1:5" s="11" customFormat="1" ht="15" customHeight="1">
      <c r="A284" s="4">
        <v>9</v>
      </c>
      <c r="B284" s="44" t="s">
        <v>1069</v>
      </c>
      <c r="C284" s="250">
        <v>2022</v>
      </c>
      <c r="D284" s="189">
        <v>5785</v>
      </c>
      <c r="E284" s="21"/>
    </row>
    <row r="285" spans="1:5" s="11" customFormat="1" ht="16.5" customHeight="1">
      <c r="A285" s="471" t="s">
        <v>0</v>
      </c>
      <c r="B285" s="471"/>
      <c r="C285" s="471"/>
      <c r="D285" s="78">
        <f>SUM(D276:D284)</f>
        <v>53636.67999999999</v>
      </c>
      <c r="E285" s="21"/>
    </row>
    <row r="286" spans="1:5" s="11" customFormat="1" ht="19.5" customHeight="1">
      <c r="A286" s="472" t="s">
        <v>1017</v>
      </c>
      <c r="B286" s="472"/>
      <c r="C286" s="472"/>
      <c r="D286" s="472"/>
      <c r="E286" s="21"/>
    </row>
    <row r="287" spans="1:5" s="11" customFormat="1" ht="19.5" customHeight="1">
      <c r="A287" s="8">
        <v>1</v>
      </c>
      <c r="B287" s="44" t="s">
        <v>763</v>
      </c>
      <c r="C287" s="8">
        <v>2020</v>
      </c>
      <c r="D287" s="189">
        <v>10056.04</v>
      </c>
      <c r="E287" s="21"/>
    </row>
    <row r="288" spans="1:5" s="11" customFormat="1" ht="19.5" customHeight="1">
      <c r="A288" s="8">
        <v>2</v>
      </c>
      <c r="B288" s="44" t="s">
        <v>764</v>
      </c>
      <c r="C288" s="8">
        <v>2020</v>
      </c>
      <c r="D288" s="189">
        <v>8189.65</v>
      </c>
      <c r="E288" s="21"/>
    </row>
    <row r="289" spans="1:5" s="11" customFormat="1" ht="19.5" customHeight="1">
      <c r="A289" s="8">
        <v>3</v>
      </c>
      <c r="B289" s="44" t="s">
        <v>765</v>
      </c>
      <c r="C289" s="8">
        <v>2020</v>
      </c>
      <c r="D289" s="189">
        <v>6798</v>
      </c>
      <c r="E289" s="21"/>
    </row>
    <row r="290" spans="1:5" s="11" customFormat="1" ht="19.5" customHeight="1">
      <c r="A290" s="8">
        <v>4</v>
      </c>
      <c r="B290" s="44" t="s">
        <v>952</v>
      </c>
      <c r="C290" s="8">
        <v>2021</v>
      </c>
      <c r="D290" s="189">
        <v>3499</v>
      </c>
      <c r="E290" s="21"/>
    </row>
    <row r="291" spans="1:5" s="11" customFormat="1" ht="19.5" customHeight="1">
      <c r="A291" s="8">
        <v>5</v>
      </c>
      <c r="B291" s="44" t="s">
        <v>953</v>
      </c>
      <c r="C291" s="8">
        <v>2021</v>
      </c>
      <c r="D291" s="189">
        <v>7016</v>
      </c>
      <c r="E291" s="21"/>
    </row>
    <row r="292" spans="1:5" s="11" customFormat="1" ht="19.5" customHeight="1">
      <c r="A292" s="8">
        <v>6</v>
      </c>
      <c r="B292" s="44" t="s">
        <v>954</v>
      </c>
      <c r="C292" s="8">
        <v>2021</v>
      </c>
      <c r="D292" s="189">
        <v>2999</v>
      </c>
      <c r="E292" s="21"/>
    </row>
    <row r="293" spans="1:5" s="11" customFormat="1" ht="19.5" customHeight="1">
      <c r="A293" s="8">
        <v>7</v>
      </c>
      <c r="B293" s="44" t="s">
        <v>955</v>
      </c>
      <c r="C293" s="8">
        <v>2021</v>
      </c>
      <c r="D293" s="189">
        <v>2199</v>
      </c>
      <c r="E293" s="21"/>
    </row>
    <row r="294" spans="1:5" s="11" customFormat="1" ht="19.5" customHeight="1">
      <c r="A294" s="8">
        <v>8</v>
      </c>
      <c r="B294" s="44" t="s">
        <v>956</v>
      </c>
      <c r="C294" s="8">
        <v>2021</v>
      </c>
      <c r="D294" s="189">
        <v>1300</v>
      </c>
      <c r="E294" s="21"/>
    </row>
    <row r="295" spans="1:5" s="11" customFormat="1" ht="19.5" customHeight="1">
      <c r="A295" s="8">
        <v>9</v>
      </c>
      <c r="B295" s="44" t="s">
        <v>957</v>
      </c>
      <c r="C295" s="8">
        <v>2021</v>
      </c>
      <c r="D295" s="189">
        <v>1999.8</v>
      </c>
      <c r="E295" s="21"/>
    </row>
    <row r="296" spans="1:5" s="11" customFormat="1" ht="19.5" customHeight="1">
      <c r="A296" s="8">
        <v>10</v>
      </c>
      <c r="B296" s="44" t="s">
        <v>958</v>
      </c>
      <c r="C296" s="8">
        <v>2021</v>
      </c>
      <c r="D296" s="189">
        <v>2899.9</v>
      </c>
      <c r="E296" s="21"/>
    </row>
    <row r="297" spans="1:5" s="11" customFormat="1" ht="19.5" customHeight="1">
      <c r="A297" s="8">
        <v>11</v>
      </c>
      <c r="B297" s="44" t="s">
        <v>959</v>
      </c>
      <c r="C297" s="8">
        <v>2021</v>
      </c>
      <c r="D297" s="189">
        <v>1640</v>
      </c>
      <c r="E297" s="21"/>
    </row>
    <row r="298" spans="1:5" s="11" customFormat="1" ht="19.5" customHeight="1">
      <c r="A298" s="8">
        <v>12</v>
      </c>
      <c r="B298" s="44" t="s">
        <v>1070</v>
      </c>
      <c r="C298" s="8">
        <v>2022</v>
      </c>
      <c r="D298" s="189">
        <v>4000</v>
      </c>
      <c r="E298" s="21"/>
    </row>
    <row r="299" spans="1:5" s="11" customFormat="1" ht="19.5" customHeight="1">
      <c r="A299" s="8">
        <v>13</v>
      </c>
      <c r="B299" s="44" t="s">
        <v>1071</v>
      </c>
      <c r="C299" s="8">
        <v>2023</v>
      </c>
      <c r="D299" s="189">
        <v>37019.31</v>
      </c>
      <c r="E299" s="21"/>
    </row>
    <row r="300" spans="1:5" s="11" customFormat="1" ht="19.5" customHeight="1">
      <c r="A300" s="8"/>
      <c r="B300" s="47" t="s">
        <v>0</v>
      </c>
      <c r="C300" s="8"/>
      <c r="D300" s="355">
        <f>SUM(D287:D299)</f>
        <v>89615.70000000001</v>
      </c>
      <c r="E300" s="21"/>
    </row>
    <row r="301" spans="1:5" s="11" customFormat="1" ht="14.25" customHeight="1">
      <c r="A301" s="470" t="s">
        <v>87</v>
      </c>
      <c r="B301" s="470"/>
      <c r="C301" s="470"/>
      <c r="D301" s="470"/>
      <c r="E301" s="21"/>
    </row>
    <row r="302" spans="1:5" s="11" customFormat="1" ht="15" customHeight="1">
      <c r="A302" s="472" t="s">
        <v>1068</v>
      </c>
      <c r="B302" s="472"/>
      <c r="C302" s="472"/>
      <c r="D302" s="472"/>
      <c r="E302" s="21"/>
    </row>
    <row r="303" spans="1:5" s="11" customFormat="1" ht="32.25" customHeight="1">
      <c r="A303" s="8">
        <v>1</v>
      </c>
      <c r="B303" s="44" t="s">
        <v>967</v>
      </c>
      <c r="C303" s="8">
        <v>2019</v>
      </c>
      <c r="D303" s="189">
        <v>7715.45</v>
      </c>
      <c r="E303" s="21"/>
    </row>
    <row r="304" spans="1:5" s="11" customFormat="1" ht="24.75" customHeight="1">
      <c r="A304" s="4">
        <v>2</v>
      </c>
      <c r="B304" s="44" t="s">
        <v>968</v>
      </c>
      <c r="C304" s="8">
        <v>2021</v>
      </c>
      <c r="D304" s="189">
        <v>7250.9</v>
      </c>
      <c r="E304" s="21"/>
    </row>
    <row r="305" spans="1:5" s="11" customFormat="1" ht="17.25" customHeight="1">
      <c r="A305" s="8">
        <v>3</v>
      </c>
      <c r="B305" s="44" t="s">
        <v>1073</v>
      </c>
      <c r="C305" s="8">
        <v>2022</v>
      </c>
      <c r="D305" s="189">
        <v>12199.14</v>
      </c>
      <c r="E305" s="21"/>
    </row>
    <row r="306" spans="1:5" s="11" customFormat="1" ht="24.75" customHeight="1">
      <c r="A306" s="4">
        <v>4</v>
      </c>
      <c r="B306" s="44" t="s">
        <v>1074</v>
      </c>
      <c r="C306" s="8">
        <v>2022</v>
      </c>
      <c r="D306" s="189">
        <v>13000</v>
      </c>
      <c r="E306" s="21"/>
    </row>
    <row r="307" spans="1:5" s="11" customFormat="1" ht="24.75" customHeight="1">
      <c r="A307" s="8">
        <v>5</v>
      </c>
      <c r="B307" s="44" t="s">
        <v>1075</v>
      </c>
      <c r="C307" s="8">
        <v>2022</v>
      </c>
      <c r="D307" s="189">
        <v>11570</v>
      </c>
      <c r="E307" s="21"/>
    </row>
    <row r="308" spans="1:5" s="11" customFormat="1" ht="18.75" customHeight="1">
      <c r="A308" s="4">
        <v>6</v>
      </c>
      <c r="B308" s="44" t="s">
        <v>1076</v>
      </c>
      <c r="C308" s="8">
        <v>2022</v>
      </c>
      <c r="D308" s="189">
        <v>8365</v>
      </c>
      <c r="E308" s="21"/>
    </row>
    <row r="309" spans="1:5" s="11" customFormat="1" ht="19.5" customHeight="1">
      <c r="A309" s="471" t="s">
        <v>0</v>
      </c>
      <c r="B309" s="471"/>
      <c r="C309" s="471"/>
      <c r="D309" s="347">
        <f>SUM(D303:D308)</f>
        <v>60100.49</v>
      </c>
      <c r="E309" s="21"/>
    </row>
    <row r="310" spans="1:5" s="11" customFormat="1" ht="19.5" customHeight="1">
      <c r="A310" s="472" t="s">
        <v>1017</v>
      </c>
      <c r="B310" s="472"/>
      <c r="C310" s="472"/>
      <c r="D310" s="472"/>
      <c r="E310" s="21"/>
    </row>
    <row r="311" spans="1:5" s="11" customFormat="1" ht="19.5" customHeight="1">
      <c r="A311" s="8">
        <v>1</v>
      </c>
      <c r="B311" s="44" t="s">
        <v>969</v>
      </c>
      <c r="C311" s="8">
        <v>2019</v>
      </c>
      <c r="D311" s="189">
        <v>5258.97</v>
      </c>
      <c r="E311" s="21"/>
    </row>
    <row r="312" spans="1:5" s="11" customFormat="1" ht="24" customHeight="1">
      <c r="A312" s="8">
        <v>2</v>
      </c>
      <c r="B312" s="44" t="s">
        <v>970</v>
      </c>
      <c r="C312" s="8">
        <v>2018</v>
      </c>
      <c r="D312" s="189">
        <v>3259.99</v>
      </c>
      <c r="E312" s="21"/>
    </row>
    <row r="313" spans="1:5" s="11" customFormat="1" ht="27" customHeight="1">
      <c r="A313" s="8">
        <v>3</v>
      </c>
      <c r="B313" s="44" t="s">
        <v>971</v>
      </c>
      <c r="C313" s="8">
        <v>2018</v>
      </c>
      <c r="D313" s="189">
        <v>1499</v>
      </c>
      <c r="E313" s="21"/>
    </row>
    <row r="314" spans="1:5" s="11" customFormat="1" ht="25.5" customHeight="1">
      <c r="A314" s="8">
        <v>4</v>
      </c>
      <c r="B314" s="44" t="s">
        <v>972</v>
      </c>
      <c r="C314" s="8">
        <v>2018</v>
      </c>
      <c r="D314" s="189">
        <v>319</v>
      </c>
      <c r="E314" s="21"/>
    </row>
    <row r="315" spans="1:5" s="11" customFormat="1" ht="20.25" customHeight="1">
      <c r="A315" s="8">
        <v>5</v>
      </c>
      <c r="B315" s="44" t="s">
        <v>973</v>
      </c>
      <c r="C315" s="8">
        <v>2020</v>
      </c>
      <c r="D315" s="189">
        <v>299</v>
      </c>
      <c r="E315" s="21"/>
    </row>
    <row r="316" spans="1:5" s="11" customFormat="1" ht="19.5" customHeight="1">
      <c r="A316" s="8">
        <v>6</v>
      </c>
      <c r="B316" s="44" t="s">
        <v>974</v>
      </c>
      <c r="C316" s="8">
        <v>2021</v>
      </c>
      <c r="D316" s="189">
        <v>2300</v>
      </c>
      <c r="E316" s="21"/>
    </row>
    <row r="317" spans="1:5" s="11" customFormat="1" ht="19.5" customHeight="1">
      <c r="A317" s="8">
        <v>7</v>
      </c>
      <c r="B317" s="44" t="s">
        <v>1077</v>
      </c>
      <c r="C317" s="8">
        <v>2022</v>
      </c>
      <c r="D317" s="189">
        <v>3085</v>
      </c>
      <c r="E317" s="21"/>
    </row>
    <row r="318" spans="1:5" s="11" customFormat="1" ht="19.5" customHeight="1">
      <c r="A318" s="8">
        <v>8</v>
      </c>
      <c r="B318" s="44" t="s">
        <v>1078</v>
      </c>
      <c r="C318" s="8">
        <v>2022</v>
      </c>
      <c r="D318" s="189">
        <v>15415</v>
      </c>
      <c r="E318" s="21"/>
    </row>
    <row r="319" spans="1:5" s="11" customFormat="1" ht="19.5" customHeight="1">
      <c r="A319" s="8">
        <v>9</v>
      </c>
      <c r="B319" s="44" t="s">
        <v>1079</v>
      </c>
      <c r="C319" s="8">
        <v>2022</v>
      </c>
      <c r="D319" s="189">
        <v>1145</v>
      </c>
      <c r="E319" s="21"/>
    </row>
    <row r="320" spans="1:5" s="11" customFormat="1" ht="19.5" customHeight="1">
      <c r="A320" s="8">
        <v>10</v>
      </c>
      <c r="B320" s="44" t="s">
        <v>1080</v>
      </c>
      <c r="C320" s="8">
        <v>2022</v>
      </c>
      <c r="D320" s="189">
        <v>1209</v>
      </c>
      <c r="E320" s="21"/>
    </row>
    <row r="321" spans="1:5" s="11" customFormat="1" ht="13.5" customHeight="1">
      <c r="A321" s="8"/>
      <c r="B321" s="47" t="s">
        <v>0</v>
      </c>
      <c r="C321" s="8"/>
      <c r="D321" s="80">
        <f>SUM(D311:D320)</f>
        <v>33789.96</v>
      </c>
      <c r="E321" s="21"/>
    </row>
    <row r="322" spans="1:5" s="11" customFormat="1" ht="16.5" customHeight="1">
      <c r="A322" s="470" t="s">
        <v>428</v>
      </c>
      <c r="B322" s="470"/>
      <c r="C322" s="470"/>
      <c r="D322" s="470"/>
      <c r="E322" s="21"/>
    </row>
    <row r="323" spans="1:5" s="11" customFormat="1" ht="19.5" customHeight="1">
      <c r="A323" s="472" t="s">
        <v>1068</v>
      </c>
      <c r="B323" s="472"/>
      <c r="C323" s="472"/>
      <c r="D323" s="472"/>
      <c r="E323" s="21"/>
    </row>
    <row r="324" spans="1:5" s="11" customFormat="1" ht="19.5" customHeight="1">
      <c r="A324" s="4">
        <v>1</v>
      </c>
      <c r="B324" s="44" t="s">
        <v>544</v>
      </c>
      <c r="C324" s="8">
        <v>2018</v>
      </c>
      <c r="D324" s="200">
        <v>1999.98</v>
      </c>
      <c r="E324" s="21"/>
    </row>
    <row r="325" spans="1:5" s="11" customFormat="1" ht="19.5" customHeight="1">
      <c r="A325" s="4">
        <v>2</v>
      </c>
      <c r="B325" s="44" t="s">
        <v>773</v>
      </c>
      <c r="C325" s="8">
        <v>2020</v>
      </c>
      <c r="D325" s="200">
        <v>1154.97</v>
      </c>
      <c r="E325" s="21"/>
    </row>
    <row r="326" spans="1:5" s="11" customFormat="1" ht="14.25" customHeight="1">
      <c r="A326" s="471" t="s">
        <v>0</v>
      </c>
      <c r="B326" s="471"/>
      <c r="C326" s="471"/>
      <c r="D326" s="78">
        <f>SUM(D324:D325)</f>
        <v>3154.95</v>
      </c>
      <c r="E326" s="21"/>
    </row>
    <row r="327" spans="1:5" s="11" customFormat="1" ht="19.5" customHeight="1">
      <c r="A327" s="472" t="s">
        <v>1017</v>
      </c>
      <c r="B327" s="472"/>
      <c r="C327" s="472"/>
      <c r="D327" s="472"/>
      <c r="E327" s="21"/>
    </row>
    <row r="328" spans="1:5" s="11" customFormat="1" ht="42" customHeight="1">
      <c r="A328" s="46" t="s">
        <v>24</v>
      </c>
      <c r="B328" s="46" t="s">
        <v>704</v>
      </c>
      <c r="C328" s="46" t="s">
        <v>705</v>
      </c>
      <c r="D328" s="48" t="s">
        <v>706</v>
      </c>
      <c r="E328" s="21"/>
    </row>
    <row r="329" spans="1:5" s="11" customFormat="1" ht="19.5" customHeight="1">
      <c r="A329" s="8">
        <v>1</v>
      </c>
      <c r="B329" s="44" t="s">
        <v>586</v>
      </c>
      <c r="C329" s="8">
        <v>2019</v>
      </c>
      <c r="D329" s="341">
        <v>850</v>
      </c>
      <c r="E329" s="21" t="s">
        <v>1000</v>
      </c>
    </row>
    <row r="330" spans="1:5" s="11" customFormat="1" ht="19.5" customHeight="1">
      <c r="A330" s="8">
        <v>2</v>
      </c>
      <c r="B330" s="44" t="s">
        <v>774</v>
      </c>
      <c r="C330" s="8">
        <v>2020</v>
      </c>
      <c r="D330" s="341">
        <v>3304</v>
      </c>
      <c r="E330" s="21"/>
    </row>
    <row r="331" spans="1:5" s="11" customFormat="1" ht="19.5" customHeight="1">
      <c r="A331" s="8">
        <v>3</v>
      </c>
      <c r="B331" s="44" t="s">
        <v>979</v>
      </c>
      <c r="C331" s="8">
        <v>2021</v>
      </c>
      <c r="D331" s="341">
        <v>720.03</v>
      </c>
      <c r="E331" s="21"/>
    </row>
    <row r="332" spans="1:5" s="11" customFormat="1" ht="19.5" customHeight="1">
      <c r="A332" s="8">
        <v>4</v>
      </c>
      <c r="B332" s="44" t="s">
        <v>980</v>
      </c>
      <c r="C332" s="8">
        <v>2021</v>
      </c>
      <c r="D332" s="341">
        <v>183.45</v>
      </c>
      <c r="E332" s="21"/>
    </row>
    <row r="333" spans="1:5" s="11" customFormat="1" ht="19.5" customHeight="1">
      <c r="A333" s="8">
        <v>5</v>
      </c>
      <c r="B333" s="44" t="s">
        <v>981</v>
      </c>
      <c r="C333" s="8">
        <v>2021</v>
      </c>
      <c r="D333" s="341">
        <v>418.2</v>
      </c>
      <c r="E333" s="21"/>
    </row>
    <row r="334" spans="1:5" s="11" customFormat="1" ht="13.5" customHeight="1">
      <c r="A334" s="473" t="s">
        <v>0</v>
      </c>
      <c r="B334" s="473"/>
      <c r="C334" s="473"/>
      <c r="D334" s="342">
        <f>SUM(D329:D333)</f>
        <v>5475.679999999999</v>
      </c>
      <c r="E334" s="21"/>
    </row>
    <row r="335" spans="1:5" s="11" customFormat="1" ht="15.75" customHeight="1">
      <c r="A335" s="470" t="s">
        <v>767</v>
      </c>
      <c r="B335" s="470"/>
      <c r="C335" s="470"/>
      <c r="D335" s="470"/>
      <c r="E335" s="21"/>
    </row>
    <row r="336" spans="1:5" s="11" customFormat="1" ht="16.5" customHeight="1">
      <c r="A336" s="472" t="s">
        <v>751</v>
      </c>
      <c r="B336" s="472"/>
      <c r="C336" s="472"/>
      <c r="D336" s="472"/>
      <c r="E336" s="21"/>
    </row>
    <row r="337" spans="1:5" s="11" customFormat="1" ht="19.5" customHeight="1">
      <c r="A337" s="4">
        <v>1</v>
      </c>
      <c r="B337" s="351" t="s">
        <v>766</v>
      </c>
      <c r="C337" s="4">
        <v>2020</v>
      </c>
      <c r="D337" s="29">
        <v>2099</v>
      </c>
      <c r="E337" s="21"/>
    </row>
    <row r="338" spans="1:5" s="11" customFormat="1" ht="13.5" customHeight="1">
      <c r="A338" s="471" t="s">
        <v>0</v>
      </c>
      <c r="B338" s="471"/>
      <c r="C338" s="471"/>
      <c r="D338" s="347">
        <f>SUM(D337:D337)</f>
        <v>2099</v>
      </c>
      <c r="E338" s="21"/>
    </row>
    <row r="339" spans="1:5" s="11" customFormat="1" ht="19.5" customHeight="1">
      <c r="A339" s="472" t="s">
        <v>1017</v>
      </c>
      <c r="B339" s="472"/>
      <c r="C339" s="472"/>
      <c r="D339" s="472"/>
      <c r="E339" s="21"/>
    </row>
    <row r="340" spans="1:5" s="11" customFormat="1" ht="19.5" customHeight="1">
      <c r="A340" s="4">
        <v>1</v>
      </c>
      <c r="B340" s="351" t="s">
        <v>640</v>
      </c>
      <c r="C340" s="4">
        <v>2019</v>
      </c>
      <c r="D340" s="29">
        <v>859</v>
      </c>
      <c r="E340" s="21"/>
    </row>
    <row r="341" spans="1:5" s="11" customFormat="1" ht="19.5" customHeight="1">
      <c r="A341" s="4">
        <v>2</v>
      </c>
      <c r="B341" s="351" t="s">
        <v>641</v>
      </c>
      <c r="C341" s="4">
        <v>2019</v>
      </c>
      <c r="D341" s="29">
        <v>708.48</v>
      </c>
      <c r="E341" s="21"/>
    </row>
    <row r="342" spans="1:5" s="11" customFormat="1" ht="19.5" customHeight="1">
      <c r="A342" s="4">
        <v>3</v>
      </c>
      <c r="B342" s="351" t="s">
        <v>642</v>
      </c>
      <c r="C342" s="4">
        <v>2019</v>
      </c>
      <c r="D342" s="29">
        <v>349</v>
      </c>
      <c r="E342" s="21"/>
    </row>
    <row r="343" spans="1:5" s="11" customFormat="1" ht="19.5" customHeight="1">
      <c r="A343" s="4">
        <v>4</v>
      </c>
      <c r="B343" s="351" t="s">
        <v>1093</v>
      </c>
      <c r="C343" s="4">
        <v>2022</v>
      </c>
      <c r="D343" s="29">
        <v>899</v>
      </c>
      <c r="E343" s="21"/>
    </row>
    <row r="344" spans="1:5" s="11" customFormat="1" ht="13.5" customHeight="1">
      <c r="A344" s="471" t="s">
        <v>0</v>
      </c>
      <c r="B344" s="471"/>
      <c r="C344" s="471"/>
      <c r="D344" s="342">
        <f>SUM(D340:D343)</f>
        <v>2815.48</v>
      </c>
      <c r="E344" s="21"/>
    </row>
    <row r="345" spans="1:5" s="11" customFormat="1" ht="19.5" customHeight="1">
      <c r="A345" s="470" t="s">
        <v>771</v>
      </c>
      <c r="B345" s="470"/>
      <c r="C345" s="470"/>
      <c r="D345" s="470"/>
      <c r="E345" s="21"/>
    </row>
    <row r="346" spans="1:5" s="11" customFormat="1" ht="19.5" customHeight="1">
      <c r="A346" s="472" t="s">
        <v>1068</v>
      </c>
      <c r="B346" s="472"/>
      <c r="C346" s="472"/>
      <c r="D346" s="472"/>
      <c r="E346" s="21"/>
    </row>
    <row r="347" spans="1:4" s="11" customFormat="1" ht="26.25" customHeight="1">
      <c r="A347" s="4">
        <v>1</v>
      </c>
      <c r="B347" s="44" t="s">
        <v>547</v>
      </c>
      <c r="C347" s="8">
        <v>2018</v>
      </c>
      <c r="D347" s="189">
        <v>17500</v>
      </c>
    </row>
    <row r="348" spans="1:4" s="11" customFormat="1" ht="16.5" customHeight="1">
      <c r="A348" s="4">
        <v>2</v>
      </c>
      <c r="B348" s="44" t="s">
        <v>548</v>
      </c>
      <c r="C348" s="8">
        <v>2018</v>
      </c>
      <c r="D348" s="189">
        <v>640</v>
      </c>
    </row>
    <row r="349" spans="1:4" s="11" customFormat="1" ht="16.5" customHeight="1">
      <c r="A349" s="4">
        <v>3</v>
      </c>
      <c r="B349" s="44" t="s">
        <v>549</v>
      </c>
      <c r="C349" s="8">
        <v>2018</v>
      </c>
      <c r="D349" s="189">
        <v>3500</v>
      </c>
    </row>
    <row r="350" spans="1:4" s="11" customFormat="1" ht="16.5" customHeight="1">
      <c r="A350" s="4">
        <v>4</v>
      </c>
      <c r="B350" s="44" t="s">
        <v>548</v>
      </c>
      <c r="C350" s="8">
        <v>2019</v>
      </c>
      <c r="D350" s="189">
        <v>640</v>
      </c>
    </row>
    <row r="351" spans="1:4" s="11" customFormat="1" ht="16.5" customHeight="1">
      <c r="A351" s="4">
        <v>5</v>
      </c>
      <c r="B351" s="44" t="s">
        <v>550</v>
      </c>
      <c r="C351" s="8">
        <v>2019</v>
      </c>
      <c r="D351" s="189">
        <v>800</v>
      </c>
    </row>
    <row r="352" spans="1:4" s="11" customFormat="1" ht="16.5" customHeight="1">
      <c r="A352" s="4">
        <v>6</v>
      </c>
      <c r="B352" s="44" t="s">
        <v>649</v>
      </c>
      <c r="C352" s="8">
        <v>2019</v>
      </c>
      <c r="D352" s="189">
        <v>800</v>
      </c>
    </row>
    <row r="353" spans="1:4" s="11" customFormat="1" ht="16.5" customHeight="1">
      <c r="A353" s="4">
        <v>7</v>
      </c>
      <c r="B353" s="44" t="s">
        <v>650</v>
      </c>
      <c r="C353" s="8">
        <v>2019</v>
      </c>
      <c r="D353" s="189">
        <v>1000</v>
      </c>
    </row>
    <row r="354" spans="1:4" s="11" customFormat="1" ht="16.5" customHeight="1">
      <c r="A354" s="4">
        <v>8</v>
      </c>
      <c r="B354" s="44" t="s">
        <v>651</v>
      </c>
      <c r="C354" s="8">
        <v>2019</v>
      </c>
      <c r="D354" s="189">
        <v>900</v>
      </c>
    </row>
    <row r="355" spans="1:4" s="11" customFormat="1" ht="16.5" customHeight="1">
      <c r="A355" s="4">
        <v>9</v>
      </c>
      <c r="B355" s="44" t="s">
        <v>652</v>
      </c>
      <c r="C355" s="8">
        <v>2019</v>
      </c>
      <c r="D355" s="189">
        <v>9500</v>
      </c>
    </row>
    <row r="356" spans="1:4" s="11" customFormat="1" ht="16.5" customHeight="1">
      <c r="A356" s="4">
        <v>10</v>
      </c>
      <c r="B356" s="44" t="s">
        <v>772</v>
      </c>
      <c r="C356" s="8">
        <v>2020</v>
      </c>
      <c r="D356" s="189">
        <v>6780</v>
      </c>
    </row>
    <row r="357" spans="1:4" s="11" customFormat="1" ht="16.5" customHeight="1">
      <c r="A357" s="4">
        <v>11</v>
      </c>
      <c r="B357" s="44" t="s">
        <v>991</v>
      </c>
      <c r="C357" s="8">
        <v>2022</v>
      </c>
      <c r="D357" s="189">
        <v>30000</v>
      </c>
    </row>
    <row r="358" spans="1:4" s="11" customFormat="1" ht="16.5" customHeight="1">
      <c r="A358" s="4">
        <v>12</v>
      </c>
      <c r="B358" s="44" t="s">
        <v>1087</v>
      </c>
      <c r="C358" s="8">
        <v>2022</v>
      </c>
      <c r="D358" s="189">
        <v>820</v>
      </c>
    </row>
    <row r="359" spans="1:4" s="11" customFormat="1" ht="16.5" customHeight="1">
      <c r="A359" s="4">
        <v>13</v>
      </c>
      <c r="B359" s="44" t="s">
        <v>499</v>
      </c>
      <c r="C359" s="8">
        <v>2018</v>
      </c>
      <c r="D359" s="189">
        <v>37278.94</v>
      </c>
    </row>
    <row r="360" spans="1:4" s="11" customFormat="1" ht="16.5" customHeight="1">
      <c r="A360" s="4">
        <v>14</v>
      </c>
      <c r="B360" s="44" t="s">
        <v>1088</v>
      </c>
      <c r="C360" s="8">
        <v>2018</v>
      </c>
      <c r="D360" s="189">
        <v>21597.57</v>
      </c>
    </row>
    <row r="361" spans="1:4" s="11" customFormat="1" ht="16.5" customHeight="1">
      <c r="A361" s="4">
        <v>15</v>
      </c>
      <c r="B361" s="44" t="s">
        <v>500</v>
      </c>
      <c r="C361" s="8">
        <v>2018</v>
      </c>
      <c r="D361" s="189">
        <v>7400</v>
      </c>
    </row>
    <row r="362" spans="1:4" s="11" customFormat="1" ht="16.5" customHeight="1">
      <c r="A362" s="4">
        <v>16</v>
      </c>
      <c r="B362" s="44" t="s">
        <v>501</v>
      </c>
      <c r="C362" s="8">
        <v>2018</v>
      </c>
      <c r="D362" s="189">
        <v>16999.89</v>
      </c>
    </row>
    <row r="363" spans="1:4" s="11" customFormat="1" ht="16.5" customHeight="1">
      <c r="A363" s="4">
        <v>17</v>
      </c>
      <c r="B363" s="44" t="s">
        <v>502</v>
      </c>
      <c r="C363" s="8">
        <v>2018</v>
      </c>
      <c r="D363" s="189">
        <v>999.9</v>
      </c>
    </row>
    <row r="364" spans="1:4" s="11" customFormat="1" ht="16.5" customHeight="1">
      <c r="A364" s="4">
        <v>18</v>
      </c>
      <c r="B364" s="44" t="s">
        <v>1089</v>
      </c>
      <c r="C364" s="8">
        <v>2022</v>
      </c>
      <c r="D364" s="189">
        <v>3200</v>
      </c>
    </row>
    <row r="365" spans="1:4" s="11" customFormat="1" ht="16.5" customHeight="1">
      <c r="A365" s="4">
        <v>19</v>
      </c>
      <c r="B365" s="44" t="s">
        <v>1087</v>
      </c>
      <c r="C365" s="8">
        <v>2022</v>
      </c>
      <c r="D365" s="189">
        <v>3495</v>
      </c>
    </row>
    <row r="366" spans="1:5" s="23" customFormat="1" ht="16.5" customHeight="1">
      <c r="A366" s="477" t="s">
        <v>0</v>
      </c>
      <c r="B366" s="478"/>
      <c r="C366" s="478"/>
      <c r="D366" s="347">
        <f>SUM(D347:D365)</f>
        <v>163851.30000000002</v>
      </c>
      <c r="E366" s="22"/>
    </row>
    <row r="367" spans="1:5" s="23" customFormat="1" ht="16.5" customHeight="1">
      <c r="A367" s="472" t="s">
        <v>1017</v>
      </c>
      <c r="B367" s="472"/>
      <c r="C367" s="472"/>
      <c r="D367" s="472"/>
      <c r="E367" s="22"/>
    </row>
    <row r="368" spans="1:5" s="23" customFormat="1" ht="16.5" customHeight="1">
      <c r="A368" s="8">
        <v>1</v>
      </c>
      <c r="B368" s="44" t="s">
        <v>550</v>
      </c>
      <c r="C368" s="8">
        <v>2018</v>
      </c>
      <c r="D368" s="189">
        <v>900</v>
      </c>
      <c r="E368" s="22"/>
    </row>
    <row r="369" spans="1:5" s="23" customFormat="1" ht="16.5" customHeight="1">
      <c r="A369" s="8">
        <v>2</v>
      </c>
      <c r="B369" s="44" t="s">
        <v>551</v>
      </c>
      <c r="C369" s="8">
        <v>2018</v>
      </c>
      <c r="D369" s="189">
        <v>900</v>
      </c>
      <c r="E369" s="22"/>
    </row>
    <row r="370" spans="1:5" s="23" customFormat="1" ht="16.5" customHeight="1">
      <c r="A370" s="8">
        <v>3</v>
      </c>
      <c r="B370" s="44" t="s">
        <v>1090</v>
      </c>
      <c r="C370" s="8">
        <v>2022</v>
      </c>
      <c r="D370" s="189">
        <v>8500</v>
      </c>
      <c r="E370" s="22"/>
    </row>
    <row r="371" spans="1:4" s="11" customFormat="1" ht="18.75" customHeight="1">
      <c r="A371" s="479" t="s">
        <v>0</v>
      </c>
      <c r="B371" s="480"/>
      <c r="C371" s="480"/>
      <c r="D371" s="80">
        <f>SUM(D368:D370)</f>
        <v>10300</v>
      </c>
    </row>
    <row r="372" spans="1:4" ht="16.5" customHeight="1">
      <c r="A372" s="17"/>
      <c r="C372" s="24"/>
      <c r="D372" s="25"/>
    </row>
    <row r="373" spans="1:4" ht="19.5" customHeight="1">
      <c r="A373" s="17"/>
      <c r="B373" s="435" t="s">
        <v>15</v>
      </c>
      <c r="C373" s="435"/>
      <c r="D373" s="19">
        <f>D64+D144+D164+D198+D221+D259+D285+D326+D338+D366</f>
        <v>998297.9800000002</v>
      </c>
    </row>
    <row r="374" spans="1:4" ht="19.5" customHeight="1">
      <c r="A374" s="17"/>
      <c r="B374" s="435" t="s">
        <v>16</v>
      </c>
      <c r="C374" s="435"/>
      <c r="D374" s="19">
        <f>D106+D155+D175+D181+D201+D246+D273+D300+D321+D334+D344+D371</f>
        <v>653121.32</v>
      </c>
    </row>
    <row r="375" spans="1:4" ht="19.5" customHeight="1">
      <c r="A375" s="17"/>
      <c r="B375" s="435" t="s">
        <v>17</v>
      </c>
      <c r="C375" s="435"/>
      <c r="D375" s="19">
        <f>D249+D110</f>
        <v>99071.44</v>
      </c>
    </row>
    <row r="376" spans="1:4" ht="12.75">
      <c r="A376" s="17"/>
      <c r="C376" s="24"/>
      <c r="D376" s="25"/>
    </row>
    <row r="377" spans="1:4" ht="12.75">
      <c r="A377" s="17"/>
      <c r="C377" s="24"/>
      <c r="D377" s="25"/>
    </row>
    <row r="378" spans="1:4" ht="12.75">
      <c r="A378" s="17"/>
      <c r="C378" s="24"/>
      <c r="D378" s="25"/>
    </row>
    <row r="379" spans="1:4" ht="12.75">
      <c r="A379" s="17"/>
      <c r="C379" s="24"/>
      <c r="D379" s="25"/>
    </row>
    <row r="380" spans="1:4" s="11" customFormat="1" ht="12.75">
      <c r="A380" s="17"/>
      <c r="B380" s="17"/>
      <c r="C380" s="24"/>
      <c r="D380" s="25"/>
    </row>
    <row r="381" spans="1:4" s="11" customFormat="1" ht="12.75">
      <c r="A381" s="17"/>
      <c r="B381" s="17"/>
      <c r="C381" s="24"/>
      <c r="D381" s="25"/>
    </row>
    <row r="382" spans="1:4" s="11" customFormat="1" ht="12.75">
      <c r="A382" s="17"/>
      <c r="B382" s="17"/>
      <c r="C382" s="24"/>
      <c r="D382" s="25"/>
    </row>
    <row r="383" spans="1:4" s="11" customFormat="1" ht="12.75">
      <c r="A383" s="17"/>
      <c r="B383" s="17"/>
      <c r="C383" s="24"/>
      <c r="D383" s="25"/>
    </row>
    <row r="384" spans="1:4" s="11" customFormat="1" ht="12.75">
      <c r="A384" s="17"/>
      <c r="B384" s="17"/>
      <c r="C384" s="24"/>
      <c r="D384" s="25"/>
    </row>
    <row r="385" spans="1:4" s="11" customFormat="1" ht="12.75">
      <c r="A385" s="17"/>
      <c r="B385" s="17"/>
      <c r="C385" s="24"/>
      <c r="D385" s="25"/>
    </row>
    <row r="386" spans="1:4" s="11" customFormat="1" ht="12.75">
      <c r="A386" s="17"/>
      <c r="B386" s="17"/>
      <c r="C386" s="24"/>
      <c r="D386" s="25"/>
    </row>
    <row r="387" spans="1:4" s="11" customFormat="1" ht="12.75">
      <c r="A387" s="17"/>
      <c r="B387" s="17"/>
      <c r="C387" s="24"/>
      <c r="D387" s="25"/>
    </row>
    <row r="388" spans="1:4" s="11" customFormat="1" ht="12.75">
      <c r="A388" s="17"/>
      <c r="B388" s="17"/>
      <c r="C388" s="24"/>
      <c r="D388" s="25"/>
    </row>
    <row r="389" spans="1:4" s="11" customFormat="1" ht="12.75">
      <c r="A389" s="17"/>
      <c r="B389" s="17"/>
      <c r="C389" s="24"/>
      <c r="D389" s="25"/>
    </row>
    <row r="390" spans="1:4" s="11" customFormat="1" ht="12.75">
      <c r="A390" s="17"/>
      <c r="B390" s="17"/>
      <c r="C390" s="24"/>
      <c r="D390" s="25"/>
    </row>
    <row r="391" spans="1:4" s="11" customFormat="1" ht="12.75">
      <c r="A391" s="17"/>
      <c r="B391" s="17"/>
      <c r="C391" s="24"/>
      <c r="D391" s="25"/>
    </row>
    <row r="392" spans="1:4" s="11" customFormat="1" ht="12.75">
      <c r="A392" s="17"/>
      <c r="B392" s="17"/>
      <c r="C392" s="24"/>
      <c r="D392" s="25"/>
    </row>
    <row r="393" spans="1:4" s="11" customFormat="1" ht="12.75">
      <c r="A393" s="17"/>
      <c r="B393" s="17"/>
      <c r="C393" s="24"/>
      <c r="D393" s="25"/>
    </row>
    <row r="394" spans="1:4" s="11" customFormat="1" ht="12.75">
      <c r="A394" s="17"/>
      <c r="B394" s="17"/>
      <c r="C394" s="24"/>
      <c r="D394" s="25"/>
    </row>
    <row r="395" spans="1:4" s="11" customFormat="1" ht="12.75">
      <c r="A395" s="17"/>
      <c r="B395" s="17"/>
      <c r="C395" s="24"/>
      <c r="D395" s="25"/>
    </row>
    <row r="396" spans="1:4" s="11" customFormat="1" ht="12.75">
      <c r="A396" s="17"/>
      <c r="B396" s="17"/>
      <c r="C396" s="24"/>
      <c r="D396" s="25"/>
    </row>
    <row r="397" spans="1:4" s="11" customFormat="1" ht="12.75">
      <c r="A397" s="17"/>
      <c r="B397" s="17"/>
      <c r="C397" s="24"/>
      <c r="D397" s="25"/>
    </row>
    <row r="398" spans="1:4" s="11" customFormat="1" ht="12.75">
      <c r="A398" s="17"/>
      <c r="B398" s="17"/>
      <c r="C398" s="24"/>
      <c r="D398" s="25"/>
    </row>
    <row r="399" spans="1:4" s="11" customFormat="1" ht="12.75">
      <c r="A399" s="17"/>
      <c r="B399" s="17"/>
      <c r="C399" s="24"/>
      <c r="D399" s="25"/>
    </row>
    <row r="400" spans="1:4" s="11" customFormat="1" ht="12.75">
      <c r="A400" s="17"/>
      <c r="B400" s="17"/>
      <c r="C400" s="24"/>
      <c r="D400" s="25"/>
    </row>
    <row r="401" spans="1:4" s="11" customFormat="1" ht="12.75">
      <c r="A401" s="17"/>
      <c r="B401" s="17"/>
      <c r="C401" s="24"/>
      <c r="D401" s="25"/>
    </row>
    <row r="402" spans="1:4" s="11" customFormat="1" ht="12.75">
      <c r="A402" s="17"/>
      <c r="B402" s="17"/>
      <c r="C402" s="24"/>
      <c r="D402" s="25"/>
    </row>
    <row r="403" spans="1:4" s="11" customFormat="1" ht="12.75">
      <c r="A403" s="17"/>
      <c r="B403" s="17"/>
      <c r="C403" s="24"/>
      <c r="D403" s="25"/>
    </row>
    <row r="404" spans="1:4" s="11" customFormat="1" ht="12.75">
      <c r="A404" s="17"/>
      <c r="B404" s="17"/>
      <c r="C404" s="24"/>
      <c r="D404" s="25"/>
    </row>
    <row r="405" spans="1:4" s="11" customFormat="1" ht="12.75">
      <c r="A405" s="17"/>
      <c r="B405" s="17"/>
      <c r="C405" s="24"/>
      <c r="D405" s="25"/>
    </row>
    <row r="406" spans="1:4" s="11" customFormat="1" ht="12.75">
      <c r="A406" s="17"/>
      <c r="B406" s="17"/>
      <c r="C406" s="24"/>
      <c r="D406" s="25"/>
    </row>
    <row r="407" spans="1:4" s="11" customFormat="1" ht="12.75">
      <c r="A407" s="17"/>
      <c r="B407" s="17"/>
      <c r="C407" s="24"/>
      <c r="D407" s="25"/>
    </row>
    <row r="408" spans="1:4" s="11" customFormat="1" ht="18" customHeight="1">
      <c r="A408" s="17"/>
      <c r="B408" s="17"/>
      <c r="C408" s="24"/>
      <c r="D408" s="25"/>
    </row>
    <row r="409" spans="1:4" ht="12.75">
      <c r="A409" s="17"/>
      <c r="C409" s="24"/>
      <c r="D409" s="25"/>
    </row>
    <row r="410" spans="1:4" s="11" customFormat="1" ht="12.75">
      <c r="A410" s="17"/>
      <c r="B410" s="17"/>
      <c r="C410" s="24"/>
      <c r="D410" s="25"/>
    </row>
    <row r="411" spans="1:4" s="11" customFormat="1" ht="12.75">
      <c r="A411" s="17"/>
      <c r="B411" s="17"/>
      <c r="C411" s="24"/>
      <c r="D411" s="25"/>
    </row>
    <row r="412" spans="1:4" s="11" customFormat="1" ht="12.75">
      <c r="A412" s="17"/>
      <c r="B412" s="17"/>
      <c r="C412" s="24"/>
      <c r="D412" s="25"/>
    </row>
    <row r="413" spans="1:4" s="11" customFormat="1" ht="18" customHeight="1">
      <c r="A413" s="17"/>
      <c r="B413" s="17"/>
      <c r="C413" s="24"/>
      <c r="D413" s="25"/>
    </row>
    <row r="414" spans="1:4" ht="12.75">
      <c r="A414" s="17"/>
      <c r="C414" s="24"/>
      <c r="D414" s="25"/>
    </row>
    <row r="415" spans="1:4" ht="14.25" customHeight="1">
      <c r="A415" s="17"/>
      <c r="C415" s="24"/>
      <c r="D415" s="25"/>
    </row>
    <row r="416" spans="1:4" ht="14.25" customHeight="1">
      <c r="A416" s="17"/>
      <c r="C416" s="24"/>
      <c r="D416" s="25"/>
    </row>
    <row r="417" spans="1:4" ht="14.25" customHeight="1">
      <c r="A417" s="17"/>
      <c r="C417" s="24"/>
      <c r="D417" s="25"/>
    </row>
    <row r="418" spans="1:4" ht="12.75">
      <c r="A418" s="17"/>
      <c r="C418" s="24"/>
      <c r="D418" s="25"/>
    </row>
    <row r="419" spans="1:4" ht="14.25" customHeight="1">
      <c r="A419" s="17"/>
      <c r="C419" s="24"/>
      <c r="D419" s="25"/>
    </row>
    <row r="420" spans="1:4" ht="12.75">
      <c r="A420" s="17"/>
      <c r="C420" s="24"/>
      <c r="D420" s="25"/>
    </row>
    <row r="421" spans="1:4" ht="14.25" customHeight="1">
      <c r="A421" s="17"/>
      <c r="C421" s="24"/>
      <c r="D421" s="25"/>
    </row>
    <row r="422" spans="1:4" ht="12.75">
      <c r="A422" s="17"/>
      <c r="C422" s="24"/>
      <c r="D422" s="25"/>
    </row>
    <row r="423" spans="1:4" s="11" customFormat="1" ht="30" customHeight="1">
      <c r="A423" s="17"/>
      <c r="B423" s="17"/>
      <c r="C423" s="24"/>
      <c r="D423" s="25"/>
    </row>
    <row r="424" spans="1:4" s="11" customFormat="1" ht="12.75">
      <c r="A424" s="17"/>
      <c r="B424" s="17"/>
      <c r="C424" s="24"/>
      <c r="D424" s="25"/>
    </row>
    <row r="425" spans="1:4" s="11" customFormat="1" ht="12.75">
      <c r="A425" s="17"/>
      <c r="B425" s="17"/>
      <c r="C425" s="24"/>
      <c r="D425" s="25"/>
    </row>
    <row r="426" spans="1:4" s="11" customFormat="1" ht="12.75">
      <c r="A426" s="17"/>
      <c r="B426" s="17"/>
      <c r="C426" s="24"/>
      <c r="D426" s="25"/>
    </row>
    <row r="427" spans="1:4" s="11" customFormat="1" ht="12.75">
      <c r="A427" s="17"/>
      <c r="B427" s="17"/>
      <c r="C427" s="24"/>
      <c r="D427" s="25"/>
    </row>
    <row r="428" spans="1:4" s="11" customFormat="1" ht="12.75">
      <c r="A428" s="17"/>
      <c r="B428" s="17"/>
      <c r="C428" s="24"/>
      <c r="D428" s="25"/>
    </row>
    <row r="429" spans="1:4" s="11" customFormat="1" ht="12.75">
      <c r="A429" s="17"/>
      <c r="B429" s="17"/>
      <c r="C429" s="24"/>
      <c r="D429" s="25"/>
    </row>
    <row r="430" spans="1:4" s="11" customFormat="1" ht="12.75">
      <c r="A430" s="17"/>
      <c r="B430" s="17"/>
      <c r="C430" s="24"/>
      <c r="D430" s="25"/>
    </row>
    <row r="431" spans="1:4" s="11" customFormat="1" ht="12.75">
      <c r="A431" s="17"/>
      <c r="B431" s="17"/>
      <c r="C431" s="24"/>
      <c r="D431" s="25"/>
    </row>
    <row r="432" spans="1:4" s="11" customFormat="1" ht="12.75">
      <c r="A432" s="17"/>
      <c r="B432" s="17"/>
      <c r="C432" s="24"/>
      <c r="D432" s="25"/>
    </row>
    <row r="433" spans="1:4" s="11" customFormat="1" ht="12.75">
      <c r="A433" s="17"/>
      <c r="B433" s="17"/>
      <c r="C433" s="24"/>
      <c r="D433" s="25"/>
    </row>
    <row r="434" spans="1:4" s="11" customFormat="1" ht="12.75">
      <c r="A434" s="17"/>
      <c r="B434" s="17"/>
      <c r="C434" s="24"/>
      <c r="D434" s="25"/>
    </row>
    <row r="435" spans="1:4" s="11" customFormat="1" ht="12.75">
      <c r="A435" s="17"/>
      <c r="B435" s="17"/>
      <c r="C435" s="24"/>
      <c r="D435" s="25"/>
    </row>
    <row r="436" spans="1:4" s="11" customFormat="1" ht="12.75">
      <c r="A436" s="17"/>
      <c r="B436" s="17"/>
      <c r="C436" s="24"/>
      <c r="D436" s="25"/>
    </row>
    <row r="437" spans="1:4" s="11" customFormat="1" ht="12.75">
      <c r="A437" s="17"/>
      <c r="B437" s="17"/>
      <c r="C437" s="24"/>
      <c r="D437" s="25"/>
    </row>
    <row r="438" spans="1:4" ht="12.75">
      <c r="A438" s="17"/>
      <c r="C438" s="24"/>
      <c r="D438" s="25"/>
    </row>
    <row r="439" spans="1:4" ht="12.75">
      <c r="A439" s="17"/>
      <c r="C439" s="24"/>
      <c r="D439" s="25"/>
    </row>
    <row r="440" spans="1:4" ht="18" customHeight="1">
      <c r="A440" s="17"/>
      <c r="C440" s="24"/>
      <c r="D440" s="25"/>
    </row>
    <row r="441" spans="1:4" ht="20.25" customHeight="1">
      <c r="A441" s="17"/>
      <c r="C441" s="24"/>
      <c r="D441" s="25"/>
    </row>
    <row r="442" spans="1:4" ht="12.75">
      <c r="A442" s="17"/>
      <c r="C442" s="24"/>
      <c r="D442" s="25"/>
    </row>
    <row r="443" spans="1:4" ht="12.75">
      <c r="A443" s="17"/>
      <c r="C443" s="24"/>
      <c r="D443" s="25"/>
    </row>
    <row r="444" spans="1:4" ht="12.75">
      <c r="A444" s="17"/>
      <c r="C444" s="24"/>
      <c r="D444" s="25"/>
    </row>
    <row r="445" spans="1:4" ht="12.75">
      <c r="A445" s="17"/>
      <c r="C445" s="24"/>
      <c r="D445" s="25"/>
    </row>
    <row r="446" spans="1:4" ht="12.75">
      <c r="A446" s="17"/>
      <c r="C446" s="24"/>
      <c r="D446" s="25"/>
    </row>
    <row r="447" spans="1:4" ht="12.75">
      <c r="A447" s="17"/>
      <c r="C447" s="24"/>
      <c r="D447" s="25"/>
    </row>
    <row r="448" spans="1:4" ht="12.75">
      <c r="A448" s="17"/>
      <c r="C448" s="24"/>
      <c r="D448" s="25"/>
    </row>
    <row r="449" spans="1:4" ht="12.75">
      <c r="A449" s="17"/>
      <c r="C449" s="24"/>
      <c r="D449" s="25"/>
    </row>
    <row r="450" spans="1:4" ht="12.75">
      <c r="A450" s="17"/>
      <c r="C450" s="24"/>
      <c r="D450" s="25"/>
    </row>
    <row r="451" spans="1:4" ht="12.75">
      <c r="A451" s="17"/>
      <c r="C451" s="24"/>
      <c r="D451" s="25"/>
    </row>
    <row r="452" spans="1:4" ht="12.75">
      <c r="A452" s="17"/>
      <c r="C452" s="24"/>
      <c r="D452" s="25"/>
    </row>
    <row r="453" spans="1:4" ht="12.75">
      <c r="A453" s="17"/>
      <c r="C453" s="24"/>
      <c r="D453" s="25"/>
    </row>
    <row r="454" spans="1:4" ht="12.75">
      <c r="A454" s="17"/>
      <c r="C454" s="24"/>
      <c r="D454" s="25"/>
    </row>
    <row r="455" spans="1:4" ht="12.75">
      <c r="A455" s="17"/>
      <c r="C455" s="24"/>
      <c r="D455" s="25"/>
    </row>
    <row r="456" spans="1:4" ht="12.75">
      <c r="A456" s="17"/>
      <c r="C456" s="24"/>
      <c r="D456" s="25"/>
    </row>
    <row r="457" spans="1:4" ht="12.75">
      <c r="A457" s="17"/>
      <c r="C457" s="24"/>
      <c r="D457" s="25"/>
    </row>
    <row r="458" spans="1:4" ht="12.75">
      <c r="A458" s="17"/>
      <c r="C458" s="24"/>
      <c r="D458" s="25"/>
    </row>
    <row r="459" spans="1:4" ht="12.75">
      <c r="A459" s="17"/>
      <c r="C459" s="24"/>
      <c r="D459" s="25"/>
    </row>
    <row r="460" spans="1:4" ht="12.75">
      <c r="A460" s="17"/>
      <c r="C460" s="24"/>
      <c r="D460" s="25"/>
    </row>
    <row r="461" spans="1:4" ht="12.75">
      <c r="A461" s="17"/>
      <c r="C461" s="24"/>
      <c r="D461" s="25"/>
    </row>
    <row r="462" spans="1:4" ht="12.75">
      <c r="A462" s="17"/>
      <c r="C462" s="24"/>
      <c r="D462" s="25"/>
    </row>
    <row r="463" spans="1:4" ht="12.75">
      <c r="A463" s="17"/>
      <c r="C463" s="24"/>
      <c r="D463" s="25"/>
    </row>
    <row r="464" spans="1:4" ht="12.75">
      <c r="A464" s="17"/>
      <c r="C464" s="24"/>
      <c r="D464" s="25"/>
    </row>
    <row r="465" spans="1:4" ht="12.75">
      <c r="A465" s="17"/>
      <c r="C465" s="24"/>
      <c r="D465" s="25"/>
    </row>
    <row r="466" spans="1:4" ht="12.75">
      <c r="A466" s="17"/>
      <c r="C466" s="24"/>
      <c r="D466" s="25"/>
    </row>
    <row r="467" spans="1:4" ht="12.75">
      <c r="A467" s="17"/>
      <c r="C467" s="24"/>
      <c r="D467" s="25"/>
    </row>
    <row r="468" spans="1:4" ht="12.75">
      <c r="A468" s="17"/>
      <c r="C468" s="24"/>
      <c r="D468" s="25"/>
    </row>
    <row r="469" spans="1:4" ht="12.75">
      <c r="A469" s="17"/>
      <c r="C469" s="24"/>
      <c r="D469" s="25"/>
    </row>
    <row r="470" spans="1:4" ht="12.75">
      <c r="A470" s="17"/>
      <c r="C470" s="24"/>
      <c r="D470" s="25"/>
    </row>
    <row r="471" spans="1:4" ht="12.75">
      <c r="A471" s="17"/>
      <c r="C471" s="24"/>
      <c r="D471" s="25"/>
    </row>
    <row r="472" spans="1:4" ht="12.75">
      <c r="A472" s="17"/>
      <c r="C472" s="24"/>
      <c r="D472" s="25"/>
    </row>
    <row r="473" spans="1:4" ht="12.75">
      <c r="A473" s="17"/>
      <c r="C473" s="24"/>
      <c r="D473" s="25"/>
    </row>
    <row r="474" spans="1:4" ht="12.75">
      <c r="A474" s="17"/>
      <c r="C474" s="24"/>
      <c r="D474" s="25"/>
    </row>
    <row r="475" spans="1:4" ht="12.75">
      <c r="A475" s="17"/>
      <c r="C475" s="24"/>
      <c r="D475" s="25"/>
    </row>
    <row r="476" spans="1:4" ht="12.75">
      <c r="A476" s="17"/>
      <c r="C476" s="24"/>
      <c r="D476" s="25"/>
    </row>
    <row r="477" spans="1:4" ht="12.75">
      <c r="A477" s="17"/>
      <c r="C477" s="24"/>
      <c r="D477" s="25"/>
    </row>
    <row r="478" spans="1:4" ht="12.75">
      <c r="A478" s="17"/>
      <c r="C478" s="24"/>
      <c r="D478" s="25"/>
    </row>
    <row r="479" spans="1:4" ht="12.75">
      <c r="A479" s="17"/>
      <c r="C479" s="24"/>
      <c r="D479" s="25"/>
    </row>
    <row r="480" spans="1:4" ht="12.75">
      <c r="A480" s="17"/>
      <c r="C480" s="24"/>
      <c r="D480" s="25"/>
    </row>
    <row r="481" spans="1:4" ht="12.75">
      <c r="A481" s="17"/>
      <c r="C481" s="24"/>
      <c r="D481" s="25"/>
    </row>
    <row r="482" spans="1:4" ht="12.75">
      <c r="A482" s="17"/>
      <c r="C482" s="24"/>
      <c r="D482" s="25"/>
    </row>
    <row r="483" spans="1:4" ht="12.75">
      <c r="A483" s="17"/>
      <c r="C483" s="24"/>
      <c r="D483" s="25"/>
    </row>
    <row r="484" spans="1:4" ht="12.75">
      <c r="A484" s="17"/>
      <c r="C484" s="24"/>
      <c r="D484" s="25"/>
    </row>
    <row r="485" spans="1:4" ht="12.75">
      <c r="A485" s="17"/>
      <c r="C485" s="24"/>
      <c r="D485" s="25"/>
    </row>
    <row r="486" spans="1:4" ht="12.75">
      <c r="A486" s="17"/>
      <c r="C486" s="24"/>
      <c r="D486" s="25"/>
    </row>
    <row r="487" spans="1:4" ht="12.75">
      <c r="A487" s="17"/>
      <c r="C487" s="24"/>
      <c r="D487" s="25"/>
    </row>
    <row r="488" spans="1:4" ht="12.75">
      <c r="A488" s="17"/>
      <c r="C488" s="24"/>
      <c r="D488" s="25"/>
    </row>
    <row r="489" spans="1:4" ht="12.75">
      <c r="A489" s="17"/>
      <c r="C489" s="24"/>
      <c r="D489" s="25"/>
    </row>
    <row r="490" spans="1:4" ht="12.75">
      <c r="A490" s="17"/>
      <c r="C490" s="24"/>
      <c r="D490" s="25"/>
    </row>
    <row r="491" spans="1:4" ht="12.75">
      <c r="A491" s="17"/>
      <c r="C491" s="24"/>
      <c r="D491" s="25"/>
    </row>
    <row r="492" spans="1:4" ht="12.75">
      <c r="A492" s="17"/>
      <c r="C492" s="24"/>
      <c r="D492" s="25"/>
    </row>
    <row r="493" spans="1:4" ht="12.75">
      <c r="A493" s="17"/>
      <c r="C493" s="24"/>
      <c r="D493" s="25"/>
    </row>
    <row r="494" spans="1:4" ht="12.75">
      <c r="A494" s="17"/>
      <c r="C494" s="24"/>
      <c r="D494" s="25"/>
    </row>
    <row r="495" spans="1:4" ht="12.75">
      <c r="A495" s="17"/>
      <c r="C495" s="24"/>
      <c r="D495" s="25"/>
    </row>
    <row r="496" spans="1:4" ht="12.75">
      <c r="A496" s="17"/>
      <c r="C496" s="24"/>
      <c r="D496" s="25"/>
    </row>
    <row r="497" spans="1:4" ht="12.75">
      <c r="A497" s="17"/>
      <c r="C497" s="24"/>
      <c r="D497" s="25"/>
    </row>
    <row r="498" spans="1:4" ht="12.75">
      <c r="A498" s="17"/>
      <c r="C498" s="24"/>
      <c r="D498" s="25"/>
    </row>
    <row r="499" spans="1:4" ht="12.75">
      <c r="A499" s="17"/>
      <c r="C499" s="24"/>
      <c r="D499" s="25"/>
    </row>
    <row r="500" spans="1:4" ht="12.75">
      <c r="A500" s="17"/>
      <c r="C500" s="24"/>
      <c r="D500" s="25"/>
    </row>
    <row r="501" spans="1:4" ht="12.75">
      <c r="A501" s="17"/>
      <c r="C501" s="24"/>
      <c r="D501" s="25"/>
    </row>
    <row r="502" spans="1:4" ht="12.75">
      <c r="A502" s="17"/>
      <c r="C502" s="24"/>
      <c r="D502" s="25"/>
    </row>
    <row r="503" spans="1:4" ht="12.75">
      <c r="A503" s="17"/>
      <c r="C503" s="24"/>
      <c r="D503" s="25"/>
    </row>
    <row r="504" spans="1:4" ht="12.75">
      <c r="A504" s="17"/>
      <c r="C504" s="24"/>
      <c r="D504" s="25"/>
    </row>
    <row r="505" spans="1:4" ht="12.75">
      <c r="A505" s="17"/>
      <c r="C505" s="24"/>
      <c r="D505" s="25"/>
    </row>
    <row r="506" spans="1:4" ht="12.75">
      <c r="A506" s="17"/>
      <c r="C506" s="24"/>
      <c r="D506" s="25"/>
    </row>
    <row r="507" spans="1:4" ht="12.75">
      <c r="A507" s="17"/>
      <c r="C507" s="24"/>
      <c r="D507" s="25"/>
    </row>
    <row r="508" spans="1:4" ht="12.75">
      <c r="A508" s="17"/>
      <c r="C508" s="24"/>
      <c r="D508" s="25"/>
    </row>
    <row r="509" spans="1:4" ht="12.75">
      <c r="A509" s="17"/>
      <c r="C509" s="24"/>
      <c r="D509" s="25"/>
    </row>
    <row r="510" spans="1:4" ht="12.75">
      <c r="A510" s="17"/>
      <c r="C510" s="24"/>
      <c r="D510" s="25"/>
    </row>
    <row r="511" spans="1:4" ht="12.75">
      <c r="A511" s="17"/>
      <c r="C511" s="24"/>
      <c r="D511" s="25"/>
    </row>
    <row r="512" spans="1:4" ht="12.75">
      <c r="A512" s="17"/>
      <c r="C512" s="24"/>
      <c r="D512" s="25"/>
    </row>
    <row r="513" spans="1:4" ht="12.75">
      <c r="A513" s="17"/>
      <c r="C513" s="24"/>
      <c r="D513" s="25"/>
    </row>
    <row r="514" spans="1:4" ht="12.75">
      <c r="A514" s="17"/>
      <c r="C514" s="24"/>
      <c r="D514" s="25"/>
    </row>
    <row r="515" spans="1:4" ht="12.75">
      <c r="A515" s="17"/>
      <c r="C515" s="24"/>
      <c r="D515" s="25"/>
    </row>
    <row r="516" spans="1:4" ht="12.75">
      <c r="A516" s="17"/>
      <c r="C516" s="24"/>
      <c r="D516" s="25"/>
    </row>
    <row r="517" spans="1:4" ht="12.75">
      <c r="A517" s="17"/>
      <c r="C517" s="24"/>
      <c r="D517" s="25"/>
    </row>
    <row r="518" spans="1:4" ht="12.75">
      <c r="A518" s="17"/>
      <c r="C518" s="24"/>
      <c r="D518" s="25"/>
    </row>
    <row r="519" spans="1:4" ht="12.75">
      <c r="A519" s="17"/>
      <c r="C519" s="24"/>
      <c r="D519" s="25"/>
    </row>
    <row r="520" spans="1:4" ht="12.75">
      <c r="A520" s="17"/>
      <c r="C520" s="24"/>
      <c r="D520" s="25"/>
    </row>
    <row r="521" spans="1:4" ht="12.75">
      <c r="A521" s="17"/>
      <c r="C521" s="24"/>
      <c r="D521" s="25"/>
    </row>
    <row r="522" spans="1:4" ht="12.75">
      <c r="A522" s="17"/>
      <c r="C522" s="24"/>
      <c r="D522" s="25"/>
    </row>
    <row r="523" spans="1:4" ht="12.75">
      <c r="A523" s="17"/>
      <c r="C523" s="24"/>
      <c r="D523" s="25"/>
    </row>
    <row r="524" spans="1:4" ht="12.75">
      <c r="A524" s="17"/>
      <c r="C524" s="24"/>
      <c r="D524" s="25"/>
    </row>
    <row r="525" spans="1:4" ht="12.75">
      <c r="A525" s="17"/>
      <c r="C525" s="24"/>
      <c r="D525" s="25"/>
    </row>
    <row r="526" spans="1:4" ht="12.75">
      <c r="A526" s="17"/>
      <c r="C526" s="24"/>
      <c r="D526" s="25"/>
    </row>
    <row r="527" spans="1:4" ht="12.75">
      <c r="A527" s="17"/>
      <c r="C527" s="24"/>
      <c r="D527" s="25"/>
    </row>
    <row r="528" spans="1:4" ht="12.75">
      <c r="A528" s="17"/>
      <c r="C528" s="24"/>
      <c r="D528" s="25"/>
    </row>
    <row r="529" spans="1:4" ht="12.75">
      <c r="A529" s="17"/>
      <c r="C529" s="24"/>
      <c r="D529" s="25"/>
    </row>
    <row r="530" spans="1:4" ht="12.75">
      <c r="A530" s="17"/>
      <c r="C530" s="24"/>
      <c r="D530" s="25"/>
    </row>
    <row r="531" spans="1:4" ht="12.75">
      <c r="A531" s="17"/>
      <c r="C531" s="24"/>
      <c r="D531" s="25"/>
    </row>
    <row r="532" spans="1:4" ht="12.75">
      <c r="A532" s="17"/>
      <c r="C532" s="24"/>
      <c r="D532" s="25"/>
    </row>
    <row r="533" spans="1:4" ht="12.75">
      <c r="A533" s="17"/>
      <c r="C533" s="24"/>
      <c r="D533" s="25"/>
    </row>
    <row r="534" spans="1:4" ht="12.75">
      <c r="A534" s="17"/>
      <c r="C534" s="24"/>
      <c r="D534" s="25"/>
    </row>
    <row r="535" spans="1:4" ht="12.75">
      <c r="A535" s="17"/>
      <c r="C535" s="24"/>
      <c r="D535" s="25"/>
    </row>
    <row r="536" spans="1:4" ht="12.75">
      <c r="A536" s="17"/>
      <c r="C536" s="24"/>
      <c r="D536" s="25"/>
    </row>
    <row r="537" spans="1:4" ht="12.75">
      <c r="A537" s="17"/>
      <c r="C537" s="24"/>
      <c r="D537" s="25"/>
    </row>
    <row r="538" spans="1:4" ht="12.75">
      <c r="A538" s="17"/>
      <c r="C538" s="24"/>
      <c r="D538" s="25"/>
    </row>
    <row r="539" spans="1:4" ht="12.75">
      <c r="A539" s="17"/>
      <c r="C539" s="24"/>
      <c r="D539" s="25"/>
    </row>
    <row r="540" spans="1:4" ht="12.75">
      <c r="A540" s="17"/>
      <c r="C540" s="24"/>
      <c r="D540" s="25"/>
    </row>
    <row r="541" spans="1:4" ht="12.75">
      <c r="A541" s="17"/>
      <c r="C541" s="24"/>
      <c r="D541" s="25"/>
    </row>
    <row r="542" spans="1:4" ht="12.75">
      <c r="A542" s="17"/>
      <c r="C542" s="24"/>
      <c r="D542" s="25"/>
    </row>
    <row r="543" spans="1:4" ht="12.75">
      <c r="A543" s="17"/>
      <c r="C543" s="24"/>
      <c r="D543" s="25"/>
    </row>
    <row r="544" spans="1:4" ht="12.75">
      <c r="A544" s="17"/>
      <c r="C544" s="24"/>
      <c r="D544" s="25"/>
    </row>
    <row r="545" spans="1:4" ht="12.75">
      <c r="A545" s="17"/>
      <c r="C545" s="24"/>
      <c r="D545" s="25"/>
    </row>
    <row r="546" spans="1:4" ht="12.75">
      <c r="A546" s="17"/>
      <c r="C546" s="24"/>
      <c r="D546" s="25"/>
    </row>
    <row r="547" spans="1:4" ht="12.75">
      <c r="A547" s="17"/>
      <c r="C547" s="24"/>
      <c r="D547" s="25"/>
    </row>
    <row r="548" spans="1:4" ht="12.75">
      <c r="A548" s="17"/>
      <c r="C548" s="24"/>
      <c r="D548" s="25"/>
    </row>
    <row r="549" spans="1:4" ht="12.75">
      <c r="A549" s="17"/>
      <c r="C549" s="24"/>
      <c r="D549" s="25"/>
    </row>
    <row r="550" spans="1:4" ht="12.75">
      <c r="A550" s="17"/>
      <c r="C550" s="24"/>
      <c r="D550" s="25"/>
    </row>
    <row r="551" spans="1:4" ht="12.75">
      <c r="A551" s="17"/>
      <c r="C551" s="24"/>
      <c r="D551" s="25"/>
    </row>
    <row r="552" spans="1:4" ht="12.75">
      <c r="A552" s="17"/>
      <c r="C552" s="24"/>
      <c r="D552" s="25"/>
    </row>
    <row r="553" spans="1:4" ht="12.75">
      <c r="A553" s="17"/>
      <c r="C553" s="24"/>
      <c r="D553" s="25"/>
    </row>
    <row r="554" spans="1:4" ht="12.75">
      <c r="A554" s="17"/>
      <c r="C554" s="24"/>
      <c r="D554" s="25"/>
    </row>
    <row r="555" spans="1:4" ht="12.75">
      <c r="A555" s="17"/>
      <c r="C555" s="24"/>
      <c r="D555" s="25"/>
    </row>
    <row r="556" spans="1:4" ht="12.75">
      <c r="A556" s="17"/>
      <c r="C556" s="24"/>
      <c r="D556" s="25"/>
    </row>
    <row r="557" spans="1:4" ht="12.75">
      <c r="A557" s="17"/>
      <c r="C557" s="24"/>
      <c r="D557" s="25"/>
    </row>
    <row r="558" spans="1:4" ht="12.75">
      <c r="A558" s="17"/>
      <c r="C558" s="24"/>
      <c r="D558" s="25"/>
    </row>
    <row r="559" spans="1:4" ht="12.75">
      <c r="A559" s="17"/>
      <c r="C559" s="24"/>
      <c r="D559" s="25"/>
    </row>
    <row r="560" spans="1:4" ht="12.75">
      <c r="A560" s="17"/>
      <c r="C560" s="24"/>
      <c r="D560" s="25"/>
    </row>
    <row r="561" spans="1:4" ht="12.75">
      <c r="A561" s="17"/>
      <c r="C561" s="24"/>
      <c r="D561" s="25"/>
    </row>
    <row r="562" spans="1:4" ht="12.75">
      <c r="A562" s="17"/>
      <c r="C562" s="24"/>
      <c r="D562" s="25"/>
    </row>
    <row r="563" spans="1:4" ht="12.75">
      <c r="A563" s="17"/>
      <c r="C563" s="24"/>
      <c r="D563" s="25"/>
    </row>
    <row r="564" spans="1:4" ht="12.75">
      <c r="A564" s="17"/>
      <c r="C564" s="24"/>
      <c r="D564" s="25"/>
    </row>
    <row r="565" spans="1:4" ht="12.75">
      <c r="A565" s="17"/>
      <c r="C565" s="24"/>
      <c r="D565" s="25"/>
    </row>
    <row r="566" spans="1:4" ht="12.75">
      <c r="A566" s="17"/>
      <c r="C566" s="24"/>
      <c r="D566" s="25"/>
    </row>
    <row r="567" spans="1:4" ht="12.75">
      <c r="A567" s="17"/>
      <c r="C567" s="24"/>
      <c r="D567" s="25"/>
    </row>
    <row r="568" spans="1:4" ht="12.75">
      <c r="A568" s="17"/>
      <c r="C568" s="24"/>
      <c r="D568" s="25"/>
    </row>
    <row r="569" spans="1:4" ht="12.75">
      <c r="A569" s="17"/>
      <c r="C569" s="24"/>
      <c r="D569" s="25"/>
    </row>
    <row r="570" spans="1:4" ht="12.75">
      <c r="A570" s="17"/>
      <c r="C570" s="24"/>
      <c r="D570" s="25"/>
    </row>
    <row r="571" spans="1:4" ht="12.75">
      <c r="A571" s="17"/>
      <c r="C571" s="24"/>
      <c r="D571" s="25"/>
    </row>
    <row r="572" spans="1:4" ht="12.75">
      <c r="A572" s="17"/>
      <c r="C572" s="24"/>
      <c r="D572" s="25"/>
    </row>
    <row r="573" spans="1:4" ht="12.75">
      <c r="A573" s="17"/>
      <c r="C573" s="24"/>
      <c r="D573" s="25"/>
    </row>
    <row r="574" spans="1:4" ht="12.75">
      <c r="A574" s="17"/>
      <c r="C574" s="24"/>
      <c r="D574" s="25"/>
    </row>
    <row r="575" spans="1:4" ht="12.75">
      <c r="A575" s="17"/>
      <c r="C575" s="24"/>
      <c r="D575" s="25"/>
    </row>
    <row r="576" spans="1:4" ht="12.75">
      <c r="A576" s="17"/>
      <c r="C576" s="24"/>
      <c r="D576" s="25"/>
    </row>
    <row r="577" spans="1:4" ht="12.75">
      <c r="A577" s="17"/>
      <c r="C577" s="24"/>
      <c r="D577" s="25"/>
    </row>
    <row r="578" spans="1:4" ht="12.75">
      <c r="A578" s="17"/>
      <c r="C578" s="24"/>
      <c r="D578" s="25"/>
    </row>
    <row r="579" spans="1:4" ht="12.75">
      <c r="A579" s="17"/>
      <c r="C579" s="24"/>
      <c r="D579" s="25"/>
    </row>
    <row r="580" spans="1:4" ht="12.75">
      <c r="A580" s="17"/>
      <c r="C580" s="24"/>
      <c r="D580" s="25"/>
    </row>
    <row r="581" spans="1:4" ht="12.75">
      <c r="A581" s="17"/>
      <c r="C581" s="24"/>
      <c r="D581" s="25"/>
    </row>
    <row r="582" spans="1:4" ht="12.75">
      <c r="A582" s="17"/>
      <c r="C582" s="24"/>
      <c r="D582" s="25"/>
    </row>
    <row r="583" spans="1:4" ht="12.75">
      <c r="A583" s="17"/>
      <c r="C583" s="24"/>
      <c r="D583" s="25"/>
    </row>
    <row r="584" spans="1:4" ht="12.75">
      <c r="A584" s="17"/>
      <c r="C584" s="24"/>
      <c r="D584" s="25"/>
    </row>
    <row r="585" spans="1:4" ht="12.75">
      <c r="A585" s="17"/>
      <c r="C585" s="24"/>
      <c r="D585" s="25"/>
    </row>
    <row r="586" spans="1:4" ht="12.75">
      <c r="A586" s="17"/>
      <c r="C586" s="24"/>
      <c r="D586" s="25"/>
    </row>
    <row r="587" spans="1:4" ht="12.75">
      <c r="A587" s="17"/>
      <c r="C587" s="24"/>
      <c r="D587" s="25"/>
    </row>
    <row r="588" spans="1:4" ht="12.75">
      <c r="A588" s="17"/>
      <c r="C588" s="24"/>
      <c r="D588" s="25"/>
    </row>
    <row r="589" spans="1:4" ht="12.75">
      <c r="A589" s="17"/>
      <c r="C589" s="24"/>
      <c r="D589" s="25"/>
    </row>
    <row r="590" spans="1:4" ht="12.75">
      <c r="A590" s="17"/>
      <c r="C590" s="24"/>
      <c r="D590" s="25"/>
    </row>
    <row r="591" spans="1:4" ht="12.75">
      <c r="A591" s="17"/>
      <c r="C591" s="24"/>
      <c r="D591" s="25"/>
    </row>
    <row r="592" spans="1:4" ht="12.75">
      <c r="A592" s="17"/>
      <c r="C592" s="24"/>
      <c r="D592" s="25"/>
    </row>
    <row r="593" spans="1:4" ht="12.75">
      <c r="A593" s="17"/>
      <c r="C593" s="24"/>
      <c r="D593" s="25"/>
    </row>
    <row r="594" spans="1:4" ht="12.75">
      <c r="A594" s="17"/>
      <c r="C594" s="24"/>
      <c r="D594" s="25"/>
    </row>
    <row r="595" spans="1:4" ht="12.75">
      <c r="A595" s="17"/>
      <c r="C595" s="24"/>
      <c r="D595" s="25"/>
    </row>
    <row r="596" spans="1:4" ht="12.75">
      <c r="A596" s="17"/>
      <c r="C596" s="24"/>
      <c r="D596" s="25"/>
    </row>
    <row r="597" spans="1:4" ht="12.75">
      <c r="A597" s="17"/>
      <c r="C597" s="24"/>
      <c r="D597" s="25"/>
    </row>
    <row r="598" spans="1:4" ht="12.75">
      <c r="A598" s="17"/>
      <c r="C598" s="24"/>
      <c r="D598" s="25"/>
    </row>
    <row r="599" spans="1:4" ht="12.75">
      <c r="A599" s="17"/>
      <c r="C599" s="24"/>
      <c r="D599" s="25"/>
    </row>
    <row r="600" spans="1:4" ht="12.75">
      <c r="A600" s="17"/>
      <c r="C600" s="24"/>
      <c r="D600" s="25"/>
    </row>
    <row r="601" spans="1:4" ht="12.75">
      <c r="A601" s="17"/>
      <c r="C601" s="24"/>
      <c r="D601" s="25"/>
    </row>
    <row r="602" spans="1:4" ht="12.75">
      <c r="A602" s="17"/>
      <c r="C602" s="24"/>
      <c r="D602" s="25"/>
    </row>
    <row r="603" spans="1:4" ht="12.75">
      <c r="A603" s="17"/>
      <c r="C603" s="24"/>
      <c r="D603" s="25"/>
    </row>
    <row r="604" spans="1:4" ht="12.75">
      <c r="A604" s="17"/>
      <c r="C604" s="24"/>
      <c r="D604" s="25"/>
    </row>
    <row r="605" spans="1:4" ht="12.75">
      <c r="A605" s="17"/>
      <c r="C605" s="24"/>
      <c r="D605" s="25"/>
    </row>
    <row r="606" spans="1:4" ht="12.75">
      <c r="A606" s="17"/>
      <c r="C606" s="24"/>
      <c r="D606" s="25"/>
    </row>
    <row r="607" spans="1:4" ht="12.75">
      <c r="A607" s="17"/>
      <c r="C607" s="24"/>
      <c r="D607" s="25"/>
    </row>
    <row r="608" spans="1:4" ht="12.75">
      <c r="A608" s="17"/>
      <c r="C608" s="24"/>
      <c r="D608" s="25"/>
    </row>
    <row r="609" spans="1:4" ht="12.75">
      <c r="A609" s="17"/>
      <c r="C609" s="24"/>
      <c r="D609" s="25"/>
    </row>
    <row r="610" spans="1:4" ht="12.75">
      <c r="A610" s="17"/>
      <c r="C610" s="24"/>
      <c r="D610" s="25"/>
    </row>
    <row r="611" spans="1:4" ht="12.75">
      <c r="A611" s="17"/>
      <c r="C611" s="24"/>
      <c r="D611" s="25"/>
    </row>
    <row r="612" spans="1:4" ht="12.75">
      <c r="A612" s="17"/>
      <c r="C612" s="24"/>
      <c r="D612" s="25"/>
    </row>
    <row r="613" spans="1:4" ht="12.75">
      <c r="A613" s="17"/>
      <c r="C613" s="24"/>
      <c r="D613" s="25"/>
    </row>
    <row r="614" spans="1:4" ht="12.75">
      <c r="A614" s="17"/>
      <c r="C614" s="24"/>
      <c r="D614" s="25"/>
    </row>
    <row r="615" spans="1:4" ht="12.75">
      <c r="A615" s="17"/>
      <c r="C615" s="24"/>
      <c r="D615" s="25"/>
    </row>
    <row r="616" spans="1:4" ht="12.75">
      <c r="A616" s="17"/>
      <c r="C616" s="24"/>
      <c r="D616" s="25"/>
    </row>
    <row r="617" spans="1:4" ht="12.75">
      <c r="A617" s="17"/>
      <c r="C617" s="24"/>
      <c r="D617" s="25"/>
    </row>
    <row r="618" spans="1:4" ht="12.75">
      <c r="A618" s="17"/>
      <c r="C618" s="24"/>
      <c r="D618" s="25"/>
    </row>
    <row r="619" spans="1:4" ht="12.75">
      <c r="A619" s="17"/>
      <c r="C619" s="24"/>
      <c r="D619" s="25"/>
    </row>
    <row r="620" spans="1:4" ht="12.75">
      <c r="A620" s="17"/>
      <c r="C620" s="24"/>
      <c r="D620" s="25"/>
    </row>
    <row r="621" spans="1:4" ht="12.75">
      <c r="A621" s="17"/>
      <c r="C621" s="24"/>
      <c r="D621" s="25"/>
    </row>
    <row r="622" spans="1:4" ht="12.75">
      <c r="A622" s="17"/>
      <c r="C622" s="24"/>
      <c r="D622" s="25"/>
    </row>
    <row r="623" spans="1:4" ht="12.75">
      <c r="A623" s="17"/>
      <c r="C623" s="24"/>
      <c r="D623" s="25"/>
    </row>
    <row r="624" spans="1:4" ht="12.75">
      <c r="A624" s="17"/>
      <c r="C624" s="24"/>
      <c r="D624" s="25"/>
    </row>
    <row r="625" spans="1:4" ht="12.75">
      <c r="A625" s="17"/>
      <c r="C625" s="24"/>
      <c r="D625" s="25"/>
    </row>
    <row r="626" spans="1:4" ht="12.75">
      <c r="A626" s="17"/>
      <c r="C626" s="24"/>
      <c r="D626" s="25"/>
    </row>
    <row r="627" spans="1:4" ht="12.75">
      <c r="A627" s="17"/>
      <c r="C627" s="24"/>
      <c r="D627" s="25"/>
    </row>
    <row r="628" spans="1:4" ht="12.75">
      <c r="A628" s="17"/>
      <c r="C628" s="24"/>
      <c r="D628" s="25"/>
    </row>
    <row r="629" spans="1:4" ht="12.75">
      <c r="A629" s="17"/>
      <c r="C629" s="24"/>
      <c r="D629" s="25"/>
    </row>
    <row r="630" spans="1:4" ht="12.75">
      <c r="A630" s="17"/>
      <c r="C630" s="24"/>
      <c r="D630" s="25"/>
    </row>
    <row r="631" spans="1:4" ht="12.75">
      <c r="A631" s="17"/>
      <c r="C631" s="24"/>
      <c r="D631" s="25"/>
    </row>
    <row r="632" spans="1:4" ht="12.75">
      <c r="A632" s="17"/>
      <c r="C632" s="24"/>
      <c r="D632" s="25"/>
    </row>
    <row r="633" spans="1:4" ht="12.75">
      <c r="A633" s="17"/>
      <c r="C633" s="24"/>
      <c r="D633" s="25"/>
    </row>
    <row r="634" spans="1:4" ht="12.75">
      <c r="A634" s="17"/>
      <c r="C634" s="24"/>
      <c r="D634" s="25"/>
    </row>
    <row r="635" spans="1:4" ht="12.75">
      <c r="A635" s="17"/>
      <c r="C635" s="24"/>
      <c r="D635" s="25"/>
    </row>
    <row r="636" spans="1:4" ht="12.75">
      <c r="A636" s="17"/>
      <c r="C636" s="24"/>
      <c r="D636" s="25"/>
    </row>
    <row r="637" spans="1:4" ht="12.75">
      <c r="A637" s="17"/>
      <c r="C637" s="24"/>
      <c r="D637" s="25"/>
    </row>
    <row r="638" spans="1:4" ht="12.75">
      <c r="A638" s="17"/>
      <c r="C638" s="24"/>
      <c r="D638" s="25"/>
    </row>
    <row r="639" spans="1:4" ht="12.75">
      <c r="A639" s="17"/>
      <c r="C639" s="24"/>
      <c r="D639" s="25"/>
    </row>
    <row r="640" spans="1:4" ht="12.75">
      <c r="A640" s="17"/>
      <c r="C640" s="24"/>
      <c r="D640" s="25"/>
    </row>
    <row r="641" spans="1:4" ht="12.75">
      <c r="A641" s="17"/>
      <c r="C641" s="24"/>
      <c r="D641" s="25"/>
    </row>
    <row r="642" spans="1:4" ht="12.75">
      <c r="A642" s="17"/>
      <c r="C642" s="24"/>
      <c r="D642" s="25"/>
    </row>
    <row r="643" spans="1:4" ht="12.75">
      <c r="A643" s="17"/>
      <c r="C643" s="24"/>
      <c r="D643" s="25"/>
    </row>
    <row r="644" spans="1:4" ht="12.75">
      <c r="A644" s="17"/>
      <c r="C644" s="24"/>
      <c r="D644" s="25"/>
    </row>
    <row r="645" spans="1:4" ht="12.75">
      <c r="A645" s="17"/>
      <c r="C645" s="24"/>
      <c r="D645" s="25"/>
    </row>
    <row r="646" spans="1:4" ht="12.75">
      <c r="A646" s="17"/>
      <c r="C646" s="24"/>
      <c r="D646" s="25"/>
    </row>
    <row r="647" spans="1:4" ht="12.75">
      <c r="A647" s="17"/>
      <c r="C647" s="24"/>
      <c r="D647" s="25"/>
    </row>
    <row r="648" spans="1:4" ht="12.75">
      <c r="A648" s="17"/>
      <c r="C648" s="24"/>
      <c r="D648" s="25"/>
    </row>
    <row r="649" spans="1:4" ht="12.75">
      <c r="A649" s="17"/>
      <c r="C649" s="24"/>
      <c r="D649" s="25"/>
    </row>
    <row r="650" spans="1:4" ht="12.75">
      <c r="A650" s="17"/>
      <c r="C650" s="24"/>
      <c r="D650" s="25"/>
    </row>
    <row r="651" spans="1:4" ht="12.75">
      <c r="A651" s="17"/>
      <c r="C651" s="24"/>
      <c r="D651" s="25"/>
    </row>
    <row r="652" spans="1:4" ht="12.75">
      <c r="A652" s="17"/>
      <c r="C652" s="24"/>
      <c r="D652" s="25"/>
    </row>
    <row r="653" spans="1:4" ht="12.75">
      <c r="A653" s="17"/>
      <c r="C653" s="24"/>
      <c r="D653" s="25"/>
    </row>
    <row r="654" spans="1:4" ht="12.75">
      <c r="A654" s="17"/>
      <c r="C654" s="24"/>
      <c r="D654" s="25"/>
    </row>
    <row r="655" spans="1:4" ht="12.75">
      <c r="A655" s="17"/>
      <c r="C655" s="24"/>
      <c r="D655" s="25"/>
    </row>
    <row r="656" spans="1:4" ht="12.75">
      <c r="A656" s="17"/>
      <c r="C656" s="24"/>
      <c r="D656" s="25"/>
    </row>
    <row r="657" spans="1:4" ht="12.75">
      <c r="A657" s="17"/>
      <c r="C657" s="24"/>
      <c r="D657" s="25"/>
    </row>
    <row r="658" spans="1:4" ht="12.75">
      <c r="A658" s="17"/>
      <c r="C658" s="24"/>
      <c r="D658" s="25"/>
    </row>
    <row r="659" spans="1:4" ht="12.75">
      <c r="A659" s="17"/>
      <c r="C659" s="24"/>
      <c r="D659" s="25"/>
    </row>
    <row r="660" spans="1:4" ht="12.75">
      <c r="A660" s="17"/>
      <c r="C660" s="24"/>
      <c r="D660" s="25"/>
    </row>
    <row r="661" spans="1:4" ht="12.75">
      <c r="A661" s="17"/>
      <c r="C661" s="24"/>
      <c r="D661" s="25"/>
    </row>
    <row r="662" spans="1:4" ht="12.75">
      <c r="A662" s="17"/>
      <c r="C662" s="24"/>
      <c r="D662" s="25"/>
    </row>
    <row r="663" spans="1:4" ht="12.75">
      <c r="A663" s="17"/>
      <c r="C663" s="24"/>
      <c r="D663" s="25"/>
    </row>
    <row r="664" spans="1:4" ht="12.75">
      <c r="A664" s="17"/>
      <c r="C664" s="24"/>
      <c r="D664" s="25"/>
    </row>
    <row r="665" spans="1:4" ht="12.75">
      <c r="A665" s="17"/>
      <c r="C665" s="24"/>
      <c r="D665" s="25"/>
    </row>
    <row r="666" spans="1:4" ht="12.75">
      <c r="A666" s="17"/>
      <c r="C666" s="24"/>
      <c r="D666" s="25"/>
    </row>
    <row r="667" spans="1:4" ht="12.75">
      <c r="A667" s="17"/>
      <c r="C667" s="24"/>
      <c r="D667" s="25"/>
    </row>
    <row r="668" spans="1:4" ht="12.75">
      <c r="A668" s="17"/>
      <c r="C668" s="24"/>
      <c r="D668" s="25"/>
    </row>
    <row r="669" spans="1:4" ht="12.75">
      <c r="A669" s="17"/>
      <c r="C669" s="24"/>
      <c r="D669" s="25"/>
    </row>
    <row r="670" spans="1:4" ht="12.75">
      <c r="A670" s="17"/>
      <c r="C670" s="24"/>
      <c r="D670" s="25"/>
    </row>
    <row r="671" spans="1:4" ht="12.75">
      <c r="A671" s="17"/>
      <c r="C671" s="24"/>
      <c r="D671" s="25"/>
    </row>
    <row r="672" spans="1:4" ht="12.75">
      <c r="A672" s="17"/>
      <c r="C672" s="24"/>
      <c r="D672" s="25"/>
    </row>
    <row r="673" spans="1:4" ht="12.75">
      <c r="A673" s="17"/>
      <c r="C673" s="24"/>
      <c r="D673" s="25"/>
    </row>
    <row r="674" spans="1:4" ht="12.75">
      <c r="A674" s="17"/>
      <c r="C674" s="24"/>
      <c r="D674" s="25"/>
    </row>
    <row r="675" spans="1:4" ht="12.75">
      <c r="A675" s="17"/>
      <c r="C675" s="24"/>
      <c r="D675" s="25"/>
    </row>
    <row r="676" spans="1:4" ht="12.75">
      <c r="A676" s="17"/>
      <c r="C676" s="24"/>
      <c r="D676" s="25"/>
    </row>
    <row r="677" spans="1:4" ht="12.75">
      <c r="A677" s="17"/>
      <c r="C677" s="24"/>
      <c r="D677" s="25"/>
    </row>
    <row r="678" spans="1:4" ht="12.75">
      <c r="A678" s="17"/>
      <c r="C678" s="24"/>
      <c r="D678" s="25"/>
    </row>
    <row r="679" spans="1:4" ht="12.75">
      <c r="A679" s="17"/>
      <c r="C679" s="24"/>
      <c r="D679" s="25"/>
    </row>
    <row r="680" spans="1:4" ht="12.75">
      <c r="A680" s="17"/>
      <c r="C680" s="24"/>
      <c r="D680" s="25"/>
    </row>
    <row r="681" spans="1:4" ht="12.75">
      <c r="A681" s="17"/>
      <c r="C681" s="24"/>
      <c r="D681" s="25"/>
    </row>
    <row r="682" spans="1:4" ht="12.75">
      <c r="A682" s="17"/>
      <c r="C682" s="24"/>
      <c r="D682" s="25"/>
    </row>
    <row r="683" spans="1:4" ht="12.75">
      <c r="A683" s="17"/>
      <c r="C683" s="24"/>
      <c r="D683" s="25"/>
    </row>
    <row r="684" spans="1:4" ht="12.75">
      <c r="A684" s="17"/>
      <c r="C684" s="24"/>
      <c r="D684" s="25"/>
    </row>
    <row r="685" spans="1:4" ht="12.75">
      <c r="A685" s="17"/>
      <c r="C685" s="24"/>
      <c r="D685" s="25"/>
    </row>
    <row r="686" spans="1:4" ht="12.75">
      <c r="A686" s="17"/>
      <c r="C686" s="24"/>
      <c r="D686" s="25"/>
    </row>
    <row r="687" spans="1:4" ht="12.75">
      <c r="A687" s="17"/>
      <c r="C687" s="24"/>
      <c r="D687" s="25"/>
    </row>
    <row r="688" spans="1:4" ht="12.75">
      <c r="A688" s="17"/>
      <c r="C688" s="24"/>
      <c r="D688" s="25"/>
    </row>
    <row r="689" spans="1:4" ht="12.75">
      <c r="A689" s="17"/>
      <c r="C689" s="24"/>
      <c r="D689" s="25"/>
    </row>
    <row r="690" spans="1:4" ht="12.75">
      <c r="A690" s="17"/>
      <c r="C690" s="24"/>
      <c r="D690" s="25"/>
    </row>
    <row r="691" spans="1:4" ht="12.75">
      <c r="A691" s="17"/>
      <c r="C691" s="24"/>
      <c r="D691" s="25"/>
    </row>
    <row r="692" spans="1:4" ht="12.75">
      <c r="A692" s="17"/>
      <c r="C692" s="24"/>
      <c r="D692" s="25"/>
    </row>
    <row r="693" spans="1:4" ht="12.75">
      <c r="A693" s="17"/>
      <c r="C693" s="24"/>
      <c r="D693" s="25"/>
    </row>
    <row r="694" spans="1:4" ht="12.75">
      <c r="A694" s="17"/>
      <c r="C694" s="24"/>
      <c r="D694" s="25"/>
    </row>
    <row r="695" spans="1:4" ht="12.75">
      <c r="A695" s="17"/>
      <c r="C695" s="24"/>
      <c r="D695" s="25"/>
    </row>
    <row r="696" spans="1:4" ht="12.75">
      <c r="A696" s="17"/>
      <c r="C696" s="24"/>
      <c r="D696" s="25"/>
    </row>
    <row r="697" spans="1:4" ht="12.75">
      <c r="A697" s="17"/>
      <c r="C697" s="24"/>
      <c r="D697" s="25"/>
    </row>
    <row r="698" spans="1:4" ht="12.75">
      <c r="A698" s="17"/>
      <c r="C698" s="24"/>
      <c r="D698" s="25"/>
    </row>
    <row r="699" spans="1:4" ht="12.75">
      <c r="A699" s="17"/>
      <c r="C699" s="24"/>
      <c r="D699" s="25"/>
    </row>
    <row r="700" spans="1:4" ht="12.75">
      <c r="A700" s="17"/>
      <c r="C700" s="24"/>
      <c r="D700" s="25"/>
    </row>
    <row r="701" spans="1:4" ht="12.75">
      <c r="A701" s="17"/>
      <c r="C701" s="24"/>
      <c r="D701" s="25"/>
    </row>
    <row r="702" spans="1:4" ht="12.75">
      <c r="A702" s="17"/>
      <c r="C702" s="24"/>
      <c r="D702" s="25"/>
    </row>
    <row r="703" spans="1:4" ht="12.75">
      <c r="A703" s="17"/>
      <c r="C703" s="24"/>
      <c r="D703" s="25"/>
    </row>
    <row r="704" spans="1:4" ht="12.75">
      <c r="A704" s="17"/>
      <c r="C704" s="24"/>
      <c r="D704" s="25"/>
    </row>
    <row r="705" spans="1:4" ht="12.75">
      <c r="A705" s="17"/>
      <c r="C705" s="24"/>
      <c r="D705" s="25"/>
    </row>
    <row r="706" spans="1:4" ht="12.75">
      <c r="A706" s="17"/>
      <c r="C706" s="24"/>
      <c r="D706" s="25"/>
    </row>
    <row r="707" spans="1:4" ht="12.75">
      <c r="A707" s="17"/>
      <c r="C707" s="24"/>
      <c r="D707" s="25"/>
    </row>
    <row r="708" spans="1:4" ht="12.75">
      <c r="A708" s="17"/>
      <c r="C708" s="24"/>
      <c r="D708" s="25"/>
    </row>
    <row r="709" spans="1:4" ht="12.75">
      <c r="A709" s="17"/>
      <c r="C709" s="24"/>
      <c r="D709" s="25"/>
    </row>
    <row r="710" spans="1:4" ht="12.75">
      <c r="A710" s="17"/>
      <c r="C710" s="24"/>
      <c r="D710" s="25"/>
    </row>
    <row r="711" spans="1:4" ht="12.75">
      <c r="A711" s="17"/>
      <c r="C711" s="24"/>
      <c r="D711" s="25"/>
    </row>
    <row r="712" spans="1:4" ht="12.75">
      <c r="A712" s="17"/>
      <c r="C712" s="24"/>
      <c r="D712" s="25"/>
    </row>
    <row r="713" spans="1:4" ht="12.75">
      <c r="A713" s="17"/>
      <c r="C713" s="24"/>
      <c r="D713" s="25"/>
    </row>
    <row r="714" spans="1:4" ht="12.75">
      <c r="A714" s="17"/>
      <c r="C714" s="24"/>
      <c r="D714" s="25"/>
    </row>
    <row r="715" spans="1:4" ht="12.75">
      <c r="A715" s="17"/>
      <c r="C715" s="24"/>
      <c r="D715" s="25"/>
    </row>
    <row r="716" spans="1:4" ht="12.75">
      <c r="A716" s="17"/>
      <c r="C716" s="24"/>
      <c r="D716" s="25"/>
    </row>
    <row r="717" spans="1:4" ht="12.75">
      <c r="A717" s="17"/>
      <c r="C717" s="24"/>
      <c r="D717" s="25"/>
    </row>
    <row r="718" spans="1:4" ht="12.75">
      <c r="A718" s="17"/>
      <c r="C718" s="24"/>
      <c r="D718" s="25"/>
    </row>
    <row r="719" spans="1:4" ht="12.75">
      <c r="A719" s="17"/>
      <c r="C719" s="24"/>
      <c r="D719" s="25"/>
    </row>
    <row r="720" spans="1:4" ht="12.75">
      <c r="A720" s="17"/>
      <c r="C720" s="24"/>
      <c r="D720" s="25"/>
    </row>
    <row r="721" spans="1:4" ht="12.75">
      <c r="A721" s="17"/>
      <c r="C721" s="24"/>
      <c r="D721" s="25"/>
    </row>
    <row r="722" spans="1:4" ht="12.75">
      <c r="A722" s="17"/>
      <c r="C722" s="24"/>
      <c r="D722" s="25"/>
    </row>
    <row r="723" spans="1:4" ht="12.75">
      <c r="A723" s="17"/>
      <c r="C723" s="24"/>
      <c r="D723" s="25"/>
    </row>
    <row r="724" spans="1:4" ht="12.75">
      <c r="A724" s="17"/>
      <c r="C724" s="24"/>
      <c r="D724" s="25"/>
    </row>
    <row r="725" spans="1:4" ht="12.75">
      <c r="A725" s="17"/>
      <c r="C725" s="24"/>
      <c r="D725" s="25"/>
    </row>
    <row r="726" spans="1:4" ht="12.75">
      <c r="A726" s="17"/>
      <c r="C726" s="24"/>
      <c r="D726" s="25"/>
    </row>
    <row r="727" spans="1:4" ht="12.75">
      <c r="A727" s="17"/>
      <c r="C727" s="24"/>
      <c r="D727" s="25"/>
    </row>
    <row r="728" spans="1:4" ht="12.75">
      <c r="A728" s="17"/>
      <c r="C728" s="24"/>
      <c r="D728" s="25"/>
    </row>
    <row r="729" spans="1:4" ht="12.75">
      <c r="A729" s="17"/>
      <c r="C729" s="24"/>
      <c r="D729" s="25"/>
    </row>
    <row r="730" spans="1:4" ht="12.75">
      <c r="A730" s="17"/>
      <c r="C730" s="24"/>
      <c r="D730" s="25"/>
    </row>
    <row r="731" spans="1:4" ht="12.75">
      <c r="A731" s="17"/>
      <c r="C731" s="24"/>
      <c r="D731" s="25"/>
    </row>
    <row r="732" spans="1:4" ht="12.75">
      <c r="A732" s="17"/>
      <c r="C732" s="24"/>
      <c r="D732" s="25"/>
    </row>
    <row r="733" spans="1:4" ht="12.75">
      <c r="A733" s="17"/>
      <c r="C733" s="24"/>
      <c r="D733" s="25"/>
    </row>
    <row r="734" spans="1:4" ht="12.75">
      <c r="A734" s="17"/>
      <c r="C734" s="24"/>
      <c r="D734" s="25"/>
    </row>
    <row r="735" spans="1:4" ht="12.75">
      <c r="A735" s="17"/>
      <c r="C735" s="24"/>
      <c r="D735" s="25"/>
    </row>
    <row r="736" spans="1:4" ht="12.75">
      <c r="A736" s="17"/>
      <c r="C736" s="24"/>
      <c r="D736" s="25"/>
    </row>
    <row r="737" spans="1:4" ht="12.75">
      <c r="A737" s="17"/>
      <c r="C737" s="24"/>
      <c r="D737" s="25"/>
    </row>
    <row r="738" spans="1:4" ht="12.75">
      <c r="A738" s="17"/>
      <c r="C738" s="24"/>
      <c r="D738" s="25"/>
    </row>
    <row r="739" spans="1:4" ht="12.75">
      <c r="A739" s="17"/>
      <c r="C739" s="24"/>
      <c r="D739" s="25"/>
    </row>
    <row r="740" spans="1:4" ht="12.75">
      <c r="A740" s="17"/>
      <c r="C740" s="24"/>
      <c r="D740" s="25"/>
    </row>
    <row r="741" spans="1:4" ht="12.75">
      <c r="A741" s="17"/>
      <c r="C741" s="24"/>
      <c r="D741" s="25"/>
    </row>
    <row r="742" spans="1:4" ht="12.75">
      <c r="A742" s="17"/>
      <c r="C742" s="24"/>
      <c r="D742" s="25"/>
    </row>
    <row r="743" spans="1:4" ht="12.75">
      <c r="A743" s="17"/>
      <c r="C743" s="24"/>
      <c r="D743" s="25"/>
    </row>
    <row r="744" spans="1:4" ht="12.75">
      <c r="A744" s="17"/>
      <c r="C744" s="24"/>
      <c r="D744" s="25"/>
    </row>
    <row r="745" spans="1:4" ht="12.75">
      <c r="A745" s="17"/>
      <c r="C745" s="24"/>
      <c r="D745" s="25"/>
    </row>
    <row r="746" spans="1:4" ht="12.75">
      <c r="A746" s="17"/>
      <c r="C746" s="24"/>
      <c r="D746" s="25"/>
    </row>
    <row r="747" spans="1:4" ht="12.75">
      <c r="A747" s="17"/>
      <c r="C747" s="24"/>
      <c r="D747" s="25"/>
    </row>
    <row r="748" spans="1:4" ht="12.75">
      <c r="A748" s="17"/>
      <c r="C748" s="24"/>
      <c r="D748" s="25"/>
    </row>
    <row r="749" spans="1:4" ht="12.75">
      <c r="A749" s="17"/>
      <c r="C749" s="24"/>
      <c r="D749" s="25"/>
    </row>
    <row r="750" spans="1:4" ht="12.75">
      <c r="A750" s="17"/>
      <c r="C750" s="24"/>
      <c r="D750" s="25"/>
    </row>
    <row r="751" spans="1:4" ht="12.75">
      <c r="A751" s="17"/>
      <c r="C751" s="24"/>
      <c r="D751" s="25"/>
    </row>
    <row r="752" spans="1:4" ht="12.75">
      <c r="A752" s="17"/>
      <c r="C752" s="24"/>
      <c r="D752" s="25"/>
    </row>
    <row r="753" spans="1:4" ht="12.75">
      <c r="A753" s="17"/>
      <c r="C753" s="24"/>
      <c r="D753" s="25"/>
    </row>
    <row r="754" spans="1:4" ht="12.75">
      <c r="A754" s="17"/>
      <c r="C754" s="24"/>
      <c r="D754" s="25"/>
    </row>
    <row r="755" spans="1:4" ht="12.75">
      <c r="A755" s="17"/>
      <c r="C755" s="24"/>
      <c r="D755" s="25"/>
    </row>
    <row r="756" spans="1:4" ht="12.75">
      <c r="A756" s="17"/>
      <c r="C756" s="24"/>
      <c r="D756" s="25"/>
    </row>
    <row r="757" spans="1:4" ht="12.75">
      <c r="A757" s="17"/>
      <c r="C757" s="24"/>
      <c r="D757" s="25"/>
    </row>
    <row r="758" spans="1:4" ht="12.75">
      <c r="A758" s="17"/>
      <c r="C758" s="24"/>
      <c r="D758" s="25"/>
    </row>
    <row r="759" spans="1:4" ht="12.75">
      <c r="A759" s="17"/>
      <c r="C759" s="24"/>
      <c r="D759" s="25"/>
    </row>
    <row r="760" spans="1:4" ht="12.75">
      <c r="A760" s="17"/>
      <c r="C760" s="24"/>
      <c r="D760" s="25"/>
    </row>
    <row r="761" spans="1:4" ht="12.75">
      <c r="A761" s="17"/>
      <c r="C761" s="24"/>
      <c r="D761" s="25"/>
    </row>
    <row r="762" spans="1:4" ht="12.75">
      <c r="A762" s="17"/>
      <c r="C762" s="24"/>
      <c r="D762" s="25"/>
    </row>
    <row r="763" spans="1:4" ht="12.75">
      <c r="A763" s="17"/>
      <c r="C763" s="24"/>
      <c r="D763" s="25"/>
    </row>
    <row r="764" spans="1:4" ht="12.75">
      <c r="A764" s="17"/>
      <c r="C764" s="24"/>
      <c r="D764" s="25"/>
    </row>
    <row r="765" spans="1:4" ht="12.75">
      <c r="A765" s="17"/>
      <c r="C765" s="24"/>
      <c r="D765" s="25"/>
    </row>
    <row r="766" spans="1:4" ht="12.75">
      <c r="A766" s="17"/>
      <c r="C766" s="24"/>
      <c r="D766" s="25"/>
    </row>
    <row r="767" spans="1:4" ht="12.75">
      <c r="A767" s="17"/>
      <c r="C767" s="24"/>
      <c r="D767" s="25"/>
    </row>
    <row r="768" spans="1:4" ht="12.75">
      <c r="A768" s="17"/>
      <c r="C768" s="24"/>
      <c r="D768" s="25"/>
    </row>
    <row r="769" spans="1:4" ht="12.75">
      <c r="A769" s="17"/>
      <c r="C769" s="24"/>
      <c r="D769" s="25"/>
    </row>
    <row r="770" spans="1:4" ht="12.75">
      <c r="A770" s="17"/>
      <c r="C770" s="24"/>
      <c r="D770" s="25"/>
    </row>
    <row r="771" spans="1:4" ht="12.75">
      <c r="A771" s="17"/>
      <c r="C771" s="24"/>
      <c r="D771" s="25"/>
    </row>
    <row r="772" spans="1:4" ht="12.75">
      <c r="A772" s="17"/>
      <c r="C772" s="24"/>
      <c r="D772" s="25"/>
    </row>
    <row r="773" spans="1:4" ht="12.75">
      <c r="A773" s="17"/>
      <c r="C773" s="24"/>
      <c r="D773" s="25"/>
    </row>
    <row r="774" spans="1:4" ht="12.75">
      <c r="A774" s="17"/>
      <c r="C774" s="24"/>
      <c r="D774" s="25"/>
    </row>
    <row r="775" spans="1:4" ht="12.75">
      <c r="A775" s="17"/>
      <c r="C775" s="24"/>
      <c r="D775" s="25"/>
    </row>
    <row r="776" spans="1:4" ht="12.75">
      <c r="A776" s="17"/>
      <c r="C776" s="24"/>
      <c r="D776" s="25"/>
    </row>
    <row r="777" spans="1:4" ht="12.75">
      <c r="A777" s="17"/>
      <c r="C777" s="24"/>
      <c r="D777" s="25"/>
    </row>
    <row r="778" spans="1:4" ht="12.75">
      <c r="A778" s="17"/>
      <c r="C778" s="24"/>
      <c r="D778" s="25"/>
    </row>
    <row r="779" spans="1:4" ht="12.75">
      <c r="A779" s="17"/>
      <c r="C779" s="24"/>
      <c r="D779" s="25"/>
    </row>
    <row r="780" spans="1:4" ht="12.75">
      <c r="A780" s="17"/>
      <c r="C780" s="24"/>
      <c r="D780" s="25"/>
    </row>
    <row r="781" spans="1:4" ht="12.75">
      <c r="A781" s="17"/>
      <c r="C781" s="24"/>
      <c r="D781" s="25"/>
    </row>
    <row r="782" spans="1:4" ht="12.75">
      <c r="A782" s="17"/>
      <c r="C782" s="24"/>
      <c r="D782" s="25"/>
    </row>
    <row r="783" spans="1:4" ht="12.75">
      <c r="A783" s="17"/>
      <c r="C783" s="24"/>
      <c r="D783" s="25"/>
    </row>
    <row r="784" spans="1:4" ht="12.75">
      <c r="A784" s="17"/>
      <c r="C784" s="24"/>
      <c r="D784" s="25"/>
    </row>
    <row r="785" spans="1:4" ht="12.75">
      <c r="A785" s="17"/>
      <c r="C785" s="24"/>
      <c r="D785" s="25"/>
    </row>
    <row r="786" spans="1:4" ht="12.75">
      <c r="A786" s="17"/>
      <c r="C786" s="24"/>
      <c r="D786" s="25"/>
    </row>
    <row r="787" spans="1:4" ht="12.75">
      <c r="A787" s="17"/>
      <c r="C787" s="24"/>
      <c r="D787" s="25"/>
    </row>
    <row r="788" spans="1:4" ht="12.75">
      <c r="A788" s="17"/>
      <c r="C788" s="24"/>
      <c r="D788" s="25"/>
    </row>
    <row r="789" spans="1:4" ht="12.75">
      <c r="A789" s="17"/>
      <c r="C789" s="24"/>
      <c r="D789" s="25"/>
    </row>
    <row r="790" spans="1:4" ht="12.75">
      <c r="A790" s="17"/>
      <c r="C790" s="24"/>
      <c r="D790" s="25"/>
    </row>
    <row r="791" spans="1:4" ht="12.75">
      <c r="A791" s="17"/>
      <c r="C791" s="24"/>
      <c r="D791" s="25"/>
    </row>
    <row r="792" spans="1:4" ht="12.75">
      <c r="A792" s="17"/>
      <c r="C792" s="24"/>
      <c r="D792" s="25"/>
    </row>
    <row r="793" spans="1:4" ht="12.75">
      <c r="A793" s="17"/>
      <c r="C793" s="24"/>
      <c r="D793" s="25"/>
    </row>
    <row r="794" spans="1:4" ht="12.75">
      <c r="A794" s="17"/>
      <c r="C794" s="24"/>
      <c r="D794" s="25"/>
    </row>
    <row r="795" spans="1:4" ht="12.75">
      <c r="A795" s="17"/>
      <c r="C795" s="24"/>
      <c r="D795" s="25"/>
    </row>
    <row r="796" spans="1:4" ht="12.75">
      <c r="A796" s="17"/>
      <c r="C796" s="24"/>
      <c r="D796" s="25"/>
    </row>
    <row r="797" spans="1:4" ht="12.75">
      <c r="A797" s="17"/>
      <c r="C797" s="24"/>
      <c r="D797" s="25"/>
    </row>
    <row r="798" spans="1:4" ht="12.75">
      <c r="A798" s="17"/>
      <c r="C798" s="24"/>
      <c r="D798" s="25"/>
    </row>
    <row r="799" spans="1:4" ht="12.75">
      <c r="A799" s="17"/>
      <c r="C799" s="24"/>
      <c r="D799" s="25"/>
    </row>
    <row r="800" spans="1:4" ht="12.75">
      <c r="A800" s="17"/>
      <c r="C800" s="24"/>
      <c r="D800" s="25"/>
    </row>
    <row r="801" spans="1:4" ht="12.75">
      <c r="A801" s="17"/>
      <c r="C801" s="24"/>
      <c r="D801" s="25"/>
    </row>
    <row r="802" spans="1:4" ht="12.75">
      <c r="A802" s="17"/>
      <c r="C802" s="24"/>
      <c r="D802" s="25"/>
    </row>
    <row r="803" spans="1:4" ht="12.75">
      <c r="A803" s="17"/>
      <c r="C803" s="24"/>
      <c r="D803" s="25"/>
    </row>
    <row r="804" spans="1:4" ht="12.75">
      <c r="A804" s="17"/>
      <c r="C804" s="24"/>
      <c r="D804" s="25"/>
    </row>
    <row r="805" spans="1:4" ht="12.75">
      <c r="A805" s="17"/>
      <c r="C805" s="24"/>
      <c r="D805" s="25"/>
    </row>
    <row r="806" spans="1:4" ht="12.75">
      <c r="A806" s="17"/>
      <c r="C806" s="24"/>
      <c r="D806" s="25"/>
    </row>
    <row r="807" spans="1:4" ht="12.75">
      <c r="A807" s="17"/>
      <c r="C807" s="24"/>
      <c r="D807" s="25"/>
    </row>
    <row r="808" spans="1:4" ht="12.75">
      <c r="A808" s="17"/>
      <c r="C808" s="24"/>
      <c r="D808" s="25"/>
    </row>
    <row r="809" spans="1:4" ht="12.75">
      <c r="A809" s="17"/>
      <c r="C809" s="24"/>
      <c r="D809" s="25"/>
    </row>
    <row r="810" spans="1:4" ht="12.75">
      <c r="A810" s="17"/>
      <c r="C810" s="24"/>
      <c r="D810" s="25"/>
    </row>
    <row r="811" spans="1:4" ht="12.75">
      <c r="A811" s="17"/>
      <c r="C811" s="24"/>
      <c r="D811" s="25"/>
    </row>
    <row r="812" spans="1:4" ht="12.75">
      <c r="A812" s="17"/>
      <c r="C812" s="24"/>
      <c r="D812" s="25"/>
    </row>
    <row r="813" spans="1:4" ht="12.75">
      <c r="A813" s="17"/>
      <c r="C813" s="24"/>
      <c r="D813" s="25"/>
    </row>
    <row r="814" spans="1:4" ht="12.75">
      <c r="A814" s="17"/>
      <c r="C814" s="24"/>
      <c r="D814" s="25"/>
    </row>
    <row r="815" spans="1:4" ht="12.75">
      <c r="A815" s="17"/>
      <c r="C815" s="24"/>
      <c r="D815" s="25"/>
    </row>
    <row r="816" spans="1:4" ht="12.75">
      <c r="A816" s="17"/>
      <c r="C816" s="24"/>
      <c r="D816" s="25"/>
    </row>
    <row r="817" spans="1:4" ht="12.75">
      <c r="A817" s="17"/>
      <c r="C817" s="24"/>
      <c r="D817" s="25"/>
    </row>
    <row r="818" spans="1:4" ht="12.75">
      <c r="A818" s="17"/>
      <c r="C818" s="24"/>
      <c r="D818" s="25"/>
    </row>
    <row r="819" spans="1:4" ht="12.75">
      <c r="A819" s="17"/>
      <c r="C819" s="24"/>
      <c r="D819" s="25"/>
    </row>
    <row r="820" spans="1:4" ht="12.75">
      <c r="A820" s="17"/>
      <c r="C820" s="24"/>
      <c r="D820" s="25"/>
    </row>
    <row r="821" spans="1:4" ht="12.75">
      <c r="A821" s="17"/>
      <c r="C821" s="24"/>
      <c r="D821" s="25"/>
    </row>
    <row r="822" spans="1:4" ht="12.75">
      <c r="A822" s="17"/>
      <c r="C822" s="24"/>
      <c r="D822" s="25"/>
    </row>
    <row r="823" spans="1:4" ht="12.75">
      <c r="A823" s="17"/>
      <c r="C823" s="24"/>
      <c r="D823" s="25"/>
    </row>
    <row r="824" spans="1:4" ht="12.75">
      <c r="A824" s="17"/>
      <c r="C824" s="24"/>
      <c r="D824" s="25"/>
    </row>
    <row r="825" spans="1:4" ht="12.75">
      <c r="A825" s="17"/>
      <c r="C825" s="24"/>
      <c r="D825" s="25"/>
    </row>
    <row r="826" spans="1:4" ht="12.75">
      <c r="A826" s="17"/>
      <c r="C826" s="24"/>
      <c r="D826" s="25"/>
    </row>
    <row r="827" spans="1:4" ht="12.75">
      <c r="A827" s="17"/>
      <c r="C827" s="24"/>
      <c r="D827" s="25"/>
    </row>
    <row r="828" spans="1:4" ht="12.75">
      <c r="A828" s="17"/>
      <c r="C828" s="24"/>
      <c r="D828" s="25"/>
    </row>
    <row r="829" spans="1:4" ht="12.75">
      <c r="A829" s="17"/>
      <c r="C829" s="24"/>
      <c r="D829" s="25"/>
    </row>
    <row r="830" spans="1:4" ht="12.75">
      <c r="A830" s="17"/>
      <c r="C830" s="24"/>
      <c r="D830" s="25"/>
    </row>
    <row r="831" spans="1:4" ht="12.75">
      <c r="A831" s="17"/>
      <c r="C831" s="24"/>
      <c r="D831" s="25"/>
    </row>
    <row r="832" spans="1:4" ht="12.75">
      <c r="A832" s="17"/>
      <c r="C832" s="24"/>
      <c r="D832" s="25"/>
    </row>
    <row r="833" spans="1:4" ht="12.75">
      <c r="A833" s="17"/>
      <c r="C833" s="24"/>
      <c r="D833" s="25"/>
    </row>
    <row r="834" spans="1:4" ht="12.75">
      <c r="A834" s="17"/>
      <c r="C834" s="24"/>
      <c r="D834" s="25"/>
    </row>
    <row r="835" spans="1:4" ht="12.75">
      <c r="A835" s="17"/>
      <c r="C835" s="24"/>
      <c r="D835" s="25"/>
    </row>
    <row r="836" spans="1:4" ht="12.75">
      <c r="A836" s="17"/>
      <c r="C836" s="24"/>
      <c r="D836" s="25"/>
    </row>
    <row r="837" spans="1:4" ht="12.75">
      <c r="A837" s="17"/>
      <c r="C837" s="24"/>
      <c r="D837" s="25"/>
    </row>
    <row r="838" spans="1:4" ht="12.75">
      <c r="A838" s="17"/>
      <c r="C838" s="24"/>
      <c r="D838" s="25"/>
    </row>
    <row r="839" spans="1:4" ht="12.75">
      <c r="A839" s="17"/>
      <c r="C839" s="24"/>
      <c r="D839" s="25"/>
    </row>
    <row r="840" spans="1:4" ht="12.75">
      <c r="A840" s="17"/>
      <c r="C840" s="24"/>
      <c r="D840" s="25"/>
    </row>
    <row r="841" spans="1:4" ht="12.75">
      <c r="A841" s="17"/>
      <c r="C841" s="24"/>
      <c r="D841" s="25"/>
    </row>
    <row r="842" spans="1:4" ht="12.75">
      <c r="A842" s="17"/>
      <c r="C842" s="24"/>
      <c r="D842" s="25"/>
    </row>
    <row r="843" spans="1:4" ht="12.75">
      <c r="A843" s="17"/>
      <c r="C843" s="24"/>
      <c r="D843" s="25"/>
    </row>
    <row r="844" spans="1:4" ht="12.75">
      <c r="A844" s="17"/>
      <c r="C844" s="24"/>
      <c r="D844" s="25"/>
    </row>
    <row r="845" spans="1:4" ht="12.75">
      <c r="A845" s="17"/>
      <c r="C845" s="24"/>
      <c r="D845" s="25"/>
    </row>
    <row r="846" spans="1:4" ht="12.75">
      <c r="A846" s="17"/>
      <c r="C846" s="24"/>
      <c r="D846" s="25"/>
    </row>
    <row r="847" spans="1:4" ht="12.75">
      <c r="A847" s="17"/>
      <c r="C847" s="24"/>
      <c r="D847" s="25"/>
    </row>
    <row r="848" spans="1:4" ht="12.75">
      <c r="A848" s="17"/>
      <c r="C848" s="24"/>
      <c r="D848" s="25"/>
    </row>
    <row r="849" spans="1:4" ht="12.75">
      <c r="A849" s="17"/>
      <c r="C849" s="24"/>
      <c r="D849" s="25"/>
    </row>
    <row r="850" spans="1:4" ht="12.75">
      <c r="A850" s="17"/>
      <c r="C850" s="24"/>
      <c r="D850" s="25"/>
    </row>
    <row r="851" spans="1:4" ht="12.75">
      <c r="A851" s="17"/>
      <c r="C851" s="24"/>
      <c r="D851" s="25"/>
    </row>
    <row r="852" spans="1:4" ht="12.75">
      <c r="A852" s="17"/>
      <c r="C852" s="24"/>
      <c r="D852" s="25"/>
    </row>
    <row r="853" spans="1:4" ht="12.75">
      <c r="A853" s="17"/>
      <c r="C853" s="24"/>
      <c r="D853" s="25"/>
    </row>
    <row r="854" spans="1:4" ht="12.75">
      <c r="A854" s="17"/>
      <c r="C854" s="24"/>
      <c r="D854" s="25"/>
    </row>
    <row r="855" spans="1:4" ht="12.75">
      <c r="A855" s="17"/>
      <c r="C855" s="24"/>
      <c r="D855" s="25"/>
    </row>
    <row r="856" spans="1:4" ht="12.75">
      <c r="A856" s="17"/>
      <c r="C856" s="24"/>
      <c r="D856" s="25"/>
    </row>
    <row r="857" spans="1:4" ht="12.75">
      <c r="A857" s="17"/>
      <c r="C857" s="24"/>
      <c r="D857" s="25"/>
    </row>
    <row r="858" spans="1:4" ht="12.75">
      <c r="A858" s="17"/>
      <c r="C858" s="24"/>
      <c r="D858" s="25"/>
    </row>
    <row r="859" spans="1:4" ht="12.75">
      <c r="A859" s="17"/>
      <c r="C859" s="24"/>
      <c r="D859" s="25"/>
    </row>
    <row r="860" spans="1:4" ht="12.75">
      <c r="A860" s="17"/>
      <c r="C860" s="24"/>
      <c r="D860" s="25"/>
    </row>
    <row r="861" spans="1:4" ht="12.75">
      <c r="A861" s="17"/>
      <c r="C861" s="24"/>
      <c r="D861" s="25"/>
    </row>
    <row r="862" spans="1:4" ht="12.75">
      <c r="A862" s="17"/>
      <c r="C862" s="24"/>
      <c r="D862" s="25"/>
    </row>
    <row r="863" spans="1:4" ht="12.75">
      <c r="A863" s="17"/>
      <c r="C863" s="24"/>
      <c r="D863" s="25"/>
    </row>
    <row r="864" spans="1:4" ht="12.75">
      <c r="A864" s="17"/>
      <c r="C864" s="24"/>
      <c r="D864" s="25"/>
    </row>
    <row r="865" spans="1:4" ht="12.75">
      <c r="A865" s="17"/>
      <c r="C865" s="24"/>
      <c r="D865" s="25"/>
    </row>
    <row r="866" spans="1:4" ht="12.75">
      <c r="A866" s="17"/>
      <c r="C866" s="24"/>
      <c r="D866" s="25"/>
    </row>
    <row r="867" spans="1:4" ht="12.75">
      <c r="A867" s="17"/>
      <c r="C867" s="24"/>
      <c r="D867" s="25"/>
    </row>
    <row r="868" spans="1:4" ht="12.75">
      <c r="A868" s="17"/>
      <c r="C868" s="24"/>
      <c r="D868" s="25"/>
    </row>
    <row r="869" spans="1:4" ht="12.75">
      <c r="A869" s="17"/>
      <c r="C869" s="24"/>
      <c r="D869" s="25"/>
    </row>
    <row r="870" spans="1:4" ht="12.75">
      <c r="A870" s="17"/>
      <c r="C870" s="24"/>
      <c r="D870" s="25"/>
    </row>
    <row r="871" spans="1:4" ht="12.75">
      <c r="A871" s="17"/>
      <c r="C871" s="24"/>
      <c r="D871" s="25"/>
    </row>
    <row r="872" spans="1:4" ht="12.75">
      <c r="A872" s="17"/>
      <c r="C872" s="24"/>
      <c r="D872" s="25"/>
    </row>
    <row r="873" spans="1:4" ht="12.75">
      <c r="A873" s="17"/>
      <c r="C873" s="24"/>
      <c r="D873" s="25"/>
    </row>
    <row r="874" spans="1:4" ht="12.75">
      <c r="A874" s="17"/>
      <c r="C874" s="24"/>
      <c r="D874" s="25"/>
    </row>
    <row r="875" spans="1:4" ht="12.75">
      <c r="A875" s="17"/>
      <c r="C875" s="24"/>
      <c r="D875" s="25"/>
    </row>
    <row r="876" spans="1:4" ht="12.75">
      <c r="A876" s="17"/>
      <c r="C876" s="24"/>
      <c r="D876" s="25"/>
    </row>
    <row r="877" spans="1:4" ht="12.75">
      <c r="A877" s="17"/>
      <c r="C877" s="24"/>
      <c r="D877" s="25"/>
    </row>
    <row r="878" spans="1:4" ht="12.75">
      <c r="A878" s="17"/>
      <c r="C878" s="24"/>
      <c r="D878" s="25"/>
    </row>
    <row r="879" spans="1:4" ht="12.75">
      <c r="A879" s="17"/>
      <c r="C879" s="24"/>
      <c r="D879" s="25"/>
    </row>
  </sheetData>
  <sheetProtection/>
  <mergeCells count="63">
    <mergeCell ref="A367:D367"/>
    <mergeCell ref="A366:C366"/>
    <mergeCell ref="A339:D339"/>
    <mergeCell ref="A371:C371"/>
    <mergeCell ref="B375:C375"/>
    <mergeCell ref="B373:C373"/>
    <mergeCell ref="B374:C374"/>
    <mergeCell ref="A344:C344"/>
    <mergeCell ref="A345:D345"/>
    <mergeCell ref="A346:D346"/>
    <mergeCell ref="A251:D251"/>
    <mergeCell ref="A285:C285"/>
    <mergeCell ref="A338:C338"/>
    <mergeCell ref="A302:D302"/>
    <mergeCell ref="A310:D310"/>
    <mergeCell ref="A336:D336"/>
    <mergeCell ref="A301:D301"/>
    <mergeCell ref="A335:D335"/>
    <mergeCell ref="A309:C309"/>
    <mergeCell ref="A322:D322"/>
    <mergeCell ref="A327:D327"/>
    <mergeCell ref="A260:D260"/>
    <mergeCell ref="A275:D275"/>
    <mergeCell ref="A286:D286"/>
    <mergeCell ref="A334:C334"/>
    <mergeCell ref="A326:C326"/>
    <mergeCell ref="A323:D323"/>
    <mergeCell ref="A3:D3"/>
    <mergeCell ref="A5:D5"/>
    <mergeCell ref="A111:D111"/>
    <mergeCell ref="A156:D156"/>
    <mergeCell ref="A64:C64"/>
    <mergeCell ref="A112:D112"/>
    <mergeCell ref="A6:D6"/>
    <mergeCell ref="A155:C155"/>
    <mergeCell ref="A145:D145"/>
    <mergeCell ref="A65:D65"/>
    <mergeCell ref="A107:D107"/>
    <mergeCell ref="A176:D176"/>
    <mergeCell ref="A144:C144"/>
    <mergeCell ref="B175:C175"/>
    <mergeCell ref="A182:D182"/>
    <mergeCell ref="A157:D157"/>
    <mergeCell ref="A165:D165"/>
    <mergeCell ref="A164:C164"/>
    <mergeCell ref="E259:E275"/>
    <mergeCell ref="A202:D202"/>
    <mergeCell ref="A259:C259"/>
    <mergeCell ref="A203:D203"/>
    <mergeCell ref="A201:C201"/>
    <mergeCell ref="A177:D177"/>
    <mergeCell ref="A181:C181"/>
    <mergeCell ref="A199:D199"/>
    <mergeCell ref="E215:E216"/>
    <mergeCell ref="A274:D274"/>
    <mergeCell ref="E198:E203"/>
    <mergeCell ref="E204:E205"/>
    <mergeCell ref="A183:D183"/>
    <mergeCell ref="A250:D250"/>
    <mergeCell ref="A221:C221"/>
    <mergeCell ref="A198:C198"/>
    <mergeCell ref="A222:D222"/>
    <mergeCell ref="A247:D247"/>
  </mergeCells>
  <printOptions horizontalCentered="1"/>
  <pageMargins left="0.5905511811023623" right="0" top="0.5905511811023623" bottom="0.5905511811023623" header="0.7086614173228347" footer="0.5118110236220472"/>
  <pageSetup horizontalDpi="600" verticalDpi="600" orientation="portrait" paperSize="9" scale="96" r:id="rId1"/>
  <headerFooter alignWithMargins="0">
    <oddFooter>&amp;CStrona &amp;P z &amp;N</oddFooter>
  </headerFooter>
  <rowBreaks count="7" manualBreakCount="7">
    <brk id="56" max="3" man="1"/>
    <brk id="96" max="3" man="1"/>
    <brk id="137" max="3" man="1"/>
    <brk id="175" max="3" man="1"/>
    <brk id="259" max="3" man="1"/>
    <brk id="300" max="3" man="1"/>
    <brk id="334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49"/>
  <sheetViews>
    <sheetView view="pageBreakPreview" zoomScale="60" zoomScaleNormal="80" zoomScalePageLayoutView="86" workbookViewId="0" topLeftCell="A1">
      <selection activeCell="Q12" sqref="Q12"/>
    </sheetView>
  </sheetViews>
  <sheetFormatPr defaultColWidth="8.8515625" defaultRowHeight="12.75"/>
  <cols>
    <col min="1" max="1" width="6.28125" style="10" customWidth="1"/>
    <col min="2" max="2" width="12.7109375" style="10" customWidth="1"/>
    <col min="3" max="3" width="17.421875" style="10" customWidth="1"/>
    <col min="4" max="4" width="22.00390625" style="10" customWidth="1"/>
    <col min="5" max="5" width="11.57421875" style="10" customWidth="1"/>
    <col min="6" max="6" width="13.7109375" style="10" customWidth="1"/>
    <col min="7" max="7" width="8.8515625" style="10" customWidth="1"/>
    <col min="8" max="8" width="11.00390625" style="10" customWidth="1"/>
    <col min="9" max="10" width="9.00390625" style="10" customWidth="1"/>
    <col min="11" max="11" width="12.7109375" style="10" customWidth="1"/>
    <col min="12" max="12" width="11.28125" style="10" customWidth="1"/>
    <col min="13" max="13" width="8.00390625" style="10" customWidth="1"/>
    <col min="14" max="14" width="9.00390625" style="10" customWidth="1"/>
    <col min="15" max="15" width="5.421875" style="10" customWidth="1"/>
    <col min="16" max="16" width="9.00390625" style="10" customWidth="1"/>
    <col min="17" max="17" width="10.421875" style="10" customWidth="1"/>
    <col min="18" max="18" width="8.8515625" style="10" customWidth="1"/>
    <col min="19" max="19" width="10.28125" style="10" customWidth="1"/>
    <col min="20" max="20" width="12.00390625" style="10" customWidth="1"/>
    <col min="21" max="21" width="16.140625" style="87" customWidth="1"/>
    <col min="22" max="22" width="8.8515625" style="10" customWidth="1"/>
    <col min="23" max="24" width="11.140625" style="10" customWidth="1"/>
    <col min="25" max="26" width="11.28125" style="10" customWidth="1"/>
    <col min="27" max="27" width="11.8515625" style="10" customWidth="1"/>
    <col min="28" max="28" width="11.28125" style="10" customWidth="1"/>
    <col min="29" max="16384" width="8.8515625" style="10" customWidth="1"/>
  </cols>
  <sheetData>
    <row r="1" spans="1:28" ht="12.75">
      <c r="A1" s="84" t="s">
        <v>1510</v>
      </c>
      <c r="B1" s="28"/>
      <c r="C1" s="28"/>
      <c r="D1" s="85"/>
      <c r="E1" s="28"/>
      <c r="F1" s="28"/>
      <c r="G1" s="16"/>
      <c r="H1" s="53"/>
      <c r="I1" s="28"/>
      <c r="J1" s="28"/>
      <c r="K1" s="483"/>
      <c r="L1" s="483"/>
      <c r="M1" s="16"/>
      <c r="N1" s="28"/>
      <c r="O1" s="53"/>
      <c r="P1" s="53"/>
      <c r="Q1" s="28"/>
      <c r="R1" s="28"/>
      <c r="S1" s="28"/>
      <c r="T1" s="28"/>
      <c r="U1" s="86"/>
      <c r="V1" s="28"/>
      <c r="W1" s="28"/>
      <c r="X1" s="28"/>
      <c r="Y1" s="28"/>
      <c r="Z1" s="28"/>
      <c r="AA1" s="28"/>
      <c r="AB1" s="28"/>
    </row>
    <row r="2" spans="1:28" ht="12.75">
      <c r="A2" s="484" t="s">
        <v>1094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5"/>
      <c r="M2" s="16"/>
      <c r="N2" s="28"/>
      <c r="O2" s="53"/>
      <c r="P2" s="53"/>
      <c r="Q2" s="28"/>
      <c r="R2" s="28"/>
      <c r="S2" s="28"/>
      <c r="T2" s="28"/>
      <c r="U2" s="86"/>
      <c r="V2" s="28"/>
      <c r="W2" s="28"/>
      <c r="X2" s="28"/>
      <c r="Y2" s="28"/>
      <c r="Z2" s="28"/>
      <c r="AA2" s="28"/>
      <c r="AB2" s="28"/>
    </row>
    <row r="3" spans="1:28" ht="12.75" customHeight="1">
      <c r="A3" s="435" t="s">
        <v>11</v>
      </c>
      <c r="B3" s="435" t="s">
        <v>1095</v>
      </c>
      <c r="C3" s="435" t="s">
        <v>1096</v>
      </c>
      <c r="D3" s="435" t="s">
        <v>1097</v>
      </c>
      <c r="E3" s="435" t="s">
        <v>1098</v>
      </c>
      <c r="F3" s="435" t="s">
        <v>1099</v>
      </c>
      <c r="G3" s="435" t="s">
        <v>1100</v>
      </c>
      <c r="H3" s="435"/>
      <c r="I3" s="435" t="s">
        <v>1101</v>
      </c>
      <c r="J3" s="435" t="s">
        <v>1102</v>
      </c>
      <c r="K3" s="435" t="s">
        <v>1103</v>
      </c>
      <c r="L3" s="435" t="s">
        <v>1104</v>
      </c>
      <c r="M3" s="435" t="s">
        <v>1105</v>
      </c>
      <c r="N3" s="435" t="s">
        <v>1106</v>
      </c>
      <c r="O3" s="435" t="s">
        <v>11</v>
      </c>
      <c r="P3" s="435" t="s">
        <v>1107</v>
      </c>
      <c r="Q3" s="435" t="s">
        <v>1108</v>
      </c>
      <c r="R3" s="435" t="s">
        <v>1109</v>
      </c>
      <c r="S3" s="435" t="s">
        <v>1110</v>
      </c>
      <c r="T3" s="435" t="s">
        <v>1111</v>
      </c>
      <c r="U3" s="482" t="s">
        <v>1112</v>
      </c>
      <c r="V3" s="435" t="s">
        <v>1113</v>
      </c>
      <c r="W3" s="435"/>
      <c r="X3" s="435" t="s">
        <v>1114</v>
      </c>
      <c r="Y3" s="435"/>
      <c r="Z3" s="435" t="s">
        <v>1115</v>
      </c>
      <c r="AA3" s="435"/>
      <c r="AB3" s="435" t="s">
        <v>1406</v>
      </c>
    </row>
    <row r="4" spans="1:28" ht="12.75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82"/>
      <c r="V4" s="435"/>
      <c r="W4" s="435"/>
      <c r="X4" s="435"/>
      <c r="Y4" s="435"/>
      <c r="Z4" s="435"/>
      <c r="AA4" s="435"/>
      <c r="AB4" s="435"/>
    </row>
    <row r="5" spans="1:28" ht="34.5" customHeight="1">
      <c r="A5" s="435"/>
      <c r="B5" s="435"/>
      <c r="C5" s="435"/>
      <c r="D5" s="435"/>
      <c r="E5" s="435"/>
      <c r="F5" s="435"/>
      <c r="G5" s="227" t="s">
        <v>1116</v>
      </c>
      <c r="H5" s="227" t="s">
        <v>1117</v>
      </c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82"/>
      <c r="V5" s="227" t="s">
        <v>1116</v>
      </c>
      <c r="W5" s="227" t="s">
        <v>1117</v>
      </c>
      <c r="X5" s="227" t="s">
        <v>1118</v>
      </c>
      <c r="Y5" s="227" t="s">
        <v>1119</v>
      </c>
      <c r="Z5" s="227" t="s">
        <v>1118</v>
      </c>
      <c r="AA5" s="227" t="s">
        <v>1119</v>
      </c>
      <c r="AB5" s="435"/>
    </row>
    <row r="6" spans="1:28" ht="24.75" customHeight="1">
      <c r="A6" s="481" t="s">
        <v>553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1"/>
      <c r="U6" s="481"/>
      <c r="V6" s="481"/>
      <c r="W6" s="481"/>
      <c r="X6" s="481"/>
      <c r="Y6" s="481"/>
      <c r="Z6" s="481"/>
      <c r="AA6" s="481"/>
      <c r="AB6" s="481"/>
    </row>
    <row r="7" spans="1:28" ht="24.75" customHeight="1">
      <c r="A7" s="8">
        <v>1</v>
      </c>
      <c r="B7" s="8" t="s">
        <v>1120</v>
      </c>
      <c r="C7" s="8" t="s">
        <v>1121</v>
      </c>
      <c r="D7" s="8" t="s">
        <v>1122</v>
      </c>
      <c r="E7" s="46" t="s">
        <v>1123</v>
      </c>
      <c r="F7" s="8" t="s">
        <v>1124</v>
      </c>
      <c r="G7" s="44"/>
      <c r="H7" s="44"/>
      <c r="I7" s="8">
        <v>2355</v>
      </c>
      <c r="J7" s="8">
        <v>1984</v>
      </c>
      <c r="K7" s="8"/>
      <c r="L7" s="8"/>
      <c r="M7" s="8" t="s">
        <v>1125</v>
      </c>
      <c r="N7" s="8" t="s">
        <v>212</v>
      </c>
      <c r="O7" s="8">
        <v>1</v>
      </c>
      <c r="P7" s="8" t="s">
        <v>1126</v>
      </c>
      <c r="Q7" s="8">
        <v>3430</v>
      </c>
      <c r="R7" s="125" t="s">
        <v>50</v>
      </c>
      <c r="S7" s="8"/>
      <c r="T7" s="126"/>
      <c r="U7" s="127"/>
      <c r="V7" s="126"/>
      <c r="W7" s="128"/>
      <c r="X7" s="8" t="s">
        <v>1127</v>
      </c>
      <c r="Y7" s="8" t="s">
        <v>1128</v>
      </c>
      <c r="Z7" s="9"/>
      <c r="AA7" s="9"/>
      <c r="AB7" s="9"/>
    </row>
    <row r="8" spans="1:28" ht="24.75" customHeight="1">
      <c r="A8" s="8">
        <v>2</v>
      </c>
      <c r="B8" s="8" t="s">
        <v>1129</v>
      </c>
      <c r="C8" s="8" t="s">
        <v>1130</v>
      </c>
      <c r="D8" s="8" t="s">
        <v>1131</v>
      </c>
      <c r="E8" s="46" t="s">
        <v>1132</v>
      </c>
      <c r="F8" s="8" t="s">
        <v>1124</v>
      </c>
      <c r="G8" s="44"/>
      <c r="H8" s="44"/>
      <c r="I8" s="8">
        <v>11100</v>
      </c>
      <c r="J8" s="98">
        <v>1998</v>
      </c>
      <c r="K8" s="98" t="s">
        <v>1133</v>
      </c>
      <c r="L8" s="98"/>
      <c r="M8" s="98">
        <v>6</v>
      </c>
      <c r="N8" s="8" t="s">
        <v>212</v>
      </c>
      <c r="O8" s="8">
        <v>2</v>
      </c>
      <c r="P8" s="8" t="s">
        <v>212</v>
      </c>
      <c r="Q8" s="8">
        <v>17500</v>
      </c>
      <c r="R8" s="125" t="s">
        <v>50</v>
      </c>
      <c r="S8" s="8"/>
      <c r="T8" s="126"/>
      <c r="U8" s="127"/>
      <c r="V8" s="126"/>
      <c r="W8" s="128"/>
      <c r="X8" s="8" t="s">
        <v>1134</v>
      </c>
      <c r="Y8" s="8" t="s">
        <v>1135</v>
      </c>
      <c r="Z8" s="9"/>
      <c r="AA8" s="9"/>
      <c r="AB8" s="9"/>
    </row>
    <row r="9" spans="1:28" ht="24.75" customHeight="1">
      <c r="A9" s="8">
        <v>3</v>
      </c>
      <c r="B9" s="8" t="s">
        <v>1136</v>
      </c>
      <c r="C9" s="8" t="s">
        <v>1137</v>
      </c>
      <c r="D9" s="8" t="s">
        <v>1138</v>
      </c>
      <c r="E9" s="46" t="s">
        <v>1139</v>
      </c>
      <c r="F9" s="8" t="s">
        <v>1124</v>
      </c>
      <c r="G9" s="44"/>
      <c r="H9" s="44"/>
      <c r="I9" s="8">
        <v>2402</v>
      </c>
      <c r="J9" s="8">
        <v>2008</v>
      </c>
      <c r="K9" s="8"/>
      <c r="L9" s="8"/>
      <c r="M9" s="8">
        <v>6</v>
      </c>
      <c r="N9" s="8" t="s">
        <v>212</v>
      </c>
      <c r="O9" s="8">
        <v>3</v>
      </c>
      <c r="P9" s="8" t="s">
        <v>1140</v>
      </c>
      <c r="Q9" s="8">
        <v>3490</v>
      </c>
      <c r="R9" s="125" t="s">
        <v>50</v>
      </c>
      <c r="S9" s="8">
        <v>38681</v>
      </c>
      <c r="T9" s="126"/>
      <c r="U9" s="106">
        <v>19000</v>
      </c>
      <c r="V9" s="126"/>
      <c r="W9" s="128"/>
      <c r="X9" s="8" t="s">
        <v>1141</v>
      </c>
      <c r="Y9" s="8" t="s">
        <v>1142</v>
      </c>
      <c r="Z9" s="9" t="s">
        <v>1141</v>
      </c>
      <c r="AA9" s="9" t="s">
        <v>1142</v>
      </c>
      <c r="AB9" s="9"/>
    </row>
    <row r="10" spans="1:28" ht="24.75" customHeight="1">
      <c r="A10" s="8">
        <v>4</v>
      </c>
      <c r="B10" s="8" t="s">
        <v>1143</v>
      </c>
      <c r="C10" s="8" t="s">
        <v>1144</v>
      </c>
      <c r="D10" s="8" t="s">
        <v>1145</v>
      </c>
      <c r="E10" s="46" t="s">
        <v>1146</v>
      </c>
      <c r="F10" s="8" t="s">
        <v>1124</v>
      </c>
      <c r="G10" s="44"/>
      <c r="H10" s="44"/>
      <c r="I10" s="8">
        <v>2200</v>
      </c>
      <c r="J10" s="8">
        <v>1996</v>
      </c>
      <c r="K10" s="8"/>
      <c r="L10" s="8"/>
      <c r="M10" s="8">
        <v>6</v>
      </c>
      <c r="N10" s="8">
        <v>1000</v>
      </c>
      <c r="O10" s="8">
        <v>4</v>
      </c>
      <c r="P10" s="8" t="s">
        <v>1147</v>
      </c>
      <c r="Q10" s="8">
        <v>2600</v>
      </c>
      <c r="R10" s="125" t="s">
        <v>50</v>
      </c>
      <c r="S10" s="8">
        <v>193958</v>
      </c>
      <c r="T10" s="126"/>
      <c r="U10" s="106">
        <v>3500</v>
      </c>
      <c r="V10" s="126"/>
      <c r="W10" s="128"/>
      <c r="X10" s="8" t="s">
        <v>1148</v>
      </c>
      <c r="Y10" s="8" t="s">
        <v>1149</v>
      </c>
      <c r="Z10" s="8" t="s">
        <v>1148</v>
      </c>
      <c r="AA10" s="9" t="s">
        <v>1149</v>
      </c>
      <c r="AB10" s="9"/>
    </row>
    <row r="11" spans="1:28" ht="24.75" customHeight="1">
      <c r="A11" s="8">
        <v>5</v>
      </c>
      <c r="B11" s="8" t="s">
        <v>1150</v>
      </c>
      <c r="C11" s="8" t="s">
        <v>1151</v>
      </c>
      <c r="D11" s="8" t="s">
        <v>1152</v>
      </c>
      <c r="E11" s="46" t="s">
        <v>1153</v>
      </c>
      <c r="F11" s="8" t="s">
        <v>1124</v>
      </c>
      <c r="G11" s="44"/>
      <c r="H11" s="44"/>
      <c r="I11" s="8">
        <v>6374</v>
      </c>
      <c r="J11" s="8">
        <v>2013</v>
      </c>
      <c r="K11" s="100">
        <v>41621</v>
      </c>
      <c r="L11" s="8"/>
      <c r="M11" s="8" t="s">
        <v>1125</v>
      </c>
      <c r="N11" s="8">
        <v>5845</v>
      </c>
      <c r="O11" s="8">
        <v>5</v>
      </c>
      <c r="P11" s="8">
        <v>210</v>
      </c>
      <c r="Q11" s="8">
        <v>140000</v>
      </c>
      <c r="R11" s="125" t="s">
        <v>50</v>
      </c>
      <c r="S11" s="8">
        <v>14677</v>
      </c>
      <c r="T11" s="126"/>
      <c r="U11" s="106">
        <v>400000</v>
      </c>
      <c r="V11" s="126"/>
      <c r="W11" s="128"/>
      <c r="X11" s="8" t="s">
        <v>1154</v>
      </c>
      <c r="Y11" s="8" t="s">
        <v>1155</v>
      </c>
      <c r="Z11" s="8" t="s">
        <v>1154</v>
      </c>
      <c r="AA11" s="8" t="s">
        <v>1155</v>
      </c>
      <c r="AB11" s="9"/>
    </row>
    <row r="12" spans="1:28" ht="24.75" customHeight="1">
      <c r="A12" s="8">
        <v>6</v>
      </c>
      <c r="B12" s="8" t="s">
        <v>1404</v>
      </c>
      <c r="C12" s="129" t="s">
        <v>1405</v>
      </c>
      <c r="D12" s="8" t="s">
        <v>1156</v>
      </c>
      <c r="E12" s="46" t="s">
        <v>1157</v>
      </c>
      <c r="F12" s="8" t="s">
        <v>1158</v>
      </c>
      <c r="G12" s="8"/>
      <c r="H12" s="8"/>
      <c r="I12" s="8">
        <v>2000</v>
      </c>
      <c r="J12" s="8">
        <v>2008</v>
      </c>
      <c r="K12" s="8"/>
      <c r="L12" s="8"/>
      <c r="M12" s="8"/>
      <c r="N12" s="8"/>
      <c r="O12" s="8">
        <v>6</v>
      </c>
      <c r="P12" s="8" t="s">
        <v>1147</v>
      </c>
      <c r="Q12" s="8">
        <v>2791</v>
      </c>
      <c r="R12" s="125" t="s">
        <v>50</v>
      </c>
      <c r="S12" s="8">
        <v>292770</v>
      </c>
      <c r="T12" s="8"/>
      <c r="U12" s="106">
        <v>16300</v>
      </c>
      <c r="V12" s="8"/>
      <c r="W12" s="8"/>
      <c r="X12" s="8" t="s">
        <v>1159</v>
      </c>
      <c r="Y12" s="8" t="s">
        <v>1160</v>
      </c>
      <c r="Z12" s="8" t="s">
        <v>1159</v>
      </c>
      <c r="AA12" s="8" t="s">
        <v>1160</v>
      </c>
      <c r="AB12" s="8" t="s">
        <v>1293</v>
      </c>
    </row>
    <row r="13" spans="1:28" s="28" customFormat="1" ht="24.75" customHeight="1">
      <c r="A13" s="8">
        <v>7</v>
      </c>
      <c r="B13" s="8" t="s">
        <v>1162</v>
      </c>
      <c r="C13" s="8" t="s">
        <v>1163</v>
      </c>
      <c r="D13" s="8" t="s">
        <v>1164</v>
      </c>
      <c r="E13" s="46" t="s">
        <v>1165</v>
      </c>
      <c r="F13" s="8" t="s">
        <v>1124</v>
      </c>
      <c r="G13" s="8"/>
      <c r="H13" s="8"/>
      <c r="I13" s="8">
        <v>7698</v>
      </c>
      <c r="J13" s="8">
        <v>2019</v>
      </c>
      <c r="K13" s="8" t="s">
        <v>1166</v>
      </c>
      <c r="L13" s="8"/>
      <c r="M13" s="8">
        <v>6</v>
      </c>
      <c r="N13" s="8"/>
      <c r="O13" s="8">
        <v>7</v>
      </c>
      <c r="P13" s="8" t="s">
        <v>1167</v>
      </c>
      <c r="Q13" s="8">
        <v>16000</v>
      </c>
      <c r="R13" s="8" t="s">
        <v>50</v>
      </c>
      <c r="S13" s="8">
        <v>6472</v>
      </c>
      <c r="T13" s="8"/>
      <c r="U13" s="106">
        <v>607000</v>
      </c>
      <c r="V13" s="8"/>
      <c r="W13" s="46"/>
      <c r="X13" s="8" t="s">
        <v>1168</v>
      </c>
      <c r="Y13" s="8" t="s">
        <v>1169</v>
      </c>
      <c r="Z13" s="8" t="s">
        <v>1168</v>
      </c>
      <c r="AA13" s="8" t="s">
        <v>1169</v>
      </c>
      <c r="AB13" s="128"/>
    </row>
    <row r="14" spans="1:28" ht="24.75" customHeight="1">
      <c r="A14" s="481" t="s">
        <v>51</v>
      </c>
      <c r="B14" s="481"/>
      <c r="C14" s="481"/>
      <c r="D14" s="481"/>
      <c r="E14" s="481"/>
      <c r="F14" s="481"/>
      <c r="G14" s="481"/>
      <c r="H14" s="481"/>
      <c r="I14" s="481"/>
      <c r="J14" s="481"/>
      <c r="K14" s="481"/>
      <c r="L14" s="481"/>
      <c r="M14" s="481"/>
      <c r="N14" s="481"/>
      <c r="O14" s="481"/>
      <c r="P14" s="481"/>
      <c r="Q14" s="481"/>
      <c r="R14" s="481"/>
      <c r="S14" s="481"/>
      <c r="T14" s="481"/>
      <c r="U14" s="481"/>
      <c r="V14" s="481"/>
      <c r="W14" s="481"/>
      <c r="X14" s="481"/>
      <c r="Y14" s="481"/>
      <c r="Z14" s="481"/>
      <c r="AA14" s="481"/>
      <c r="AB14" s="481"/>
    </row>
    <row r="15" spans="1:28" ht="24.75" customHeight="1">
      <c r="A15" s="8">
        <v>1</v>
      </c>
      <c r="B15" s="98" t="s">
        <v>1170</v>
      </c>
      <c r="C15" s="130" t="s">
        <v>1171</v>
      </c>
      <c r="D15" s="98" t="s">
        <v>1172</v>
      </c>
      <c r="E15" s="228" t="s">
        <v>1173</v>
      </c>
      <c r="F15" s="98" t="s">
        <v>1158</v>
      </c>
      <c r="G15" s="8"/>
      <c r="H15" s="8"/>
      <c r="I15" s="8">
        <v>1598</v>
      </c>
      <c r="J15" s="8">
        <v>2013</v>
      </c>
      <c r="K15" s="8" t="s">
        <v>1174</v>
      </c>
      <c r="L15" s="8"/>
      <c r="M15" s="8">
        <v>5</v>
      </c>
      <c r="N15" s="8">
        <v>521</v>
      </c>
      <c r="O15" s="8">
        <v>1</v>
      </c>
      <c r="P15" s="8"/>
      <c r="Q15" s="8">
        <v>1768</v>
      </c>
      <c r="R15" s="125" t="s">
        <v>50</v>
      </c>
      <c r="S15" s="107">
        <v>76101</v>
      </c>
      <c r="T15" s="8"/>
      <c r="U15" s="119">
        <v>25400</v>
      </c>
      <c r="V15" s="8"/>
      <c r="W15" s="8"/>
      <c r="X15" s="8" t="s">
        <v>1175</v>
      </c>
      <c r="Y15" s="8" t="s">
        <v>1176</v>
      </c>
      <c r="Z15" s="8" t="s">
        <v>1175</v>
      </c>
      <c r="AA15" s="8" t="s">
        <v>1176</v>
      </c>
      <c r="AB15" s="98" t="s">
        <v>1161</v>
      </c>
    </row>
    <row r="16" spans="1:28" ht="24.75" customHeight="1">
      <c r="A16" s="8">
        <v>2</v>
      </c>
      <c r="B16" s="8" t="s">
        <v>1177</v>
      </c>
      <c r="C16" s="8" t="s">
        <v>1178</v>
      </c>
      <c r="D16" s="8" t="s">
        <v>1179</v>
      </c>
      <c r="E16" s="46" t="s">
        <v>1180</v>
      </c>
      <c r="F16" s="8" t="s">
        <v>1181</v>
      </c>
      <c r="G16" s="8"/>
      <c r="H16" s="8"/>
      <c r="I16" s="8">
        <v>1598</v>
      </c>
      <c r="J16" s="8">
        <v>2018</v>
      </c>
      <c r="K16" s="8" t="s">
        <v>1182</v>
      </c>
      <c r="L16" s="8"/>
      <c r="M16" s="8">
        <v>9</v>
      </c>
      <c r="N16" s="8">
        <v>914</v>
      </c>
      <c r="O16" s="8">
        <v>2</v>
      </c>
      <c r="P16" s="8"/>
      <c r="Q16" s="8">
        <v>2890</v>
      </c>
      <c r="R16" s="125" t="s">
        <v>50</v>
      </c>
      <c r="S16" s="8">
        <v>58642</v>
      </c>
      <c r="T16" s="8"/>
      <c r="U16" s="119">
        <v>69600</v>
      </c>
      <c r="V16" s="8"/>
      <c r="W16" s="8"/>
      <c r="X16" s="8" t="s">
        <v>1183</v>
      </c>
      <c r="Y16" s="8" t="s">
        <v>1184</v>
      </c>
      <c r="Z16" s="8" t="s">
        <v>1183</v>
      </c>
      <c r="AA16" s="8" t="s">
        <v>1184</v>
      </c>
      <c r="AB16" s="98" t="s">
        <v>1161</v>
      </c>
    </row>
    <row r="17" spans="1:28" ht="24.75" customHeight="1">
      <c r="A17" s="481" t="s">
        <v>61</v>
      </c>
      <c r="B17" s="481"/>
      <c r="C17" s="481"/>
      <c r="D17" s="481"/>
      <c r="E17" s="481"/>
      <c r="F17" s="481"/>
      <c r="G17" s="481"/>
      <c r="H17" s="481"/>
      <c r="I17" s="481"/>
      <c r="J17" s="481"/>
      <c r="K17" s="481"/>
      <c r="L17" s="481"/>
      <c r="M17" s="481"/>
      <c r="N17" s="481"/>
      <c r="O17" s="481"/>
      <c r="P17" s="481"/>
      <c r="Q17" s="481"/>
      <c r="R17" s="481"/>
      <c r="S17" s="481"/>
      <c r="T17" s="481"/>
      <c r="U17" s="481"/>
      <c r="V17" s="481"/>
      <c r="W17" s="481"/>
      <c r="X17" s="481"/>
      <c r="Y17" s="481"/>
      <c r="Z17" s="481"/>
      <c r="AA17" s="481"/>
      <c r="AB17" s="481"/>
    </row>
    <row r="18" spans="1:28" ht="24.75" customHeight="1">
      <c r="A18" s="8">
        <v>1</v>
      </c>
      <c r="B18" s="117" t="s">
        <v>1185</v>
      </c>
      <c r="C18" s="133" t="s">
        <v>1186</v>
      </c>
      <c r="D18" s="117">
        <v>90152</v>
      </c>
      <c r="E18" s="134" t="s">
        <v>1187</v>
      </c>
      <c r="F18" s="117" t="s">
        <v>1188</v>
      </c>
      <c r="G18" s="98"/>
      <c r="H18" s="8"/>
      <c r="I18" s="135">
        <v>0</v>
      </c>
      <c r="J18" s="135">
        <v>2009</v>
      </c>
      <c r="K18" s="135" t="s">
        <v>1189</v>
      </c>
      <c r="L18" s="8" t="s">
        <v>1190</v>
      </c>
      <c r="M18" s="8" t="s">
        <v>108</v>
      </c>
      <c r="N18" s="8">
        <v>6000</v>
      </c>
      <c r="O18" s="131">
        <v>1</v>
      </c>
      <c r="P18" s="131">
        <v>0</v>
      </c>
      <c r="Q18" s="8">
        <v>8110</v>
      </c>
      <c r="R18" s="8" t="s">
        <v>50</v>
      </c>
      <c r="S18" s="98" t="s">
        <v>108</v>
      </c>
      <c r="T18" s="98"/>
      <c r="U18" s="98"/>
      <c r="V18" s="8"/>
      <c r="W18" s="8"/>
      <c r="X18" s="8" t="s">
        <v>1191</v>
      </c>
      <c r="Y18" s="8" t="s">
        <v>1192</v>
      </c>
      <c r="Z18" s="8"/>
      <c r="AA18" s="8"/>
      <c r="AB18" s="128"/>
    </row>
    <row r="19" spans="1:28" ht="24.75" customHeight="1">
      <c r="A19" s="8">
        <v>2</v>
      </c>
      <c r="B19" s="117" t="s">
        <v>1193</v>
      </c>
      <c r="C19" s="133" t="s">
        <v>1194</v>
      </c>
      <c r="D19" s="117">
        <v>412285</v>
      </c>
      <c r="E19" s="134" t="s">
        <v>1195</v>
      </c>
      <c r="F19" s="117" t="s">
        <v>1196</v>
      </c>
      <c r="G19" s="98"/>
      <c r="H19" s="8"/>
      <c r="I19" s="135">
        <v>3120</v>
      </c>
      <c r="J19" s="135">
        <v>1980</v>
      </c>
      <c r="K19" s="135" t="s">
        <v>1197</v>
      </c>
      <c r="L19" s="8" t="s">
        <v>108</v>
      </c>
      <c r="M19" s="8">
        <v>1</v>
      </c>
      <c r="N19" s="8" t="s">
        <v>108</v>
      </c>
      <c r="O19" s="131">
        <v>2</v>
      </c>
      <c r="P19" s="131">
        <v>38.2</v>
      </c>
      <c r="Q19" s="8">
        <v>2955</v>
      </c>
      <c r="R19" s="8" t="s">
        <v>50</v>
      </c>
      <c r="S19" s="98" t="s">
        <v>1198</v>
      </c>
      <c r="T19" s="98"/>
      <c r="U19" s="98"/>
      <c r="V19" s="8"/>
      <c r="W19" s="8"/>
      <c r="X19" s="8" t="s">
        <v>1199</v>
      </c>
      <c r="Y19" s="8" t="s">
        <v>1200</v>
      </c>
      <c r="Z19" s="8"/>
      <c r="AA19" s="8"/>
      <c r="AB19" s="128"/>
    </row>
    <row r="20" spans="1:28" ht="24.75" customHeight="1">
      <c r="A20" s="8">
        <v>3</v>
      </c>
      <c r="B20" s="117" t="s">
        <v>1201</v>
      </c>
      <c r="C20" s="133" t="s">
        <v>1202</v>
      </c>
      <c r="D20" s="117" t="s">
        <v>1203</v>
      </c>
      <c r="E20" s="134" t="s">
        <v>1204</v>
      </c>
      <c r="F20" s="117" t="s">
        <v>1205</v>
      </c>
      <c r="G20" s="98"/>
      <c r="H20" s="8"/>
      <c r="I20" s="135">
        <v>11334</v>
      </c>
      <c r="J20" s="135">
        <v>1987</v>
      </c>
      <c r="K20" s="135" t="s">
        <v>1206</v>
      </c>
      <c r="L20" s="8" t="s">
        <v>1207</v>
      </c>
      <c r="M20" s="8">
        <v>4</v>
      </c>
      <c r="N20" s="8" t="s">
        <v>108</v>
      </c>
      <c r="O20" s="131">
        <v>3</v>
      </c>
      <c r="P20" s="131">
        <v>177</v>
      </c>
      <c r="Q20" s="8">
        <v>24000</v>
      </c>
      <c r="R20" s="8" t="s">
        <v>50</v>
      </c>
      <c r="S20" s="98">
        <v>489201</v>
      </c>
      <c r="T20" s="98"/>
      <c r="U20" s="98"/>
      <c r="V20" s="8"/>
      <c r="W20" s="8"/>
      <c r="X20" s="8" t="s">
        <v>1208</v>
      </c>
      <c r="Y20" s="8" t="s">
        <v>1209</v>
      </c>
      <c r="Z20" s="8"/>
      <c r="AA20" s="8"/>
      <c r="AB20" s="128"/>
    </row>
    <row r="21" spans="1:28" ht="24.75" customHeight="1">
      <c r="A21" s="8">
        <v>4</v>
      </c>
      <c r="B21" s="117" t="s">
        <v>1210</v>
      </c>
      <c r="C21" s="133" t="s">
        <v>1194</v>
      </c>
      <c r="D21" s="117">
        <v>3401</v>
      </c>
      <c r="E21" s="134" t="s">
        <v>1211</v>
      </c>
      <c r="F21" s="117" t="s">
        <v>1196</v>
      </c>
      <c r="G21" s="98"/>
      <c r="H21" s="8"/>
      <c r="I21" s="135">
        <v>6842</v>
      </c>
      <c r="J21" s="135">
        <v>1989</v>
      </c>
      <c r="K21" s="135" t="s">
        <v>1212</v>
      </c>
      <c r="L21" s="8" t="s">
        <v>1190</v>
      </c>
      <c r="M21" s="8">
        <v>2</v>
      </c>
      <c r="N21" s="8">
        <v>1525</v>
      </c>
      <c r="O21" s="131">
        <v>4</v>
      </c>
      <c r="P21" s="131">
        <v>87</v>
      </c>
      <c r="Q21" s="8">
        <v>5775</v>
      </c>
      <c r="R21" s="8" t="s">
        <v>50</v>
      </c>
      <c r="S21" s="98" t="s">
        <v>1213</v>
      </c>
      <c r="T21" s="98"/>
      <c r="U21" s="98"/>
      <c r="V21" s="8"/>
      <c r="W21" s="8"/>
      <c r="X21" s="8" t="s">
        <v>1214</v>
      </c>
      <c r="Y21" s="8" t="s">
        <v>1215</v>
      </c>
      <c r="Z21" s="8"/>
      <c r="AA21" s="8"/>
      <c r="AB21" s="128"/>
    </row>
    <row r="22" spans="1:28" ht="24.75" customHeight="1">
      <c r="A22" s="8">
        <v>5</v>
      </c>
      <c r="B22" s="117" t="s">
        <v>1120</v>
      </c>
      <c r="C22" s="133" t="s">
        <v>1216</v>
      </c>
      <c r="D22" s="117" t="s">
        <v>1217</v>
      </c>
      <c r="E22" s="134" t="s">
        <v>1218</v>
      </c>
      <c r="F22" s="117" t="s">
        <v>1158</v>
      </c>
      <c r="G22" s="98"/>
      <c r="H22" s="136"/>
      <c r="I22" s="135">
        <v>1896</v>
      </c>
      <c r="J22" s="135">
        <v>2006</v>
      </c>
      <c r="K22" s="135" t="s">
        <v>1219</v>
      </c>
      <c r="L22" s="8" t="s">
        <v>1220</v>
      </c>
      <c r="M22" s="8">
        <v>5</v>
      </c>
      <c r="N22" s="8" t="s">
        <v>108</v>
      </c>
      <c r="O22" s="131">
        <v>5</v>
      </c>
      <c r="P22" s="131" t="s">
        <v>1126</v>
      </c>
      <c r="Q22" s="8">
        <v>2035</v>
      </c>
      <c r="R22" s="8" t="s">
        <v>50</v>
      </c>
      <c r="S22" s="98">
        <v>231566</v>
      </c>
      <c r="T22" s="98"/>
      <c r="U22" s="98"/>
      <c r="V22" s="8"/>
      <c r="W22" s="8"/>
      <c r="X22" s="8" t="s">
        <v>1221</v>
      </c>
      <c r="Y22" s="8" t="s">
        <v>1222</v>
      </c>
      <c r="Z22" s="8"/>
      <c r="AA22" s="8"/>
      <c r="AB22" s="128"/>
    </row>
    <row r="23" spans="1:28" s="28" customFormat="1" ht="24.75" customHeight="1">
      <c r="A23" s="8">
        <v>6</v>
      </c>
      <c r="B23" s="8" t="s">
        <v>1223</v>
      </c>
      <c r="C23" s="8" t="s">
        <v>1224</v>
      </c>
      <c r="D23" s="9" t="s">
        <v>1225</v>
      </c>
      <c r="E23" s="46" t="s">
        <v>1226</v>
      </c>
      <c r="F23" s="98" t="s">
        <v>1227</v>
      </c>
      <c r="G23" s="8"/>
      <c r="H23" s="8"/>
      <c r="I23" s="8">
        <v>1995</v>
      </c>
      <c r="J23" s="8">
        <v>2009</v>
      </c>
      <c r="K23" s="8" t="s">
        <v>1228</v>
      </c>
      <c r="L23" s="8" t="s">
        <v>1229</v>
      </c>
      <c r="M23" s="8">
        <v>3</v>
      </c>
      <c r="N23" s="8">
        <v>1235</v>
      </c>
      <c r="O23" s="8">
        <v>6</v>
      </c>
      <c r="P23" s="8">
        <v>2960</v>
      </c>
      <c r="Q23" s="8">
        <v>2960</v>
      </c>
      <c r="R23" s="8" t="s">
        <v>50</v>
      </c>
      <c r="S23" s="98">
        <v>201115</v>
      </c>
      <c r="T23" s="98" t="s">
        <v>1230</v>
      </c>
      <c r="U23" s="119">
        <v>24400</v>
      </c>
      <c r="V23" s="8"/>
      <c r="W23" s="8"/>
      <c r="X23" s="8" t="s">
        <v>1231</v>
      </c>
      <c r="Y23" s="8" t="s">
        <v>1232</v>
      </c>
      <c r="Z23" s="8" t="s">
        <v>1231</v>
      </c>
      <c r="AA23" s="8" t="s">
        <v>1232</v>
      </c>
      <c r="AB23" s="9"/>
    </row>
    <row r="24" spans="1:28" s="28" customFormat="1" ht="24.75" customHeight="1">
      <c r="A24" s="8">
        <v>7</v>
      </c>
      <c r="B24" s="8" t="s">
        <v>1120</v>
      </c>
      <c r="C24" s="8" t="s">
        <v>1233</v>
      </c>
      <c r="D24" s="9" t="s">
        <v>1234</v>
      </c>
      <c r="E24" s="46" t="s">
        <v>1235</v>
      </c>
      <c r="F24" s="98" t="s">
        <v>1227</v>
      </c>
      <c r="G24" s="8"/>
      <c r="H24" s="8"/>
      <c r="I24" s="8">
        <v>1968</v>
      </c>
      <c r="J24" s="8">
        <v>2018</v>
      </c>
      <c r="K24" s="8" t="s">
        <v>1236</v>
      </c>
      <c r="L24" s="8" t="s">
        <v>1237</v>
      </c>
      <c r="M24" s="8">
        <v>7</v>
      </c>
      <c r="N24" s="8">
        <v>1094</v>
      </c>
      <c r="O24" s="8">
        <v>7</v>
      </c>
      <c r="P24" s="8">
        <v>3500</v>
      </c>
      <c r="Q24" s="8">
        <v>3500</v>
      </c>
      <c r="R24" s="8" t="s">
        <v>50</v>
      </c>
      <c r="S24" s="98">
        <v>50833</v>
      </c>
      <c r="T24" s="98" t="s">
        <v>1230</v>
      </c>
      <c r="U24" s="119">
        <f>92900+2000</f>
        <v>94900</v>
      </c>
      <c r="V24" s="8" t="s">
        <v>1238</v>
      </c>
      <c r="W24" s="8">
        <v>2000</v>
      </c>
      <c r="X24" s="8" t="s">
        <v>1209</v>
      </c>
      <c r="Y24" s="8" t="s">
        <v>1239</v>
      </c>
      <c r="Z24" s="8" t="s">
        <v>1209</v>
      </c>
      <c r="AA24" s="8" t="s">
        <v>1239</v>
      </c>
      <c r="AB24" s="9"/>
    </row>
    <row r="25" spans="1:28" s="28" customFormat="1" ht="36" customHeight="1">
      <c r="A25" s="8">
        <v>8</v>
      </c>
      <c r="B25" s="8" t="s">
        <v>1240</v>
      </c>
      <c r="C25" s="8" t="s">
        <v>1241</v>
      </c>
      <c r="D25" s="8" t="s">
        <v>1242</v>
      </c>
      <c r="E25" s="46" t="s">
        <v>1243</v>
      </c>
      <c r="F25" s="8" t="s">
        <v>1244</v>
      </c>
      <c r="G25" s="8"/>
      <c r="H25" s="8"/>
      <c r="I25" s="8" t="s">
        <v>108</v>
      </c>
      <c r="J25" s="8">
        <v>2014</v>
      </c>
      <c r="K25" s="8" t="s">
        <v>1245</v>
      </c>
      <c r="L25" s="8" t="s">
        <v>1246</v>
      </c>
      <c r="M25" s="8" t="s">
        <v>108</v>
      </c>
      <c r="N25" s="8" t="s">
        <v>108</v>
      </c>
      <c r="O25" s="8">
        <v>8</v>
      </c>
      <c r="P25" s="8">
        <v>1700</v>
      </c>
      <c r="Q25" s="8">
        <v>1700</v>
      </c>
      <c r="R25" s="8" t="s">
        <v>50</v>
      </c>
      <c r="S25" s="98" t="s">
        <v>1247</v>
      </c>
      <c r="T25" s="98" t="s">
        <v>108</v>
      </c>
      <c r="U25" s="98"/>
      <c r="V25" s="8"/>
      <c r="W25" s="8"/>
      <c r="X25" s="8" t="s">
        <v>1248</v>
      </c>
      <c r="Y25" s="8" t="s">
        <v>1249</v>
      </c>
      <c r="Z25" s="8"/>
      <c r="AA25" s="8"/>
      <c r="AB25" s="9"/>
    </row>
    <row r="26" spans="1:28" s="28" customFormat="1" ht="24.75" customHeight="1">
      <c r="A26" s="8">
        <v>9</v>
      </c>
      <c r="B26" s="8" t="s">
        <v>1250</v>
      </c>
      <c r="C26" s="8" t="s">
        <v>1251</v>
      </c>
      <c r="D26" s="9" t="s">
        <v>1252</v>
      </c>
      <c r="E26" s="8"/>
      <c r="F26" s="8" t="s">
        <v>1253</v>
      </c>
      <c r="G26" s="8"/>
      <c r="H26" s="8"/>
      <c r="I26" s="8"/>
      <c r="J26" s="8">
        <v>1997</v>
      </c>
      <c r="K26" s="8" t="s">
        <v>108</v>
      </c>
      <c r="L26" s="8" t="s">
        <v>108</v>
      </c>
      <c r="M26" s="8">
        <v>1</v>
      </c>
      <c r="N26" s="8" t="s">
        <v>108</v>
      </c>
      <c r="O26" s="8">
        <v>9</v>
      </c>
      <c r="P26" s="8"/>
      <c r="Q26" s="8"/>
      <c r="R26" s="8" t="s">
        <v>50</v>
      </c>
      <c r="S26" s="98" t="s">
        <v>1254</v>
      </c>
      <c r="T26" s="98"/>
      <c r="U26" s="98"/>
      <c r="V26" s="8"/>
      <c r="W26" s="8"/>
      <c r="X26" s="8" t="s">
        <v>1255</v>
      </c>
      <c r="Y26" s="8" t="s">
        <v>1256</v>
      </c>
      <c r="Z26" s="8"/>
      <c r="AA26" s="8"/>
      <c r="AB26" s="9"/>
    </row>
    <row r="27" spans="1:28" s="28" customFormat="1" ht="24.75" customHeight="1">
      <c r="A27" s="8">
        <v>10</v>
      </c>
      <c r="B27" s="8" t="s">
        <v>1257</v>
      </c>
      <c r="C27" s="8" t="s">
        <v>1258</v>
      </c>
      <c r="D27" s="8" t="s">
        <v>1259</v>
      </c>
      <c r="E27" s="8"/>
      <c r="F27" s="8" t="s">
        <v>1253</v>
      </c>
      <c r="G27" s="8"/>
      <c r="H27" s="8"/>
      <c r="I27" s="8"/>
      <c r="J27" s="8">
        <v>2021</v>
      </c>
      <c r="K27" s="8" t="s">
        <v>108</v>
      </c>
      <c r="L27" s="8" t="s">
        <v>108</v>
      </c>
      <c r="M27" s="8">
        <v>1</v>
      </c>
      <c r="N27" s="8" t="s">
        <v>108</v>
      </c>
      <c r="O27" s="8"/>
      <c r="P27" s="8"/>
      <c r="Q27" s="8"/>
      <c r="R27" s="8" t="s">
        <v>50</v>
      </c>
      <c r="S27" s="8" t="s">
        <v>1260</v>
      </c>
      <c r="T27" s="8"/>
      <c r="U27" s="8"/>
      <c r="V27" s="8"/>
      <c r="W27" s="8"/>
      <c r="X27" s="8" t="s">
        <v>1261</v>
      </c>
      <c r="Y27" s="8" t="s">
        <v>1262</v>
      </c>
      <c r="Z27" s="8"/>
      <c r="AA27" s="8"/>
      <c r="AB27" s="9"/>
    </row>
    <row r="28" spans="1:28" ht="23.25" customHeight="1">
      <c r="A28" s="481" t="s">
        <v>67</v>
      </c>
      <c r="B28" s="481"/>
      <c r="C28" s="481"/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  <c r="O28" s="481"/>
      <c r="P28" s="481"/>
      <c r="Q28" s="481"/>
      <c r="R28" s="481"/>
      <c r="S28" s="481"/>
      <c r="T28" s="481"/>
      <c r="U28" s="481"/>
      <c r="V28" s="481"/>
      <c r="W28" s="481"/>
      <c r="X28" s="481"/>
      <c r="Y28" s="481"/>
      <c r="Z28" s="481"/>
      <c r="AA28" s="481"/>
      <c r="AB28" s="481"/>
    </row>
    <row r="29" spans="1:28" s="12" customFormat="1" ht="24.75" customHeight="1">
      <c r="A29" s="98">
        <v>1</v>
      </c>
      <c r="B29" s="107" t="s">
        <v>1263</v>
      </c>
      <c r="C29" s="399">
        <v>665</v>
      </c>
      <c r="D29" s="107" t="s">
        <v>1264</v>
      </c>
      <c r="E29" s="400" t="s">
        <v>1265</v>
      </c>
      <c r="F29" s="107" t="s">
        <v>1196</v>
      </c>
      <c r="G29" s="107"/>
      <c r="H29" s="101"/>
      <c r="I29" s="101">
        <v>3443</v>
      </c>
      <c r="J29" s="101">
        <v>2008</v>
      </c>
      <c r="K29" s="101" t="s">
        <v>1266</v>
      </c>
      <c r="L29" s="112">
        <v>45189</v>
      </c>
      <c r="M29" s="101">
        <v>1</v>
      </c>
      <c r="N29" s="101" t="s">
        <v>1091</v>
      </c>
      <c r="O29" s="101">
        <v>1</v>
      </c>
      <c r="P29" s="108"/>
      <c r="Q29" s="98">
        <v>6000</v>
      </c>
      <c r="R29" s="101" t="s">
        <v>50</v>
      </c>
      <c r="S29" s="38">
        <v>10103</v>
      </c>
      <c r="T29" s="401"/>
      <c r="U29" s="109">
        <v>22300</v>
      </c>
      <c r="V29" s="108"/>
      <c r="W29" s="107"/>
      <c r="X29" s="110" t="s">
        <v>1267</v>
      </c>
      <c r="Y29" s="110" t="s">
        <v>1268</v>
      </c>
      <c r="Z29" s="110" t="s">
        <v>1267</v>
      </c>
      <c r="AA29" s="110" t="s">
        <v>1268</v>
      </c>
      <c r="AB29" s="107"/>
    </row>
    <row r="30" spans="1:28" s="12" customFormat="1" ht="24.75" customHeight="1">
      <c r="A30" s="98">
        <v>2</v>
      </c>
      <c r="B30" s="107" t="s">
        <v>1269</v>
      </c>
      <c r="C30" s="399" t="s">
        <v>1270</v>
      </c>
      <c r="D30" s="107">
        <v>3329</v>
      </c>
      <c r="E30" s="400" t="s">
        <v>1271</v>
      </c>
      <c r="F30" s="107" t="s">
        <v>1272</v>
      </c>
      <c r="G30" s="107"/>
      <c r="H30" s="101"/>
      <c r="I30" s="101" t="s">
        <v>212</v>
      </c>
      <c r="J30" s="101">
        <v>1990</v>
      </c>
      <c r="K30" s="101" t="s">
        <v>1273</v>
      </c>
      <c r="L30" s="112">
        <v>44880</v>
      </c>
      <c r="M30" s="101" t="s">
        <v>212</v>
      </c>
      <c r="N30" s="101" t="s">
        <v>1274</v>
      </c>
      <c r="O30" s="101">
        <v>2</v>
      </c>
      <c r="P30" s="108"/>
      <c r="Q30" s="98">
        <v>3340</v>
      </c>
      <c r="R30" s="101" t="s">
        <v>50</v>
      </c>
      <c r="S30" s="38"/>
      <c r="T30" s="402"/>
      <c r="U30" s="109"/>
      <c r="V30" s="108"/>
      <c r="W30" s="107"/>
      <c r="X30" s="110" t="s">
        <v>1127</v>
      </c>
      <c r="Y30" s="110" t="s">
        <v>1275</v>
      </c>
      <c r="Z30" s="107"/>
      <c r="AA30" s="107"/>
      <c r="AB30" s="107"/>
    </row>
    <row r="31" spans="1:28" s="12" customFormat="1" ht="24.75" customHeight="1">
      <c r="A31" s="98">
        <v>3</v>
      </c>
      <c r="B31" s="107" t="s">
        <v>1276</v>
      </c>
      <c r="C31" s="399" t="s">
        <v>1277</v>
      </c>
      <c r="D31" s="107">
        <v>251828</v>
      </c>
      <c r="E31" s="400" t="s">
        <v>1278</v>
      </c>
      <c r="F31" s="107" t="s">
        <v>1196</v>
      </c>
      <c r="G31" s="107"/>
      <c r="H31" s="101"/>
      <c r="I31" s="98">
        <v>1960</v>
      </c>
      <c r="J31" s="101">
        <v>1995</v>
      </c>
      <c r="K31" s="101" t="s">
        <v>1279</v>
      </c>
      <c r="L31" s="112">
        <v>44981</v>
      </c>
      <c r="M31" s="101">
        <v>1</v>
      </c>
      <c r="N31" s="101">
        <v>5.5</v>
      </c>
      <c r="O31" s="101">
        <v>3</v>
      </c>
      <c r="P31" s="108"/>
      <c r="Q31" s="98">
        <v>2240</v>
      </c>
      <c r="R31" s="101" t="s">
        <v>50</v>
      </c>
      <c r="S31" s="38"/>
      <c r="T31" s="401"/>
      <c r="U31" s="109">
        <v>4300</v>
      </c>
      <c r="V31" s="108"/>
      <c r="W31" s="107"/>
      <c r="X31" s="110" t="s">
        <v>1127</v>
      </c>
      <c r="Y31" s="110" t="s">
        <v>1275</v>
      </c>
      <c r="Z31" s="110" t="s">
        <v>1280</v>
      </c>
      <c r="AA31" s="110" t="s">
        <v>1281</v>
      </c>
      <c r="AB31" s="107"/>
    </row>
    <row r="32" spans="1:28" s="12" customFormat="1" ht="24.75" customHeight="1">
      <c r="A32" s="98">
        <v>4</v>
      </c>
      <c r="B32" s="107" t="s">
        <v>1282</v>
      </c>
      <c r="C32" s="399" t="s">
        <v>1283</v>
      </c>
      <c r="D32" s="107" t="s">
        <v>1284</v>
      </c>
      <c r="E32" s="400" t="s">
        <v>1285</v>
      </c>
      <c r="F32" s="403"/>
      <c r="G32" s="107" t="s">
        <v>1286</v>
      </c>
      <c r="H32" s="404">
        <v>3500</v>
      </c>
      <c r="I32" s="101">
        <v>1870</v>
      </c>
      <c r="J32" s="101">
        <v>2004</v>
      </c>
      <c r="K32" s="101" t="s">
        <v>1287</v>
      </c>
      <c r="L32" s="112">
        <v>44903</v>
      </c>
      <c r="M32" s="101">
        <v>3</v>
      </c>
      <c r="N32" s="101" t="s">
        <v>1288</v>
      </c>
      <c r="O32" s="101">
        <v>4</v>
      </c>
      <c r="P32" s="108"/>
      <c r="Q32" s="98">
        <v>2900</v>
      </c>
      <c r="R32" s="101" t="s">
        <v>50</v>
      </c>
      <c r="S32" s="405">
        <v>278060</v>
      </c>
      <c r="T32" s="120" t="s">
        <v>1289</v>
      </c>
      <c r="U32" s="113">
        <v>15300</v>
      </c>
      <c r="V32" s="107" t="s">
        <v>1290</v>
      </c>
      <c r="W32" s="406">
        <v>2500</v>
      </c>
      <c r="X32" s="110" t="s">
        <v>1291</v>
      </c>
      <c r="Y32" s="110" t="s">
        <v>1292</v>
      </c>
      <c r="Z32" s="110" t="s">
        <v>1291</v>
      </c>
      <c r="AA32" s="110" t="s">
        <v>1292</v>
      </c>
      <c r="AB32" s="107" t="s">
        <v>1293</v>
      </c>
    </row>
    <row r="33" spans="1:28" s="12" customFormat="1" ht="24.75" customHeight="1">
      <c r="A33" s="98">
        <v>5</v>
      </c>
      <c r="B33" s="107" t="s">
        <v>1188</v>
      </c>
      <c r="C33" s="399" t="s">
        <v>1294</v>
      </c>
      <c r="D33" s="107" t="s">
        <v>1295</v>
      </c>
      <c r="E33" s="400" t="s">
        <v>1296</v>
      </c>
      <c r="F33" s="107" t="s">
        <v>1272</v>
      </c>
      <c r="G33" s="107"/>
      <c r="H33" s="101"/>
      <c r="I33" s="101" t="s">
        <v>212</v>
      </c>
      <c r="J33" s="98">
        <v>1988</v>
      </c>
      <c r="K33" s="101" t="s">
        <v>1297</v>
      </c>
      <c r="L33" s="112">
        <v>44819</v>
      </c>
      <c r="M33" s="101" t="s">
        <v>212</v>
      </c>
      <c r="N33" s="101">
        <v>3.5</v>
      </c>
      <c r="O33" s="101">
        <v>5</v>
      </c>
      <c r="P33" s="108"/>
      <c r="Q33" s="98">
        <v>4500</v>
      </c>
      <c r="R33" s="101" t="s">
        <v>50</v>
      </c>
      <c r="S33" s="38"/>
      <c r="T33" s="120"/>
      <c r="U33" s="109"/>
      <c r="V33" s="108"/>
      <c r="W33" s="107"/>
      <c r="X33" s="110" t="s">
        <v>1298</v>
      </c>
      <c r="Y33" s="110" t="s">
        <v>1299</v>
      </c>
      <c r="Z33" s="107"/>
      <c r="AA33" s="107"/>
      <c r="AB33" s="107"/>
    </row>
    <row r="34" spans="1:28" s="12" customFormat="1" ht="24.75" customHeight="1">
      <c r="A34" s="98">
        <v>6</v>
      </c>
      <c r="B34" s="107" t="s">
        <v>1188</v>
      </c>
      <c r="C34" s="399" t="s">
        <v>1300</v>
      </c>
      <c r="D34" s="107" t="s">
        <v>1301</v>
      </c>
      <c r="E34" s="400" t="s">
        <v>1302</v>
      </c>
      <c r="F34" s="107" t="s">
        <v>1272</v>
      </c>
      <c r="G34" s="107"/>
      <c r="H34" s="101"/>
      <c r="I34" s="101" t="s">
        <v>212</v>
      </c>
      <c r="J34" s="101">
        <v>2005</v>
      </c>
      <c r="K34" s="101" t="s">
        <v>1303</v>
      </c>
      <c r="L34" s="112">
        <v>44819</v>
      </c>
      <c r="M34" s="101" t="s">
        <v>212</v>
      </c>
      <c r="N34" s="101" t="s">
        <v>1304</v>
      </c>
      <c r="O34" s="101">
        <v>6</v>
      </c>
      <c r="P34" s="108"/>
      <c r="Q34" s="98" t="s">
        <v>1091</v>
      </c>
      <c r="R34" s="101" t="s">
        <v>50</v>
      </c>
      <c r="S34" s="38"/>
      <c r="T34" s="120"/>
      <c r="U34" s="109"/>
      <c r="V34" s="108"/>
      <c r="W34" s="107"/>
      <c r="X34" s="110" t="s">
        <v>1305</v>
      </c>
      <c r="Y34" s="110" t="s">
        <v>1306</v>
      </c>
      <c r="Z34" s="107"/>
      <c r="AA34" s="107"/>
      <c r="AB34" s="107"/>
    </row>
    <row r="35" spans="1:28" s="114" customFormat="1" ht="24.75" customHeight="1">
      <c r="A35" s="98">
        <v>7</v>
      </c>
      <c r="B35" s="107" t="s">
        <v>1307</v>
      </c>
      <c r="C35" s="399" t="s">
        <v>1308</v>
      </c>
      <c r="D35" s="107" t="s">
        <v>1309</v>
      </c>
      <c r="E35" s="400" t="s">
        <v>1310</v>
      </c>
      <c r="F35" s="107" t="s">
        <v>1311</v>
      </c>
      <c r="G35" s="107"/>
      <c r="H35" s="101"/>
      <c r="I35" s="101" t="s">
        <v>212</v>
      </c>
      <c r="J35" s="101">
        <v>2000</v>
      </c>
      <c r="K35" s="101" t="s">
        <v>1312</v>
      </c>
      <c r="L35" s="98" t="s">
        <v>1313</v>
      </c>
      <c r="M35" s="101" t="s">
        <v>212</v>
      </c>
      <c r="N35" s="101" t="s">
        <v>1314</v>
      </c>
      <c r="O35" s="101">
        <v>7</v>
      </c>
      <c r="P35" s="108"/>
      <c r="Q35" s="98">
        <v>750</v>
      </c>
      <c r="R35" s="101" t="s">
        <v>50</v>
      </c>
      <c r="S35" s="38"/>
      <c r="T35" s="120"/>
      <c r="U35" s="109"/>
      <c r="V35" s="108"/>
      <c r="W35" s="107"/>
      <c r="X35" s="110" t="s">
        <v>1315</v>
      </c>
      <c r="Y35" s="110" t="s">
        <v>1316</v>
      </c>
      <c r="Z35" s="107"/>
      <c r="AA35" s="107"/>
      <c r="AB35" s="107"/>
    </row>
    <row r="36" spans="1:28" s="12" customFormat="1" ht="28.5" customHeight="1">
      <c r="A36" s="98">
        <v>8</v>
      </c>
      <c r="B36" s="107" t="s">
        <v>1317</v>
      </c>
      <c r="C36" s="107" t="s">
        <v>1318</v>
      </c>
      <c r="D36" s="107" t="s">
        <v>1319</v>
      </c>
      <c r="E36" s="400" t="s">
        <v>1320</v>
      </c>
      <c r="F36" s="107" t="s">
        <v>1196</v>
      </c>
      <c r="G36" s="101"/>
      <c r="H36" s="101"/>
      <c r="I36" s="98">
        <v>4156</v>
      </c>
      <c r="J36" s="101">
        <v>2013</v>
      </c>
      <c r="K36" s="101" t="s">
        <v>1321</v>
      </c>
      <c r="L36" s="112">
        <v>44807</v>
      </c>
      <c r="M36" s="101">
        <v>2</v>
      </c>
      <c r="N36" s="101" t="s">
        <v>1091</v>
      </c>
      <c r="O36" s="101">
        <v>8</v>
      </c>
      <c r="P36" s="108"/>
      <c r="Q36" s="98">
        <v>6000</v>
      </c>
      <c r="R36" s="101" t="s">
        <v>50</v>
      </c>
      <c r="S36" s="38"/>
      <c r="T36" s="120"/>
      <c r="U36" s="115">
        <v>63500</v>
      </c>
      <c r="V36" s="108"/>
      <c r="W36" s="101"/>
      <c r="X36" s="116" t="s">
        <v>1322</v>
      </c>
      <c r="Y36" s="116" t="s">
        <v>1323</v>
      </c>
      <c r="Z36" s="116" t="s">
        <v>1322</v>
      </c>
      <c r="AA36" s="116" t="s">
        <v>1323</v>
      </c>
      <c r="AB36" s="117"/>
    </row>
    <row r="37" spans="1:28" s="12" customFormat="1" ht="24.75" customHeight="1">
      <c r="A37" s="98">
        <v>9</v>
      </c>
      <c r="B37" s="98" t="s">
        <v>1324</v>
      </c>
      <c r="C37" s="98" t="s">
        <v>1325</v>
      </c>
      <c r="D37" s="38" t="s">
        <v>1326</v>
      </c>
      <c r="E37" s="228" t="s">
        <v>1327</v>
      </c>
      <c r="F37" s="98" t="s">
        <v>1158</v>
      </c>
      <c r="G37" s="98"/>
      <c r="H37" s="98"/>
      <c r="I37" s="98">
        <v>1598</v>
      </c>
      <c r="J37" s="98">
        <v>2015</v>
      </c>
      <c r="K37" s="38" t="s">
        <v>1328</v>
      </c>
      <c r="L37" s="112">
        <v>44455</v>
      </c>
      <c r="M37" s="98">
        <v>5</v>
      </c>
      <c r="N37" s="98">
        <v>494</v>
      </c>
      <c r="O37" s="101">
        <v>9</v>
      </c>
      <c r="P37" s="108"/>
      <c r="Q37" s="98">
        <v>1768</v>
      </c>
      <c r="R37" s="101" t="s">
        <v>50</v>
      </c>
      <c r="S37" s="405">
        <v>51688</v>
      </c>
      <c r="T37" s="120"/>
      <c r="U37" s="119">
        <v>30000</v>
      </c>
      <c r="V37" s="108"/>
      <c r="W37" s="98"/>
      <c r="X37" s="112" t="s">
        <v>1329</v>
      </c>
      <c r="Y37" s="112" t="s">
        <v>1330</v>
      </c>
      <c r="Z37" s="112" t="s">
        <v>1329</v>
      </c>
      <c r="AA37" s="112" t="s">
        <v>1330</v>
      </c>
      <c r="AB37" s="98" t="s">
        <v>1293</v>
      </c>
    </row>
    <row r="38" spans="1:28" s="12" customFormat="1" ht="24" customHeight="1">
      <c r="A38" s="98">
        <v>10</v>
      </c>
      <c r="B38" s="98" t="s">
        <v>1120</v>
      </c>
      <c r="C38" s="98" t="s">
        <v>1331</v>
      </c>
      <c r="D38" s="38" t="s">
        <v>1332</v>
      </c>
      <c r="E38" s="228" t="s">
        <v>1333</v>
      </c>
      <c r="F38" s="98" t="s">
        <v>1334</v>
      </c>
      <c r="G38" s="98"/>
      <c r="H38" s="98"/>
      <c r="I38" s="98">
        <v>1968</v>
      </c>
      <c r="J38" s="98">
        <v>2019</v>
      </c>
      <c r="K38" s="98" t="s">
        <v>1335</v>
      </c>
      <c r="L38" s="98" t="s">
        <v>1336</v>
      </c>
      <c r="M38" s="98">
        <v>7</v>
      </c>
      <c r="N38" s="98">
        <v>1300</v>
      </c>
      <c r="O38" s="101">
        <v>10</v>
      </c>
      <c r="P38" s="108"/>
      <c r="Q38" s="98">
        <v>3500</v>
      </c>
      <c r="R38" s="101" t="s">
        <v>50</v>
      </c>
      <c r="S38" s="120">
        <v>32604</v>
      </c>
      <c r="T38" s="98" t="s">
        <v>1337</v>
      </c>
      <c r="U38" s="119">
        <v>97900</v>
      </c>
      <c r="V38" s="98"/>
      <c r="W38" s="121"/>
      <c r="X38" s="112" t="s">
        <v>1338</v>
      </c>
      <c r="Y38" s="112" t="s">
        <v>1339</v>
      </c>
      <c r="Z38" s="112" t="s">
        <v>1338</v>
      </c>
      <c r="AA38" s="112" t="s">
        <v>1339</v>
      </c>
      <c r="AB38" s="98"/>
    </row>
    <row r="39" spans="1:28" s="114" customFormat="1" ht="24.75" customHeight="1">
      <c r="A39" s="98">
        <v>11</v>
      </c>
      <c r="B39" s="98" t="s">
        <v>1340</v>
      </c>
      <c r="C39" s="98" t="s">
        <v>1341</v>
      </c>
      <c r="D39" s="98" t="s">
        <v>1342</v>
      </c>
      <c r="E39" s="228" t="s">
        <v>1343</v>
      </c>
      <c r="F39" s="98" t="s">
        <v>1334</v>
      </c>
      <c r="G39" s="98"/>
      <c r="H39" s="98"/>
      <c r="I39" s="98">
        <v>2417</v>
      </c>
      <c r="J39" s="98">
        <v>1999</v>
      </c>
      <c r="K39" s="112">
        <v>36487</v>
      </c>
      <c r="L39" s="112"/>
      <c r="M39" s="98">
        <v>6</v>
      </c>
      <c r="N39" s="98"/>
      <c r="O39" s="101">
        <v>11</v>
      </c>
      <c r="P39" s="98"/>
      <c r="Q39" s="98">
        <v>3500</v>
      </c>
      <c r="R39" s="101" t="s">
        <v>50</v>
      </c>
      <c r="S39" s="98">
        <v>104705</v>
      </c>
      <c r="T39" s="98"/>
      <c r="U39" s="122"/>
      <c r="V39" s="98"/>
      <c r="W39" s="98"/>
      <c r="X39" s="112" t="s">
        <v>1344</v>
      </c>
      <c r="Y39" s="112" t="s">
        <v>1345</v>
      </c>
      <c r="Z39" s="112"/>
      <c r="AA39" s="112"/>
      <c r="AB39" s="38"/>
    </row>
    <row r="40" spans="1:30" s="114" customFormat="1" ht="24" customHeight="1">
      <c r="A40" s="98">
        <v>12</v>
      </c>
      <c r="B40" s="98" t="s">
        <v>1276</v>
      </c>
      <c r="C40" s="98" t="s">
        <v>1346</v>
      </c>
      <c r="D40" s="98">
        <v>631494</v>
      </c>
      <c r="E40" s="228" t="s">
        <v>1347</v>
      </c>
      <c r="F40" s="98" t="s">
        <v>1196</v>
      </c>
      <c r="G40" s="98"/>
      <c r="H40" s="98"/>
      <c r="I40" s="98"/>
      <c r="J40" s="98"/>
      <c r="K40" s="112"/>
      <c r="L40" s="112"/>
      <c r="M40" s="98"/>
      <c r="N40" s="98"/>
      <c r="O40" s="101">
        <v>12</v>
      </c>
      <c r="P40" s="98"/>
      <c r="Q40" s="98"/>
      <c r="R40" s="101"/>
      <c r="S40" s="98"/>
      <c r="T40" s="98"/>
      <c r="U40" s="119"/>
      <c r="V40" s="98"/>
      <c r="W40" s="98"/>
      <c r="X40" s="112" t="s">
        <v>1348</v>
      </c>
      <c r="Y40" s="112" t="s">
        <v>1349</v>
      </c>
      <c r="Z40" s="112"/>
      <c r="AA40" s="112"/>
      <c r="AB40" s="107"/>
      <c r="AC40" s="12"/>
      <c r="AD40" s="12"/>
    </row>
    <row r="41" spans="1:28" s="12" customFormat="1" ht="24.75" customHeight="1">
      <c r="A41" s="98">
        <v>13</v>
      </c>
      <c r="B41" s="98" t="s">
        <v>1272</v>
      </c>
      <c r="C41" s="98" t="s">
        <v>1350</v>
      </c>
      <c r="D41" s="98" t="s">
        <v>1351</v>
      </c>
      <c r="E41" s="228" t="s">
        <v>1352</v>
      </c>
      <c r="F41" s="98" t="s">
        <v>1272</v>
      </c>
      <c r="G41" s="98"/>
      <c r="H41" s="98"/>
      <c r="I41" s="98" t="s">
        <v>212</v>
      </c>
      <c r="J41" s="98">
        <v>1969</v>
      </c>
      <c r="K41" s="112">
        <v>25205</v>
      </c>
      <c r="L41" s="112">
        <v>45235</v>
      </c>
      <c r="M41" s="98" t="s">
        <v>212</v>
      </c>
      <c r="N41" s="98"/>
      <c r="O41" s="101">
        <v>13</v>
      </c>
      <c r="P41" s="98">
        <v>7614</v>
      </c>
      <c r="Q41" s="98"/>
      <c r="R41" s="98"/>
      <c r="S41" s="98"/>
      <c r="T41" s="98"/>
      <c r="U41" s="123"/>
      <c r="V41" s="98"/>
      <c r="W41" s="98"/>
      <c r="X41" s="112" t="s">
        <v>1353</v>
      </c>
      <c r="Y41" s="112" t="s">
        <v>1354</v>
      </c>
      <c r="Z41" s="228"/>
      <c r="AA41" s="228"/>
      <c r="AB41" s="38"/>
    </row>
    <row r="42" spans="1:28" s="12" customFormat="1" ht="24.75" customHeight="1">
      <c r="A42" s="98">
        <v>14</v>
      </c>
      <c r="B42" s="98" t="s">
        <v>1355</v>
      </c>
      <c r="C42" s="38" t="s">
        <v>1356</v>
      </c>
      <c r="D42" s="99"/>
      <c r="E42" s="228" t="s">
        <v>1357</v>
      </c>
      <c r="F42" s="99"/>
      <c r="G42" s="99"/>
      <c r="H42" s="99"/>
      <c r="I42" s="99"/>
      <c r="J42" s="99"/>
      <c r="K42" s="99"/>
      <c r="L42" s="98"/>
      <c r="M42" s="98">
        <v>0</v>
      </c>
      <c r="N42" s="98" t="s">
        <v>1358</v>
      </c>
      <c r="O42" s="101">
        <v>14</v>
      </c>
      <c r="P42" s="98" t="s">
        <v>212</v>
      </c>
      <c r="Q42" s="124"/>
      <c r="R42" s="124"/>
      <c r="S42" s="38">
        <v>8179</v>
      </c>
      <c r="T42" s="99"/>
      <c r="U42" s="123"/>
      <c r="V42" s="99"/>
      <c r="W42" s="99"/>
      <c r="X42" s="103" t="s">
        <v>1359</v>
      </c>
      <c r="Y42" s="103" t="s">
        <v>1360</v>
      </c>
      <c r="Z42" s="103"/>
      <c r="AA42" s="103"/>
      <c r="AB42" s="38"/>
    </row>
    <row r="43" spans="1:28" s="12" customFormat="1" ht="30.75" customHeight="1">
      <c r="A43" s="98">
        <v>15</v>
      </c>
      <c r="B43" s="8" t="s">
        <v>1361</v>
      </c>
      <c r="C43" s="8" t="s">
        <v>1362</v>
      </c>
      <c r="D43" s="98">
        <v>11470010</v>
      </c>
      <c r="E43" s="228" t="s">
        <v>1357</v>
      </c>
      <c r="F43" s="8" t="s">
        <v>1363</v>
      </c>
      <c r="G43" s="99"/>
      <c r="H43" s="99"/>
      <c r="I43" s="8" t="s">
        <v>212</v>
      </c>
      <c r="J43" s="8">
        <v>2000</v>
      </c>
      <c r="K43" s="8" t="s">
        <v>212</v>
      </c>
      <c r="L43" s="8" t="s">
        <v>212</v>
      </c>
      <c r="M43" s="98"/>
      <c r="N43" s="98"/>
      <c r="O43" s="101">
        <v>15</v>
      </c>
      <c r="P43" s="98"/>
      <c r="Q43" s="124"/>
      <c r="R43" s="124"/>
      <c r="S43" s="38" t="s">
        <v>1364</v>
      </c>
      <c r="T43" s="99"/>
      <c r="U43" s="102"/>
      <c r="V43" s="99"/>
      <c r="W43" s="99"/>
      <c r="X43" s="103" t="s">
        <v>1365</v>
      </c>
      <c r="Y43" s="103" t="s">
        <v>1366</v>
      </c>
      <c r="Z43" s="103"/>
      <c r="AA43" s="103"/>
      <c r="AB43" s="38"/>
    </row>
    <row r="44" spans="1:28" s="12" customFormat="1" ht="36.75" customHeight="1">
      <c r="A44" s="98">
        <v>16</v>
      </c>
      <c r="B44" s="8" t="s">
        <v>1367</v>
      </c>
      <c r="C44" s="8" t="s">
        <v>1368</v>
      </c>
      <c r="D44" s="98" t="s">
        <v>1369</v>
      </c>
      <c r="E44" s="228" t="s">
        <v>1370</v>
      </c>
      <c r="F44" s="8" t="s">
        <v>1371</v>
      </c>
      <c r="G44" s="99"/>
      <c r="H44" s="99"/>
      <c r="I44" s="8" t="s">
        <v>212</v>
      </c>
      <c r="J44" s="8">
        <v>2022</v>
      </c>
      <c r="K44" s="8" t="s">
        <v>212</v>
      </c>
      <c r="L44" s="8" t="s">
        <v>212</v>
      </c>
      <c r="M44" s="98" t="s">
        <v>212</v>
      </c>
      <c r="N44" s="98">
        <v>550</v>
      </c>
      <c r="O44" s="101">
        <v>16</v>
      </c>
      <c r="P44" s="98"/>
      <c r="Q44" s="38">
        <v>670</v>
      </c>
      <c r="R44" s="38" t="s">
        <v>50</v>
      </c>
      <c r="S44" s="38"/>
      <c r="T44" s="99"/>
      <c r="U44" s="102">
        <v>8400</v>
      </c>
      <c r="V44" s="99"/>
      <c r="W44" s="99"/>
      <c r="X44" s="103" t="s">
        <v>1280</v>
      </c>
      <c r="Y44" s="103" t="s">
        <v>1281</v>
      </c>
      <c r="Z44" s="103"/>
      <c r="AA44" s="103"/>
      <c r="AB44" s="38"/>
    </row>
    <row r="45" spans="1:28" s="12" customFormat="1" ht="27" customHeight="1">
      <c r="A45" s="98">
        <v>17</v>
      </c>
      <c r="B45" s="8" t="s">
        <v>1372</v>
      </c>
      <c r="C45" s="8" t="s">
        <v>1373</v>
      </c>
      <c r="D45" s="98" t="s">
        <v>1374</v>
      </c>
      <c r="E45" s="228" t="s">
        <v>1375</v>
      </c>
      <c r="F45" s="8" t="s">
        <v>1188</v>
      </c>
      <c r="G45" s="99"/>
      <c r="H45" s="99"/>
      <c r="I45" s="8" t="s">
        <v>212</v>
      </c>
      <c r="J45" s="8">
        <v>2022</v>
      </c>
      <c r="K45" s="100">
        <v>44852</v>
      </c>
      <c r="L45" s="100">
        <v>45948</v>
      </c>
      <c r="M45" s="98" t="s">
        <v>212</v>
      </c>
      <c r="N45" s="98"/>
      <c r="O45" s="101">
        <v>17</v>
      </c>
      <c r="P45" s="98"/>
      <c r="Q45" s="38"/>
      <c r="R45" s="38"/>
      <c r="S45" s="38"/>
      <c r="T45" s="99"/>
      <c r="U45" s="102">
        <v>38000</v>
      </c>
      <c r="V45" s="99"/>
      <c r="W45" s="99"/>
      <c r="X45" s="103" t="s">
        <v>1376</v>
      </c>
      <c r="Y45" s="103" t="s">
        <v>1377</v>
      </c>
      <c r="Z45" s="103" t="s">
        <v>1376</v>
      </c>
      <c r="AA45" s="103" t="s">
        <v>1377</v>
      </c>
      <c r="AB45" s="38"/>
    </row>
    <row r="46" spans="1:28" s="12" customFormat="1" ht="22.5" customHeight="1">
      <c r="A46" s="98">
        <v>18</v>
      </c>
      <c r="B46" s="8" t="s">
        <v>1378</v>
      </c>
      <c r="C46" s="8" t="s">
        <v>1379</v>
      </c>
      <c r="D46" s="98" t="s">
        <v>1380</v>
      </c>
      <c r="E46" s="228" t="s">
        <v>1381</v>
      </c>
      <c r="F46" s="8" t="s">
        <v>1196</v>
      </c>
      <c r="G46" s="99"/>
      <c r="H46" s="99"/>
      <c r="I46" s="8" t="s">
        <v>212</v>
      </c>
      <c r="J46" s="8">
        <v>2022</v>
      </c>
      <c r="K46" s="100">
        <v>44922</v>
      </c>
      <c r="L46" s="100">
        <v>46018</v>
      </c>
      <c r="M46" s="98">
        <v>2</v>
      </c>
      <c r="N46" s="98">
        <v>1275</v>
      </c>
      <c r="O46" s="101">
        <v>18</v>
      </c>
      <c r="P46" s="98"/>
      <c r="Q46" s="38">
        <v>3690</v>
      </c>
      <c r="R46" s="38" t="s">
        <v>50</v>
      </c>
      <c r="S46" s="38"/>
      <c r="T46" s="99"/>
      <c r="U46" s="102">
        <v>150000</v>
      </c>
      <c r="V46" s="99"/>
      <c r="W46" s="99"/>
      <c r="X46" s="103" t="s">
        <v>1183</v>
      </c>
      <c r="Y46" s="103" t="s">
        <v>1184</v>
      </c>
      <c r="Z46" s="103" t="s">
        <v>1183</v>
      </c>
      <c r="AA46" s="103" t="s">
        <v>1184</v>
      </c>
      <c r="AB46" s="38"/>
    </row>
    <row r="47" spans="1:28" ht="22.5" customHeight="1">
      <c r="A47" s="229" t="s">
        <v>1382</v>
      </c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</row>
    <row r="48" spans="1:28" ht="24.75" customHeight="1">
      <c r="A48" s="8">
        <v>1</v>
      </c>
      <c r="B48" s="8" t="s">
        <v>1383</v>
      </c>
      <c r="C48" s="8" t="s">
        <v>1384</v>
      </c>
      <c r="D48" s="8" t="s">
        <v>1385</v>
      </c>
      <c r="E48" s="46" t="s">
        <v>1386</v>
      </c>
      <c r="F48" s="8" t="s">
        <v>1158</v>
      </c>
      <c r="G48" s="105"/>
      <c r="H48" s="105"/>
      <c r="I48" s="8" t="s">
        <v>1387</v>
      </c>
      <c r="J48" s="8">
        <v>2011</v>
      </c>
      <c r="K48" s="8" t="s">
        <v>1388</v>
      </c>
      <c r="L48" s="8" t="s">
        <v>1389</v>
      </c>
      <c r="M48" s="8">
        <v>5</v>
      </c>
      <c r="N48" s="8">
        <v>513</v>
      </c>
      <c r="O48" s="105">
        <v>1</v>
      </c>
      <c r="P48" s="105" t="s">
        <v>1390</v>
      </c>
      <c r="Q48" s="8">
        <v>1740</v>
      </c>
      <c r="R48" s="8" t="s">
        <v>50</v>
      </c>
      <c r="S48" s="8">
        <v>120812</v>
      </c>
      <c r="T48" s="8" t="s">
        <v>1391</v>
      </c>
      <c r="U48" s="106">
        <v>115200</v>
      </c>
      <c r="V48" s="105"/>
      <c r="W48" s="105"/>
      <c r="X48" s="105" t="s">
        <v>1392</v>
      </c>
      <c r="Y48" s="8" t="s">
        <v>1393</v>
      </c>
      <c r="Z48" s="105" t="s">
        <v>1392</v>
      </c>
      <c r="AA48" s="105" t="s">
        <v>1393</v>
      </c>
      <c r="AB48" s="107" t="s">
        <v>1293</v>
      </c>
    </row>
    <row r="49" spans="1:28" ht="24.75" customHeight="1">
      <c r="A49" s="98">
        <v>2</v>
      </c>
      <c r="B49" s="8" t="s">
        <v>1394</v>
      </c>
      <c r="C49" s="8" t="s">
        <v>1395</v>
      </c>
      <c r="D49" s="8" t="s">
        <v>1396</v>
      </c>
      <c r="E49" s="46" t="s">
        <v>1397</v>
      </c>
      <c r="F49" s="8" t="s">
        <v>1334</v>
      </c>
      <c r="G49" s="107"/>
      <c r="H49" s="107"/>
      <c r="I49" s="8" t="s">
        <v>1398</v>
      </c>
      <c r="J49" s="8">
        <v>1992</v>
      </c>
      <c r="K49" s="8" t="s">
        <v>1399</v>
      </c>
      <c r="L49" s="8" t="s">
        <v>1322</v>
      </c>
      <c r="M49" s="8">
        <v>9</v>
      </c>
      <c r="N49" s="8">
        <v>1585</v>
      </c>
      <c r="O49" s="107">
        <v>2</v>
      </c>
      <c r="P49" s="107" t="s">
        <v>1400</v>
      </c>
      <c r="Q49" s="8">
        <v>3500</v>
      </c>
      <c r="R49" s="8" t="s">
        <v>50</v>
      </c>
      <c r="S49" s="8">
        <v>267540</v>
      </c>
      <c r="T49" s="8"/>
      <c r="U49" s="106"/>
      <c r="V49" s="107"/>
      <c r="W49" s="107"/>
      <c r="X49" s="107" t="s">
        <v>1401</v>
      </c>
      <c r="Y49" s="98" t="s">
        <v>1402</v>
      </c>
      <c r="Z49" s="107"/>
      <c r="AA49" s="107"/>
      <c r="AB49" s="107"/>
    </row>
  </sheetData>
  <sheetProtection/>
  <mergeCells count="30">
    <mergeCell ref="F3:F5"/>
    <mergeCell ref="M3:M5"/>
    <mergeCell ref="I3:I5"/>
    <mergeCell ref="O3:O5"/>
    <mergeCell ref="K1:L1"/>
    <mergeCell ref="A2:L2"/>
    <mergeCell ref="A3:A5"/>
    <mergeCell ref="B3:B5"/>
    <mergeCell ref="C3:C5"/>
    <mergeCell ref="D3:D5"/>
    <mergeCell ref="E3:E5"/>
    <mergeCell ref="A6:AB6"/>
    <mergeCell ref="G3:H4"/>
    <mergeCell ref="Q3:Q5"/>
    <mergeCell ref="R3:R5"/>
    <mergeCell ref="S3:S5"/>
    <mergeCell ref="T3:T5"/>
    <mergeCell ref="J3:J5"/>
    <mergeCell ref="K3:K5"/>
    <mergeCell ref="L3:L5"/>
    <mergeCell ref="P3:P5"/>
    <mergeCell ref="N3:N5"/>
    <mergeCell ref="A14:AB14"/>
    <mergeCell ref="A17:AB17"/>
    <mergeCell ref="A28:AB28"/>
    <mergeCell ref="U3:U5"/>
    <mergeCell ref="V3:W4"/>
    <mergeCell ref="X3:Y4"/>
    <mergeCell ref="Z3:AA4"/>
    <mergeCell ref="AB3:AB5"/>
  </mergeCells>
  <printOptions/>
  <pageMargins left="0.7" right="0.7" top="0.75" bottom="0.75" header="0.3" footer="0.3"/>
  <pageSetup orientation="landscape" paperSize="9" scale="79" r:id="rId1"/>
  <rowBreaks count="1" manualBreakCount="1">
    <brk id="25" max="28" man="1"/>
  </rowBreaks>
  <colBreaks count="1" manualBreakCount="1">
    <brk id="14" max="5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6"/>
  <sheetViews>
    <sheetView view="pageBreakPreview" zoomScale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5.8515625" style="16" customWidth="1"/>
    <col min="2" max="2" width="42.8515625" style="10" customWidth="1"/>
    <col min="3" max="3" width="16.7109375" style="27" customWidth="1"/>
    <col min="4" max="4" width="15.57421875" style="27" customWidth="1"/>
    <col min="5" max="5" width="22.140625" style="27" customWidth="1"/>
    <col min="6" max="6" width="17.00390625" style="10" customWidth="1"/>
    <col min="7" max="7" width="9.140625" style="10" customWidth="1"/>
    <col min="8" max="8" width="15.7109375" style="10" bestFit="1" customWidth="1"/>
    <col min="9" max="16384" width="9.140625" style="10" customWidth="1"/>
  </cols>
  <sheetData>
    <row r="1" spans="2:5" ht="16.5">
      <c r="B1" s="40" t="s">
        <v>462</v>
      </c>
      <c r="C1" s="39"/>
      <c r="D1" s="41"/>
      <c r="E1" s="41"/>
    </row>
    <row r="2" spans="2:5" ht="12.75" customHeight="1">
      <c r="B2" s="486" t="s">
        <v>43</v>
      </c>
      <c r="C2" s="486"/>
      <c r="D2" s="486"/>
      <c r="E2" s="3"/>
    </row>
    <row r="3" spans="1:9" ht="72" customHeight="1">
      <c r="A3" s="2" t="s">
        <v>11</v>
      </c>
      <c r="B3" s="2" t="s">
        <v>9</v>
      </c>
      <c r="C3" s="95" t="s">
        <v>20</v>
      </c>
      <c r="D3" s="95" t="s">
        <v>8</v>
      </c>
      <c r="E3" s="95" t="s">
        <v>557</v>
      </c>
      <c r="F3" s="95" t="s">
        <v>993</v>
      </c>
      <c r="I3" s="28"/>
    </row>
    <row r="4" spans="1:6" ht="26.25" customHeight="1">
      <c r="A4" s="38">
        <v>1</v>
      </c>
      <c r="B4" s="108" t="s">
        <v>553</v>
      </c>
      <c r="C4" s="356">
        <v>2039401.05</v>
      </c>
      <c r="D4" s="29">
        <v>0</v>
      </c>
      <c r="E4" s="29">
        <v>257583.45</v>
      </c>
      <c r="F4" s="174"/>
    </row>
    <row r="5" spans="1:8" s="11" customFormat="1" ht="26.25" customHeight="1">
      <c r="A5" s="38">
        <v>2</v>
      </c>
      <c r="B5" s="193" t="s">
        <v>51</v>
      </c>
      <c r="C5" s="357">
        <v>50428.51</v>
      </c>
      <c r="D5" s="358"/>
      <c r="E5" s="29"/>
      <c r="F5" s="5"/>
      <c r="H5" s="26"/>
    </row>
    <row r="6" spans="1:6" s="11" customFormat="1" ht="26.25" customHeight="1">
      <c r="A6" s="38">
        <v>3</v>
      </c>
      <c r="B6" s="108" t="s">
        <v>55</v>
      </c>
      <c r="C6" s="359">
        <v>1148499.02</v>
      </c>
      <c r="D6" s="29">
        <v>448143</v>
      </c>
      <c r="E6" s="29"/>
      <c r="F6" s="360">
        <v>4500</v>
      </c>
    </row>
    <row r="7" spans="1:8" s="11" customFormat="1" ht="26.25" customHeight="1">
      <c r="A7" s="38">
        <v>4</v>
      </c>
      <c r="B7" s="361" t="s">
        <v>61</v>
      </c>
      <c r="C7" s="362">
        <v>3447691.39</v>
      </c>
      <c r="D7" s="362">
        <v>0</v>
      </c>
      <c r="E7" s="362"/>
      <c r="F7" s="5"/>
      <c r="H7" s="26"/>
    </row>
    <row r="8" spans="1:6" s="11" customFormat="1" ht="26.25" customHeight="1">
      <c r="A8" s="38">
        <v>5</v>
      </c>
      <c r="B8" s="108" t="s">
        <v>67</v>
      </c>
      <c r="C8" s="29">
        <f>SUM(469931.11+4829)</f>
        <v>474760.11</v>
      </c>
      <c r="D8" s="358">
        <v>0</v>
      </c>
      <c r="E8" s="362"/>
      <c r="F8" s="5"/>
    </row>
    <row r="9" spans="1:38" s="363" customFormat="1" ht="27" customHeight="1">
      <c r="A9" s="38">
        <v>6</v>
      </c>
      <c r="B9" s="193" t="s">
        <v>470</v>
      </c>
      <c r="C9" s="348">
        <v>1971543.2600000002</v>
      </c>
      <c r="D9" s="358">
        <v>368293.14</v>
      </c>
      <c r="E9" s="362"/>
      <c r="F9" s="5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</row>
    <row r="10" spans="1:6" s="11" customFormat="1" ht="26.25" customHeight="1">
      <c r="A10" s="38">
        <v>7</v>
      </c>
      <c r="B10" s="193" t="s">
        <v>73</v>
      </c>
      <c r="C10" s="362">
        <v>372426.12</v>
      </c>
      <c r="D10" s="358">
        <v>59237.75</v>
      </c>
      <c r="E10" s="29"/>
      <c r="F10" s="5"/>
    </row>
    <row r="11" spans="1:6" ht="26.25" customHeight="1">
      <c r="A11" s="38">
        <v>8</v>
      </c>
      <c r="B11" s="193" t="s">
        <v>77</v>
      </c>
      <c r="C11" s="29">
        <v>399191.75999999995</v>
      </c>
      <c r="D11" s="358">
        <v>42700.24</v>
      </c>
      <c r="E11" s="29"/>
      <c r="F11" s="128"/>
    </row>
    <row r="12" spans="1:6" s="11" customFormat="1" ht="26.25" customHeight="1">
      <c r="A12" s="38">
        <v>9</v>
      </c>
      <c r="B12" s="193" t="s">
        <v>87</v>
      </c>
      <c r="C12" s="362">
        <v>306954.59</v>
      </c>
      <c r="D12" s="358">
        <v>8579.27</v>
      </c>
      <c r="E12" s="362">
        <v>4800</v>
      </c>
      <c r="F12" s="5"/>
    </row>
    <row r="13" spans="1:6" s="11" customFormat="1" ht="26.25" customHeight="1">
      <c r="A13" s="38">
        <v>10</v>
      </c>
      <c r="B13" s="193" t="s">
        <v>428</v>
      </c>
      <c r="C13" s="362">
        <v>116526.99</v>
      </c>
      <c r="D13" s="358">
        <v>0</v>
      </c>
      <c r="E13" s="362"/>
      <c r="F13" s="5"/>
    </row>
    <row r="14" spans="1:6" s="11" customFormat="1" ht="26.25" customHeight="1">
      <c r="A14" s="38">
        <v>11</v>
      </c>
      <c r="B14" s="193" t="s">
        <v>429</v>
      </c>
      <c r="C14" s="362">
        <v>447705.19</v>
      </c>
      <c r="D14" s="358">
        <v>0</v>
      </c>
      <c r="E14" s="362"/>
      <c r="F14" s="5"/>
    </row>
    <row r="15" spans="1:6" s="11" customFormat="1" ht="26.25" customHeight="1">
      <c r="A15" s="9">
        <v>12</v>
      </c>
      <c r="B15" s="364" t="s">
        <v>450</v>
      </c>
      <c r="C15" s="365">
        <v>380633.85</v>
      </c>
      <c r="D15" s="358">
        <v>46029.61</v>
      </c>
      <c r="E15" s="362"/>
      <c r="F15" s="5"/>
    </row>
    <row r="16" spans="1:6" ht="18" customHeight="1">
      <c r="A16" s="487" t="s">
        <v>10</v>
      </c>
      <c r="B16" s="488"/>
      <c r="C16" s="64">
        <f>SUM(C4:C15)</f>
        <v>11155761.84</v>
      </c>
      <c r="D16" s="64">
        <f>SUM(D15,D14,D13,D11,D12,D10,D9,D8,D7,D6,D5,D4)</f>
        <v>972983.01</v>
      </c>
      <c r="E16" s="64">
        <f>SUM(E12,E4)</f>
        <v>262383.45</v>
      </c>
      <c r="F16" s="65">
        <f>SUM(F6)</f>
        <v>4500</v>
      </c>
    </row>
    <row r="17" spans="2:5" ht="12.75">
      <c r="B17" s="11"/>
      <c r="C17" s="26"/>
      <c r="D17" s="26"/>
      <c r="E17" s="26"/>
    </row>
    <row r="18" spans="2:5" ht="12.75">
      <c r="B18" s="11"/>
      <c r="C18" s="26"/>
      <c r="D18" s="26"/>
      <c r="E18" s="26"/>
    </row>
    <row r="19" spans="2:5" ht="12.75">
      <c r="B19" s="11"/>
      <c r="C19" s="26"/>
      <c r="D19" s="26"/>
      <c r="E19" s="26"/>
    </row>
    <row r="20" spans="2:5" ht="12.75">
      <c r="B20" s="11"/>
      <c r="C20" s="26" t="s">
        <v>768</v>
      </c>
      <c r="D20" s="26"/>
      <c r="E20" s="26"/>
    </row>
    <row r="21" spans="2:5" ht="12.75">
      <c r="B21" s="11"/>
      <c r="C21" s="26"/>
      <c r="D21" s="26"/>
      <c r="E21" s="26"/>
    </row>
    <row r="22" spans="2:5" ht="12.75">
      <c r="B22" s="11"/>
      <c r="C22" s="26"/>
      <c r="D22" s="26"/>
      <c r="E22" s="26"/>
    </row>
    <row r="23" spans="2:5" ht="12.75">
      <c r="B23" s="11"/>
      <c r="C23" s="26"/>
      <c r="D23" s="26"/>
      <c r="E23" s="26"/>
    </row>
    <row r="24" spans="2:5" ht="12.75">
      <c r="B24" s="11"/>
      <c r="C24" s="26"/>
      <c r="D24" s="26"/>
      <c r="E24" s="26"/>
    </row>
    <row r="25" spans="2:5" ht="12.75">
      <c r="B25" s="11"/>
      <c r="C25" s="26"/>
      <c r="D25" s="26"/>
      <c r="E25" s="26"/>
    </row>
    <row r="26" spans="2:5" ht="12.75">
      <c r="B26" s="11"/>
      <c r="C26" s="26"/>
      <c r="D26" s="26"/>
      <c r="E26" s="26"/>
    </row>
  </sheetData>
  <sheetProtection/>
  <mergeCells count="2">
    <mergeCell ref="B2:D2"/>
    <mergeCell ref="A16:B1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="80" zoomScaleSheetLayoutView="80" zoomScalePageLayoutView="0" workbookViewId="0" topLeftCell="A1">
      <selection activeCell="A1" sqref="A1:E1"/>
    </sheetView>
  </sheetViews>
  <sheetFormatPr defaultColWidth="9.140625" defaultRowHeight="12.75"/>
  <cols>
    <col min="1" max="1" width="4.00390625" style="66" customWidth="1"/>
    <col min="2" max="2" width="21.7109375" style="66" customWidth="1"/>
    <col min="3" max="3" width="8.8515625" style="66" customWidth="1"/>
    <col min="4" max="4" width="12.140625" style="66" customWidth="1"/>
    <col min="5" max="5" width="7.421875" style="66" customWidth="1"/>
    <col min="6" max="6" width="9.57421875" style="66" customWidth="1"/>
    <col min="7" max="7" width="16.140625" style="66" customWidth="1"/>
    <col min="8" max="8" width="8.28125" style="66" customWidth="1"/>
    <col min="9" max="9" width="23.140625" style="66" customWidth="1"/>
    <col min="10" max="16384" width="9.140625" style="66" customWidth="1"/>
  </cols>
  <sheetData>
    <row r="1" spans="1:9" ht="21" thickBot="1">
      <c r="A1" s="494" t="s">
        <v>463</v>
      </c>
      <c r="B1" s="495"/>
      <c r="C1" s="495"/>
      <c r="D1" s="495"/>
      <c r="E1" s="496"/>
      <c r="I1" s="34"/>
    </row>
    <row r="2" ht="12.75">
      <c r="I2" s="35"/>
    </row>
    <row r="3" spans="1:9" ht="12.75">
      <c r="A3" s="497" t="s">
        <v>602</v>
      </c>
      <c r="B3" s="498"/>
      <c r="C3" s="498"/>
      <c r="D3" s="498"/>
      <c r="E3" s="498"/>
      <c r="F3" s="498"/>
      <c r="G3" s="498"/>
      <c r="H3" s="498"/>
      <c r="I3" s="498"/>
    </row>
    <row r="4" spans="1:9" ht="60.75" customHeight="1">
      <c r="A4" s="67" t="s">
        <v>603</v>
      </c>
      <c r="B4" s="68" t="s">
        <v>604</v>
      </c>
      <c r="C4" s="69" t="s">
        <v>605</v>
      </c>
      <c r="D4" s="69" t="s">
        <v>606</v>
      </c>
      <c r="E4" s="69" t="s">
        <v>13</v>
      </c>
      <c r="F4" s="69" t="s">
        <v>607</v>
      </c>
      <c r="G4" s="69" t="s">
        <v>608</v>
      </c>
      <c r="H4" s="69" t="s">
        <v>1403</v>
      </c>
      <c r="I4" s="69" t="s">
        <v>609</v>
      </c>
    </row>
    <row r="5" spans="1:9" ht="16.5" customHeight="1">
      <c r="A5" s="499" t="s">
        <v>673</v>
      </c>
      <c r="B5" s="500"/>
      <c r="C5" s="500"/>
      <c r="D5" s="500"/>
      <c r="E5" s="500"/>
      <c r="F5" s="500"/>
      <c r="G5" s="500"/>
      <c r="H5" s="500"/>
      <c r="I5" s="501"/>
    </row>
    <row r="6" spans="1:9" ht="17.25" customHeight="1">
      <c r="A6" s="204">
        <v>1</v>
      </c>
      <c r="B6" s="205" t="s">
        <v>659</v>
      </c>
      <c r="C6" s="206"/>
      <c r="D6" s="207" t="s">
        <v>660</v>
      </c>
      <c r="E6" s="208"/>
      <c r="F6" s="209"/>
      <c r="G6" s="210">
        <v>5856</v>
      </c>
      <c r="H6" s="211" t="s">
        <v>50</v>
      </c>
      <c r="I6" s="210" t="s">
        <v>661</v>
      </c>
    </row>
    <row r="7" spans="1:9" ht="17.25" customHeight="1">
      <c r="A7" s="205">
        <v>2</v>
      </c>
      <c r="B7" s="205" t="s">
        <v>659</v>
      </c>
      <c r="C7" s="212"/>
      <c r="D7" s="213" t="s">
        <v>662</v>
      </c>
      <c r="E7" s="214"/>
      <c r="F7" s="214"/>
      <c r="G7" s="214">
        <v>3100</v>
      </c>
      <c r="H7" s="211" t="s">
        <v>50</v>
      </c>
      <c r="I7" s="214" t="s">
        <v>663</v>
      </c>
    </row>
    <row r="8" spans="1:9" ht="17.25" customHeight="1">
      <c r="A8" s="205">
        <v>3</v>
      </c>
      <c r="B8" s="215" t="s">
        <v>659</v>
      </c>
      <c r="C8" s="216"/>
      <c r="D8" s="217" t="s">
        <v>664</v>
      </c>
      <c r="E8" s="208"/>
      <c r="F8" s="208"/>
      <c r="G8" s="208">
        <v>4000</v>
      </c>
      <c r="H8" s="211" t="s">
        <v>50</v>
      </c>
      <c r="I8" s="208" t="s">
        <v>665</v>
      </c>
    </row>
    <row r="9" spans="1:9" ht="17.25" customHeight="1">
      <c r="A9" s="204">
        <v>4</v>
      </c>
      <c r="B9" s="205" t="s">
        <v>659</v>
      </c>
      <c r="C9" s="218"/>
      <c r="D9" s="219" t="s">
        <v>666</v>
      </c>
      <c r="E9" s="220">
        <v>2017</v>
      </c>
      <c r="F9" s="214"/>
      <c r="G9" s="214">
        <v>12915</v>
      </c>
      <c r="H9" s="211" t="s">
        <v>50</v>
      </c>
      <c r="I9" s="214" t="s">
        <v>667</v>
      </c>
    </row>
    <row r="10" spans="1:9" ht="17.25" customHeight="1">
      <c r="A10" s="205">
        <v>5</v>
      </c>
      <c r="B10" s="205" t="s">
        <v>659</v>
      </c>
      <c r="C10" s="218"/>
      <c r="D10" s="221" t="s">
        <v>668</v>
      </c>
      <c r="E10" s="208"/>
      <c r="F10" s="208"/>
      <c r="G10" s="208">
        <v>4026</v>
      </c>
      <c r="H10" s="211" t="s">
        <v>50</v>
      </c>
      <c r="I10" s="208" t="s">
        <v>669</v>
      </c>
    </row>
    <row r="11" spans="1:9" ht="17.25" customHeight="1">
      <c r="A11" s="205">
        <v>6</v>
      </c>
      <c r="B11" s="205" t="s">
        <v>659</v>
      </c>
      <c r="C11" s="218"/>
      <c r="D11" s="221" t="s">
        <v>670</v>
      </c>
      <c r="E11" s="214"/>
      <c r="F11" s="214"/>
      <c r="G11" s="214">
        <v>4000</v>
      </c>
      <c r="H11" s="211" t="s">
        <v>50</v>
      </c>
      <c r="I11" s="214" t="s">
        <v>671</v>
      </c>
    </row>
    <row r="12" spans="1:9" ht="17.25" customHeight="1">
      <c r="A12" s="204">
        <v>7</v>
      </c>
      <c r="B12" s="205" t="s">
        <v>659</v>
      </c>
      <c r="C12" s="222"/>
      <c r="D12" s="223" t="s">
        <v>662</v>
      </c>
      <c r="E12" s="208"/>
      <c r="F12" s="208"/>
      <c r="G12" s="208">
        <v>9999</v>
      </c>
      <c r="H12" s="211" t="s">
        <v>50</v>
      </c>
      <c r="I12" s="208" t="s">
        <v>672</v>
      </c>
    </row>
    <row r="13" spans="1:9" ht="17.25" customHeight="1">
      <c r="A13" s="204">
        <v>8</v>
      </c>
      <c r="B13" s="205" t="s">
        <v>659</v>
      </c>
      <c r="C13" s="222"/>
      <c r="D13" s="223"/>
      <c r="E13" s="208"/>
      <c r="F13" s="208"/>
      <c r="G13" s="208">
        <v>4300</v>
      </c>
      <c r="H13" s="211"/>
      <c r="I13" s="208" t="s">
        <v>992</v>
      </c>
    </row>
    <row r="14" spans="1:9" ht="16.5" customHeight="1">
      <c r="A14" s="489" t="s">
        <v>0</v>
      </c>
      <c r="B14" s="489"/>
      <c r="C14" s="489"/>
      <c r="D14" s="489"/>
      <c r="E14" s="489"/>
      <c r="F14" s="489"/>
      <c r="G14" s="71">
        <f>SUM(G6:G13)</f>
        <v>48196</v>
      </c>
      <c r="H14" s="70"/>
      <c r="I14" s="70"/>
    </row>
    <row r="15" spans="1:9" ht="18" customHeight="1">
      <c r="A15" s="490" t="s">
        <v>985</v>
      </c>
      <c r="B15" s="491"/>
      <c r="C15" s="491"/>
      <c r="D15" s="491"/>
      <c r="E15" s="491"/>
      <c r="F15" s="491"/>
      <c r="G15" s="491"/>
      <c r="H15" s="491"/>
      <c r="I15" s="492"/>
    </row>
    <row r="16" spans="1:9" ht="26.25" customHeight="1">
      <c r="A16" s="369">
        <v>1</v>
      </c>
      <c r="B16" s="370" t="s">
        <v>921</v>
      </c>
      <c r="C16" s="371"/>
      <c r="D16" s="371"/>
      <c r="E16" s="371"/>
      <c r="F16" s="372" t="s">
        <v>927</v>
      </c>
      <c r="G16" s="372">
        <v>9900</v>
      </c>
      <c r="H16" s="373" t="s">
        <v>930</v>
      </c>
      <c r="I16" s="373" t="s">
        <v>71</v>
      </c>
    </row>
    <row r="17" spans="1:9" ht="26.25" customHeight="1">
      <c r="A17" s="369">
        <v>2</v>
      </c>
      <c r="B17" s="374" t="s">
        <v>922</v>
      </c>
      <c r="C17" s="371"/>
      <c r="D17" s="371"/>
      <c r="E17" s="371"/>
      <c r="F17" s="375" t="s">
        <v>927</v>
      </c>
      <c r="G17" s="375">
        <v>9700</v>
      </c>
      <c r="H17" s="72" t="s">
        <v>109</v>
      </c>
      <c r="I17" s="72" t="s">
        <v>928</v>
      </c>
    </row>
    <row r="18" spans="1:9" ht="26.25" customHeight="1">
      <c r="A18" s="369">
        <v>3</v>
      </c>
      <c r="B18" s="376" t="s">
        <v>923</v>
      </c>
      <c r="C18" s="371"/>
      <c r="D18" s="371"/>
      <c r="E18" s="371"/>
      <c r="F18" s="375" t="s">
        <v>927</v>
      </c>
      <c r="G18" s="377">
        <v>8654.9</v>
      </c>
      <c r="H18" s="378" t="s">
        <v>109</v>
      </c>
      <c r="I18" s="378" t="s">
        <v>71</v>
      </c>
    </row>
    <row r="19" spans="1:9" ht="26.25" customHeight="1">
      <c r="A19" s="369">
        <v>4</v>
      </c>
      <c r="B19" s="374" t="s">
        <v>924</v>
      </c>
      <c r="C19" s="371"/>
      <c r="D19" s="371"/>
      <c r="E19" s="371"/>
      <c r="F19" s="375" t="s">
        <v>927</v>
      </c>
      <c r="G19" s="375">
        <v>9800</v>
      </c>
      <c r="H19" s="72" t="s">
        <v>109</v>
      </c>
      <c r="I19" s="72" t="s">
        <v>71</v>
      </c>
    </row>
    <row r="20" spans="1:9" ht="37.5" customHeight="1">
      <c r="A20" s="369">
        <v>5</v>
      </c>
      <c r="B20" s="374" t="s">
        <v>925</v>
      </c>
      <c r="C20" s="371"/>
      <c r="D20" s="371"/>
      <c r="E20" s="371"/>
      <c r="F20" s="377" t="s">
        <v>927</v>
      </c>
      <c r="G20" s="377">
        <v>9121.45</v>
      </c>
      <c r="H20" s="378" t="s">
        <v>109</v>
      </c>
      <c r="I20" s="378" t="s">
        <v>929</v>
      </c>
    </row>
    <row r="21" spans="1:9" ht="50.25" customHeight="1">
      <c r="A21" s="369">
        <v>6</v>
      </c>
      <c r="B21" s="374" t="s">
        <v>926</v>
      </c>
      <c r="C21" s="371"/>
      <c r="D21" s="371"/>
      <c r="E21" s="371"/>
      <c r="F21" s="375" t="s">
        <v>927</v>
      </c>
      <c r="G21" s="375">
        <v>9750</v>
      </c>
      <c r="H21" s="72" t="s">
        <v>109</v>
      </c>
      <c r="I21" s="72" t="s">
        <v>289</v>
      </c>
    </row>
    <row r="22" spans="1:9" ht="15" customHeight="1">
      <c r="A22" s="489" t="s">
        <v>0</v>
      </c>
      <c r="B22" s="489"/>
      <c r="C22" s="489"/>
      <c r="D22" s="489"/>
      <c r="E22" s="489"/>
      <c r="F22" s="489"/>
      <c r="G22" s="379">
        <f>SUM(G16:G21)</f>
        <v>56926.350000000006</v>
      </c>
      <c r="H22" s="72"/>
      <c r="I22" s="72"/>
    </row>
    <row r="23" spans="1:9" ht="15.75" customHeight="1">
      <c r="A23" s="493" t="s">
        <v>986</v>
      </c>
      <c r="B23" s="493"/>
      <c r="C23" s="493"/>
      <c r="D23" s="493"/>
      <c r="E23" s="493"/>
      <c r="F23" s="493"/>
      <c r="G23" s="493"/>
      <c r="H23" s="493"/>
      <c r="I23" s="493"/>
    </row>
    <row r="24" spans="1:9" s="74" customFormat="1" ht="39" customHeight="1">
      <c r="A24" s="380">
        <v>1</v>
      </c>
      <c r="B24" s="204" t="s">
        <v>987</v>
      </c>
      <c r="C24" s="366" t="s">
        <v>988</v>
      </c>
      <c r="D24" s="73"/>
      <c r="E24" s="73"/>
      <c r="F24" s="211" t="s">
        <v>989</v>
      </c>
      <c r="G24" s="367">
        <v>19280.25</v>
      </c>
      <c r="H24" s="211" t="s">
        <v>50</v>
      </c>
      <c r="I24" s="381" t="s">
        <v>990</v>
      </c>
    </row>
    <row r="25" spans="1:9" s="74" customFormat="1" ht="38.25" customHeight="1">
      <c r="A25" s="380">
        <v>2</v>
      </c>
      <c r="B25" s="204" t="s">
        <v>1081</v>
      </c>
      <c r="C25" s="366" t="s">
        <v>1082</v>
      </c>
      <c r="D25" s="73"/>
      <c r="E25" s="73"/>
      <c r="F25" s="211" t="s">
        <v>1083</v>
      </c>
      <c r="G25" s="367">
        <v>13000</v>
      </c>
      <c r="H25" s="211"/>
      <c r="I25" s="381" t="s">
        <v>1084</v>
      </c>
    </row>
    <row r="26" spans="1:9" s="74" customFormat="1" ht="15" customHeight="1">
      <c r="A26" s="489" t="s">
        <v>0</v>
      </c>
      <c r="B26" s="489"/>
      <c r="C26" s="489"/>
      <c r="D26" s="489"/>
      <c r="E26" s="489"/>
      <c r="F26" s="489"/>
      <c r="G26" s="382">
        <f>SUM(G24:G25)</f>
        <v>32280.25</v>
      </c>
      <c r="H26" s="73"/>
      <c r="I26" s="73"/>
    </row>
    <row r="27" spans="1:9" s="74" customFormat="1" ht="12" customHeight="1" thickBot="1">
      <c r="A27" s="75"/>
      <c r="B27" s="75"/>
      <c r="C27" s="75"/>
      <c r="D27" s="75"/>
      <c r="E27" s="75"/>
      <c r="F27" s="75"/>
      <c r="G27" s="76"/>
      <c r="H27" s="77"/>
      <c r="I27" s="77"/>
    </row>
    <row r="28" spans="6:7" ht="21" customHeight="1" thickBot="1">
      <c r="F28" s="96" t="s">
        <v>658</v>
      </c>
      <c r="G28" s="97" t="e">
        <f>SUM(#REF!,G14,G22,G26)</f>
        <v>#REF!</v>
      </c>
    </row>
  </sheetData>
  <sheetProtection/>
  <mergeCells count="8">
    <mergeCell ref="A22:F22"/>
    <mergeCell ref="A26:F26"/>
    <mergeCell ref="A15:I15"/>
    <mergeCell ref="A23:I23"/>
    <mergeCell ref="A1:E1"/>
    <mergeCell ref="A3:I3"/>
    <mergeCell ref="A5:I5"/>
    <mergeCell ref="A14:F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60" zoomScalePageLayoutView="0" workbookViewId="0" topLeftCell="A1">
      <selection activeCell="L18" sqref="L18"/>
    </sheetView>
  </sheetViews>
  <sheetFormatPr defaultColWidth="9.140625" defaultRowHeight="12.75"/>
  <cols>
    <col min="2" max="2" width="20.140625" style="0" customWidth="1"/>
    <col min="5" max="5" width="9.8515625" style="0" customWidth="1"/>
    <col min="6" max="6" width="12.00390625" style="0" customWidth="1"/>
    <col min="7" max="7" width="15.140625" style="0" customWidth="1"/>
    <col min="8" max="8" width="12.57421875" style="0" customWidth="1"/>
    <col min="9" max="9" width="20.28125" style="0" customWidth="1"/>
  </cols>
  <sheetData>
    <row r="1" ht="12.75">
      <c r="A1" s="10" t="s">
        <v>585</v>
      </c>
    </row>
    <row r="2" spans="1:9" ht="12.75">
      <c r="A2" s="503" t="s">
        <v>1419</v>
      </c>
      <c r="B2" s="503"/>
      <c r="C2" s="503"/>
      <c r="D2" s="503"/>
      <c r="E2" s="503"/>
      <c r="F2" s="503"/>
      <c r="G2" s="503"/>
      <c r="H2" s="503"/>
      <c r="I2" s="503"/>
    </row>
    <row r="3" spans="1:9" ht="89.25">
      <c r="A3" s="67" t="s">
        <v>603</v>
      </c>
      <c r="B3" s="68" t="s">
        <v>604</v>
      </c>
      <c r="C3" s="69" t="s">
        <v>605</v>
      </c>
      <c r="D3" s="69" t="s">
        <v>606</v>
      </c>
      <c r="E3" s="69" t="s">
        <v>13</v>
      </c>
      <c r="F3" s="69" t="s">
        <v>607</v>
      </c>
      <c r="G3" s="69" t="s">
        <v>608</v>
      </c>
      <c r="H3" s="69" t="s">
        <v>1403</v>
      </c>
      <c r="I3" s="69" t="s">
        <v>1420</v>
      </c>
    </row>
    <row r="4" spans="1:9" ht="12.75">
      <c r="A4" s="502" t="s">
        <v>614</v>
      </c>
      <c r="B4" s="502"/>
      <c r="C4" s="502"/>
      <c r="D4" s="502"/>
      <c r="E4" s="502"/>
      <c r="F4" s="502"/>
      <c r="G4" s="502"/>
      <c r="H4" s="502"/>
      <c r="I4" s="397"/>
    </row>
    <row r="5" spans="1:9" ht="40.5" customHeight="1">
      <c r="A5" s="204">
        <v>1</v>
      </c>
      <c r="B5" s="204" t="s">
        <v>610</v>
      </c>
      <c r="C5" s="366" t="s">
        <v>611</v>
      </c>
      <c r="D5" s="207" t="s">
        <v>612</v>
      </c>
      <c r="E5" s="220">
        <v>2018</v>
      </c>
      <c r="F5" s="211" t="s">
        <v>613</v>
      </c>
      <c r="G5" s="367">
        <v>33607.2</v>
      </c>
      <c r="H5" s="368" t="s">
        <v>50</v>
      </c>
      <c r="I5" s="199"/>
    </row>
    <row r="6" spans="1:9" ht="23.25" customHeight="1">
      <c r="A6" s="204">
        <v>2</v>
      </c>
      <c r="B6" s="204" t="s">
        <v>995</v>
      </c>
      <c r="C6" s="366"/>
      <c r="D6" s="207"/>
      <c r="E6" s="220">
        <v>2021</v>
      </c>
      <c r="F6" s="211" t="s">
        <v>996</v>
      </c>
      <c r="G6" s="367">
        <v>306000</v>
      </c>
      <c r="H6" s="368" t="s">
        <v>50</v>
      </c>
      <c r="I6" s="396"/>
    </row>
    <row r="7" spans="1:9" ht="12.75">
      <c r="A7" s="502" t="s">
        <v>1422</v>
      </c>
      <c r="B7" s="502"/>
      <c r="C7" s="502"/>
      <c r="D7" s="502"/>
      <c r="E7" s="502"/>
      <c r="F7" s="502"/>
      <c r="G7" s="502"/>
      <c r="H7" s="502"/>
      <c r="I7" s="398"/>
    </row>
    <row r="8" spans="1:9" ht="27" customHeight="1">
      <c r="A8" s="396"/>
      <c r="B8" s="98" t="s">
        <v>1355</v>
      </c>
      <c r="C8" s="38"/>
      <c r="D8" s="396"/>
      <c r="E8" s="396"/>
      <c r="F8" s="9" t="s">
        <v>1423</v>
      </c>
      <c r="G8" s="367">
        <v>95000</v>
      </c>
      <c r="H8" s="368" t="s">
        <v>109</v>
      </c>
      <c r="I8" s="287" t="s">
        <v>1421</v>
      </c>
    </row>
  </sheetData>
  <sheetProtection/>
  <mergeCells count="3">
    <mergeCell ref="A4:H4"/>
    <mergeCell ref="A7:H7"/>
    <mergeCell ref="A2:I2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1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140625" style="16" customWidth="1"/>
    <col min="2" max="2" width="49.140625" style="10" customWidth="1"/>
    <col min="3" max="3" width="43.28125" style="10" customWidth="1"/>
    <col min="4" max="16384" width="9.140625" style="10" customWidth="1"/>
  </cols>
  <sheetData>
    <row r="1" spans="2:3" ht="15" customHeight="1">
      <c r="B1" s="1" t="s">
        <v>1424</v>
      </c>
      <c r="C1" s="30"/>
    </row>
    <row r="2" ht="12.75">
      <c r="B2" s="1"/>
    </row>
    <row r="3" spans="1:4" ht="48" customHeight="1">
      <c r="A3" s="504" t="s">
        <v>555</v>
      </c>
      <c r="B3" s="504"/>
      <c r="C3" s="504"/>
      <c r="D3" s="31"/>
    </row>
    <row r="5" spans="1:3" ht="30.75" customHeight="1">
      <c r="A5" s="2" t="s">
        <v>11</v>
      </c>
      <c r="B5" s="2" t="s">
        <v>18</v>
      </c>
      <c r="C5" s="32" t="s">
        <v>19</v>
      </c>
    </row>
    <row r="6" spans="1:3" ht="15.75" customHeight="1">
      <c r="A6" s="505" t="s">
        <v>553</v>
      </c>
      <c r="B6" s="506"/>
      <c r="C6" s="507"/>
    </row>
    <row r="7" spans="1:3" ht="18.75" customHeight="1">
      <c r="A7" s="38" t="s">
        <v>587</v>
      </c>
      <c r="B7" s="310" t="s">
        <v>997</v>
      </c>
      <c r="C7" s="9" t="s">
        <v>998</v>
      </c>
    </row>
    <row r="8" spans="1:3" ht="21" customHeight="1">
      <c r="A8" s="505" t="s">
        <v>51</v>
      </c>
      <c r="B8" s="506"/>
      <c r="C8" s="507"/>
    </row>
    <row r="9" spans="1:3" ht="18.75" customHeight="1">
      <c r="A9" s="38" t="s">
        <v>587</v>
      </c>
      <c r="B9" s="310" t="s">
        <v>858</v>
      </c>
      <c r="C9" s="9" t="s">
        <v>859</v>
      </c>
    </row>
    <row r="10" spans="1:3" ht="17.25" customHeight="1">
      <c r="A10" s="505" t="s">
        <v>457</v>
      </c>
      <c r="B10" s="506"/>
      <c r="C10" s="507"/>
    </row>
    <row r="11" spans="1:3" ht="19.5" customHeight="1">
      <c r="A11" s="8" t="s">
        <v>587</v>
      </c>
      <c r="B11" s="44" t="s">
        <v>151</v>
      </c>
      <c r="C11" s="8" t="s">
        <v>152</v>
      </c>
    </row>
    <row r="12" spans="1:3" ht="19.5" customHeight="1">
      <c r="A12" s="8" t="s">
        <v>588</v>
      </c>
      <c r="B12" s="44" t="s">
        <v>153</v>
      </c>
      <c r="C12" s="8" t="s">
        <v>152</v>
      </c>
    </row>
    <row r="13" spans="1:3" ht="19.5" customHeight="1">
      <c r="A13" s="8" t="s">
        <v>589</v>
      </c>
      <c r="B13" s="44" t="s">
        <v>154</v>
      </c>
      <c r="C13" s="8" t="s">
        <v>152</v>
      </c>
    </row>
    <row r="14" spans="1:3" ht="19.5" customHeight="1">
      <c r="A14" s="8" t="s">
        <v>590</v>
      </c>
      <c r="B14" s="44" t="s">
        <v>155</v>
      </c>
      <c r="C14" s="8" t="s">
        <v>152</v>
      </c>
    </row>
    <row r="15" spans="1:3" ht="19.5" customHeight="1">
      <c r="A15" s="8" t="s">
        <v>591</v>
      </c>
      <c r="B15" s="44" t="s">
        <v>156</v>
      </c>
      <c r="C15" s="8" t="s">
        <v>152</v>
      </c>
    </row>
    <row r="16" spans="1:3" ht="19.5" customHeight="1">
      <c r="A16" s="8" t="s">
        <v>592</v>
      </c>
      <c r="B16" s="44" t="s">
        <v>157</v>
      </c>
      <c r="C16" s="8" t="s">
        <v>152</v>
      </c>
    </row>
    <row r="17" spans="1:3" ht="19.5" customHeight="1">
      <c r="A17" s="8" t="s">
        <v>593</v>
      </c>
      <c r="B17" s="44" t="s">
        <v>158</v>
      </c>
      <c r="C17" s="8" t="s">
        <v>152</v>
      </c>
    </row>
    <row r="18" spans="1:3" ht="19.5" customHeight="1">
      <c r="A18" s="8" t="s">
        <v>594</v>
      </c>
      <c r="B18" s="44" t="s">
        <v>159</v>
      </c>
      <c r="C18" s="8" t="s">
        <v>152</v>
      </c>
    </row>
    <row r="19" spans="1:3" ht="19.5" customHeight="1">
      <c r="A19" s="8" t="s">
        <v>595</v>
      </c>
      <c r="B19" s="44" t="s">
        <v>160</v>
      </c>
      <c r="C19" s="8" t="s">
        <v>152</v>
      </c>
    </row>
    <row r="20" spans="1:3" ht="19.5" customHeight="1">
      <c r="A20" s="8" t="s">
        <v>596</v>
      </c>
      <c r="B20" s="44" t="s">
        <v>161</v>
      </c>
      <c r="C20" s="8" t="s">
        <v>152</v>
      </c>
    </row>
    <row r="21" spans="1:3" ht="19.5" customHeight="1">
      <c r="A21" s="8" t="s">
        <v>597</v>
      </c>
      <c r="B21" s="44" t="s">
        <v>162</v>
      </c>
      <c r="C21" s="8" t="s">
        <v>152</v>
      </c>
    </row>
    <row r="22" spans="1:3" ht="19.5" customHeight="1">
      <c r="A22" s="8" t="s">
        <v>598</v>
      </c>
      <c r="B22" s="44" t="s">
        <v>163</v>
      </c>
      <c r="C22" s="8" t="s">
        <v>152</v>
      </c>
    </row>
    <row r="23" spans="1:3" ht="19.5" customHeight="1">
      <c r="A23" s="8" t="s">
        <v>599</v>
      </c>
      <c r="B23" s="44" t="s">
        <v>164</v>
      </c>
      <c r="C23" s="8" t="s">
        <v>152</v>
      </c>
    </row>
    <row r="24" spans="1:3" ht="19.5" customHeight="1">
      <c r="A24" s="8" t="s">
        <v>600</v>
      </c>
      <c r="B24" s="44" t="s">
        <v>165</v>
      </c>
      <c r="C24" s="8" t="s">
        <v>152</v>
      </c>
    </row>
    <row r="25" spans="1:3" s="11" customFormat="1" ht="19.5" customHeight="1">
      <c r="A25" s="8" t="s">
        <v>601</v>
      </c>
      <c r="B25" s="44" t="s">
        <v>468</v>
      </c>
      <c r="C25" s="8" t="s">
        <v>152</v>
      </c>
    </row>
    <row r="26" spans="1:3" s="11" customFormat="1" ht="24" customHeight="1">
      <c r="A26" s="8" t="s">
        <v>630</v>
      </c>
      <c r="B26" s="44" t="s">
        <v>718</v>
      </c>
      <c r="C26" s="8" t="s">
        <v>719</v>
      </c>
    </row>
    <row r="27" spans="1:3" s="11" customFormat="1" ht="30" customHeight="1">
      <c r="A27" s="8" t="s">
        <v>634</v>
      </c>
      <c r="B27" s="44" t="s">
        <v>720</v>
      </c>
      <c r="C27" s="8" t="s">
        <v>721</v>
      </c>
    </row>
    <row r="28" spans="1:3" s="11" customFormat="1" ht="19.5" customHeight="1">
      <c r="A28" s="8" t="s">
        <v>629</v>
      </c>
      <c r="B28" s="44" t="s">
        <v>722</v>
      </c>
      <c r="C28" s="8" t="s">
        <v>723</v>
      </c>
    </row>
    <row r="29" spans="1:3" ht="18" customHeight="1">
      <c r="A29" s="505" t="s">
        <v>552</v>
      </c>
      <c r="B29" s="508"/>
      <c r="C29" s="509"/>
    </row>
    <row r="30" spans="1:3" ht="24.75" customHeight="1">
      <c r="A30" s="383">
        <v>1</v>
      </c>
      <c r="B30" s="384" t="s">
        <v>453</v>
      </c>
      <c r="C30" s="385" t="s">
        <v>454</v>
      </c>
    </row>
    <row r="31" spans="1:3" ht="12.75">
      <c r="A31" s="505" t="s">
        <v>725</v>
      </c>
      <c r="B31" s="508"/>
      <c r="C31" s="509"/>
    </row>
    <row r="32" spans="1:3" ht="12.75">
      <c r="A32" s="9" t="s">
        <v>587</v>
      </c>
      <c r="B32" s="199" t="s">
        <v>726</v>
      </c>
      <c r="C32" s="250" t="s">
        <v>195</v>
      </c>
    </row>
    <row r="33" spans="1:3" ht="12.75">
      <c r="A33" s="9" t="s">
        <v>588</v>
      </c>
      <c r="B33" s="199" t="s">
        <v>727</v>
      </c>
      <c r="C33" s="250" t="s">
        <v>195</v>
      </c>
    </row>
    <row r="34" spans="1:3" ht="12.75">
      <c r="A34" s="9" t="s">
        <v>589</v>
      </c>
      <c r="B34" s="199" t="s">
        <v>728</v>
      </c>
      <c r="C34" s="250" t="s">
        <v>195</v>
      </c>
    </row>
    <row r="35" spans="1:3" ht="12.75">
      <c r="A35" s="9" t="s">
        <v>590</v>
      </c>
      <c r="B35" s="199" t="s">
        <v>729</v>
      </c>
      <c r="C35" s="250" t="s">
        <v>195</v>
      </c>
    </row>
    <row r="36" spans="1:3" ht="12.75">
      <c r="A36" s="9" t="s">
        <v>591</v>
      </c>
      <c r="B36" s="199" t="s">
        <v>730</v>
      </c>
      <c r="C36" s="250" t="s">
        <v>195</v>
      </c>
    </row>
    <row r="37" spans="1:3" ht="12.75">
      <c r="A37" s="9" t="s">
        <v>592</v>
      </c>
      <c r="B37" s="199" t="s">
        <v>731</v>
      </c>
      <c r="C37" s="250" t="s">
        <v>195</v>
      </c>
    </row>
    <row r="38" spans="1:3" ht="12.75">
      <c r="A38" s="9" t="s">
        <v>593</v>
      </c>
      <c r="B38" s="199" t="s">
        <v>732</v>
      </c>
      <c r="C38" s="250" t="s">
        <v>195</v>
      </c>
    </row>
    <row r="39" spans="1:3" ht="12.75">
      <c r="A39" s="9" t="s">
        <v>594</v>
      </c>
      <c r="B39" s="199" t="s">
        <v>733</v>
      </c>
      <c r="C39" s="250" t="s">
        <v>195</v>
      </c>
    </row>
    <row r="40" spans="1:3" ht="12.75">
      <c r="A40" s="9" t="s">
        <v>595</v>
      </c>
      <c r="B40" s="199" t="s">
        <v>734</v>
      </c>
      <c r="C40" s="250" t="s">
        <v>195</v>
      </c>
    </row>
    <row r="41" spans="1:3" ht="12.75">
      <c r="A41" s="9" t="s">
        <v>596</v>
      </c>
      <c r="B41" s="199" t="s">
        <v>735</v>
      </c>
      <c r="C41" s="250" t="s">
        <v>195</v>
      </c>
    </row>
  </sheetData>
  <sheetProtection/>
  <mergeCells count="6">
    <mergeCell ref="A3:C3"/>
    <mergeCell ref="A10:C10"/>
    <mergeCell ref="A29:C29"/>
    <mergeCell ref="A31:C31"/>
    <mergeCell ref="A8:C8"/>
    <mergeCell ref="A6:C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="70" zoomScaleSheetLayoutView="70" zoomScalePageLayoutView="0" workbookViewId="0" topLeftCell="A7">
      <selection activeCell="O2" sqref="O2"/>
    </sheetView>
  </sheetViews>
  <sheetFormatPr defaultColWidth="9.140625" defaultRowHeight="12.75"/>
  <cols>
    <col min="1" max="1" width="5.421875" style="0" customWidth="1"/>
    <col min="2" max="2" width="18.00390625" style="0" customWidth="1"/>
    <col min="3" max="3" width="17.7109375" style="0" customWidth="1"/>
    <col min="4" max="4" width="14.00390625" style="0" customWidth="1"/>
    <col min="5" max="5" width="12.00390625" style="0" customWidth="1"/>
    <col min="6" max="6" width="30.00390625" style="0" customWidth="1"/>
    <col min="7" max="7" width="11.8515625" style="0" customWidth="1"/>
    <col min="8" max="8" width="15.421875" style="0" customWidth="1"/>
    <col min="9" max="9" width="13.140625" style="0" customWidth="1"/>
    <col min="10" max="10" width="16.140625" style="0" customWidth="1"/>
    <col min="11" max="11" width="14.7109375" style="0" customWidth="1"/>
  </cols>
  <sheetData>
    <row r="1" spans="1:11" ht="48.75" customHeight="1" thickBot="1">
      <c r="A1" s="510" t="s">
        <v>1508</v>
      </c>
      <c r="B1" s="511"/>
      <c r="C1" s="511"/>
      <c r="D1" s="511"/>
      <c r="E1" s="511"/>
      <c r="F1" s="511"/>
      <c r="G1" s="511"/>
      <c r="H1" s="511"/>
      <c r="I1" s="511"/>
      <c r="J1" s="511"/>
      <c r="K1" s="512"/>
    </row>
    <row r="2" spans="1:11" ht="30" customHeight="1">
      <c r="A2" s="407" t="s">
        <v>1509</v>
      </c>
      <c r="B2" s="408" t="s">
        <v>1425</v>
      </c>
      <c r="C2" s="408" t="s">
        <v>1426</v>
      </c>
      <c r="D2" s="408" t="s">
        <v>1427</v>
      </c>
      <c r="E2" s="409" t="s">
        <v>1428</v>
      </c>
      <c r="F2" s="408" t="s">
        <v>1429</v>
      </c>
      <c r="G2" s="407" t="s">
        <v>1430</v>
      </c>
      <c r="H2" s="407" t="s">
        <v>1431</v>
      </c>
      <c r="I2" s="409" t="s">
        <v>1432</v>
      </c>
      <c r="J2" s="408" t="s">
        <v>1433</v>
      </c>
      <c r="K2" s="410" t="s">
        <v>1434</v>
      </c>
    </row>
    <row r="3" spans="1:11" ht="54" customHeight="1">
      <c r="A3" s="411">
        <v>1</v>
      </c>
      <c r="B3" s="412" t="s">
        <v>553</v>
      </c>
      <c r="C3" s="412" t="s">
        <v>553</v>
      </c>
      <c r="D3" s="412" t="s">
        <v>1441</v>
      </c>
      <c r="E3" s="413">
        <v>43895</v>
      </c>
      <c r="F3" s="412" t="s">
        <v>1451</v>
      </c>
      <c r="G3" s="411" t="s">
        <v>1437</v>
      </c>
      <c r="H3" s="411" t="s">
        <v>1439</v>
      </c>
      <c r="I3" s="413">
        <v>43908</v>
      </c>
      <c r="J3" s="412" t="s">
        <v>1452</v>
      </c>
      <c r="K3" s="414">
        <v>1353</v>
      </c>
    </row>
    <row r="4" spans="1:11" ht="93.75" customHeight="1">
      <c r="A4" s="411">
        <v>2</v>
      </c>
      <c r="B4" s="412" t="s">
        <v>61</v>
      </c>
      <c r="C4" s="412" t="s">
        <v>61</v>
      </c>
      <c r="D4" s="412" t="s">
        <v>1441</v>
      </c>
      <c r="E4" s="413">
        <v>43942</v>
      </c>
      <c r="F4" s="412" t="s">
        <v>1453</v>
      </c>
      <c r="G4" s="411" t="s">
        <v>1437</v>
      </c>
      <c r="H4" s="411" t="s">
        <v>1439</v>
      </c>
      <c r="I4" s="413">
        <v>43998</v>
      </c>
      <c r="J4" s="412" t="s">
        <v>1454</v>
      </c>
      <c r="K4" s="414">
        <v>6160.44</v>
      </c>
    </row>
    <row r="5" spans="1:11" ht="54" customHeight="1">
      <c r="A5" s="411">
        <v>3</v>
      </c>
      <c r="B5" s="412" t="s">
        <v>553</v>
      </c>
      <c r="C5" s="412" t="s">
        <v>553</v>
      </c>
      <c r="D5" s="412" t="s">
        <v>1441</v>
      </c>
      <c r="E5" s="413">
        <v>43984</v>
      </c>
      <c r="F5" s="412" t="s">
        <v>1455</v>
      </c>
      <c r="G5" s="411" t="s">
        <v>1437</v>
      </c>
      <c r="H5" s="411" t="s">
        <v>1439</v>
      </c>
      <c r="I5" s="413">
        <v>44022</v>
      </c>
      <c r="J5" s="412" t="s">
        <v>1456</v>
      </c>
      <c r="K5" s="414">
        <v>590.99</v>
      </c>
    </row>
    <row r="6" spans="1:11" ht="54" customHeight="1">
      <c r="A6" s="411">
        <v>4</v>
      </c>
      <c r="B6" s="412" t="s">
        <v>553</v>
      </c>
      <c r="C6" s="412" t="s">
        <v>553</v>
      </c>
      <c r="D6" s="412" t="s">
        <v>1442</v>
      </c>
      <c r="E6" s="413">
        <v>44018</v>
      </c>
      <c r="F6" s="412" t="s">
        <v>1457</v>
      </c>
      <c r="G6" s="411" t="s">
        <v>1437</v>
      </c>
      <c r="H6" s="411" t="s">
        <v>1439</v>
      </c>
      <c r="I6" s="413">
        <v>44020</v>
      </c>
      <c r="J6" s="412" t="s">
        <v>1456</v>
      </c>
      <c r="K6" s="414">
        <v>910</v>
      </c>
    </row>
    <row r="7" spans="1:11" ht="54" customHeight="1">
      <c r="A7" s="411">
        <v>5</v>
      </c>
      <c r="B7" s="412" t="s">
        <v>553</v>
      </c>
      <c r="C7" s="412" t="s">
        <v>553</v>
      </c>
      <c r="D7" s="412" t="s">
        <v>1458</v>
      </c>
      <c r="E7" s="413">
        <v>44040</v>
      </c>
      <c r="F7" s="412" t="s">
        <v>1457</v>
      </c>
      <c r="G7" s="411" t="s">
        <v>1437</v>
      </c>
      <c r="H7" s="411" t="s">
        <v>1459</v>
      </c>
      <c r="I7" s="413">
        <v>44052</v>
      </c>
      <c r="J7" s="412" t="s">
        <v>1448</v>
      </c>
      <c r="K7" s="414">
        <v>0</v>
      </c>
    </row>
    <row r="8" spans="1:11" ht="54" customHeight="1">
      <c r="A8" s="411">
        <v>6</v>
      </c>
      <c r="B8" s="412" t="s">
        <v>51</v>
      </c>
      <c r="C8" s="412" t="s">
        <v>51</v>
      </c>
      <c r="D8" s="412" t="s">
        <v>1445</v>
      </c>
      <c r="E8" s="413">
        <v>44076</v>
      </c>
      <c r="F8" s="412" t="s">
        <v>1460</v>
      </c>
      <c r="G8" s="411" t="s">
        <v>1437</v>
      </c>
      <c r="H8" s="411" t="s">
        <v>1461</v>
      </c>
      <c r="I8" s="413">
        <v>44119</v>
      </c>
      <c r="J8" s="412" t="s">
        <v>1447</v>
      </c>
      <c r="K8" s="414">
        <v>2129.09</v>
      </c>
    </row>
    <row r="9" spans="1:11" ht="54" customHeight="1">
      <c r="A9" s="411">
        <v>7</v>
      </c>
      <c r="B9" s="412" t="s">
        <v>553</v>
      </c>
      <c r="C9" s="412" t="s">
        <v>553</v>
      </c>
      <c r="D9" s="412" t="s">
        <v>1441</v>
      </c>
      <c r="E9" s="413">
        <v>44158</v>
      </c>
      <c r="F9" s="412" t="s">
        <v>1462</v>
      </c>
      <c r="G9" s="411" t="s">
        <v>1437</v>
      </c>
      <c r="H9" s="411" t="s">
        <v>1439</v>
      </c>
      <c r="I9" s="413">
        <v>44200</v>
      </c>
      <c r="J9" s="412" t="s">
        <v>1463</v>
      </c>
      <c r="K9" s="414">
        <v>9975.51</v>
      </c>
    </row>
    <row r="10" spans="1:11" ht="54" customHeight="1">
      <c r="A10" s="411">
        <v>8</v>
      </c>
      <c r="B10" s="412" t="s">
        <v>553</v>
      </c>
      <c r="C10" s="412" t="s">
        <v>553</v>
      </c>
      <c r="D10" s="412" t="s">
        <v>1464</v>
      </c>
      <c r="E10" s="413">
        <v>44161</v>
      </c>
      <c r="F10" s="412" t="s">
        <v>1465</v>
      </c>
      <c r="G10" s="411" t="s">
        <v>1437</v>
      </c>
      <c r="H10" s="411" t="s">
        <v>1439</v>
      </c>
      <c r="I10" s="413">
        <v>44193</v>
      </c>
      <c r="J10" s="412"/>
      <c r="K10" s="414">
        <v>7380</v>
      </c>
    </row>
    <row r="11" spans="1:11" ht="54" customHeight="1">
      <c r="A11" s="411">
        <v>9</v>
      </c>
      <c r="B11" s="412" t="s">
        <v>1444</v>
      </c>
      <c r="C11" s="412" t="s">
        <v>1444</v>
      </c>
      <c r="D11" s="412" t="s">
        <v>1445</v>
      </c>
      <c r="E11" s="413">
        <v>44218</v>
      </c>
      <c r="F11" s="412" t="s">
        <v>1466</v>
      </c>
      <c r="G11" s="411" t="s">
        <v>1437</v>
      </c>
      <c r="H11" s="411" t="s">
        <v>1439</v>
      </c>
      <c r="I11" s="413">
        <v>44250</v>
      </c>
      <c r="J11" s="412" t="s">
        <v>1450</v>
      </c>
      <c r="K11" s="414">
        <v>772.19</v>
      </c>
    </row>
    <row r="12" spans="1:11" ht="54" customHeight="1">
      <c r="A12" s="411">
        <v>10</v>
      </c>
      <c r="B12" s="412" t="s">
        <v>1444</v>
      </c>
      <c r="C12" s="412" t="s">
        <v>1435</v>
      </c>
      <c r="D12" s="412" t="s">
        <v>1436</v>
      </c>
      <c r="E12" s="413">
        <v>44245</v>
      </c>
      <c r="F12" s="412" t="s">
        <v>1467</v>
      </c>
      <c r="G12" s="411" t="s">
        <v>1437</v>
      </c>
      <c r="H12" s="411" t="s">
        <v>1438</v>
      </c>
      <c r="I12" s="413">
        <v>44406</v>
      </c>
      <c r="J12" s="412" t="s">
        <v>1468</v>
      </c>
      <c r="K12" s="414">
        <v>0</v>
      </c>
    </row>
    <row r="13" spans="1:11" ht="54" customHeight="1">
      <c r="A13" s="411">
        <v>11</v>
      </c>
      <c r="B13" s="412" t="s">
        <v>51</v>
      </c>
      <c r="C13" s="412" t="s">
        <v>51</v>
      </c>
      <c r="D13" s="412" t="s">
        <v>1441</v>
      </c>
      <c r="E13" s="413">
        <v>44252</v>
      </c>
      <c r="F13" s="412" t="s">
        <v>1469</v>
      </c>
      <c r="G13" s="411" t="s">
        <v>1437</v>
      </c>
      <c r="H13" s="411" t="s">
        <v>1439</v>
      </c>
      <c r="I13" s="413">
        <v>44272</v>
      </c>
      <c r="J13" s="412" t="s">
        <v>1440</v>
      </c>
      <c r="K13" s="414">
        <v>2907.22</v>
      </c>
    </row>
    <row r="14" spans="1:11" ht="54" customHeight="1">
      <c r="A14" s="411">
        <v>12</v>
      </c>
      <c r="B14" s="412" t="s">
        <v>553</v>
      </c>
      <c r="C14" s="412" t="s">
        <v>553</v>
      </c>
      <c r="D14" s="412" t="s">
        <v>1441</v>
      </c>
      <c r="E14" s="413">
        <v>44300</v>
      </c>
      <c r="F14" s="412" t="s">
        <v>1470</v>
      </c>
      <c r="G14" s="411" t="s">
        <v>1437</v>
      </c>
      <c r="H14" s="412" t="s">
        <v>1471</v>
      </c>
      <c r="I14" s="413">
        <v>44309</v>
      </c>
      <c r="J14" s="412" t="s">
        <v>1440</v>
      </c>
      <c r="K14" s="414">
        <v>0</v>
      </c>
    </row>
    <row r="15" spans="1:11" ht="54" customHeight="1">
      <c r="A15" s="411">
        <v>13</v>
      </c>
      <c r="B15" s="412" t="s">
        <v>553</v>
      </c>
      <c r="C15" s="412" t="s">
        <v>553</v>
      </c>
      <c r="D15" s="412" t="s">
        <v>1441</v>
      </c>
      <c r="E15" s="413">
        <v>44350</v>
      </c>
      <c r="F15" s="412" t="s">
        <v>1472</v>
      </c>
      <c r="G15" s="411" t="s">
        <v>1437</v>
      </c>
      <c r="H15" s="411" t="s">
        <v>1439</v>
      </c>
      <c r="I15" s="413">
        <v>44474</v>
      </c>
      <c r="J15" s="412" t="s">
        <v>1473</v>
      </c>
      <c r="K15" s="414">
        <v>966.34</v>
      </c>
    </row>
    <row r="16" spans="1:11" ht="54" customHeight="1">
      <c r="A16" s="411">
        <v>14</v>
      </c>
      <c r="B16" s="412" t="s">
        <v>1444</v>
      </c>
      <c r="C16" s="412" t="s">
        <v>1435</v>
      </c>
      <c r="D16" s="412" t="s">
        <v>1446</v>
      </c>
      <c r="E16" s="413">
        <v>44383</v>
      </c>
      <c r="F16" s="412" t="s">
        <v>1474</v>
      </c>
      <c r="G16" s="411" t="s">
        <v>1437</v>
      </c>
      <c r="H16" s="411" t="s">
        <v>1438</v>
      </c>
      <c r="I16" s="413">
        <v>44419</v>
      </c>
      <c r="J16" s="412" t="s">
        <v>1468</v>
      </c>
      <c r="K16" s="414">
        <v>0</v>
      </c>
    </row>
    <row r="17" spans="1:11" ht="54" customHeight="1">
      <c r="A17" s="411">
        <v>15</v>
      </c>
      <c r="B17" s="412" t="s">
        <v>553</v>
      </c>
      <c r="C17" s="412" t="s">
        <v>1435</v>
      </c>
      <c r="D17" s="412" t="s">
        <v>1446</v>
      </c>
      <c r="E17" s="413">
        <v>44389</v>
      </c>
      <c r="F17" s="412" t="s">
        <v>1475</v>
      </c>
      <c r="G17" s="411" t="s">
        <v>1437</v>
      </c>
      <c r="H17" s="411" t="s">
        <v>1439</v>
      </c>
      <c r="I17" s="413">
        <v>44557</v>
      </c>
      <c r="J17" s="412" t="s">
        <v>1476</v>
      </c>
      <c r="K17" s="414">
        <v>1000</v>
      </c>
    </row>
    <row r="18" spans="1:11" ht="54" customHeight="1">
      <c r="A18" s="411">
        <v>16</v>
      </c>
      <c r="B18" s="412" t="s">
        <v>553</v>
      </c>
      <c r="C18" s="412" t="s">
        <v>553</v>
      </c>
      <c r="D18" s="412" t="s">
        <v>1441</v>
      </c>
      <c r="E18" s="413">
        <v>44449</v>
      </c>
      <c r="F18" s="412" t="s">
        <v>1477</v>
      </c>
      <c r="G18" s="411" t="s">
        <v>1437</v>
      </c>
      <c r="H18" s="411" t="s">
        <v>1439</v>
      </c>
      <c r="I18" s="413">
        <v>44518</v>
      </c>
      <c r="J18" s="412" t="s">
        <v>1443</v>
      </c>
      <c r="K18" s="414">
        <v>3000</v>
      </c>
    </row>
    <row r="19" spans="1:11" ht="54" customHeight="1">
      <c r="A19" s="411">
        <v>17</v>
      </c>
      <c r="B19" s="412" t="s">
        <v>1444</v>
      </c>
      <c r="C19" s="412" t="s">
        <v>1444</v>
      </c>
      <c r="D19" s="412" t="s">
        <v>1445</v>
      </c>
      <c r="E19" s="413">
        <v>44476</v>
      </c>
      <c r="F19" s="412" t="s">
        <v>1478</v>
      </c>
      <c r="G19" s="411" t="s">
        <v>1437</v>
      </c>
      <c r="H19" s="411" t="s">
        <v>1439</v>
      </c>
      <c r="I19" s="413">
        <v>44515</v>
      </c>
      <c r="J19" s="412" t="s">
        <v>1450</v>
      </c>
      <c r="K19" s="414">
        <v>1060.24</v>
      </c>
    </row>
    <row r="20" spans="1:11" ht="54" customHeight="1">
      <c r="A20" s="411">
        <v>18</v>
      </c>
      <c r="B20" s="412" t="s">
        <v>1444</v>
      </c>
      <c r="C20" s="412" t="s">
        <v>1435</v>
      </c>
      <c r="D20" s="412" t="s">
        <v>1479</v>
      </c>
      <c r="E20" s="413">
        <v>44484</v>
      </c>
      <c r="F20" s="412" t="s">
        <v>1480</v>
      </c>
      <c r="G20" s="411" t="s">
        <v>1437</v>
      </c>
      <c r="H20" s="411" t="s">
        <v>1439</v>
      </c>
      <c r="I20" s="413">
        <v>44544</v>
      </c>
      <c r="J20" s="412"/>
      <c r="K20" s="414">
        <v>3500</v>
      </c>
    </row>
    <row r="21" spans="1:11" ht="54" customHeight="1">
      <c r="A21" s="411">
        <v>19</v>
      </c>
      <c r="B21" s="412" t="s">
        <v>553</v>
      </c>
      <c r="C21" s="412" t="s">
        <v>1435</v>
      </c>
      <c r="D21" s="412" t="s">
        <v>1446</v>
      </c>
      <c r="E21" s="413">
        <v>44494</v>
      </c>
      <c r="F21" s="412" t="s">
        <v>1481</v>
      </c>
      <c r="G21" s="411" t="s">
        <v>1437</v>
      </c>
      <c r="H21" s="411" t="s">
        <v>1438</v>
      </c>
      <c r="I21" s="413">
        <v>44526</v>
      </c>
      <c r="J21" s="412" t="s">
        <v>1482</v>
      </c>
      <c r="K21" s="414">
        <v>0</v>
      </c>
    </row>
    <row r="22" spans="1:11" ht="54" customHeight="1">
      <c r="A22" s="411">
        <v>20</v>
      </c>
      <c r="B22" s="412" t="s">
        <v>553</v>
      </c>
      <c r="C22" s="412" t="s">
        <v>553</v>
      </c>
      <c r="D22" s="412" t="s">
        <v>1441</v>
      </c>
      <c r="E22" s="413">
        <v>44526</v>
      </c>
      <c r="F22" s="412" t="s">
        <v>1483</v>
      </c>
      <c r="G22" s="411" t="s">
        <v>1437</v>
      </c>
      <c r="H22" s="411" t="s">
        <v>1439</v>
      </c>
      <c r="I22" s="413">
        <v>44545</v>
      </c>
      <c r="J22" s="412" t="s">
        <v>1484</v>
      </c>
      <c r="K22" s="414">
        <v>1041.54</v>
      </c>
    </row>
    <row r="23" spans="1:11" ht="54" customHeight="1">
      <c r="A23" s="411">
        <v>21</v>
      </c>
      <c r="B23" s="412" t="s">
        <v>553</v>
      </c>
      <c r="C23" s="412" t="s">
        <v>553</v>
      </c>
      <c r="D23" s="412" t="s">
        <v>1441</v>
      </c>
      <c r="E23" s="413">
        <v>44543</v>
      </c>
      <c r="F23" s="412" t="s">
        <v>1485</v>
      </c>
      <c r="G23" s="411" t="s">
        <v>1437</v>
      </c>
      <c r="H23" s="411" t="s">
        <v>1439</v>
      </c>
      <c r="I23" s="413">
        <v>44574</v>
      </c>
      <c r="J23" s="412" t="s">
        <v>1486</v>
      </c>
      <c r="K23" s="414">
        <v>2120.57</v>
      </c>
    </row>
    <row r="24" spans="1:11" ht="54" customHeight="1">
      <c r="A24" s="411">
        <v>22</v>
      </c>
      <c r="B24" s="412" t="s">
        <v>553</v>
      </c>
      <c r="C24" s="412" t="s">
        <v>553</v>
      </c>
      <c r="D24" s="412" t="s">
        <v>1441</v>
      </c>
      <c r="E24" s="413">
        <v>44569</v>
      </c>
      <c r="F24" s="412" t="s">
        <v>1487</v>
      </c>
      <c r="G24" s="411" t="s">
        <v>1437</v>
      </c>
      <c r="H24" s="411" t="s">
        <v>1439</v>
      </c>
      <c r="I24" s="413">
        <v>44608</v>
      </c>
      <c r="J24" s="412" t="s">
        <v>1488</v>
      </c>
      <c r="K24" s="414">
        <v>5096.92</v>
      </c>
    </row>
    <row r="25" spans="1:11" ht="54" customHeight="1">
      <c r="A25" s="411">
        <v>23</v>
      </c>
      <c r="B25" s="412" t="s">
        <v>553</v>
      </c>
      <c r="C25" s="412" t="s">
        <v>1449</v>
      </c>
      <c r="D25" s="412" t="s">
        <v>1441</v>
      </c>
      <c r="E25" s="413">
        <v>44578</v>
      </c>
      <c r="F25" s="412" t="s">
        <v>1489</v>
      </c>
      <c r="G25" s="411" t="s">
        <v>1437</v>
      </c>
      <c r="H25" s="411" t="s">
        <v>1439</v>
      </c>
      <c r="I25" s="413">
        <v>44609</v>
      </c>
      <c r="J25" s="412" t="s">
        <v>1440</v>
      </c>
      <c r="K25" s="414">
        <v>1921.33</v>
      </c>
    </row>
    <row r="26" spans="1:11" ht="54" customHeight="1">
      <c r="A26" s="411">
        <v>24</v>
      </c>
      <c r="B26" s="412" t="s">
        <v>470</v>
      </c>
      <c r="C26" s="412" t="s">
        <v>470</v>
      </c>
      <c r="D26" s="412" t="s">
        <v>1441</v>
      </c>
      <c r="E26" s="413">
        <v>44592</v>
      </c>
      <c r="F26" s="412" t="s">
        <v>1490</v>
      </c>
      <c r="G26" s="411" t="s">
        <v>1437</v>
      </c>
      <c r="H26" s="411" t="s">
        <v>1439</v>
      </c>
      <c r="I26" s="413">
        <v>44633</v>
      </c>
      <c r="J26" s="412" t="s">
        <v>1491</v>
      </c>
      <c r="K26" s="414">
        <v>5723.66</v>
      </c>
    </row>
    <row r="27" spans="1:11" ht="54" customHeight="1">
      <c r="A27" s="411">
        <v>25</v>
      </c>
      <c r="B27" s="412" t="s">
        <v>553</v>
      </c>
      <c r="C27" s="412" t="s">
        <v>1435</v>
      </c>
      <c r="D27" s="412" t="s">
        <v>1436</v>
      </c>
      <c r="E27" s="413">
        <v>44609</v>
      </c>
      <c r="F27" s="412" t="s">
        <v>1492</v>
      </c>
      <c r="G27" s="411" t="s">
        <v>1437</v>
      </c>
      <c r="H27" s="411" t="s">
        <v>1439</v>
      </c>
      <c r="I27" s="413">
        <v>44652</v>
      </c>
      <c r="J27" s="412" t="s">
        <v>1493</v>
      </c>
      <c r="K27" s="414">
        <v>800</v>
      </c>
    </row>
    <row r="28" spans="1:11" ht="30.75" customHeight="1">
      <c r="A28" s="411">
        <v>26</v>
      </c>
      <c r="B28" s="412"/>
      <c r="C28" s="412"/>
      <c r="D28" s="412" t="s">
        <v>1479</v>
      </c>
      <c r="E28" s="413">
        <v>44699</v>
      </c>
      <c r="F28" s="412" t="s">
        <v>1494</v>
      </c>
      <c r="G28" s="411"/>
      <c r="H28" s="411"/>
      <c r="I28" s="413"/>
      <c r="J28" s="412"/>
      <c r="K28" s="414">
        <v>1450</v>
      </c>
    </row>
    <row r="29" spans="1:11" ht="61.5" customHeight="1">
      <c r="A29" s="411">
        <v>27</v>
      </c>
      <c r="B29" s="412" t="s">
        <v>553</v>
      </c>
      <c r="C29" s="412" t="s">
        <v>553</v>
      </c>
      <c r="D29" s="412" t="s">
        <v>1441</v>
      </c>
      <c r="E29" s="413">
        <v>44707</v>
      </c>
      <c r="F29" s="412" t="s">
        <v>1495</v>
      </c>
      <c r="G29" s="411" t="s">
        <v>1437</v>
      </c>
      <c r="H29" s="411" t="s">
        <v>1461</v>
      </c>
      <c r="I29" s="413">
        <v>44746</v>
      </c>
      <c r="J29" s="412" t="s">
        <v>1443</v>
      </c>
      <c r="K29" s="414">
        <v>1078.44</v>
      </c>
    </row>
    <row r="30" spans="1:11" ht="54" customHeight="1">
      <c r="A30" s="411">
        <v>28</v>
      </c>
      <c r="B30" s="412" t="s">
        <v>553</v>
      </c>
      <c r="C30" s="412" t="s">
        <v>553</v>
      </c>
      <c r="D30" s="412" t="s">
        <v>1496</v>
      </c>
      <c r="E30" s="413">
        <v>44762</v>
      </c>
      <c r="F30" s="412" t="s">
        <v>1497</v>
      </c>
      <c r="G30" s="411" t="s">
        <v>1437</v>
      </c>
      <c r="H30" s="411" t="s">
        <v>1439</v>
      </c>
      <c r="I30" s="413">
        <v>44768</v>
      </c>
      <c r="J30" s="412" t="s">
        <v>1498</v>
      </c>
      <c r="K30" s="414">
        <v>900</v>
      </c>
    </row>
    <row r="31" spans="1:11" ht="54" customHeight="1">
      <c r="A31" s="411">
        <v>29</v>
      </c>
      <c r="B31" s="412" t="s">
        <v>553</v>
      </c>
      <c r="C31" s="412" t="s">
        <v>1435</v>
      </c>
      <c r="D31" s="412" t="s">
        <v>1436</v>
      </c>
      <c r="E31" s="413">
        <v>44820</v>
      </c>
      <c r="F31" s="412" t="s">
        <v>1499</v>
      </c>
      <c r="G31" s="411" t="s">
        <v>1437</v>
      </c>
      <c r="H31" s="411" t="s">
        <v>1439</v>
      </c>
      <c r="I31" s="413">
        <v>44860</v>
      </c>
      <c r="J31" s="412" t="s">
        <v>1440</v>
      </c>
      <c r="K31" s="414">
        <v>329.53</v>
      </c>
    </row>
    <row r="32" spans="1:11" ht="54" customHeight="1">
      <c r="A32" s="411">
        <v>30</v>
      </c>
      <c r="B32" s="412" t="s">
        <v>553</v>
      </c>
      <c r="C32" s="412" t="s">
        <v>553</v>
      </c>
      <c r="D32" s="412" t="s">
        <v>1442</v>
      </c>
      <c r="E32" s="413">
        <v>44832</v>
      </c>
      <c r="F32" s="412" t="s">
        <v>1500</v>
      </c>
      <c r="G32" s="411" t="s">
        <v>1437</v>
      </c>
      <c r="H32" s="411" t="s">
        <v>1439</v>
      </c>
      <c r="I32" s="413">
        <v>44858</v>
      </c>
      <c r="J32" s="412" t="s">
        <v>1443</v>
      </c>
      <c r="K32" s="414">
        <v>2018.43</v>
      </c>
    </row>
    <row r="33" spans="1:11" ht="54" customHeight="1">
      <c r="A33" s="411">
        <v>31</v>
      </c>
      <c r="B33" s="412" t="s">
        <v>553</v>
      </c>
      <c r="C33" s="412" t="s">
        <v>553</v>
      </c>
      <c r="D33" s="412" t="s">
        <v>1442</v>
      </c>
      <c r="E33" s="413">
        <v>44832</v>
      </c>
      <c r="F33" s="412" t="s">
        <v>1501</v>
      </c>
      <c r="G33" s="411" t="s">
        <v>1437</v>
      </c>
      <c r="H33" s="411" t="s">
        <v>1502</v>
      </c>
      <c r="I33" s="413">
        <v>44858</v>
      </c>
      <c r="J33" s="412" t="s">
        <v>1443</v>
      </c>
      <c r="K33" s="414">
        <v>997.53</v>
      </c>
    </row>
    <row r="34" spans="1:11" ht="54" customHeight="1">
      <c r="A34" s="411">
        <v>32</v>
      </c>
      <c r="B34" s="412" t="s">
        <v>553</v>
      </c>
      <c r="C34" s="412" t="s">
        <v>553</v>
      </c>
      <c r="D34" s="412" t="s">
        <v>1442</v>
      </c>
      <c r="E34" s="413">
        <v>44832</v>
      </c>
      <c r="F34" s="412" t="s">
        <v>1501</v>
      </c>
      <c r="G34" s="411" t="s">
        <v>1437</v>
      </c>
      <c r="H34" s="411" t="s">
        <v>1439</v>
      </c>
      <c r="I34" s="413">
        <v>44855</v>
      </c>
      <c r="J34" s="412" t="s">
        <v>1443</v>
      </c>
      <c r="K34" s="414">
        <v>1043.04</v>
      </c>
    </row>
    <row r="35" spans="1:11" ht="54" customHeight="1">
      <c r="A35" s="411">
        <v>33</v>
      </c>
      <c r="B35" s="412" t="s">
        <v>1444</v>
      </c>
      <c r="C35" s="412" t="s">
        <v>1444</v>
      </c>
      <c r="D35" s="412" t="s">
        <v>1445</v>
      </c>
      <c r="E35" s="413">
        <v>44847</v>
      </c>
      <c r="F35" s="412" t="s">
        <v>1503</v>
      </c>
      <c r="G35" s="411" t="s">
        <v>1437</v>
      </c>
      <c r="H35" s="411" t="s">
        <v>1439</v>
      </c>
      <c r="I35" s="413">
        <v>44860</v>
      </c>
      <c r="J35" s="412" t="s">
        <v>1447</v>
      </c>
      <c r="K35" s="414">
        <v>1102.94</v>
      </c>
    </row>
    <row r="36" spans="1:11" ht="54" customHeight="1">
      <c r="A36" s="411">
        <v>34</v>
      </c>
      <c r="B36" s="412" t="s">
        <v>51</v>
      </c>
      <c r="C36" s="412" t="s">
        <v>51</v>
      </c>
      <c r="D36" s="412" t="s">
        <v>1445</v>
      </c>
      <c r="E36" s="413">
        <v>44860</v>
      </c>
      <c r="F36" s="412" t="s">
        <v>1504</v>
      </c>
      <c r="G36" s="411" t="s">
        <v>1437</v>
      </c>
      <c r="H36" s="411" t="s">
        <v>1439</v>
      </c>
      <c r="I36" s="413">
        <v>44886</v>
      </c>
      <c r="J36" s="412" t="s">
        <v>1450</v>
      </c>
      <c r="K36" s="414">
        <v>435.33</v>
      </c>
    </row>
    <row r="37" spans="1:11" ht="54" customHeight="1">
      <c r="A37" s="411">
        <v>35</v>
      </c>
      <c r="B37" s="416" t="s">
        <v>553</v>
      </c>
      <c r="C37" s="416" t="s">
        <v>553</v>
      </c>
      <c r="D37" s="416" t="s">
        <v>1441</v>
      </c>
      <c r="E37" s="417">
        <v>44893</v>
      </c>
      <c r="F37" s="416" t="s">
        <v>1505</v>
      </c>
      <c r="G37" s="415" t="s">
        <v>1437</v>
      </c>
      <c r="H37" s="415" t="s">
        <v>1439</v>
      </c>
      <c r="I37" s="417">
        <v>44924</v>
      </c>
      <c r="J37" s="416" t="s">
        <v>1506</v>
      </c>
      <c r="K37" s="418">
        <v>1500</v>
      </c>
    </row>
    <row r="38" spans="1:11" ht="54" customHeight="1">
      <c r="A38" s="411">
        <v>36</v>
      </c>
      <c r="B38" s="412" t="s">
        <v>553</v>
      </c>
      <c r="C38" s="412" t="s">
        <v>553</v>
      </c>
      <c r="D38" s="412"/>
      <c r="E38" s="413">
        <v>154509</v>
      </c>
      <c r="F38" s="412" t="s">
        <v>1507</v>
      </c>
      <c r="G38" s="411" t="s">
        <v>1437</v>
      </c>
      <c r="H38" s="411" t="s">
        <v>1439</v>
      </c>
      <c r="I38" s="413">
        <v>44950</v>
      </c>
      <c r="J38" s="412" t="s">
        <v>1506</v>
      </c>
      <c r="K38" s="414">
        <v>5329.43</v>
      </c>
    </row>
    <row r="39" spans="1:11" ht="15.75" thickBot="1">
      <c r="A39" s="419"/>
      <c r="B39" s="420"/>
      <c r="C39" s="420"/>
      <c r="D39" s="420"/>
      <c r="E39" s="421"/>
      <c r="F39" s="420"/>
      <c r="G39" s="419"/>
      <c r="H39" s="419"/>
      <c r="I39" s="421"/>
      <c r="J39" s="420"/>
      <c r="K39" s="422">
        <f>SUM(K3:K38)</f>
        <v>74593.70999999999</v>
      </c>
    </row>
  </sheetData>
  <sheetProtection/>
  <mergeCells count="1">
    <mergeCell ref="A1:K1"/>
  </mergeCells>
  <printOptions/>
  <pageMargins left="0.7" right="0.7" top="0.75" bottom="0.75" header="0.3" footer="0.3"/>
  <pageSetup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Magda Kowalska</cp:lastModifiedBy>
  <cp:lastPrinted>2023-02-10T19:34:29Z</cp:lastPrinted>
  <dcterms:created xsi:type="dcterms:W3CDTF">2004-04-21T13:58:08Z</dcterms:created>
  <dcterms:modified xsi:type="dcterms:W3CDTF">2023-02-11T15:29:35Z</dcterms:modified>
  <cp:category/>
  <cp:version/>
  <cp:contentType/>
  <cp:contentStatus/>
</cp:coreProperties>
</file>