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YSK01\Zamowienia\1_2024 r\23_DT-SERW_Dostawa narzędzi chirurgicznych\3. WYSYŁKA\"/>
    </mc:Choice>
  </mc:AlternateContent>
  <xr:revisionPtr revIDLastSave="0" documentId="13_ncr:1_{BCFBE153-5A67-433F-9F4B-2AAB9F48F4B6}" xr6:coauthVersionLast="47" xr6:coauthVersionMax="47" xr10:uidLastSave="{00000000-0000-0000-0000-000000000000}"/>
  <bookViews>
    <workbookView xWindow="1980" yWindow="1500" windowWidth="21225" windowHeight="13920" xr2:uid="{00000000-000D-0000-FFFF-FFFF00000000}"/>
  </bookViews>
  <sheets>
    <sheet name="Cz. 1" sheetId="9" r:id="rId1"/>
    <sheet name="Cz. 2" sheetId="11" r:id="rId2"/>
    <sheet name="Cz. 3" sheetId="14" r:id="rId3"/>
    <sheet name="Cz. 4" sheetId="13" r:id="rId4"/>
    <sheet name="Cz. 5" sheetId="12" r:id="rId5"/>
  </sheets>
  <definedNames>
    <definedName name="_xlnm._FilterDatabase" localSheetId="1" hidden="1">'Cz. 2'!$A$8:$H$99</definedName>
    <definedName name="_xlnm.Print_Area" localSheetId="0">'Cz. 1'!$A$1:$I$66</definedName>
    <definedName name="_xlnm.Print_Area" localSheetId="1">'Cz. 2'!$A$1:$H$101</definedName>
    <definedName name="_xlnm.Print_Area" localSheetId="2">'Cz. 3'!$A$1:$H$17</definedName>
    <definedName name="_xlnm.Print_Area" localSheetId="3">'Cz. 4'!$A$1:$H$16</definedName>
    <definedName name="_xlnm.Print_Area" localSheetId="4">'Cz. 5'!$A$1:$H$14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2" l="1"/>
  <c r="F12" i="12"/>
  <c r="F10" i="12"/>
  <c r="H10" i="12" s="1"/>
  <c r="F11" i="12"/>
  <c r="H11" i="12"/>
  <c r="F9" i="12"/>
  <c r="H9" i="12" s="1"/>
  <c r="H14" i="13"/>
  <c r="H9" i="13"/>
  <c r="H10" i="13"/>
  <c r="H11" i="13"/>
  <c r="H12" i="13"/>
  <c r="H13" i="13"/>
  <c r="H8" i="13"/>
  <c r="F14" i="13"/>
  <c r="F9" i="13"/>
  <c r="F10" i="13"/>
  <c r="F11" i="13"/>
  <c r="F12" i="13"/>
  <c r="F13" i="13"/>
  <c r="F8" i="13"/>
  <c r="H15" i="14"/>
  <c r="H10" i="14"/>
  <c r="H11" i="14"/>
  <c r="H12" i="14"/>
  <c r="H13" i="14"/>
  <c r="H14" i="14"/>
  <c r="H9" i="14"/>
  <c r="F15" i="14"/>
  <c r="F10" i="14"/>
  <c r="F11" i="14"/>
  <c r="F12" i="14"/>
  <c r="F13" i="14"/>
  <c r="F14" i="14"/>
  <c r="F9" i="14"/>
  <c r="F9" i="11"/>
  <c r="H9" i="11" s="1"/>
  <c r="G12" i="9"/>
  <c r="I12" i="9" s="1"/>
  <c r="H15" i="11"/>
  <c r="H23" i="11"/>
  <c r="H31" i="11"/>
  <c r="H39" i="11"/>
  <c r="H47" i="11"/>
  <c r="H55" i="11"/>
  <c r="H63" i="11"/>
  <c r="H79" i="11"/>
  <c r="H95" i="11"/>
  <c r="F10" i="11"/>
  <c r="H10" i="11" s="1"/>
  <c r="F11" i="11"/>
  <c r="H11" i="11" s="1"/>
  <c r="F12" i="11"/>
  <c r="H12" i="11" s="1"/>
  <c r="F13" i="11"/>
  <c r="H13" i="11" s="1"/>
  <c r="F14" i="11"/>
  <c r="H14" i="11" s="1"/>
  <c r="F15" i="11"/>
  <c r="F18" i="11"/>
  <c r="H18" i="11" s="1"/>
  <c r="F19" i="11"/>
  <c r="H19" i="11" s="1"/>
  <c r="F20" i="11"/>
  <c r="H20" i="11" s="1"/>
  <c r="F21" i="11"/>
  <c r="H21" i="11" s="1"/>
  <c r="F23" i="11"/>
  <c r="F24" i="11"/>
  <c r="H24" i="11" s="1"/>
  <c r="F25" i="11"/>
  <c r="H25" i="11" s="1"/>
  <c r="F26" i="11"/>
  <c r="H26" i="11" s="1"/>
  <c r="F27" i="11"/>
  <c r="H27" i="11" s="1"/>
  <c r="F28" i="11"/>
  <c r="H28" i="11" s="1"/>
  <c r="F29" i="11"/>
  <c r="H29" i="11" s="1"/>
  <c r="F30" i="11"/>
  <c r="H30" i="11" s="1"/>
  <c r="F31" i="11"/>
  <c r="F32" i="11"/>
  <c r="H32" i="11" s="1"/>
  <c r="F33" i="11"/>
  <c r="H33" i="11" s="1"/>
  <c r="F35" i="11"/>
  <c r="H35" i="11" s="1"/>
  <c r="F36" i="11"/>
  <c r="H36" i="11" s="1"/>
  <c r="F37" i="11"/>
  <c r="H37" i="11" s="1"/>
  <c r="F38" i="11"/>
  <c r="H38" i="11" s="1"/>
  <c r="F39" i="11"/>
  <c r="F40" i="11"/>
  <c r="H40" i="11" s="1"/>
  <c r="F41" i="11"/>
  <c r="H41" i="11" s="1"/>
  <c r="F44" i="11"/>
  <c r="H44" i="11" s="1"/>
  <c r="F45" i="11"/>
  <c r="H45" i="11" s="1"/>
  <c r="F46" i="11"/>
  <c r="H46" i="11" s="1"/>
  <c r="F47" i="11"/>
  <c r="F48" i="11"/>
  <c r="H48" i="11" s="1"/>
  <c r="F49" i="11"/>
  <c r="H49" i="11" s="1"/>
  <c r="F50" i="11"/>
  <c r="H50" i="11" s="1"/>
  <c r="F51" i="11"/>
  <c r="H51" i="11" s="1"/>
  <c r="F52" i="11"/>
  <c r="H52" i="11" s="1"/>
  <c r="F53" i="11"/>
  <c r="H53" i="11" s="1"/>
  <c r="F54" i="11"/>
  <c r="H54" i="11" s="1"/>
  <c r="F55" i="11"/>
  <c r="F56" i="11"/>
  <c r="H56" i="11" s="1"/>
  <c r="F57" i="11"/>
  <c r="H57" i="11" s="1"/>
  <c r="F58" i="11"/>
  <c r="H58" i="11" s="1"/>
  <c r="F59" i="11"/>
  <c r="H59" i="11" s="1"/>
  <c r="F60" i="11"/>
  <c r="H60" i="11" s="1"/>
  <c r="F61" i="11"/>
  <c r="H61" i="11" s="1"/>
  <c r="F62" i="11"/>
  <c r="H62" i="11" s="1"/>
  <c r="F63" i="11"/>
  <c r="F64" i="11"/>
  <c r="H64" i="11" s="1"/>
  <c r="F65" i="11"/>
  <c r="H65" i="11" s="1"/>
  <c r="F66" i="11"/>
  <c r="H66" i="11" s="1"/>
  <c r="F67" i="11"/>
  <c r="H67" i="11" s="1"/>
  <c r="F68" i="11"/>
  <c r="H68" i="11" s="1"/>
  <c r="F69" i="11"/>
  <c r="H69" i="11" s="1"/>
  <c r="F70" i="11"/>
  <c r="H70" i="11" s="1"/>
  <c r="F75" i="11"/>
  <c r="H75" i="11" s="1"/>
  <c r="F76" i="11"/>
  <c r="H76" i="11" s="1"/>
  <c r="F77" i="11"/>
  <c r="H77" i="11" s="1"/>
  <c r="F78" i="11"/>
  <c r="H78" i="11" s="1"/>
  <c r="F79" i="11"/>
  <c r="F82" i="11"/>
  <c r="H82" i="11" s="1"/>
  <c r="F83" i="11"/>
  <c r="H83" i="11" s="1"/>
  <c r="F84" i="11"/>
  <c r="H84" i="11" s="1"/>
  <c r="F85" i="11"/>
  <c r="H85" i="11" s="1"/>
  <c r="F86" i="11"/>
  <c r="H86" i="11" s="1"/>
  <c r="F89" i="11"/>
  <c r="H89" i="11" s="1"/>
  <c r="F90" i="11"/>
  <c r="H90" i="11" s="1"/>
  <c r="F91" i="11"/>
  <c r="H91" i="11" s="1"/>
  <c r="F92" i="11"/>
  <c r="H92" i="11" s="1"/>
  <c r="F93" i="11"/>
  <c r="H93" i="11" s="1"/>
  <c r="F94" i="11"/>
  <c r="H94" i="11" s="1"/>
  <c r="F95" i="11"/>
  <c r="F96" i="11"/>
  <c r="H96" i="11" s="1"/>
  <c r="F97" i="11"/>
  <c r="H97" i="11" s="1"/>
  <c r="F98" i="11"/>
  <c r="H98" i="11" s="1"/>
  <c r="I45" i="9"/>
  <c r="I46" i="9"/>
  <c r="G10" i="9"/>
  <c r="G11" i="9"/>
  <c r="I11" i="9" s="1"/>
  <c r="G13" i="9"/>
  <c r="I13" i="9" s="1"/>
  <c r="G14" i="9"/>
  <c r="I14" i="9" s="1"/>
  <c r="G15" i="9"/>
  <c r="I15" i="9" s="1"/>
  <c r="G16" i="9"/>
  <c r="I16" i="9" s="1"/>
  <c r="G17" i="9"/>
  <c r="I17" i="9" s="1"/>
  <c r="G18" i="9"/>
  <c r="I18" i="9" s="1"/>
  <c r="G19" i="9"/>
  <c r="I19" i="9" s="1"/>
  <c r="G20" i="9"/>
  <c r="I20" i="9" s="1"/>
  <c r="G21" i="9"/>
  <c r="I21" i="9" s="1"/>
  <c r="G22" i="9"/>
  <c r="I22" i="9" s="1"/>
  <c r="G23" i="9"/>
  <c r="I23" i="9" s="1"/>
  <c r="G24" i="9"/>
  <c r="I24" i="9" s="1"/>
  <c r="G25" i="9"/>
  <c r="I25" i="9" s="1"/>
  <c r="G26" i="9"/>
  <c r="I26" i="9" s="1"/>
  <c r="G27" i="9"/>
  <c r="I27" i="9" s="1"/>
  <c r="G28" i="9"/>
  <c r="I28" i="9" s="1"/>
  <c r="G29" i="9"/>
  <c r="I29" i="9" s="1"/>
  <c r="G30" i="9"/>
  <c r="I30" i="9" s="1"/>
  <c r="G31" i="9"/>
  <c r="I31" i="9" s="1"/>
  <c r="G32" i="9"/>
  <c r="I32" i="9" s="1"/>
  <c r="G33" i="9"/>
  <c r="I33" i="9" s="1"/>
  <c r="G34" i="9"/>
  <c r="I34" i="9" s="1"/>
  <c r="G35" i="9"/>
  <c r="I35" i="9" s="1"/>
  <c r="G36" i="9"/>
  <c r="I36" i="9" s="1"/>
  <c r="G37" i="9"/>
  <c r="I37" i="9" s="1"/>
  <c r="G38" i="9"/>
  <c r="I38" i="9" s="1"/>
  <c r="G39" i="9"/>
  <c r="I39" i="9" s="1"/>
  <c r="G40" i="9"/>
  <c r="I40" i="9" s="1"/>
  <c r="G41" i="9"/>
  <c r="I41" i="9" s="1"/>
  <c r="G42" i="9"/>
  <c r="I42" i="9" s="1"/>
  <c r="G43" i="9"/>
  <c r="I43" i="9" s="1"/>
  <c r="G44" i="9"/>
  <c r="I44" i="9" s="1"/>
  <c r="G45" i="9"/>
  <c r="G46" i="9"/>
  <c r="G47" i="9"/>
  <c r="I47" i="9" s="1"/>
  <c r="G48" i="9"/>
  <c r="I48" i="9" s="1"/>
  <c r="G49" i="9"/>
  <c r="I49" i="9" s="1"/>
  <c r="G50" i="9"/>
  <c r="I50" i="9" s="1"/>
  <c r="G51" i="9"/>
  <c r="I51" i="9" s="1"/>
  <c r="G52" i="9"/>
  <c r="I52" i="9" s="1"/>
  <c r="G53" i="9"/>
  <c r="I53" i="9" s="1"/>
  <c r="G54" i="9"/>
  <c r="I54" i="9" s="1"/>
  <c r="G55" i="9"/>
  <c r="I55" i="9" s="1"/>
  <c r="G56" i="9"/>
  <c r="I56" i="9" s="1"/>
  <c r="G57" i="9"/>
  <c r="I57" i="9" s="1"/>
  <c r="G58" i="9"/>
  <c r="I58" i="9" s="1"/>
  <c r="G59" i="9"/>
  <c r="I59" i="9" s="1"/>
  <c r="G60" i="9"/>
  <c r="I60" i="9" s="1"/>
  <c r="G61" i="9"/>
  <c r="I61" i="9" s="1"/>
  <c r="G62" i="9"/>
  <c r="I62" i="9" s="1"/>
  <c r="G63" i="9"/>
  <c r="I63" i="9" s="1"/>
  <c r="G9" i="9"/>
  <c r="I9" i="9" s="1"/>
  <c r="C94" i="11"/>
  <c r="C88" i="11"/>
  <c r="F88" i="11" s="1"/>
  <c r="H88" i="11" s="1"/>
  <c r="C87" i="11"/>
  <c r="F87" i="11" s="1"/>
  <c r="H87" i="11" s="1"/>
  <c r="C86" i="11"/>
  <c r="C83" i="11"/>
  <c r="C81" i="11"/>
  <c r="F81" i="11" s="1"/>
  <c r="H81" i="11" s="1"/>
  <c r="C80" i="11"/>
  <c r="F80" i="11" s="1"/>
  <c r="H80" i="11" s="1"/>
  <c r="C74" i="11"/>
  <c r="F74" i="11" s="1"/>
  <c r="H74" i="11" s="1"/>
  <c r="C73" i="11"/>
  <c r="F73" i="11" s="1"/>
  <c r="H73" i="11" s="1"/>
  <c r="C72" i="11"/>
  <c r="F72" i="11" s="1"/>
  <c r="H72" i="11" s="1"/>
  <c r="C71" i="11"/>
  <c r="F71" i="11" s="1"/>
  <c r="H71" i="11" s="1"/>
  <c r="C70" i="11"/>
  <c r="C60" i="11"/>
  <c r="C59" i="11"/>
  <c r="C54" i="11"/>
  <c r="C43" i="11"/>
  <c r="F43" i="11" s="1"/>
  <c r="H43" i="11" s="1"/>
  <c r="C42" i="11"/>
  <c r="F42" i="11" s="1"/>
  <c r="H42" i="11" s="1"/>
  <c r="C34" i="11"/>
  <c r="F34" i="11" s="1"/>
  <c r="H34" i="11" s="1"/>
  <c r="C22" i="11"/>
  <c r="F22" i="11" s="1"/>
  <c r="H22" i="11" s="1"/>
  <c r="C17" i="11"/>
  <c r="F17" i="11" s="1"/>
  <c r="H17" i="11" s="1"/>
  <c r="C16" i="11"/>
  <c r="F16" i="11" s="1"/>
  <c r="H16" i="11" s="1"/>
  <c r="H99" i="11" l="1"/>
  <c r="F99" i="11"/>
  <c r="G64" i="9"/>
  <c r="I10" i="9"/>
  <c r="I64" i="9" s="1"/>
</calcChain>
</file>

<file path=xl/sharedStrings.xml><?xml version="1.0" encoding="utf-8"?>
<sst xmlns="http://schemas.openxmlformats.org/spreadsheetml/2006/main" count="449" uniqueCount="255">
  <si>
    <t>Lp.</t>
  </si>
  <si>
    <t>Nazwa narzędzia i opis</t>
  </si>
  <si>
    <t>Liczba 
(szt.)</t>
  </si>
  <si>
    <t>Symbol oznaczenia narzędzia</t>
  </si>
  <si>
    <t>Wartość netto</t>
  </si>
  <si>
    <t>Wartość brutto</t>
  </si>
  <si>
    <t>1.</t>
  </si>
  <si>
    <t>ORSK ONKB</t>
  </si>
  <si>
    <t>2.</t>
  </si>
  <si>
    <t>Nożyce do cięcia gipsu typu Esmarch, długość 210-230mm</t>
  </si>
  <si>
    <t>ORSK DZO</t>
  </si>
  <si>
    <t>3.</t>
  </si>
  <si>
    <t>Kleszcze do przecinania gipsu małe, typu Stille, długość narzędzia 220-230mm</t>
  </si>
  <si>
    <t>ORSK OD 2</t>
  </si>
  <si>
    <t>4.</t>
  </si>
  <si>
    <t>ORSK Izba</t>
  </si>
  <si>
    <t>5.</t>
  </si>
  <si>
    <t>Kleszcze do przecinania gipsu duże, typu Stille, długość narzędzia 360-370mm</t>
  </si>
  <si>
    <t>ORSK Gips.</t>
  </si>
  <si>
    <t>6.</t>
  </si>
  <si>
    <t xml:space="preserve">Kleszcze do odginania gipsu typu WOLF, długość narzędzia 240mm </t>
  </si>
  <si>
    <t>7.</t>
  </si>
  <si>
    <t>8.</t>
  </si>
  <si>
    <t>ORSK CHR</t>
  </si>
  <si>
    <t>9.</t>
  </si>
  <si>
    <t>10.</t>
  </si>
  <si>
    <t>Standardowe nożyczki opatrunkowe typu Lister, z zagiętą zaokrąglową końcówką, długość narzędzia 140-150mm</t>
  </si>
  <si>
    <t>ORSK OIOM</t>
  </si>
  <si>
    <t>11.</t>
  </si>
  <si>
    <t>ORSK ASB B</t>
  </si>
  <si>
    <t>12.</t>
  </si>
  <si>
    <t>13.</t>
  </si>
  <si>
    <t>ORSK OD 1</t>
  </si>
  <si>
    <t>14.</t>
  </si>
  <si>
    <t>ORSK SEP</t>
  </si>
  <si>
    <t>15.</t>
  </si>
  <si>
    <t>16.</t>
  </si>
  <si>
    <t>ORSK ONKA</t>
  </si>
  <si>
    <t>17.</t>
  </si>
  <si>
    <t>18.</t>
  </si>
  <si>
    <t>ORSK REUM</t>
  </si>
  <si>
    <t>19.</t>
  </si>
  <si>
    <t>20.</t>
  </si>
  <si>
    <t>21.</t>
  </si>
  <si>
    <t>Nożyczki opatrunkowe typu Lister, duże, z zagiętą zaokrąglową końcówką, długość narzędzia 200mm</t>
  </si>
  <si>
    <t>ORSK OCKD</t>
  </si>
  <si>
    <t>22.</t>
  </si>
  <si>
    <t>23.</t>
  </si>
  <si>
    <t>24.</t>
  </si>
  <si>
    <t>ORSK Poradn.</t>
  </si>
  <si>
    <t>25.</t>
  </si>
  <si>
    <t>Nożyczki chirurgiczne proste, ostre, z ostrymi końcami, do szwów, 
długość narzędzia 140-150mm</t>
  </si>
  <si>
    <t>26.</t>
  </si>
  <si>
    <t>27.</t>
  </si>
  <si>
    <t>28.</t>
  </si>
  <si>
    <t>29.</t>
  </si>
  <si>
    <t>30.</t>
  </si>
  <si>
    <t>31.</t>
  </si>
  <si>
    <t>Nożyczki chirurgiczne proste, ostre, z ostrymi końcami, do szwów, 
długość narzędzia 180mm</t>
  </si>
  <si>
    <t>32.</t>
  </si>
  <si>
    <t>Kleszczyki typu Kocher, długie, odgięte, długość narzędzia 200-210mm</t>
  </si>
  <si>
    <t>33.</t>
  </si>
  <si>
    <t>Kleszczyki typu Kocher, długie, proste, długość narzędzia 200-210mm</t>
  </si>
  <si>
    <t>34.</t>
  </si>
  <si>
    <t>Kleszczyki typu Kocher, proste, długość narzędzia 140-150mm</t>
  </si>
  <si>
    <t>35.</t>
  </si>
  <si>
    <t>36.</t>
  </si>
  <si>
    <t>37.</t>
  </si>
  <si>
    <t>nie dotyczy</t>
  </si>
  <si>
    <t>38.</t>
  </si>
  <si>
    <t>39.</t>
  </si>
  <si>
    <t>Penseta anatomiczna, standardowa, prosta o długości 140-150mm</t>
  </si>
  <si>
    <t>40.</t>
  </si>
  <si>
    <t>41.</t>
  </si>
  <si>
    <t>42.</t>
  </si>
  <si>
    <t>43.</t>
  </si>
  <si>
    <t>44.</t>
  </si>
  <si>
    <t>Penseta anatomiczna, standardowa, prosta o długości 180mm</t>
  </si>
  <si>
    <t>45.</t>
  </si>
  <si>
    <t>46.</t>
  </si>
  <si>
    <t>47.</t>
  </si>
  <si>
    <t>Penseta anatomiczna delikatna, ząbkowana, prosta, ostro zakończona,  
długość narzędzia 100-110mm</t>
  </si>
  <si>
    <t>48.</t>
  </si>
  <si>
    <t>49.</t>
  </si>
  <si>
    <t>Penseta chirurgiczna, prosta, ostro zakończona, długość narzędzia 150mm</t>
  </si>
  <si>
    <t>50.</t>
  </si>
  <si>
    <t>Uchwyt do sklapela nr 3, prosty, długość 125mm</t>
  </si>
  <si>
    <t>51.</t>
  </si>
  <si>
    <t>ORSK Porad.</t>
  </si>
  <si>
    <t>52.</t>
  </si>
  <si>
    <t>Uchwyt do sklapela nr 4, prosty, długość 135mm</t>
  </si>
  <si>
    <t>53.</t>
  </si>
  <si>
    <t>54.</t>
  </si>
  <si>
    <t>55.</t>
  </si>
  <si>
    <t>Łyżeczka kostna, część robocza owalna o średnicy 4mm, prosta, długość narzędzia 160-180mm</t>
  </si>
  <si>
    <t>suma:</t>
  </si>
  <si>
    <t>SUMA:</t>
  </si>
  <si>
    <t>Stawka VAT %</t>
  </si>
  <si>
    <t>liczba (szt.)</t>
  </si>
  <si>
    <t>Producent / Nr katalogowy</t>
  </si>
  <si>
    <t>Cena jednostkowa netto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</si>
  <si>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</si>
  <si>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</si>
  <si>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</si>
  <si>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</si>
  <si>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</si>
  <si>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</si>
  <si>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</si>
  <si>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</si>
  <si>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</si>
  <si>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</si>
  <si>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</si>
  <si>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</si>
  <si>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</si>
  <si>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</si>
  <si>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</si>
  <si>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</si>
  <si>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</si>
  <si>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</si>
  <si>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</si>
  <si>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</si>
  <si>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</si>
  <si>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</si>
  <si>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</si>
  <si>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</si>
  <si>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</si>
  <si>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</si>
  <si>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</si>
  <si>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</si>
  <si>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</si>
  <si>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</si>
  <si>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</si>
  <si>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</si>
  <si>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</si>
  <si>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</si>
  <si>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</si>
  <si>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Drut do cerklarzu Ø 1,0mm, długość 10m</t>
  </si>
  <si>
    <t>Drut do cerklarzu Ø 1,5mm, długość 10m</t>
  </si>
  <si>
    <t>Wiertło Ø 3,5mm, długość 300mm</t>
  </si>
  <si>
    <t>Wiertło Ø 4mm, długość 300mm</t>
  </si>
  <si>
    <t>Wiertło Ø 4,5mm, długość 300mm</t>
  </si>
  <si>
    <t>Haczyk artroskopowy, 3,0mm, z podziałką</t>
  </si>
  <si>
    <t>Odgryzacz wąski, typu Conquest, cięgo prowadzone na zewnątrz, część robocza 3,4mm</t>
  </si>
  <si>
    <t>Drut do cerklarzu Ø 1,2mm, długość 10m</t>
  </si>
  <si>
    <t>Kleszczyki typu Pean, proste, długość narzędzia 130-150mm</t>
  </si>
  <si>
    <t xml:space="preserve">Taca chirurgiczna o wymiarach 350x250x30 ± 2mm </t>
  </si>
  <si>
    <r>
      <t xml:space="preserve">Igła z kulką do przemywań, </t>
    </r>
    <r>
      <rPr>
        <b/>
        <sz val="10"/>
        <rFont val="Times New Roman"/>
        <family val="1"/>
        <charset val="238"/>
      </rPr>
      <t>prosta,</t>
    </r>
    <r>
      <rPr>
        <sz val="10"/>
        <rFont val="Times New Roman"/>
        <family val="1"/>
        <charset val="238"/>
      </rPr>
      <t xml:space="preserve"> rozmiar 1,20x80mm</t>
    </r>
  </si>
  <si>
    <r>
      <t xml:space="preserve">Igła z kulką do przemywań, </t>
    </r>
    <r>
      <rPr>
        <b/>
        <sz val="10"/>
        <rFont val="Times New Roman"/>
        <family val="1"/>
        <charset val="238"/>
      </rPr>
      <t>zagięta</t>
    </r>
    <r>
      <rPr>
        <sz val="10"/>
        <rFont val="Times New Roman"/>
        <family val="1"/>
        <charset val="238"/>
      </rPr>
      <t>, Ø4mm, długość całkowita 140-150mm</t>
    </r>
  </si>
  <si>
    <t>Załączniknr 1 do SWZ</t>
  </si>
  <si>
    <t>FORMULARZ ASORTYMENTOWO-CENOWY</t>
  </si>
  <si>
    <t>SZP/DT-SERW/23/2024</t>
  </si>
  <si>
    <t xml:space="preserve">Część nr 1 Narzędzia dla gabinetów zabiegowych oddziałów Szpitala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</si>
  <si>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Pęseta koagulacyjna bagnetaowa, gładkie szczęki, długość całkowita 180-185mm</t>
  </si>
  <si>
    <t>Pęseta anatomiczna, długa 250, standard, prosta, długość całkowita 250mm</t>
  </si>
  <si>
    <t>Pęseta anatomiczna standard, prosta, długość całkowita 200mm</t>
  </si>
  <si>
    <t>Pęseta anatomiczna standard, prosta, długość całkowita180mm</t>
  </si>
  <si>
    <t>Pęseta anatomiczna standard, prosta, długość całkowita 160mm</t>
  </si>
  <si>
    <t>Pęseta chirurgiczna standard, prosta, końcówka robocza z ząbkami 1x2, długość całkowita 180mm</t>
  </si>
  <si>
    <t>Pęseta chirurgiczna delikatna, typu adson, delikatna, prosta, końcówka robocza 1x2 ząbki, uchwyt z otworem, długość całkowita 150mm</t>
  </si>
  <si>
    <t>Pęseta chirurgiczna prosta, wielozębna, końcówka robocza 2x3 ząbki, długość całkowita 200mm</t>
  </si>
  <si>
    <t>Pęseta chirurgiczna typu micro-adson, delikatna, prosta, końcówka robocza 1x2 ząbki, długość całkowita 150 mm</t>
  </si>
  <si>
    <t>Retraktor/rozwieracz skórny, typu rntne-hospital, zęby ostre 3x4, mały, długość całkowita 165mm</t>
  </si>
  <si>
    <t>Retraktor/rozwieracz typu beckmann-eaton, do laminectomii, 7x7, ostry, długość całkowita 320-330mm</t>
  </si>
  <si>
    <t>Retraktor/rozwieracz typu beckmann-adson, zęby 4x4, ostry, długość całkowita 305-310mm</t>
  </si>
  <si>
    <t>Kleszczyki naczyniowe, długie, typu heiss, proste, delikatne, skok ząbków 0,7mm, długość całkowita 200mm</t>
  </si>
  <si>
    <t xml:space="preserve">Kleszczyki naczyniowe typu kocher-ochsner, proste, skok ząbków 0,6mm końcówka robocza 1x2 ząbki, długość całkowita 160 mm     </t>
  </si>
  <si>
    <t xml:space="preserve">Kleszczyki naczyniowe typu halsted, proste, delikatne, skok ząbków 0,6mm, końcówka robocza 1x2 ząbki, długość całkowita 125 mm </t>
  </si>
  <si>
    <t>Kleszczyki naczyniowe typu halsted, zakrzywione, delikatne, końcówka robocza 1x2 ząbki, skok ząbków 0,6mm, długość całkowita 125 mm</t>
  </si>
  <si>
    <t xml:space="preserve">Kleszczyki naczyniowe, typu halsted, proste, delikatne, skok ząbków 0,6 mm, długość całkowita 125 mm  </t>
  </si>
  <si>
    <t xml:space="preserve">Kleszczyki naczyniowe, typu kocher, proste, skok ząbków 0,8 mm, końcówka robocza 1x2 ząbki, długość całkowita 140 mm     </t>
  </si>
  <si>
    <t xml:space="preserve">Kleszczyki naczyniowe, typu kocher, zakrzywione, skok ząbków 0,8 mm, końcówka robocza 1x2 ząbki, długość całkowita 140 mm     </t>
  </si>
  <si>
    <t xml:space="preserve">Kleszczyki naczyniowe typu kocher-ochsner, zakrzywione, skok ząbków 0,8 mm, końcówka robocza 1x2 ząbki, długość całkowita 160 mm  </t>
  </si>
  <si>
    <t>Kleszcze repozycyjne z końcówką do dużych kości, wygięta część robocza narzędzia (tzw. Kulociąg duży), długość całkowita 200mm</t>
  </si>
  <si>
    <t>Kleszcze repozycyjne/chwytak kostny do repozycji, do małych fragmentów/kości, typu reill, zakrzywione, długość całkowita 135-140mm</t>
  </si>
  <si>
    <t>Kleszcze repozycjne/chwytak kostny do repozycji, typu reill, zakrzywione, długość całkowita 170mm</t>
  </si>
  <si>
    <t>Kleszcze do cięcia kości, duże, typu ruskin-liston, zakrzywione, długość części roboczej 22mm, jednoelementowa spężyna w uchwycie, z podwójną przekładnią bez widocznych połączeń śrubowych,  długość całkowita 180-190mm</t>
  </si>
  <si>
    <t>Kleszcze do cięcia kości, duże, typu liston, proste z podwójną przekładnią, długość całkowita 270-280mm</t>
  </si>
  <si>
    <t>Kleszcze do cięcia kości, typu liston, lekko odgięte , długość całkowita 220mm</t>
  </si>
  <si>
    <t>Kleszcze do cięcia kości, duże, typu liston-horsley, szczęki odgięte w literę s, z przekładnią podwójną, długość całkowita 255mm-270mm</t>
  </si>
  <si>
    <t>Kleszcze do przecinania gwoździ i drutów o ø min. 6mm, długość całkowita narzędzia 470mm</t>
  </si>
  <si>
    <t>Kleszcze do przecinania drutu ø max 2,2 mm (druty twarde) / 3 mm (druty miękkie), z podwójną przekładnią, długość całkowita 235 mm</t>
  </si>
  <si>
    <t>Kleszcze do cięcia drutu czołowo i bocznie, do drutów miękkich o ø2 mm i do twardych o max. Ø1,5mm, długość całkowita 180 mm</t>
  </si>
  <si>
    <t xml:space="preserve">Kleszczyki typu mikulicz, odgięte szczęki podłużnie ząbkowane, końcówka robocza 1x2 ząbki, złącze śrubowe, długość całkowita 245 mm  </t>
  </si>
  <si>
    <t>Prosektor/podważka - skrobaczka, typu davis, dwustronna, tępa, długość całkowita 245mm</t>
  </si>
  <si>
    <t>Młotek typu bergmann,  masa 300g, średnica części bijącej 45mm, długość całkowita 245mm</t>
  </si>
  <si>
    <t>Młotek, masa głowy 280-300g, średnica części bijącej 30mm i 42mm, długość całkowita 230-240mm</t>
  </si>
  <si>
    <t>Młotek, średnica części bijącej 34mm, masa głowy 380g, masa całkowita do 640g, długość całkowita 240 mm</t>
  </si>
  <si>
    <t>Nożyce preparacyjne, typu ragnell, odgięte, typu ragnell, ostrza tępo-tępe, dedykowane płaskie końcówki ostrzy do podcinania i preparowania skóry długość całkowita 130-135mm</t>
  </si>
  <si>
    <t xml:space="preserve">Nożyczki chirurgiczne, typu cooper, odgięte, tępo tepe, długość całkowita 140-150mm </t>
  </si>
  <si>
    <t>Nożyczki preparacyjne, proste, typu metzenbaum, ostrza tępo tepe utwardzone z twardą wkładką, odgięte, złote ucha, długość całkowita 180mm</t>
  </si>
  <si>
    <t xml:space="preserve">Nożyczki  preparacyjne, typu nelson-metzenbaum,  ostrza tępo tepe utwardzone z twardą wkładką, odgięte, złote ucha, długość całkowita 230 mm </t>
  </si>
  <si>
    <t>Nożyczki  preparacyjne, typu nelson-metzenbaum, ostrza tępo tepe utwardzone z twardą wkładką, odgięte, złote ucha, długość całkowita 260mm</t>
  </si>
  <si>
    <t>Nożyczki  preparacyjne odgiete typ mayo długość 170 mm ostrza tępo tepe utwardzone z twardą wkładką złote ucha</t>
  </si>
  <si>
    <t>Nożyczki preparacyjne typu metzenbaum, ostrza tępo tepe utwardzone z twardą wkładką, odgięte, złote ucha długość całkowita 180mm</t>
  </si>
  <si>
    <t>Nożyczki do ligatury, proste, z utwardzonymi ostrzami twardą wkładką, uszy złocone, długość całkowita 110mm</t>
  </si>
  <si>
    <t xml:space="preserve">Nożyczki preparacyjne typu jameson-werber, odgięte, długość całkowita 130 mm </t>
  </si>
  <si>
    <t>Nożyczki preparacyjne małe, odgięte delikatne typu baby-metzenbaum, ostrza tępo tepe utwardzone z twardą wkładką złote ucha, długość całkowita 145mm</t>
  </si>
  <si>
    <t>Imadło chirurgiczne, typu hegar-mayo, szczęki proste z twardą wkładką, skok 0,5 mm, do nici do 3/0 długość całkowita 235 mm</t>
  </si>
  <si>
    <t>Imadło chirurgiczne do nici 9/0 - 11/0, typu castroviejo, delikatny, prosty, z zapadką, uchwyt płaski, szczęki gładkie, długość całkowita 145 mm</t>
  </si>
  <si>
    <t>Imadło chirurgiczne, typu hegar-mayo, szczęki proste z twardą wkładką, skok 0,5 mm, do nici do 3/0 długość całkowita 185 mm</t>
  </si>
  <si>
    <t xml:space="preserve">Odgryzacz kostny typu beyer, zakrzywiony, z podwójną przekładnią, szerokość części roboczej 4 mm, długość całkowita 180 mm </t>
  </si>
  <si>
    <t xml:space="preserve">Odgryzacz kostny typu jansen, prosty, szerokość części roboczej 4 mm, długość całkowita 175 mm </t>
  </si>
  <si>
    <t xml:space="preserve">Odgryzacz kostny typu beyer, odgięty, szerokość części roboczej 3 mm, długość całkowita 180 mm </t>
  </si>
  <si>
    <t>Odgryzacz kostny typu luer-stille, zakrzywiony, szerokość szczęki 10,2 mm, długość całkowita 240 mm, jednoelementowa spężyna w uchwycie, z podwójną przekładnią bez widocznych połączeń śrubowych,</t>
  </si>
  <si>
    <t>Odgryzacz typu kerrison, kąt 130 stopni, otwarcie w górę, cienka stopka, szerokość szczęki 3mm, otwarcie szczęki 10mm, długość części pracującej 200mm, nierozkładany</t>
  </si>
  <si>
    <t>Odgryzacz typu kerrison, kąt 130 stopni, otwarcie w górę, cienka stopka, szerokość szczęki 4mm, otwarcie szczęki 12mm, długość części pracującej 200mm, nierozkładany</t>
  </si>
  <si>
    <t>Odgryzacz typu kerrison, kąt 130 stopni, otwarcie w górę, cienka stopka, szerokość szczęki 2mm, otwarcie szczęki 9mm, długość części pracującej 200mm, nierozkładany</t>
  </si>
  <si>
    <t>Odgryzacz typu caspar, prosty, szerokość części roboczej 2 mm, miseczka części roboczej pełna, bez ząbków na obwodzie, długość częśći roboczej 155 mm</t>
  </si>
  <si>
    <t>Odgryzacz typu caspar, prosty, szerokość szczęki 4mm, miseczka części roboczej pełna, bez ząbków na obwodzie, długość części roboczej 155mm</t>
  </si>
  <si>
    <t>Odgryzacz typu kerrison, kąt 130 stopni, otwarcie w górę, cienka stopka, szerokość szczęki 1mm, otwarcie szczęki 8mm, długość części pracującej 200mm, nierozkładany</t>
  </si>
  <si>
    <t>Łyżka kostna typu volkmann, szerokość części roboczej 3,6 mm, długość całkowita 180 mm</t>
  </si>
  <si>
    <t>Łyżka kostna typu volkmann, kształt części roboczej lekko owalny o średnicy 4,4mm, fig.00, długość całkowita 180mm</t>
  </si>
  <si>
    <t>Hak operacyjny typu coryllos, mały, część robocza 80x20 mm, długość całkowita 255 mm</t>
  </si>
  <si>
    <t>Dźwignia kostna typu quervain, lekko zakrzywiona, tępo zakończona, szerokość 6 mm, długość całkowita 195 mm</t>
  </si>
  <si>
    <t>Disektor i retraktor migdałkowy, typu hurd szerokość disektora 6 mm, szerokość retraktora 13 mm, długość całkowita 215 mm</t>
  </si>
  <si>
    <t>Uchwyt wiertarski do drutu, w kształcie litery t, uniwersalny, do drutów o średnicy 6-6,35mm, długość całkowita 150mm z oprawką trójszczękową</t>
  </si>
  <si>
    <t>Igła chirurgiczna, figura ga3, trójkątna, zakrzywiona 1,4 mm, długość całkowita 52 mm (opak).</t>
  </si>
  <si>
    <t>Igła chirurgiczna, figura ga4, trójkątna, zakrzywiona 1,4 mm, długość całkowita 45 mm (opak.)</t>
  </si>
  <si>
    <t>Igła chirurgiczna, figura ga5, trójkątna, zakrzywiona 1,3 mm, długość całkowita 37 mm (opak.)</t>
  </si>
  <si>
    <t>Zacisk histerektomijny, typu phaneuf, prosty, końcówka robocza 1x2 ząbki, długość całkowita 210 mm</t>
  </si>
  <si>
    <t>Kościotrzymacz typu verbrugge, mały, zakrzywiony w bok z zamkiem, szerokość części roboczej 5 mm, długość całkowita 175 mm</t>
  </si>
  <si>
    <t>Rozwieracz szczękowy typu roser-konig, szczęki z rowkami, skok 2,5mm, szerokość szczęki 11mm, długość całkowita 185mm</t>
  </si>
  <si>
    <t>Rozwieracz skórny typu weitlaner, półostry, zęby 3x4 zęby, długość całkowita 130mm</t>
  </si>
  <si>
    <t>Raspator typu semb, szerokość części roboczej 13 mm, długość całkowita 230 mm</t>
  </si>
  <si>
    <t>Raspator typu freer-yasargil, dwustronny, oba końce ostre, szerokość części roboczych 3 mm i 3 mm, długość całkowita 185 mm</t>
  </si>
  <si>
    <t>Raspator typu lambotte, szerokość części roboczej 15 mm, długość całkowita 215 mm</t>
  </si>
  <si>
    <t>Raspator zakrzywiony, część robocza o szerokości 6mm, prostokątna, długość całkowita 200mm</t>
  </si>
  <si>
    <t>Raspator typu cobb, delikatnie zakrzywiony, ostry, szerokość części roboczej 19mm, długość całkowita 280-290mm</t>
  </si>
  <si>
    <t>Piła drutowa gigli, 6-cześciowa, długość całkowita 500mm (opak.)</t>
  </si>
  <si>
    <t>Retraktor/rozwieracz skórny, typu weitlaner, półostry, 3x4 zęby, długość całkowita 165mm</t>
  </si>
  <si>
    <t>Retraktor/rozwieracz skórny, typu weitlaner, tępy, odgięty, 3x4 zęby, długość całkowita 165mm</t>
  </si>
  <si>
    <t>Kleszczyki naczyniowe typu kocher-ochsner, odgięte, skok ząbków 1,25mm, końcówka robocza 1x2 ząbki długość całkowita 260mm</t>
  </si>
  <si>
    <t xml:space="preserve">Kleszczyki naczyniowe typu kocher-ochsner proste skok ząbków 1,25 mm końcówka robocza 1x2 ząbki długość 260 mm  </t>
  </si>
  <si>
    <t>Osteotom typu lambotte, prosty, szerokość 4 mm, długość całkowita 230-245mm</t>
  </si>
  <si>
    <t>Osteotom typu lambotte, prosty, szerokość 10 mm, długość całkowita 230-245mm</t>
  </si>
  <si>
    <t>Osteotom typu lambotte, prosty, szerokość 13 mm długość całkowita 230-245 mm</t>
  </si>
  <si>
    <t>Osteotom typu lambotte, prosty, szerokość 15 mm, długość 230-245mm</t>
  </si>
  <si>
    <t>Raspator typu doyen, dla dzieci, lewostronnie zakrzywiony, długość całkowita 175 mm</t>
  </si>
  <si>
    <t>Raspator typu doyen, dla dzieci, prawostronnie zakrzywiony, długość całkowita 175 mm</t>
  </si>
  <si>
    <t>Raspator typu doyen, dla dorosłych, lewostronnie zakrzywiony, długość całkowita 175 mm</t>
  </si>
  <si>
    <t>Raspator typu doyen, dla dorosłych, prawostronnie zakrzywiony, długość całkowita 175 mm</t>
  </si>
  <si>
    <t>każde narzędzie oznaczone dodatkowym symbolem "ORSK Blok"</t>
  </si>
  <si>
    <t xml:space="preserve">Część nr 2  Narzędzia dla Bloku Operacyjnego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</si>
  <si>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Elewator/próbnik olivecrona, części robocze lekko wygięte, górna część robocza o szer. 1mm, dolna część robocza o szer. 2 mm, długość całkowita 240-245 mm</t>
  </si>
  <si>
    <t>Miarka stalowa wyskalowana w mm i calach, długość 150mm</t>
  </si>
  <si>
    <t>Kleszcze zaciskowe do trzymania drutu, uchwyt boczny, szczęki poprzecznie ząbkowane, z regulowanych zaciskiem, długość 240mm</t>
  </si>
  <si>
    <t>Hak nerwowy prosty 90 stopni, typu cushing/crile/dandy, 90 stopni, 4mm, długość 200-230mm</t>
  </si>
  <si>
    <t>Klamra do wyciągu duża, z drutu, z 3 haczykami, z kluczem, wysokość części roboczej 175mm, regulowany zakres szerokości od 60mm do 220mm</t>
  </si>
  <si>
    <t>Klamra do wyciągu mała,  z drutu, z 3 haczykami, z kluczem, wysokość części roboczej 115mm, regulowany zakres szerokości od 40mm do 140mm</t>
  </si>
  <si>
    <t>suma</t>
  </si>
  <si>
    <t xml:space="preserve">Część nr  4 Druty i wiertła dla Bloku Operacyjnego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</si>
  <si>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Część nr  3 Narzędzia specjalistyczne dla Bloku Operacyjnego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</si>
  <si>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Część nr  5 Narzędzia artroskopowe dla Bloku Operacyjnego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</si>
  <si>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Kleszcze artroskopowe szerokie, proste 0°, 3,4mm, cięgo prowadzone na zewnątrz</t>
  </si>
  <si>
    <t>Dokument podpisany elektronicznie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</si>
</sst>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[$-415]General"/>
    <numFmt numFmtId="166" formatCode="#,##0.00\ [$zł-415];[Red]\-#,##0.00\ [$zł-415]"/>
    <numFmt numFmtId="167" formatCode="#,##0.00_ ;\-#,##0.00\ "/>
  </numFmts>
  <fonts count="25">
    <font>
      <sz val="10"/>
      <name val="Arial CE"/>
      <charset val="238"/>
    </font>
    <font>
      <sz val="10"/>
      <name val="Arial CE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000000"/>
      <name val="Arial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i/>
      <u/>
      <sz val="11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4">
    <xf numFmtId="0" fontId="0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2" borderId="1" applyNumberFormat="0" applyAlignment="0" applyProtection="0"/>
    <xf numFmtId="0" fontId="4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9" fontId="1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11" borderId="9" applyNumberFormat="0" applyFont="0" applyAlignment="0" applyProtection="0"/>
    <xf numFmtId="165" fontId="15" fillId="0" borderId="0" applyBorder="0" applyProtection="0"/>
    <xf numFmtId="0" fontId="16" fillId="0" borderId="0"/>
  </cellStyleXfs>
  <cellXfs count="69">
    <xf numFmtId="0" fontId="0" fillId="0" borderId="0" xfId="0"/>
    <xf numFmtId="0" fontId="17" fillId="0" borderId="0" xfId="0" applyFont="1" applyAlignment="1">
      <alignment horizontal="center" vertical="center"/>
    </xf>
    <xf numFmtId="0" fontId="17" fillId="0" borderId="0" xfId="0" applyFont="1"/>
    <xf numFmtId="44" fontId="17" fillId="0" borderId="0" xfId="0" applyNumberFormat="1" applyFont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 wrapText="1"/>
    </xf>
    <xf numFmtId="9" fontId="17" fillId="0" borderId="10" xfId="16" applyFont="1" applyFill="1" applyBorder="1" applyAlignment="1">
      <alignment horizontal="center" vertical="center"/>
    </xf>
    <xf numFmtId="44" fontId="19" fillId="0" borderId="10" xfId="0" applyNumberFormat="1" applyFont="1" applyBorder="1" applyAlignment="1">
      <alignment horizontal="right" vertical="center"/>
    </xf>
    <xf numFmtId="9" fontId="19" fillId="0" borderId="10" xfId="16" applyFont="1" applyFill="1" applyBorder="1" applyAlignment="1">
      <alignment horizontal="center" vertical="center"/>
    </xf>
    <xf numFmtId="0" fontId="20" fillId="13" borderId="10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1" fillId="13" borderId="10" xfId="0" applyFont="1" applyFill="1" applyBorder="1" applyAlignment="1">
      <alignment horizontal="center" vertical="center"/>
    </xf>
    <xf numFmtId="0" fontId="21" fillId="13" borderId="10" xfId="0" applyFont="1" applyFill="1" applyBorder="1" applyAlignment="1">
      <alignment horizontal="center" vertical="center" wrapText="1"/>
    </xf>
    <xf numFmtId="0" fontId="19" fillId="13" borderId="10" xfId="0" applyFont="1" applyFill="1" applyBorder="1" applyAlignment="1">
      <alignment horizontal="center" vertical="center" wrapText="1"/>
    </xf>
    <xf numFmtId="0" fontId="19" fillId="13" borderId="10" xfId="0" applyFont="1" applyFill="1" applyBorder="1" applyAlignment="1">
      <alignment horizontal="center" vertical="center"/>
    </xf>
    <xf numFmtId="44" fontId="21" fillId="13" borderId="10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7" fillId="0" borderId="10" xfId="0" applyFont="1" applyBorder="1" applyAlignment="1">
      <alignment horizontal="left" vertical="center"/>
    </xf>
    <xf numFmtId="4" fontId="17" fillId="0" borderId="10" xfId="0" applyNumberFormat="1" applyFont="1" applyBorder="1" applyAlignment="1">
      <alignment vertical="center" wrapText="1"/>
    </xf>
    <xf numFmtId="167" fontId="17" fillId="0" borderId="10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9" fontId="18" fillId="0" borderId="0" xfId="0" applyNumberFormat="1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164" fontId="17" fillId="0" borderId="11" xfId="0" applyNumberFormat="1" applyFont="1" applyBorder="1" applyAlignment="1">
      <alignment vertical="center"/>
    </xf>
    <xf numFmtId="9" fontId="17" fillId="0" borderId="11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vertical="center"/>
    </xf>
    <xf numFmtId="9" fontId="17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vertical="center" wrapText="1"/>
    </xf>
    <xf numFmtId="0" fontId="19" fillId="0" borderId="10" xfId="23" applyFont="1" applyBorder="1" applyAlignment="1">
      <alignment horizontal="center" vertical="center"/>
    </xf>
    <xf numFmtId="0" fontId="17" fillId="0" borderId="10" xfId="0" applyFont="1" applyBorder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7" fillId="0" borderId="10" xfId="23" applyFont="1" applyBorder="1" applyAlignment="1">
      <alignment horizontal="left" vertical="center" wrapText="1"/>
    </xf>
    <xf numFmtId="0" fontId="19" fillId="0" borderId="12" xfId="23" applyFont="1" applyBorder="1" applyAlignment="1">
      <alignment horizontal="center" vertical="center"/>
    </xf>
    <xf numFmtId="0" fontId="17" fillId="0" borderId="10" xfId="23" applyFont="1" applyBorder="1" applyAlignment="1">
      <alignment vertical="center" wrapText="1"/>
    </xf>
    <xf numFmtId="9" fontId="19" fillId="0" borderId="1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/>
    </xf>
    <xf numFmtId="164" fontId="21" fillId="0" borderId="10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166" fontId="17" fillId="0" borderId="16" xfId="22" applyNumberFormat="1" applyFont="1" applyBorder="1" applyAlignment="1">
      <alignment horizontal="center" vertical="center"/>
    </xf>
    <xf numFmtId="0" fontId="17" fillId="0" borderId="10" xfId="23" applyFont="1" applyBorder="1" applyAlignment="1">
      <alignment horizontal="center" vertical="center"/>
    </xf>
    <xf numFmtId="166" fontId="17" fillId="0" borderId="17" xfId="22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vertical="center" wrapText="1"/>
    </xf>
    <xf numFmtId="9" fontId="18" fillId="0" borderId="10" xfId="16" applyFont="1" applyFill="1" applyBorder="1" applyAlignment="1">
      <alignment horizontal="center" vertical="center"/>
    </xf>
    <xf numFmtId="0" fontId="21" fillId="0" borderId="10" xfId="0" applyFont="1" applyBorder="1" applyAlignment="1">
      <alignment horizontal="right" vertical="center"/>
    </xf>
    <xf numFmtId="44" fontId="21" fillId="0" borderId="10" xfId="0" applyNumberFormat="1" applyFont="1" applyBorder="1" applyAlignment="1">
      <alignment horizontal="center" vertical="center"/>
    </xf>
    <xf numFmtId="44" fontId="19" fillId="0" borderId="1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10" xfId="0" applyFont="1" applyBorder="1" applyAlignment="1">
      <alignment horizontal="center" vertical="center"/>
    </xf>
    <xf numFmtId="44" fontId="17" fillId="0" borderId="10" xfId="0" applyNumberFormat="1" applyFont="1" applyBorder="1" applyAlignment="1">
      <alignment vertical="center"/>
    </xf>
    <xf numFmtId="9" fontId="17" fillId="0" borderId="10" xfId="16" applyFont="1" applyFill="1" applyBorder="1" applyAlignment="1">
      <alignment horizontal="center" vertical="center" wrapText="1"/>
    </xf>
    <xf numFmtId="0" fontId="17" fillId="12" borderId="10" xfId="23" applyFont="1" applyFill="1" applyBorder="1" applyAlignment="1">
      <alignment horizontal="center" vertical="center"/>
    </xf>
    <xf numFmtId="44" fontId="18" fillId="0" borderId="10" xfId="0" applyNumberFormat="1" applyFont="1" applyBorder="1" applyAlignment="1">
      <alignment vertical="center" wrapText="1"/>
    </xf>
    <xf numFmtId="0" fontId="17" fillId="0" borderId="15" xfId="23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right" vertical="center"/>
    </xf>
    <xf numFmtId="0" fontId="19" fillId="0" borderId="14" xfId="0" applyFont="1" applyBorder="1" applyAlignment="1">
      <alignment horizontal="right" vertical="center"/>
    </xf>
    <xf numFmtId="0" fontId="19" fillId="0" borderId="15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2" fillId="13" borderId="13" xfId="0" applyFont="1" applyFill="1" applyBorder="1" applyAlignment="1">
      <alignment horizontal="center" vertical="center" wrapText="1"/>
    </xf>
    <xf numFmtId="0" fontId="23" fillId="13" borderId="14" xfId="0" applyFont="1" applyFill="1" applyBorder="1" applyAlignment="1">
      <alignment horizontal="center" vertical="center" wrapText="1"/>
    </xf>
    <xf numFmtId="0" fontId="23" fillId="13" borderId="15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Excel Built-in Normal" xfId="22" xr:uid="{00000000-0005-0000-0000-000008000000}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3" xr:uid="{00000000-0005-0000-0000-000010000000}"/>
    <cellStyle name="Obliczenia" xfId="15" builtinId="22" customBuiltin="1"/>
    <cellStyle name="Procentowy" xfId="16" builtinId="5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colors>
    <mruColors>
      <color rgb="FFEDF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66"/>
  <sheetViews>
    <sheetView tabSelected="1" workbookViewId="0">
      <pane xSplit="2" ySplit="8" topLeftCell="C58" activePane="bottomRight" state="frozen"/>
      <selection pane="topRight" activeCell="C1" sqref="C1"/>
      <selection pane="bottomLeft" activeCell="A9" sqref="A9"/>
      <selection pane="bottomRight" sqref="A1:I66"/>
    </sheetView>
  </sheetViews>
  <sheetFormatPr defaultColWidth="9.140625" defaultRowHeight="12.75"/>
  <cols>
    <col min="1" max="1" width="5.42578125" style="1" customWidth="1"/>
    <col min="2" max="2" width="55" style="2" customWidth="1"/>
    <col min="3" max="3" width="7.85546875" style="1" customWidth="1"/>
    <col min="4" max="4" width="12.7109375" style="1" customWidth="1"/>
    <col min="5" max="5" width="18.5703125" style="1" customWidth="1"/>
    <col min="6" max="6" width="11.140625" style="1" customWidth="1"/>
    <col min="7" max="7" width="12.28515625" style="1" customWidth="1"/>
    <col min="8" max="8" width="8.42578125" style="3" customWidth="1"/>
    <col min="9" max="9" width="16" style="3" customWidth="1"/>
    <col min="10" max="10" width="16" style="1" customWidth="1"/>
    <col min="11" max="16384" width="9.140625" style="2"/>
  </cols>
  <sheetData>
    <row r="2" spans="1:13" s="1" customFormat="1" ht="16.5" customHeight="1">
      <c r="B2" s="42" t="s">
        <v>150</v>
      </c>
      <c r="G2" s="63" t="s">
        <v>148</v>
      </c>
      <c r="H2" s="63"/>
      <c r="I2" s="63"/>
    </row>
    <row r="3" spans="1:13" s="1" customFormat="1" ht="20.25" customHeight="1">
      <c r="B3" s="63" t="s">
        <v>149</v>
      </c>
      <c r="C3" s="63"/>
      <c r="D3" s="63"/>
      <c r="E3" s="63"/>
      <c r="F3" s="63"/>
      <c r="G3" s="63"/>
      <c r="H3" s="63"/>
      <c r="I3" s="63"/>
      <c r="J3" s="22"/>
      <c r="K3" s="22"/>
      <c r="L3" s="22"/>
      <c r="M3" s="22"/>
    </row>
    <row r="4" spans="1:13" s="1" customFormat="1" ht="17.25" customHeight="1"/>
    <row r="5" spans="1:13" s="22" customFormat="1" ht="30" customHeight="1">
      <c r="A5" s="64" t="s">
        <v>151</v>
      </c>
      <c r="B5" s="64"/>
      <c r="C5" s="64"/>
      <c r="D5" s="64"/>
      <c r="E5" s="64"/>
      <c r="F5" s="64"/>
      <c r="G5" s="64"/>
      <c r="H5" s="64"/>
      <c r="I5" s="64"/>
      <c r="J5" s="43"/>
      <c r="K5" s="43"/>
      <c r="L5" s="43"/>
      <c r="M5" s="43"/>
    </row>
    <row r="7" spans="1:13" s="18" customFormat="1" ht="40.5" customHeight="1">
      <c r="A7" s="12" t="s">
        <v>0</v>
      </c>
      <c r="B7" s="12" t="s">
        <v>1</v>
      </c>
      <c r="C7" s="13" t="s">
        <v>2</v>
      </c>
      <c r="D7" s="13" t="s">
        <v>3</v>
      </c>
      <c r="E7" s="14" t="s">
        <v>99</v>
      </c>
      <c r="F7" s="14" t="s">
        <v>100</v>
      </c>
      <c r="G7" s="15" t="s">
        <v>4</v>
      </c>
      <c r="H7" s="16" t="s">
        <v>97</v>
      </c>
      <c r="I7" s="16" t="s">
        <v>5</v>
      </c>
      <c r="J7" s="17"/>
    </row>
    <row r="8" spans="1:13" s="11" customFormat="1" ht="15.75" customHeigh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10"/>
    </row>
    <row r="9" spans="1:13" ht="35.1" customHeight="1">
      <c r="A9" s="4" t="s">
        <v>6</v>
      </c>
      <c r="B9" s="5" t="s">
        <v>145</v>
      </c>
      <c r="C9" s="4">
        <v>1</v>
      </c>
      <c r="D9" s="4" t="s">
        <v>7</v>
      </c>
      <c r="E9" s="4"/>
      <c r="F9" s="21"/>
      <c r="G9" s="20">
        <f>ROUND((C9*F9),2)</f>
        <v>0</v>
      </c>
      <c r="H9" s="6"/>
      <c r="I9" s="21">
        <f>ROUND(G9+(G9*H9),2)</f>
        <v>0</v>
      </c>
    </row>
    <row r="10" spans="1:13" ht="35.1" customHeight="1">
      <c r="A10" s="4" t="s">
        <v>8</v>
      </c>
      <c r="B10" s="5" t="s">
        <v>9</v>
      </c>
      <c r="C10" s="4">
        <v>5</v>
      </c>
      <c r="D10" s="4" t="s">
        <v>10</v>
      </c>
      <c r="E10" s="4"/>
      <c r="F10" s="21"/>
      <c r="G10" s="20">
        <f t="shared" ref="G10:G63" si="0">ROUND((C10*F10),2)</f>
        <v>0</v>
      </c>
      <c r="H10" s="6"/>
      <c r="I10" s="21">
        <f t="shared" ref="I10:I63" si="1">ROUND(G10+(G10*H10),2)</f>
        <v>0</v>
      </c>
    </row>
    <row r="11" spans="1:13" ht="35.1" customHeight="1">
      <c r="A11" s="4" t="s">
        <v>11</v>
      </c>
      <c r="B11" s="5" t="s">
        <v>12</v>
      </c>
      <c r="C11" s="4">
        <v>1</v>
      </c>
      <c r="D11" s="4" t="s">
        <v>13</v>
      </c>
      <c r="E11" s="4"/>
      <c r="F11" s="21"/>
      <c r="G11" s="20">
        <f t="shared" si="0"/>
        <v>0</v>
      </c>
      <c r="H11" s="6"/>
      <c r="I11" s="21">
        <f t="shared" si="1"/>
        <v>0</v>
      </c>
    </row>
    <row r="12" spans="1:13" ht="35.1" customHeight="1">
      <c r="A12" s="4" t="s">
        <v>14</v>
      </c>
      <c r="B12" s="5" t="s">
        <v>12</v>
      </c>
      <c r="C12" s="4">
        <v>1</v>
      </c>
      <c r="D12" s="4" t="s">
        <v>15</v>
      </c>
      <c r="E12" s="4"/>
      <c r="F12" s="21"/>
      <c r="G12" s="20">
        <f>ROUND((C12*F12),2)</f>
        <v>0</v>
      </c>
      <c r="H12" s="6"/>
      <c r="I12" s="21">
        <f t="shared" si="1"/>
        <v>0</v>
      </c>
    </row>
    <row r="13" spans="1:13" ht="35.1" customHeight="1">
      <c r="A13" s="4" t="s">
        <v>16</v>
      </c>
      <c r="B13" s="5" t="s">
        <v>17</v>
      </c>
      <c r="C13" s="4">
        <v>3</v>
      </c>
      <c r="D13" s="4" t="s">
        <v>18</v>
      </c>
      <c r="E13" s="4"/>
      <c r="F13" s="21"/>
      <c r="G13" s="20">
        <f t="shared" si="0"/>
        <v>0</v>
      </c>
      <c r="H13" s="6"/>
      <c r="I13" s="21">
        <f t="shared" si="1"/>
        <v>0</v>
      </c>
    </row>
    <row r="14" spans="1:13" ht="35.1" customHeight="1">
      <c r="A14" s="4" t="s">
        <v>19</v>
      </c>
      <c r="B14" s="5" t="s">
        <v>20</v>
      </c>
      <c r="C14" s="4">
        <v>1</v>
      </c>
      <c r="D14" s="4" t="s">
        <v>13</v>
      </c>
      <c r="E14" s="4"/>
      <c r="F14" s="21"/>
      <c r="G14" s="20">
        <f t="shared" si="0"/>
        <v>0</v>
      </c>
      <c r="H14" s="6"/>
      <c r="I14" s="21">
        <f t="shared" si="1"/>
        <v>0</v>
      </c>
    </row>
    <row r="15" spans="1:13" ht="35.1" customHeight="1">
      <c r="A15" s="4" t="s">
        <v>21</v>
      </c>
      <c r="B15" s="5" t="s">
        <v>20</v>
      </c>
      <c r="C15" s="4">
        <v>2</v>
      </c>
      <c r="D15" s="4" t="s">
        <v>18</v>
      </c>
      <c r="E15" s="4"/>
      <c r="F15" s="21"/>
      <c r="G15" s="20">
        <f t="shared" si="0"/>
        <v>0</v>
      </c>
      <c r="H15" s="6"/>
      <c r="I15" s="21">
        <f t="shared" si="1"/>
        <v>0</v>
      </c>
    </row>
    <row r="16" spans="1:13" ht="35.1" customHeight="1">
      <c r="A16" s="4" t="s">
        <v>22</v>
      </c>
      <c r="B16" s="5" t="s">
        <v>20</v>
      </c>
      <c r="C16" s="4">
        <v>1</v>
      </c>
      <c r="D16" s="4" t="s">
        <v>23</v>
      </c>
      <c r="E16" s="4"/>
      <c r="F16" s="21"/>
      <c r="G16" s="20">
        <f t="shared" si="0"/>
        <v>0</v>
      </c>
      <c r="H16" s="6"/>
      <c r="I16" s="21">
        <f t="shared" si="1"/>
        <v>0</v>
      </c>
    </row>
    <row r="17" spans="1:9" ht="35.1" customHeight="1">
      <c r="A17" s="4" t="s">
        <v>24</v>
      </c>
      <c r="B17" s="5" t="s">
        <v>20</v>
      </c>
      <c r="C17" s="4">
        <v>1</v>
      </c>
      <c r="D17" s="4" t="s">
        <v>15</v>
      </c>
      <c r="E17" s="4"/>
      <c r="F17" s="21"/>
      <c r="G17" s="20">
        <f t="shared" si="0"/>
        <v>0</v>
      </c>
      <c r="H17" s="6"/>
      <c r="I17" s="21">
        <f t="shared" si="1"/>
        <v>0</v>
      </c>
    </row>
    <row r="18" spans="1:9" ht="35.1" customHeight="1">
      <c r="A18" s="4" t="s">
        <v>25</v>
      </c>
      <c r="B18" s="5" t="s">
        <v>26</v>
      </c>
      <c r="C18" s="4">
        <v>8</v>
      </c>
      <c r="D18" s="4" t="s">
        <v>27</v>
      </c>
      <c r="E18" s="4"/>
      <c r="F18" s="21"/>
      <c r="G18" s="20">
        <f t="shared" si="0"/>
        <v>0</v>
      </c>
      <c r="H18" s="6"/>
      <c r="I18" s="21">
        <f t="shared" si="1"/>
        <v>0</v>
      </c>
    </row>
    <row r="19" spans="1:9" ht="35.1" customHeight="1">
      <c r="A19" s="4" t="s">
        <v>28</v>
      </c>
      <c r="B19" s="5" t="s">
        <v>26</v>
      </c>
      <c r="C19" s="4">
        <v>8</v>
      </c>
      <c r="D19" s="4" t="s">
        <v>29</v>
      </c>
      <c r="E19" s="4"/>
      <c r="F19" s="21"/>
      <c r="G19" s="20">
        <f t="shared" si="0"/>
        <v>0</v>
      </c>
      <c r="H19" s="6"/>
      <c r="I19" s="21">
        <f t="shared" si="1"/>
        <v>0</v>
      </c>
    </row>
    <row r="20" spans="1:9" ht="35.1" customHeight="1">
      <c r="A20" s="4" t="s">
        <v>30</v>
      </c>
      <c r="B20" s="5" t="s">
        <v>26</v>
      </c>
      <c r="C20" s="4">
        <v>20</v>
      </c>
      <c r="D20" s="4" t="s">
        <v>13</v>
      </c>
      <c r="E20" s="4"/>
      <c r="F20" s="21"/>
      <c r="G20" s="20">
        <f t="shared" si="0"/>
        <v>0</v>
      </c>
      <c r="H20" s="6"/>
      <c r="I20" s="21">
        <f t="shared" si="1"/>
        <v>0</v>
      </c>
    </row>
    <row r="21" spans="1:9" ht="35.1" customHeight="1">
      <c r="A21" s="4" t="s">
        <v>31</v>
      </c>
      <c r="B21" s="5" t="s">
        <v>26</v>
      </c>
      <c r="C21" s="4">
        <v>5</v>
      </c>
      <c r="D21" s="4" t="s">
        <v>32</v>
      </c>
      <c r="E21" s="4"/>
      <c r="F21" s="21"/>
      <c r="G21" s="20">
        <f t="shared" si="0"/>
        <v>0</v>
      </c>
      <c r="H21" s="6"/>
      <c r="I21" s="21">
        <f t="shared" si="1"/>
        <v>0</v>
      </c>
    </row>
    <row r="22" spans="1:9" ht="35.1" customHeight="1">
      <c r="A22" s="4" t="s">
        <v>33</v>
      </c>
      <c r="B22" s="5" t="s">
        <v>26</v>
      </c>
      <c r="C22" s="4">
        <v>4</v>
      </c>
      <c r="D22" s="4" t="s">
        <v>34</v>
      </c>
      <c r="E22" s="4"/>
      <c r="F22" s="21"/>
      <c r="G22" s="20">
        <f t="shared" si="0"/>
        <v>0</v>
      </c>
      <c r="H22" s="6"/>
      <c r="I22" s="21">
        <f t="shared" si="1"/>
        <v>0</v>
      </c>
    </row>
    <row r="23" spans="1:9" ht="35.1" customHeight="1">
      <c r="A23" s="4" t="s">
        <v>35</v>
      </c>
      <c r="B23" s="5" t="s">
        <v>26</v>
      </c>
      <c r="C23" s="4">
        <v>5</v>
      </c>
      <c r="D23" s="4" t="s">
        <v>7</v>
      </c>
      <c r="E23" s="4"/>
      <c r="F23" s="21"/>
      <c r="G23" s="20">
        <f t="shared" si="0"/>
        <v>0</v>
      </c>
      <c r="H23" s="6"/>
      <c r="I23" s="21">
        <f t="shared" si="1"/>
        <v>0</v>
      </c>
    </row>
    <row r="24" spans="1:9" ht="35.1" customHeight="1">
      <c r="A24" s="4" t="s">
        <v>36</v>
      </c>
      <c r="B24" s="5" t="s">
        <v>26</v>
      </c>
      <c r="C24" s="4">
        <v>5</v>
      </c>
      <c r="D24" s="4" t="s">
        <v>37</v>
      </c>
      <c r="E24" s="4"/>
      <c r="F24" s="21"/>
      <c r="G24" s="20">
        <f t="shared" si="0"/>
        <v>0</v>
      </c>
      <c r="H24" s="6"/>
      <c r="I24" s="21">
        <f t="shared" si="1"/>
        <v>0</v>
      </c>
    </row>
    <row r="25" spans="1:9" ht="35.1" customHeight="1">
      <c r="A25" s="4" t="s">
        <v>38</v>
      </c>
      <c r="B25" s="5" t="s">
        <v>26</v>
      </c>
      <c r="C25" s="4">
        <v>3</v>
      </c>
      <c r="D25" s="4" t="s">
        <v>23</v>
      </c>
      <c r="E25" s="4"/>
      <c r="F25" s="21"/>
      <c r="G25" s="20">
        <f t="shared" si="0"/>
        <v>0</v>
      </c>
      <c r="H25" s="6"/>
      <c r="I25" s="21">
        <f t="shared" si="1"/>
        <v>0</v>
      </c>
    </row>
    <row r="26" spans="1:9" ht="35.1" customHeight="1">
      <c r="A26" s="4" t="s">
        <v>39</v>
      </c>
      <c r="B26" s="5" t="s">
        <v>26</v>
      </c>
      <c r="C26" s="4">
        <v>2</v>
      </c>
      <c r="D26" s="4" t="s">
        <v>40</v>
      </c>
      <c r="E26" s="4"/>
      <c r="F26" s="21"/>
      <c r="G26" s="20">
        <f t="shared" si="0"/>
        <v>0</v>
      </c>
      <c r="H26" s="6"/>
      <c r="I26" s="21">
        <f t="shared" si="1"/>
        <v>0</v>
      </c>
    </row>
    <row r="27" spans="1:9" ht="35.1" customHeight="1">
      <c r="A27" s="4" t="s">
        <v>41</v>
      </c>
      <c r="B27" s="5" t="s">
        <v>26</v>
      </c>
      <c r="C27" s="4">
        <v>5</v>
      </c>
      <c r="D27" s="4" t="s">
        <v>15</v>
      </c>
      <c r="E27" s="4"/>
      <c r="F27" s="21"/>
      <c r="G27" s="20">
        <f t="shared" si="0"/>
        <v>0</v>
      </c>
      <c r="H27" s="6"/>
      <c r="I27" s="21">
        <f t="shared" si="1"/>
        <v>0</v>
      </c>
    </row>
    <row r="28" spans="1:9" ht="35.1" customHeight="1">
      <c r="A28" s="4" t="s">
        <v>42</v>
      </c>
      <c r="B28" s="5" t="s">
        <v>26</v>
      </c>
      <c r="C28" s="4">
        <v>10</v>
      </c>
      <c r="D28" s="4" t="s">
        <v>18</v>
      </c>
      <c r="E28" s="4"/>
      <c r="F28" s="21"/>
      <c r="G28" s="20">
        <f t="shared" si="0"/>
        <v>0</v>
      </c>
      <c r="H28" s="6"/>
      <c r="I28" s="21">
        <f t="shared" si="1"/>
        <v>0</v>
      </c>
    </row>
    <row r="29" spans="1:9" ht="35.1" customHeight="1">
      <c r="A29" s="4" t="s">
        <v>43</v>
      </c>
      <c r="B29" s="5" t="s">
        <v>44</v>
      </c>
      <c r="C29" s="4">
        <v>10</v>
      </c>
      <c r="D29" s="4" t="s">
        <v>45</v>
      </c>
      <c r="E29" s="4"/>
      <c r="F29" s="21"/>
      <c r="G29" s="20">
        <f t="shared" si="0"/>
        <v>0</v>
      </c>
      <c r="H29" s="6"/>
      <c r="I29" s="21">
        <f t="shared" si="1"/>
        <v>0</v>
      </c>
    </row>
    <row r="30" spans="1:9" ht="35.1" customHeight="1">
      <c r="A30" s="4" t="s">
        <v>46</v>
      </c>
      <c r="B30" s="5" t="s">
        <v>44</v>
      </c>
      <c r="C30" s="4">
        <v>5</v>
      </c>
      <c r="D30" s="4" t="s">
        <v>15</v>
      </c>
      <c r="E30" s="4"/>
      <c r="F30" s="21"/>
      <c r="G30" s="20">
        <f t="shared" si="0"/>
        <v>0</v>
      </c>
      <c r="H30" s="6"/>
      <c r="I30" s="21">
        <f t="shared" si="1"/>
        <v>0</v>
      </c>
    </row>
    <row r="31" spans="1:9" ht="35.1" customHeight="1">
      <c r="A31" s="4" t="s">
        <v>47</v>
      </c>
      <c r="B31" s="5" t="s">
        <v>44</v>
      </c>
      <c r="C31" s="4">
        <v>10</v>
      </c>
      <c r="D31" s="4" t="s">
        <v>18</v>
      </c>
      <c r="E31" s="4"/>
      <c r="F31" s="21"/>
      <c r="G31" s="20">
        <f t="shared" si="0"/>
        <v>0</v>
      </c>
      <c r="H31" s="6"/>
      <c r="I31" s="21">
        <f t="shared" si="1"/>
        <v>0</v>
      </c>
    </row>
    <row r="32" spans="1:9" ht="35.1" customHeight="1">
      <c r="A32" s="4" t="s">
        <v>48</v>
      </c>
      <c r="B32" s="5" t="s">
        <v>44</v>
      </c>
      <c r="C32" s="4">
        <v>10</v>
      </c>
      <c r="D32" s="4" t="s">
        <v>49</v>
      </c>
      <c r="E32" s="4"/>
      <c r="F32" s="21"/>
      <c r="G32" s="20">
        <f t="shared" si="0"/>
        <v>0</v>
      </c>
      <c r="H32" s="6"/>
      <c r="I32" s="21">
        <f t="shared" si="1"/>
        <v>0</v>
      </c>
    </row>
    <row r="33" spans="1:9" ht="35.1" customHeight="1">
      <c r="A33" s="4" t="s">
        <v>50</v>
      </c>
      <c r="B33" s="5" t="s">
        <v>51</v>
      </c>
      <c r="C33" s="4">
        <v>5</v>
      </c>
      <c r="D33" s="4" t="s">
        <v>27</v>
      </c>
      <c r="E33" s="4"/>
      <c r="F33" s="21"/>
      <c r="G33" s="20">
        <f t="shared" si="0"/>
        <v>0</v>
      </c>
      <c r="H33" s="6"/>
      <c r="I33" s="21">
        <f t="shared" si="1"/>
        <v>0</v>
      </c>
    </row>
    <row r="34" spans="1:9" ht="35.1" customHeight="1">
      <c r="A34" s="4" t="s">
        <v>52</v>
      </c>
      <c r="B34" s="5" t="s">
        <v>51</v>
      </c>
      <c r="C34" s="4">
        <v>10</v>
      </c>
      <c r="D34" s="4" t="s">
        <v>7</v>
      </c>
      <c r="E34" s="4"/>
      <c r="F34" s="21"/>
      <c r="G34" s="20">
        <f t="shared" si="0"/>
        <v>0</v>
      </c>
      <c r="H34" s="6"/>
      <c r="I34" s="21">
        <f t="shared" si="1"/>
        <v>0</v>
      </c>
    </row>
    <row r="35" spans="1:9" ht="35.1" customHeight="1">
      <c r="A35" s="4" t="s">
        <v>53</v>
      </c>
      <c r="B35" s="5" t="s">
        <v>51</v>
      </c>
      <c r="C35" s="4">
        <v>3</v>
      </c>
      <c r="D35" s="4" t="s">
        <v>23</v>
      </c>
      <c r="E35" s="4"/>
      <c r="F35" s="21"/>
      <c r="G35" s="20">
        <f t="shared" si="0"/>
        <v>0</v>
      </c>
      <c r="H35" s="6"/>
      <c r="I35" s="21">
        <f t="shared" si="1"/>
        <v>0</v>
      </c>
    </row>
    <row r="36" spans="1:9" ht="35.1" customHeight="1">
      <c r="A36" s="4" t="s">
        <v>54</v>
      </c>
      <c r="B36" s="5" t="s">
        <v>51</v>
      </c>
      <c r="C36" s="4">
        <v>5</v>
      </c>
      <c r="D36" s="4" t="s">
        <v>32</v>
      </c>
      <c r="E36" s="4"/>
      <c r="F36" s="21"/>
      <c r="G36" s="20">
        <f t="shared" si="0"/>
        <v>0</v>
      </c>
      <c r="H36" s="6"/>
      <c r="I36" s="21">
        <f t="shared" si="1"/>
        <v>0</v>
      </c>
    </row>
    <row r="37" spans="1:9" ht="35.1" customHeight="1">
      <c r="A37" s="4" t="s">
        <v>55</v>
      </c>
      <c r="B37" s="5" t="s">
        <v>51</v>
      </c>
      <c r="C37" s="4">
        <v>5</v>
      </c>
      <c r="D37" s="4" t="s">
        <v>13</v>
      </c>
      <c r="E37" s="4"/>
      <c r="F37" s="21"/>
      <c r="G37" s="20">
        <f t="shared" si="0"/>
        <v>0</v>
      </c>
      <c r="H37" s="6"/>
      <c r="I37" s="21">
        <f t="shared" si="1"/>
        <v>0</v>
      </c>
    </row>
    <row r="38" spans="1:9" ht="35.1" customHeight="1">
      <c r="A38" s="4" t="s">
        <v>56</v>
      </c>
      <c r="B38" s="5" t="s">
        <v>51</v>
      </c>
      <c r="C38" s="4">
        <v>6</v>
      </c>
      <c r="D38" s="4" t="s">
        <v>18</v>
      </c>
      <c r="E38" s="4"/>
      <c r="F38" s="21"/>
      <c r="G38" s="20">
        <f t="shared" si="0"/>
        <v>0</v>
      </c>
      <c r="H38" s="6"/>
      <c r="I38" s="21">
        <f t="shared" si="1"/>
        <v>0</v>
      </c>
    </row>
    <row r="39" spans="1:9" ht="35.1" customHeight="1">
      <c r="A39" s="4" t="s">
        <v>57</v>
      </c>
      <c r="B39" s="5" t="s">
        <v>58</v>
      </c>
      <c r="C39" s="4">
        <v>10</v>
      </c>
      <c r="D39" s="4" t="s">
        <v>10</v>
      </c>
      <c r="E39" s="4"/>
      <c r="F39" s="21"/>
      <c r="G39" s="20">
        <f t="shared" si="0"/>
        <v>0</v>
      </c>
      <c r="H39" s="6"/>
      <c r="I39" s="21">
        <f t="shared" si="1"/>
        <v>0</v>
      </c>
    </row>
    <row r="40" spans="1:9" ht="35.1" customHeight="1">
      <c r="A40" s="4" t="s">
        <v>59</v>
      </c>
      <c r="B40" s="5" t="s">
        <v>60</v>
      </c>
      <c r="C40" s="4">
        <v>1</v>
      </c>
      <c r="D40" s="4" t="s">
        <v>29</v>
      </c>
      <c r="E40" s="4"/>
      <c r="F40" s="21"/>
      <c r="G40" s="20">
        <f t="shared" si="0"/>
        <v>0</v>
      </c>
      <c r="H40" s="6"/>
      <c r="I40" s="21">
        <f t="shared" si="1"/>
        <v>0</v>
      </c>
    </row>
    <row r="41" spans="1:9" ht="35.1" customHeight="1">
      <c r="A41" s="4" t="s">
        <v>61</v>
      </c>
      <c r="B41" s="5" t="s">
        <v>62</v>
      </c>
      <c r="C41" s="4">
        <v>8</v>
      </c>
      <c r="D41" s="4" t="s">
        <v>10</v>
      </c>
      <c r="E41" s="4"/>
      <c r="F41" s="21"/>
      <c r="G41" s="20">
        <f t="shared" si="0"/>
        <v>0</v>
      </c>
      <c r="H41" s="6"/>
      <c r="I41" s="21">
        <f t="shared" si="1"/>
        <v>0</v>
      </c>
    </row>
    <row r="42" spans="1:9" ht="35.1" customHeight="1">
      <c r="A42" s="4" t="s">
        <v>63</v>
      </c>
      <c r="B42" s="5" t="s">
        <v>64</v>
      </c>
      <c r="C42" s="4">
        <v>2</v>
      </c>
      <c r="D42" s="4" t="s">
        <v>32</v>
      </c>
      <c r="E42" s="4"/>
      <c r="F42" s="21"/>
      <c r="G42" s="20">
        <f t="shared" si="0"/>
        <v>0</v>
      </c>
      <c r="H42" s="6"/>
      <c r="I42" s="21">
        <f t="shared" si="1"/>
        <v>0</v>
      </c>
    </row>
    <row r="43" spans="1:9" ht="35.1" customHeight="1">
      <c r="A43" s="4" t="s">
        <v>65</v>
      </c>
      <c r="B43" s="5" t="s">
        <v>144</v>
      </c>
      <c r="C43" s="4">
        <v>2</v>
      </c>
      <c r="D43" s="4" t="s">
        <v>7</v>
      </c>
      <c r="E43" s="4"/>
      <c r="F43" s="21"/>
      <c r="G43" s="20">
        <f t="shared" si="0"/>
        <v>0</v>
      </c>
      <c r="H43" s="6"/>
      <c r="I43" s="21">
        <f t="shared" si="1"/>
        <v>0</v>
      </c>
    </row>
    <row r="44" spans="1:9" ht="35.1" customHeight="1">
      <c r="A44" s="4" t="s">
        <v>66</v>
      </c>
      <c r="B44" s="5" t="s">
        <v>144</v>
      </c>
      <c r="C44" s="4">
        <v>2</v>
      </c>
      <c r="D44" s="4" t="s">
        <v>13</v>
      </c>
      <c r="E44" s="4"/>
      <c r="F44" s="21"/>
      <c r="G44" s="20">
        <f t="shared" si="0"/>
        <v>0</v>
      </c>
      <c r="H44" s="6"/>
      <c r="I44" s="21">
        <f t="shared" si="1"/>
        <v>0</v>
      </c>
    </row>
    <row r="45" spans="1:9" ht="35.1" customHeight="1">
      <c r="A45" s="4" t="s">
        <v>67</v>
      </c>
      <c r="B45" s="5" t="s">
        <v>146</v>
      </c>
      <c r="C45" s="4">
        <v>7</v>
      </c>
      <c r="D45" s="4" t="s">
        <v>68</v>
      </c>
      <c r="E45" s="4"/>
      <c r="F45" s="21"/>
      <c r="G45" s="20">
        <f t="shared" si="0"/>
        <v>0</v>
      </c>
      <c r="H45" s="6"/>
      <c r="I45" s="21">
        <f t="shared" si="1"/>
        <v>0</v>
      </c>
    </row>
    <row r="46" spans="1:9" ht="35.1" customHeight="1">
      <c r="A46" s="4" t="s">
        <v>69</v>
      </c>
      <c r="B46" s="5" t="s">
        <v>147</v>
      </c>
      <c r="C46" s="4">
        <v>9</v>
      </c>
      <c r="D46" s="4" t="s">
        <v>68</v>
      </c>
      <c r="E46" s="4"/>
      <c r="F46" s="21"/>
      <c r="G46" s="20">
        <f t="shared" si="0"/>
        <v>0</v>
      </c>
      <c r="H46" s="6"/>
      <c r="I46" s="21">
        <f t="shared" si="1"/>
        <v>0</v>
      </c>
    </row>
    <row r="47" spans="1:9" ht="35.1" customHeight="1">
      <c r="A47" s="4" t="s">
        <v>70</v>
      </c>
      <c r="B47" s="5" t="s">
        <v>71</v>
      </c>
      <c r="C47" s="4">
        <v>5</v>
      </c>
      <c r="D47" s="4" t="s">
        <v>37</v>
      </c>
      <c r="E47" s="4"/>
      <c r="F47" s="21"/>
      <c r="G47" s="20">
        <f t="shared" si="0"/>
        <v>0</v>
      </c>
      <c r="H47" s="6"/>
      <c r="I47" s="21">
        <f t="shared" si="1"/>
        <v>0</v>
      </c>
    </row>
    <row r="48" spans="1:9" ht="35.1" customHeight="1">
      <c r="A48" s="4" t="s">
        <v>72</v>
      </c>
      <c r="B48" s="5" t="s">
        <v>71</v>
      </c>
      <c r="C48" s="4">
        <v>6</v>
      </c>
      <c r="D48" s="4" t="s">
        <v>18</v>
      </c>
      <c r="E48" s="4"/>
      <c r="F48" s="21"/>
      <c r="G48" s="20">
        <f t="shared" si="0"/>
        <v>0</v>
      </c>
      <c r="H48" s="6"/>
      <c r="I48" s="21">
        <f t="shared" si="1"/>
        <v>0</v>
      </c>
    </row>
    <row r="49" spans="1:10" ht="35.1" customHeight="1">
      <c r="A49" s="4" t="s">
        <v>73</v>
      </c>
      <c r="B49" s="5" t="s">
        <v>71</v>
      </c>
      <c r="C49" s="4">
        <v>5</v>
      </c>
      <c r="D49" s="4" t="s">
        <v>40</v>
      </c>
      <c r="E49" s="4"/>
      <c r="F49" s="21"/>
      <c r="G49" s="20">
        <f t="shared" si="0"/>
        <v>0</v>
      </c>
      <c r="H49" s="6"/>
      <c r="I49" s="21">
        <f t="shared" si="1"/>
        <v>0</v>
      </c>
    </row>
    <row r="50" spans="1:10" ht="35.1" customHeight="1">
      <c r="A50" s="4" t="s">
        <v>74</v>
      </c>
      <c r="B50" s="5" t="s">
        <v>71</v>
      </c>
      <c r="C50" s="4">
        <v>2</v>
      </c>
      <c r="D50" s="4" t="s">
        <v>32</v>
      </c>
      <c r="E50" s="4"/>
      <c r="F50" s="21"/>
      <c r="G50" s="20">
        <f t="shared" si="0"/>
        <v>0</v>
      </c>
      <c r="H50" s="6"/>
      <c r="I50" s="21">
        <f t="shared" si="1"/>
        <v>0</v>
      </c>
    </row>
    <row r="51" spans="1:10" ht="35.1" customHeight="1">
      <c r="A51" s="4" t="s">
        <v>75</v>
      </c>
      <c r="B51" s="5" t="s">
        <v>71</v>
      </c>
      <c r="C51" s="4">
        <v>5</v>
      </c>
      <c r="D51" s="4" t="s">
        <v>13</v>
      </c>
      <c r="E51" s="4"/>
      <c r="F51" s="21"/>
      <c r="G51" s="20">
        <f t="shared" si="0"/>
        <v>0</v>
      </c>
      <c r="H51" s="6"/>
      <c r="I51" s="21">
        <f t="shared" si="1"/>
        <v>0</v>
      </c>
    </row>
    <row r="52" spans="1:10" ht="35.1" customHeight="1">
      <c r="A52" s="4" t="s">
        <v>76</v>
      </c>
      <c r="B52" s="5" t="s">
        <v>77</v>
      </c>
      <c r="C52" s="4">
        <v>10</v>
      </c>
      <c r="D52" s="4" t="s">
        <v>7</v>
      </c>
      <c r="E52" s="4"/>
      <c r="F52" s="21"/>
      <c r="G52" s="20">
        <f t="shared" si="0"/>
        <v>0</v>
      </c>
      <c r="H52" s="6"/>
      <c r="I52" s="21">
        <f t="shared" si="1"/>
        <v>0</v>
      </c>
    </row>
    <row r="53" spans="1:10" ht="35.1" customHeight="1">
      <c r="A53" s="4" t="s">
        <v>78</v>
      </c>
      <c r="B53" s="5" t="s">
        <v>77</v>
      </c>
      <c r="C53" s="4">
        <v>2</v>
      </c>
      <c r="D53" s="4" t="s">
        <v>32</v>
      </c>
      <c r="E53" s="4"/>
      <c r="F53" s="21"/>
      <c r="G53" s="20">
        <f t="shared" si="0"/>
        <v>0</v>
      </c>
      <c r="H53" s="6"/>
      <c r="I53" s="21">
        <f t="shared" si="1"/>
        <v>0</v>
      </c>
    </row>
    <row r="54" spans="1:10" ht="35.1" customHeight="1">
      <c r="A54" s="4" t="s">
        <v>79</v>
      </c>
      <c r="B54" s="5" t="s">
        <v>77</v>
      </c>
      <c r="C54" s="4">
        <v>5</v>
      </c>
      <c r="D54" s="4" t="s">
        <v>13</v>
      </c>
      <c r="E54" s="4"/>
      <c r="F54" s="21"/>
      <c r="G54" s="20">
        <f t="shared" si="0"/>
        <v>0</v>
      </c>
      <c r="H54" s="6"/>
      <c r="I54" s="21">
        <f t="shared" si="1"/>
        <v>0</v>
      </c>
    </row>
    <row r="55" spans="1:10" ht="40.5" customHeight="1">
      <c r="A55" s="4" t="s">
        <v>80</v>
      </c>
      <c r="B55" s="5" t="s">
        <v>81</v>
      </c>
      <c r="C55" s="4">
        <v>5</v>
      </c>
      <c r="D55" s="4" t="s">
        <v>40</v>
      </c>
      <c r="E55" s="4"/>
      <c r="F55" s="21"/>
      <c r="G55" s="20">
        <f t="shared" si="0"/>
        <v>0</v>
      </c>
      <c r="H55" s="6"/>
      <c r="I55" s="21">
        <f t="shared" si="1"/>
        <v>0</v>
      </c>
    </row>
    <row r="56" spans="1:10" ht="32.25" customHeight="1">
      <c r="A56" s="4" t="s">
        <v>82</v>
      </c>
      <c r="B56" s="5" t="s">
        <v>81</v>
      </c>
      <c r="C56" s="4">
        <v>6</v>
      </c>
      <c r="D56" s="4" t="s">
        <v>32</v>
      </c>
      <c r="E56" s="4"/>
      <c r="F56" s="21"/>
      <c r="G56" s="20">
        <f t="shared" si="0"/>
        <v>0</v>
      </c>
      <c r="H56" s="6"/>
      <c r="I56" s="21">
        <f t="shared" si="1"/>
        <v>0</v>
      </c>
    </row>
    <row r="57" spans="1:10" ht="32.25" customHeight="1">
      <c r="A57" s="4" t="s">
        <v>83</v>
      </c>
      <c r="B57" s="5" t="s">
        <v>84</v>
      </c>
      <c r="C57" s="4">
        <v>3</v>
      </c>
      <c r="D57" s="4" t="s">
        <v>32</v>
      </c>
      <c r="E57" s="4"/>
      <c r="F57" s="21"/>
      <c r="G57" s="20">
        <f t="shared" si="0"/>
        <v>0</v>
      </c>
      <c r="H57" s="6"/>
      <c r="I57" s="21">
        <f t="shared" si="1"/>
        <v>0</v>
      </c>
    </row>
    <row r="58" spans="1:10" ht="32.25" customHeight="1">
      <c r="A58" s="4" t="s">
        <v>85</v>
      </c>
      <c r="B58" s="5" t="s">
        <v>86</v>
      </c>
      <c r="C58" s="4">
        <v>2</v>
      </c>
      <c r="D58" s="4" t="s">
        <v>18</v>
      </c>
      <c r="E58" s="4"/>
      <c r="F58" s="21"/>
      <c r="G58" s="20">
        <f t="shared" si="0"/>
        <v>0</v>
      </c>
      <c r="H58" s="6"/>
      <c r="I58" s="21">
        <f t="shared" si="1"/>
        <v>0</v>
      </c>
    </row>
    <row r="59" spans="1:10" ht="32.25" customHeight="1">
      <c r="A59" s="4" t="s">
        <v>87</v>
      </c>
      <c r="B59" s="5" t="s">
        <v>86</v>
      </c>
      <c r="C59" s="4">
        <v>6</v>
      </c>
      <c r="D59" s="4" t="s">
        <v>88</v>
      </c>
      <c r="E59" s="4"/>
      <c r="F59" s="21"/>
      <c r="G59" s="20">
        <f t="shared" si="0"/>
        <v>0</v>
      </c>
      <c r="H59" s="6"/>
      <c r="I59" s="21">
        <f t="shared" si="1"/>
        <v>0</v>
      </c>
    </row>
    <row r="60" spans="1:10" ht="32.25" customHeight="1">
      <c r="A60" s="4" t="s">
        <v>89</v>
      </c>
      <c r="B60" s="5" t="s">
        <v>90</v>
      </c>
      <c r="C60" s="4">
        <v>1</v>
      </c>
      <c r="D60" s="4" t="s">
        <v>37</v>
      </c>
      <c r="E60" s="4"/>
      <c r="F60" s="21"/>
      <c r="G60" s="20">
        <f t="shared" si="0"/>
        <v>0</v>
      </c>
      <c r="H60" s="6"/>
      <c r="I60" s="21">
        <f t="shared" si="1"/>
        <v>0</v>
      </c>
    </row>
    <row r="61" spans="1:10" ht="32.25" customHeight="1">
      <c r="A61" s="4" t="s">
        <v>91</v>
      </c>
      <c r="B61" s="5" t="s">
        <v>90</v>
      </c>
      <c r="C61" s="4">
        <v>1</v>
      </c>
      <c r="D61" s="4" t="s">
        <v>7</v>
      </c>
      <c r="E61" s="4"/>
      <c r="F61" s="21"/>
      <c r="G61" s="20">
        <f t="shared" si="0"/>
        <v>0</v>
      </c>
      <c r="H61" s="6"/>
      <c r="I61" s="21">
        <f t="shared" si="1"/>
        <v>0</v>
      </c>
    </row>
    <row r="62" spans="1:10" ht="32.25" customHeight="1">
      <c r="A62" s="4" t="s">
        <v>92</v>
      </c>
      <c r="B62" s="5" t="s">
        <v>90</v>
      </c>
      <c r="C62" s="4">
        <v>1</v>
      </c>
      <c r="D62" s="4" t="s">
        <v>13</v>
      </c>
      <c r="E62" s="4"/>
      <c r="F62" s="21"/>
      <c r="G62" s="20">
        <f t="shared" si="0"/>
        <v>0</v>
      </c>
      <c r="H62" s="6"/>
      <c r="I62" s="21">
        <f t="shared" si="1"/>
        <v>0</v>
      </c>
    </row>
    <row r="63" spans="1:10" ht="32.25" customHeight="1">
      <c r="A63" s="4" t="s">
        <v>93</v>
      </c>
      <c r="B63" s="5" t="s">
        <v>94</v>
      </c>
      <c r="C63" s="4">
        <v>2</v>
      </c>
      <c r="D63" s="4" t="s">
        <v>13</v>
      </c>
      <c r="E63" s="4"/>
      <c r="F63" s="21"/>
      <c r="G63" s="20">
        <f t="shared" si="0"/>
        <v>0</v>
      </c>
      <c r="H63" s="6"/>
      <c r="I63" s="21">
        <f t="shared" si="1"/>
        <v>0</v>
      </c>
    </row>
    <row r="64" spans="1:10" ht="25.5" customHeight="1">
      <c r="A64" s="2"/>
      <c r="C64" s="2"/>
      <c r="D64" s="60" t="s">
        <v>95</v>
      </c>
      <c r="E64" s="61"/>
      <c r="F64" s="62"/>
      <c r="G64" s="7">
        <f>SUM(G9:G63)</f>
        <v>0</v>
      </c>
      <c r="H64" s="8"/>
      <c r="I64" s="7">
        <f>SUM(I9:I63)</f>
        <v>0</v>
      </c>
      <c r="J64" s="2"/>
    </row>
    <row r="66" spans="7:9" ht="15">
      <c r="G66" s="68" t="s">
        <v>254</v>
      </c>
      <c r="H66" s="68"/>
      <c r="I66" s="68"/>
    </row>
  </sheetData>
  <mergeCells count="5">
    <mergeCell ref="D64:F64"/>
    <mergeCell ref="B3:I3"/>
    <mergeCell ref="G2:I2"/>
    <mergeCell ref="A5:I5"/>
    <mergeCell ref="G66:I6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1"/>
  <sheetViews>
    <sheetView zoomScaleNormal="100" workbookViewId="0">
      <pane xSplit="2" ySplit="8" topLeftCell="C94" activePane="bottomRight" state="frozen"/>
      <selection pane="topRight" activeCell="C1" sqref="C1"/>
      <selection pane="bottomLeft" activeCell="A10" sqref="A10"/>
      <selection pane="bottomRight" sqref="A1:H101"/>
    </sheetView>
  </sheetViews>
  <sheetFormatPr defaultRowHeight="12.75"/>
  <cols>
    <col min="1" max="1" width="5.42578125" style="2" customWidth="1"/>
    <col min="2" max="2" width="60.7109375" style="2" customWidth="1"/>
    <col min="3" max="3" width="7.7109375" style="1" customWidth="1"/>
    <col min="4" max="4" width="22.140625" style="22" customWidth="1"/>
    <col min="5" max="5" width="11.140625" style="23" customWidth="1"/>
    <col min="6" max="6" width="12" style="24" customWidth="1"/>
    <col min="7" max="7" width="8.42578125" style="25" customWidth="1"/>
    <col min="8" max="8" width="16" style="24" customWidth="1"/>
    <col min="9" max="16384" width="9.140625" style="2"/>
  </cols>
  <sheetData>
    <row r="1" spans="1:12">
      <c r="A1" s="1"/>
      <c r="D1" s="1"/>
      <c r="E1" s="1"/>
      <c r="F1" s="1"/>
      <c r="G1" s="1"/>
      <c r="H1" s="3"/>
      <c r="I1" s="1"/>
    </row>
    <row r="2" spans="1:12" s="1" customFormat="1" ht="16.5" customHeight="1">
      <c r="B2" s="42" t="s">
        <v>150</v>
      </c>
      <c r="G2" s="63" t="s">
        <v>148</v>
      </c>
      <c r="H2" s="63"/>
    </row>
    <row r="3" spans="1:12" s="1" customFormat="1" ht="20.25" customHeight="1">
      <c r="B3" s="63" t="s">
        <v>149</v>
      </c>
      <c r="C3" s="63"/>
      <c r="D3" s="63"/>
      <c r="E3" s="63"/>
      <c r="F3" s="63"/>
      <c r="G3" s="63"/>
      <c r="H3" s="63"/>
      <c r="I3" s="22"/>
      <c r="J3" s="22"/>
      <c r="K3" s="22"/>
      <c r="L3" s="22"/>
    </row>
    <row r="4" spans="1:12" s="1" customFormat="1" ht="14.25" customHeight="1"/>
    <row r="5" spans="1:12" s="22" customFormat="1" ht="30" customHeight="1">
      <c r="A5" s="64" t="s">
        <v>242</v>
      </c>
      <c r="B5" s="64"/>
      <c r="C5" s="64"/>
      <c r="D5" s="64"/>
      <c r="E5" s="64"/>
      <c r="F5" s="64"/>
      <c r="G5" s="64"/>
      <c r="H5" s="64"/>
      <c r="I5" s="43"/>
      <c r="J5" s="43"/>
      <c r="K5" s="43"/>
      <c r="L5" s="43"/>
    </row>
    <row r="6" spans="1:12" ht="24.75" customHeight="1">
      <c r="A6" s="65" t="s">
        <v>241</v>
      </c>
      <c r="B6" s="66"/>
      <c r="C6" s="66"/>
      <c r="D6" s="66"/>
      <c r="E6" s="66"/>
      <c r="F6" s="66"/>
      <c r="G6" s="66"/>
      <c r="H6" s="67"/>
    </row>
    <row r="7" spans="1:12" s="18" customFormat="1" ht="40.5" customHeight="1">
      <c r="A7" s="12" t="s">
        <v>0</v>
      </c>
      <c r="B7" s="12" t="s">
        <v>1</v>
      </c>
      <c r="C7" s="13" t="s">
        <v>98</v>
      </c>
      <c r="D7" s="13" t="s">
        <v>99</v>
      </c>
      <c r="E7" s="14" t="s">
        <v>100</v>
      </c>
      <c r="F7" s="14" t="s">
        <v>4</v>
      </c>
      <c r="G7" s="16" t="s">
        <v>97</v>
      </c>
      <c r="H7" s="16" t="s">
        <v>5</v>
      </c>
      <c r="I7" s="17"/>
    </row>
    <row r="8" spans="1:12" s="11" customFormat="1" ht="15.75" customHeigh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10"/>
    </row>
    <row r="9" spans="1:12" ht="31.5" customHeight="1">
      <c r="A9" s="4" t="s">
        <v>6</v>
      </c>
      <c r="B9" s="5" t="s">
        <v>152</v>
      </c>
      <c r="C9" s="26">
        <v>2</v>
      </c>
      <c r="D9" s="19"/>
      <c r="E9" s="27"/>
      <c r="F9" s="40">
        <f>ROUND((C9*E9),2)</f>
        <v>0</v>
      </c>
      <c r="G9" s="28"/>
      <c r="H9" s="40">
        <f>ROUND(F9+(F9*G9),2)</f>
        <v>0</v>
      </c>
    </row>
    <row r="10" spans="1:12" ht="31.5" customHeight="1">
      <c r="A10" s="4" t="s">
        <v>8</v>
      </c>
      <c r="B10" s="5" t="s">
        <v>153</v>
      </c>
      <c r="C10" s="26">
        <v>6</v>
      </c>
      <c r="D10" s="5"/>
      <c r="E10" s="29"/>
      <c r="F10" s="40">
        <f t="shared" ref="F10:F73" si="0">ROUND((C10*E10),2)</f>
        <v>0</v>
      </c>
      <c r="G10" s="30"/>
      <c r="H10" s="40">
        <f t="shared" ref="H10:H73" si="1">ROUND(F10+(F10*G10),2)</f>
        <v>0</v>
      </c>
    </row>
    <row r="11" spans="1:12" ht="31.5" customHeight="1">
      <c r="A11" s="4" t="s">
        <v>11</v>
      </c>
      <c r="B11" s="5" t="s">
        <v>154</v>
      </c>
      <c r="C11" s="26">
        <v>3</v>
      </c>
      <c r="D11" s="5"/>
      <c r="E11" s="27"/>
      <c r="F11" s="40">
        <f t="shared" si="0"/>
        <v>0</v>
      </c>
      <c r="G11" s="28"/>
      <c r="H11" s="40">
        <f t="shared" si="1"/>
        <v>0</v>
      </c>
    </row>
    <row r="12" spans="1:12" ht="31.5" customHeight="1">
      <c r="A12" s="4" t="s">
        <v>14</v>
      </c>
      <c r="B12" s="5" t="s">
        <v>155</v>
      </c>
      <c r="C12" s="26">
        <v>3</v>
      </c>
      <c r="D12" s="5"/>
      <c r="E12" s="27"/>
      <c r="F12" s="40">
        <f t="shared" si="0"/>
        <v>0</v>
      </c>
      <c r="G12" s="28"/>
      <c r="H12" s="40">
        <f t="shared" si="1"/>
        <v>0</v>
      </c>
    </row>
    <row r="13" spans="1:12" ht="31.5" customHeight="1">
      <c r="A13" s="4" t="s">
        <v>16</v>
      </c>
      <c r="B13" s="5" t="s">
        <v>156</v>
      </c>
      <c r="C13" s="26">
        <v>3</v>
      </c>
      <c r="D13" s="5"/>
      <c r="E13" s="27"/>
      <c r="F13" s="40">
        <f t="shared" si="0"/>
        <v>0</v>
      </c>
      <c r="G13" s="28"/>
      <c r="H13" s="40">
        <f t="shared" si="1"/>
        <v>0</v>
      </c>
    </row>
    <row r="14" spans="1:12" ht="31.5" customHeight="1">
      <c r="A14" s="4" t="s">
        <v>19</v>
      </c>
      <c r="B14" s="5" t="s">
        <v>157</v>
      </c>
      <c r="C14" s="26">
        <v>6</v>
      </c>
      <c r="D14" s="5"/>
      <c r="E14" s="27"/>
      <c r="F14" s="40">
        <f t="shared" si="0"/>
        <v>0</v>
      </c>
      <c r="G14" s="28"/>
      <c r="H14" s="40">
        <f t="shared" si="1"/>
        <v>0</v>
      </c>
    </row>
    <row r="15" spans="1:12" ht="45.75" customHeight="1">
      <c r="A15" s="4" t="s">
        <v>21</v>
      </c>
      <c r="B15" s="5" t="s">
        <v>158</v>
      </c>
      <c r="C15" s="26">
        <v>5</v>
      </c>
      <c r="D15" s="31"/>
      <c r="E15" s="27"/>
      <c r="F15" s="40">
        <f t="shared" si="0"/>
        <v>0</v>
      </c>
      <c r="G15" s="28"/>
      <c r="H15" s="40">
        <f t="shared" si="1"/>
        <v>0</v>
      </c>
    </row>
    <row r="16" spans="1:12" ht="31.5" customHeight="1">
      <c r="A16" s="4" t="s">
        <v>22</v>
      </c>
      <c r="B16" s="5" t="s">
        <v>159</v>
      </c>
      <c r="C16" s="26">
        <f>1</f>
        <v>1</v>
      </c>
      <c r="D16" s="31"/>
      <c r="E16" s="29"/>
      <c r="F16" s="40">
        <f t="shared" si="0"/>
        <v>0</v>
      </c>
      <c r="G16" s="30"/>
      <c r="H16" s="40">
        <f t="shared" si="1"/>
        <v>0</v>
      </c>
    </row>
    <row r="17" spans="1:8" ht="31.5" customHeight="1">
      <c r="A17" s="4" t="s">
        <v>24</v>
      </c>
      <c r="B17" s="5" t="s">
        <v>160</v>
      </c>
      <c r="C17" s="32">
        <f>1</f>
        <v>1</v>
      </c>
      <c r="D17" s="33"/>
      <c r="E17" s="27"/>
      <c r="F17" s="40">
        <f t="shared" si="0"/>
        <v>0</v>
      </c>
      <c r="G17" s="28"/>
      <c r="H17" s="40">
        <f t="shared" si="1"/>
        <v>0</v>
      </c>
    </row>
    <row r="18" spans="1:8" ht="31.5" customHeight="1">
      <c r="A18" s="4" t="s">
        <v>25</v>
      </c>
      <c r="B18" s="5" t="s">
        <v>161</v>
      </c>
      <c r="C18" s="26">
        <v>5</v>
      </c>
      <c r="D18" s="19"/>
      <c r="E18" s="27"/>
      <c r="F18" s="40">
        <f t="shared" si="0"/>
        <v>0</v>
      </c>
      <c r="G18" s="28"/>
      <c r="H18" s="40">
        <f t="shared" si="1"/>
        <v>0</v>
      </c>
    </row>
    <row r="19" spans="1:8" ht="31.5" customHeight="1">
      <c r="A19" s="4" t="s">
        <v>28</v>
      </c>
      <c r="B19" s="5" t="s">
        <v>162</v>
      </c>
      <c r="C19" s="26">
        <v>2</v>
      </c>
      <c r="D19" s="19"/>
      <c r="E19" s="29"/>
      <c r="F19" s="40">
        <f t="shared" si="0"/>
        <v>0</v>
      </c>
      <c r="G19" s="30"/>
      <c r="H19" s="40">
        <f t="shared" si="1"/>
        <v>0</v>
      </c>
    </row>
    <row r="20" spans="1:8" ht="31.5" customHeight="1">
      <c r="A20" s="4" t="s">
        <v>30</v>
      </c>
      <c r="B20" s="5" t="s">
        <v>163</v>
      </c>
      <c r="C20" s="26">
        <v>2</v>
      </c>
      <c r="D20" s="19"/>
      <c r="E20" s="27"/>
      <c r="F20" s="40">
        <f t="shared" si="0"/>
        <v>0</v>
      </c>
      <c r="G20" s="28"/>
      <c r="H20" s="40">
        <f t="shared" si="1"/>
        <v>0</v>
      </c>
    </row>
    <row r="21" spans="1:8" ht="41.25" customHeight="1">
      <c r="A21" s="4" t="s">
        <v>31</v>
      </c>
      <c r="B21" s="5" t="s">
        <v>229</v>
      </c>
      <c r="C21" s="26">
        <v>2</v>
      </c>
      <c r="D21" s="31"/>
      <c r="E21" s="27"/>
      <c r="F21" s="40">
        <f t="shared" si="0"/>
        <v>0</v>
      </c>
      <c r="G21" s="28"/>
      <c r="H21" s="40">
        <f t="shared" si="1"/>
        <v>0</v>
      </c>
    </row>
    <row r="22" spans="1:8" ht="31.5" customHeight="1">
      <c r="A22" s="4" t="s">
        <v>33</v>
      </c>
      <c r="B22" s="5" t="s">
        <v>230</v>
      </c>
      <c r="C22" s="26">
        <f>1</f>
        <v>1</v>
      </c>
      <c r="D22" s="31"/>
      <c r="E22" s="29"/>
      <c r="F22" s="40">
        <f t="shared" si="0"/>
        <v>0</v>
      </c>
      <c r="G22" s="30"/>
      <c r="H22" s="40">
        <f t="shared" si="1"/>
        <v>0</v>
      </c>
    </row>
    <row r="23" spans="1:8" ht="31.5" customHeight="1">
      <c r="A23" s="4" t="s">
        <v>35</v>
      </c>
      <c r="B23" s="5" t="s">
        <v>164</v>
      </c>
      <c r="C23" s="26">
        <v>4</v>
      </c>
      <c r="D23" s="19"/>
      <c r="E23" s="27"/>
      <c r="F23" s="40">
        <f t="shared" si="0"/>
        <v>0</v>
      </c>
      <c r="G23" s="28"/>
      <c r="H23" s="40">
        <f t="shared" si="1"/>
        <v>0</v>
      </c>
    </row>
    <row r="24" spans="1:8" ht="31.5" customHeight="1">
      <c r="A24" s="4" t="s">
        <v>36</v>
      </c>
      <c r="B24" s="5" t="s">
        <v>231</v>
      </c>
      <c r="C24" s="26">
        <v>5</v>
      </c>
      <c r="D24" s="31"/>
      <c r="E24" s="27"/>
      <c r="F24" s="40">
        <f t="shared" si="0"/>
        <v>0</v>
      </c>
      <c r="G24" s="28"/>
      <c r="H24" s="40">
        <f t="shared" si="1"/>
        <v>0</v>
      </c>
    </row>
    <row r="25" spans="1:8" ht="31.5" customHeight="1">
      <c r="A25" s="4" t="s">
        <v>38</v>
      </c>
      <c r="B25" s="5" t="s">
        <v>232</v>
      </c>
      <c r="C25" s="26">
        <v>5</v>
      </c>
      <c r="D25" s="31"/>
      <c r="E25" s="27"/>
      <c r="F25" s="40">
        <f t="shared" si="0"/>
        <v>0</v>
      </c>
      <c r="G25" s="28"/>
      <c r="H25" s="40">
        <f t="shared" si="1"/>
        <v>0</v>
      </c>
    </row>
    <row r="26" spans="1:8" ht="31.5" customHeight="1">
      <c r="A26" s="4" t="s">
        <v>39</v>
      </c>
      <c r="B26" s="5" t="s">
        <v>165</v>
      </c>
      <c r="C26" s="26">
        <v>10</v>
      </c>
      <c r="D26" s="31"/>
      <c r="E26" s="27"/>
      <c r="F26" s="40">
        <f t="shared" si="0"/>
        <v>0</v>
      </c>
      <c r="G26" s="28"/>
      <c r="H26" s="40">
        <f t="shared" si="1"/>
        <v>0</v>
      </c>
    </row>
    <row r="27" spans="1:8" ht="31.5" customHeight="1">
      <c r="A27" s="4" t="s">
        <v>41</v>
      </c>
      <c r="B27" s="5" t="s">
        <v>166</v>
      </c>
      <c r="C27" s="26">
        <v>4</v>
      </c>
      <c r="D27" s="31"/>
      <c r="E27" s="27"/>
      <c r="F27" s="40">
        <f t="shared" si="0"/>
        <v>0</v>
      </c>
      <c r="G27" s="28"/>
      <c r="H27" s="40">
        <f t="shared" si="1"/>
        <v>0</v>
      </c>
    </row>
    <row r="28" spans="1:8" ht="46.5" customHeight="1">
      <c r="A28" s="4" t="s">
        <v>42</v>
      </c>
      <c r="B28" s="5" t="s">
        <v>167</v>
      </c>
      <c r="C28" s="26">
        <v>4</v>
      </c>
      <c r="D28" s="31"/>
      <c r="E28" s="27"/>
      <c r="F28" s="40">
        <f t="shared" si="0"/>
        <v>0</v>
      </c>
      <c r="G28" s="28"/>
      <c r="H28" s="40">
        <f t="shared" si="1"/>
        <v>0</v>
      </c>
    </row>
    <row r="29" spans="1:8" ht="31.5" customHeight="1">
      <c r="A29" s="4" t="s">
        <v>43</v>
      </c>
      <c r="B29" s="5" t="s">
        <v>168</v>
      </c>
      <c r="C29" s="34">
        <v>3</v>
      </c>
      <c r="D29" s="31"/>
      <c r="E29" s="27"/>
      <c r="F29" s="40">
        <f t="shared" si="0"/>
        <v>0</v>
      </c>
      <c r="G29" s="28"/>
      <c r="H29" s="40">
        <f t="shared" si="1"/>
        <v>0</v>
      </c>
    </row>
    <row r="30" spans="1:8" ht="31.5" customHeight="1">
      <c r="A30" s="4" t="s">
        <v>46</v>
      </c>
      <c r="B30" s="5" t="s">
        <v>169</v>
      </c>
      <c r="C30" s="34">
        <v>3</v>
      </c>
      <c r="D30" s="33"/>
      <c r="E30" s="27"/>
      <c r="F30" s="40">
        <f t="shared" si="0"/>
        <v>0</v>
      </c>
      <c r="G30" s="28"/>
      <c r="H30" s="40">
        <f t="shared" si="1"/>
        <v>0</v>
      </c>
    </row>
    <row r="31" spans="1:8" ht="31.5" customHeight="1">
      <c r="A31" s="4" t="s">
        <v>47</v>
      </c>
      <c r="B31" s="5" t="s">
        <v>170</v>
      </c>
      <c r="C31" s="34">
        <v>3</v>
      </c>
      <c r="D31" s="33"/>
      <c r="E31" s="27"/>
      <c r="F31" s="40">
        <f t="shared" si="0"/>
        <v>0</v>
      </c>
      <c r="G31" s="28"/>
      <c r="H31" s="40">
        <f t="shared" si="1"/>
        <v>0</v>
      </c>
    </row>
    <row r="32" spans="1:8" ht="41.25" customHeight="1">
      <c r="A32" s="4" t="s">
        <v>48</v>
      </c>
      <c r="B32" s="5" t="s">
        <v>171</v>
      </c>
      <c r="C32" s="34">
        <v>7</v>
      </c>
      <c r="D32" s="31"/>
      <c r="E32" s="27"/>
      <c r="F32" s="40">
        <f t="shared" si="0"/>
        <v>0</v>
      </c>
      <c r="G32" s="28"/>
      <c r="H32" s="40">
        <f t="shared" si="1"/>
        <v>0</v>
      </c>
    </row>
    <row r="33" spans="1:8" ht="31.5" customHeight="1">
      <c r="A33" s="4" t="s">
        <v>50</v>
      </c>
      <c r="B33" s="5" t="s">
        <v>172</v>
      </c>
      <c r="C33" s="34">
        <v>3</v>
      </c>
      <c r="D33" s="31"/>
      <c r="E33" s="27"/>
      <c r="F33" s="40">
        <f t="shared" si="0"/>
        <v>0</v>
      </c>
      <c r="G33" s="28"/>
      <c r="H33" s="40">
        <f t="shared" si="1"/>
        <v>0</v>
      </c>
    </row>
    <row r="34" spans="1:8" ht="39.75" customHeight="1">
      <c r="A34" s="4" t="s">
        <v>52</v>
      </c>
      <c r="B34" s="5" t="s">
        <v>173</v>
      </c>
      <c r="C34" s="26">
        <f>1+1</f>
        <v>2</v>
      </c>
      <c r="D34" s="31"/>
      <c r="E34" s="27"/>
      <c r="F34" s="40">
        <f t="shared" si="0"/>
        <v>0</v>
      </c>
      <c r="G34" s="28"/>
      <c r="H34" s="40">
        <f t="shared" si="1"/>
        <v>0</v>
      </c>
    </row>
    <row r="35" spans="1:8" ht="31.5" customHeight="1">
      <c r="A35" s="4" t="s">
        <v>53</v>
      </c>
      <c r="B35" s="5" t="s">
        <v>174</v>
      </c>
      <c r="C35" s="26">
        <v>3</v>
      </c>
      <c r="D35" s="31"/>
      <c r="E35" s="27"/>
      <c r="F35" s="40">
        <f t="shared" si="0"/>
        <v>0</v>
      </c>
      <c r="G35" s="28"/>
      <c r="H35" s="40">
        <f t="shared" si="1"/>
        <v>0</v>
      </c>
    </row>
    <row r="36" spans="1:8" ht="60.75" customHeight="1">
      <c r="A36" s="4" t="s">
        <v>54</v>
      </c>
      <c r="B36" s="5" t="s">
        <v>175</v>
      </c>
      <c r="C36" s="26">
        <v>3</v>
      </c>
      <c r="D36" s="19"/>
      <c r="E36" s="27"/>
      <c r="F36" s="40">
        <f t="shared" si="0"/>
        <v>0</v>
      </c>
      <c r="G36" s="28"/>
      <c r="H36" s="40">
        <f t="shared" si="1"/>
        <v>0</v>
      </c>
    </row>
    <row r="37" spans="1:8" ht="31.5" customHeight="1">
      <c r="A37" s="4" t="s">
        <v>55</v>
      </c>
      <c r="B37" s="5" t="s">
        <v>176</v>
      </c>
      <c r="C37" s="26">
        <v>7</v>
      </c>
      <c r="D37" s="19"/>
      <c r="E37" s="27"/>
      <c r="F37" s="40">
        <f t="shared" si="0"/>
        <v>0</v>
      </c>
      <c r="G37" s="28"/>
      <c r="H37" s="40">
        <f t="shared" si="1"/>
        <v>0</v>
      </c>
    </row>
    <row r="38" spans="1:8" ht="31.5" customHeight="1">
      <c r="A38" s="4" t="s">
        <v>56</v>
      </c>
      <c r="B38" s="5" t="s">
        <v>177</v>
      </c>
      <c r="C38" s="26">
        <v>10</v>
      </c>
      <c r="D38" s="19"/>
      <c r="E38" s="27"/>
      <c r="F38" s="40">
        <f t="shared" si="0"/>
        <v>0</v>
      </c>
      <c r="G38" s="28"/>
      <c r="H38" s="40">
        <f t="shared" si="1"/>
        <v>0</v>
      </c>
    </row>
    <row r="39" spans="1:8" ht="31.5" customHeight="1">
      <c r="A39" s="4" t="s">
        <v>57</v>
      </c>
      <c r="B39" s="5" t="s">
        <v>178</v>
      </c>
      <c r="C39" s="26">
        <v>5</v>
      </c>
      <c r="D39" s="19"/>
      <c r="E39" s="27"/>
      <c r="F39" s="40">
        <f t="shared" si="0"/>
        <v>0</v>
      </c>
      <c r="G39" s="28"/>
      <c r="H39" s="40">
        <f t="shared" si="1"/>
        <v>0</v>
      </c>
    </row>
    <row r="40" spans="1:8" ht="31.5" customHeight="1">
      <c r="A40" s="4" t="s">
        <v>59</v>
      </c>
      <c r="B40" s="5" t="s">
        <v>179</v>
      </c>
      <c r="C40" s="26">
        <v>2</v>
      </c>
      <c r="D40" s="19"/>
      <c r="E40" s="29"/>
      <c r="F40" s="40">
        <f t="shared" si="0"/>
        <v>0</v>
      </c>
      <c r="G40" s="30"/>
      <c r="H40" s="40">
        <f t="shared" si="1"/>
        <v>0</v>
      </c>
    </row>
    <row r="41" spans="1:8" ht="31.5" customHeight="1">
      <c r="A41" s="4" t="s">
        <v>61</v>
      </c>
      <c r="B41" s="5" t="s">
        <v>180</v>
      </c>
      <c r="C41" s="34">
        <v>3</v>
      </c>
      <c r="D41" s="31"/>
      <c r="E41" s="27"/>
      <c r="F41" s="40">
        <f t="shared" si="0"/>
        <v>0</v>
      </c>
      <c r="G41" s="28"/>
      <c r="H41" s="40">
        <f t="shared" si="1"/>
        <v>0</v>
      </c>
    </row>
    <row r="42" spans="1:8" ht="31.5" customHeight="1">
      <c r="A42" s="4" t="s">
        <v>63</v>
      </c>
      <c r="B42" s="35" t="s">
        <v>181</v>
      </c>
      <c r="C42" s="32">
        <f>2</f>
        <v>2</v>
      </c>
      <c r="D42" s="33"/>
      <c r="E42" s="27"/>
      <c r="F42" s="40">
        <f t="shared" si="0"/>
        <v>0</v>
      </c>
      <c r="G42" s="28"/>
      <c r="H42" s="40">
        <f t="shared" si="1"/>
        <v>0</v>
      </c>
    </row>
    <row r="43" spans="1:8" ht="42" customHeight="1">
      <c r="A43" s="4" t="s">
        <v>65</v>
      </c>
      <c r="B43" s="5" t="s">
        <v>182</v>
      </c>
      <c r="C43" s="32">
        <f>1+1</f>
        <v>2</v>
      </c>
      <c r="D43" s="31"/>
      <c r="E43" s="27"/>
      <c r="F43" s="40">
        <f t="shared" si="0"/>
        <v>0</v>
      </c>
      <c r="G43" s="28"/>
      <c r="H43" s="40">
        <f t="shared" si="1"/>
        <v>0</v>
      </c>
    </row>
    <row r="44" spans="1:8" ht="31.5" customHeight="1">
      <c r="A44" s="4" t="s">
        <v>66</v>
      </c>
      <c r="B44" s="5" t="s">
        <v>183</v>
      </c>
      <c r="C44" s="26">
        <v>4</v>
      </c>
      <c r="D44" s="5"/>
      <c r="E44" s="29"/>
      <c r="F44" s="40">
        <f t="shared" si="0"/>
        <v>0</v>
      </c>
      <c r="G44" s="30"/>
      <c r="H44" s="40">
        <f t="shared" si="1"/>
        <v>0</v>
      </c>
    </row>
    <row r="45" spans="1:8" ht="31.5" customHeight="1">
      <c r="A45" s="4" t="s">
        <v>67</v>
      </c>
      <c r="B45" s="35" t="s">
        <v>184</v>
      </c>
      <c r="C45" s="32">
        <v>2</v>
      </c>
      <c r="D45" s="31"/>
      <c r="E45" s="27"/>
      <c r="F45" s="40">
        <f t="shared" si="0"/>
        <v>0</v>
      </c>
      <c r="G45" s="28"/>
      <c r="H45" s="40">
        <f t="shared" si="1"/>
        <v>0</v>
      </c>
    </row>
    <row r="46" spans="1:8" ht="31.5" customHeight="1">
      <c r="A46" s="4" t="s">
        <v>69</v>
      </c>
      <c r="B46" s="5" t="s">
        <v>185</v>
      </c>
      <c r="C46" s="26">
        <v>2</v>
      </c>
      <c r="D46" s="5"/>
      <c r="E46" s="29"/>
      <c r="F46" s="40">
        <f t="shared" si="0"/>
        <v>0</v>
      </c>
      <c r="G46" s="30"/>
      <c r="H46" s="40">
        <f t="shared" si="1"/>
        <v>0</v>
      </c>
    </row>
    <row r="47" spans="1:8" ht="45" customHeight="1">
      <c r="A47" s="4" t="s">
        <v>70</v>
      </c>
      <c r="B47" s="5" t="s">
        <v>186</v>
      </c>
      <c r="C47" s="26">
        <v>5</v>
      </c>
      <c r="D47" s="5"/>
      <c r="E47" s="27"/>
      <c r="F47" s="40">
        <f t="shared" si="0"/>
        <v>0</v>
      </c>
      <c r="G47" s="28"/>
      <c r="H47" s="40">
        <f t="shared" si="1"/>
        <v>0</v>
      </c>
    </row>
    <row r="48" spans="1:8" ht="43.5" customHeight="1">
      <c r="A48" s="4" t="s">
        <v>72</v>
      </c>
      <c r="B48" s="5" t="s">
        <v>187</v>
      </c>
      <c r="C48" s="34">
        <v>2</v>
      </c>
      <c r="D48" s="31"/>
      <c r="E48" s="27"/>
      <c r="F48" s="40">
        <f t="shared" si="0"/>
        <v>0</v>
      </c>
      <c r="G48" s="28"/>
      <c r="H48" s="40">
        <f t="shared" si="1"/>
        <v>0</v>
      </c>
    </row>
    <row r="49" spans="1:8" ht="33.75" customHeight="1">
      <c r="A49" s="4" t="s">
        <v>73</v>
      </c>
      <c r="B49" s="5" t="s">
        <v>188</v>
      </c>
      <c r="C49" s="34">
        <v>3</v>
      </c>
      <c r="D49" s="31"/>
      <c r="E49" s="27"/>
      <c r="F49" s="40">
        <f t="shared" si="0"/>
        <v>0</v>
      </c>
      <c r="G49" s="28"/>
      <c r="H49" s="40">
        <f t="shared" si="1"/>
        <v>0</v>
      </c>
    </row>
    <row r="50" spans="1:8" ht="42" customHeight="1">
      <c r="A50" s="4" t="s">
        <v>74</v>
      </c>
      <c r="B50" s="5" t="s">
        <v>189</v>
      </c>
      <c r="C50" s="34">
        <v>3</v>
      </c>
      <c r="D50" s="33"/>
      <c r="E50" s="27"/>
      <c r="F50" s="40">
        <f t="shared" si="0"/>
        <v>0</v>
      </c>
      <c r="G50" s="28"/>
      <c r="H50" s="40">
        <f t="shared" si="1"/>
        <v>0</v>
      </c>
    </row>
    <row r="51" spans="1:8" ht="42" customHeight="1">
      <c r="A51" s="4" t="s">
        <v>75</v>
      </c>
      <c r="B51" s="5" t="s">
        <v>190</v>
      </c>
      <c r="C51" s="34">
        <v>3</v>
      </c>
      <c r="D51" s="31"/>
      <c r="E51" s="27"/>
      <c r="F51" s="40">
        <f t="shared" si="0"/>
        <v>0</v>
      </c>
      <c r="G51" s="28"/>
      <c r="H51" s="40">
        <f t="shared" si="1"/>
        <v>0</v>
      </c>
    </row>
    <row r="52" spans="1:8" ht="42" customHeight="1">
      <c r="A52" s="4" t="s">
        <v>76</v>
      </c>
      <c r="B52" s="5" t="s">
        <v>191</v>
      </c>
      <c r="C52" s="34">
        <v>1</v>
      </c>
      <c r="D52" s="31"/>
      <c r="E52" s="27"/>
      <c r="F52" s="40">
        <f t="shared" si="0"/>
        <v>0</v>
      </c>
      <c r="G52" s="28"/>
      <c r="H52" s="40">
        <f t="shared" si="1"/>
        <v>0</v>
      </c>
    </row>
    <row r="53" spans="1:8" ht="42" customHeight="1">
      <c r="A53" s="4" t="s">
        <v>78</v>
      </c>
      <c r="B53" s="5" t="s">
        <v>190</v>
      </c>
      <c r="C53" s="34">
        <v>1</v>
      </c>
      <c r="D53" s="31"/>
      <c r="E53" s="27"/>
      <c r="F53" s="40">
        <f t="shared" si="0"/>
        <v>0</v>
      </c>
      <c r="G53" s="28"/>
      <c r="H53" s="40">
        <f t="shared" si="1"/>
        <v>0</v>
      </c>
    </row>
    <row r="54" spans="1:8" ht="33.75" customHeight="1">
      <c r="A54" s="4" t="s">
        <v>79</v>
      </c>
      <c r="B54" s="5" t="s">
        <v>192</v>
      </c>
      <c r="C54" s="34">
        <f>1</f>
        <v>1</v>
      </c>
      <c r="D54" s="31"/>
      <c r="E54" s="27"/>
      <c r="F54" s="40">
        <f t="shared" si="0"/>
        <v>0</v>
      </c>
      <c r="G54" s="28"/>
      <c r="H54" s="40">
        <f t="shared" si="1"/>
        <v>0</v>
      </c>
    </row>
    <row r="55" spans="1:8" ht="33.75" customHeight="1">
      <c r="A55" s="4" t="s">
        <v>80</v>
      </c>
      <c r="B55" s="5" t="s">
        <v>193</v>
      </c>
      <c r="C55" s="34">
        <v>15</v>
      </c>
      <c r="D55" s="31"/>
      <c r="E55" s="27"/>
      <c r="F55" s="40">
        <f t="shared" si="0"/>
        <v>0</v>
      </c>
      <c r="G55" s="28"/>
      <c r="H55" s="40">
        <f t="shared" si="1"/>
        <v>0</v>
      </c>
    </row>
    <row r="56" spans="1:8" ht="33.75" customHeight="1">
      <c r="A56" s="4" t="s">
        <v>82</v>
      </c>
      <c r="B56" s="5" t="s">
        <v>194</v>
      </c>
      <c r="C56" s="34">
        <v>2</v>
      </c>
      <c r="D56" s="31"/>
      <c r="E56" s="27"/>
      <c r="F56" s="40">
        <f t="shared" si="0"/>
        <v>0</v>
      </c>
      <c r="G56" s="28"/>
      <c r="H56" s="40">
        <f t="shared" si="1"/>
        <v>0</v>
      </c>
    </row>
    <row r="57" spans="1:8" ht="33.75" customHeight="1">
      <c r="A57" s="4" t="s">
        <v>83</v>
      </c>
      <c r="B57" s="5" t="s">
        <v>195</v>
      </c>
      <c r="C57" s="32">
        <v>2</v>
      </c>
      <c r="D57" s="31"/>
      <c r="E57" s="27"/>
      <c r="F57" s="40">
        <f t="shared" si="0"/>
        <v>0</v>
      </c>
      <c r="G57" s="28"/>
      <c r="H57" s="40">
        <f t="shared" si="1"/>
        <v>0</v>
      </c>
    </row>
    <row r="58" spans="1:8" ht="47.25" customHeight="1">
      <c r="A58" s="4" t="s">
        <v>85</v>
      </c>
      <c r="B58" s="5" t="s">
        <v>196</v>
      </c>
      <c r="C58" s="26">
        <v>15</v>
      </c>
      <c r="D58" s="31"/>
      <c r="E58" s="27"/>
      <c r="F58" s="40">
        <f t="shared" si="0"/>
        <v>0</v>
      </c>
      <c r="G58" s="28"/>
      <c r="H58" s="40">
        <f t="shared" si="1"/>
        <v>0</v>
      </c>
    </row>
    <row r="59" spans="1:8" ht="33.75" customHeight="1">
      <c r="A59" s="4" t="s">
        <v>87</v>
      </c>
      <c r="B59" s="5" t="s">
        <v>197</v>
      </c>
      <c r="C59" s="34">
        <f>1</f>
        <v>1</v>
      </c>
      <c r="D59" s="31"/>
      <c r="E59" s="27"/>
      <c r="F59" s="40">
        <f t="shared" si="0"/>
        <v>0</v>
      </c>
      <c r="G59" s="28"/>
      <c r="H59" s="40">
        <f t="shared" si="1"/>
        <v>0</v>
      </c>
    </row>
    <row r="60" spans="1:8" ht="33.75" customHeight="1">
      <c r="A60" s="4" t="s">
        <v>89</v>
      </c>
      <c r="B60" s="5" t="s">
        <v>198</v>
      </c>
      <c r="C60" s="26">
        <f>1</f>
        <v>1</v>
      </c>
      <c r="D60" s="31"/>
      <c r="E60" s="27"/>
      <c r="F60" s="40">
        <f t="shared" si="0"/>
        <v>0</v>
      </c>
      <c r="G60" s="28"/>
      <c r="H60" s="40">
        <f t="shared" si="1"/>
        <v>0</v>
      </c>
    </row>
    <row r="61" spans="1:8" ht="33.75" customHeight="1">
      <c r="A61" s="4" t="s">
        <v>91</v>
      </c>
      <c r="B61" s="5" t="s">
        <v>199</v>
      </c>
      <c r="C61" s="34">
        <v>3</v>
      </c>
      <c r="D61" s="31"/>
      <c r="E61" s="27"/>
      <c r="F61" s="40">
        <f t="shared" si="0"/>
        <v>0</v>
      </c>
      <c r="G61" s="28"/>
      <c r="H61" s="40">
        <f t="shared" si="1"/>
        <v>0</v>
      </c>
    </row>
    <row r="62" spans="1:8" ht="33.75" customHeight="1">
      <c r="A62" s="4" t="s">
        <v>92</v>
      </c>
      <c r="B62" s="5" t="s">
        <v>200</v>
      </c>
      <c r="C62" s="32">
        <v>2</v>
      </c>
      <c r="D62" s="5"/>
      <c r="E62" s="27"/>
      <c r="F62" s="40">
        <f t="shared" si="0"/>
        <v>0</v>
      </c>
      <c r="G62" s="28"/>
      <c r="H62" s="40">
        <f t="shared" si="1"/>
        <v>0</v>
      </c>
    </row>
    <row r="63" spans="1:8" ht="33.75" customHeight="1">
      <c r="A63" s="4" t="s">
        <v>93</v>
      </c>
      <c r="B63" s="5" t="s">
        <v>201</v>
      </c>
      <c r="C63" s="32">
        <v>7</v>
      </c>
      <c r="D63" s="33"/>
      <c r="E63" s="27"/>
      <c r="F63" s="40">
        <f t="shared" si="0"/>
        <v>0</v>
      </c>
      <c r="G63" s="28"/>
      <c r="H63" s="40">
        <f t="shared" si="1"/>
        <v>0</v>
      </c>
    </row>
    <row r="64" spans="1:8" ht="33.75" customHeight="1">
      <c r="A64" s="4" t="s">
        <v>101</v>
      </c>
      <c r="B64" s="5" t="s">
        <v>202</v>
      </c>
      <c r="C64" s="32">
        <v>2</v>
      </c>
      <c r="D64" s="33"/>
      <c r="E64" s="27"/>
      <c r="F64" s="40">
        <f t="shared" si="0"/>
        <v>0</v>
      </c>
      <c r="G64" s="28"/>
      <c r="H64" s="40">
        <f t="shared" si="1"/>
        <v>0</v>
      </c>
    </row>
    <row r="65" spans="1:8" ht="54.75" customHeight="1">
      <c r="A65" s="4" t="s">
        <v>102</v>
      </c>
      <c r="B65" s="5" t="s">
        <v>203</v>
      </c>
      <c r="C65" s="36">
        <v>7</v>
      </c>
      <c r="D65" s="33"/>
      <c r="E65" s="27"/>
      <c r="F65" s="40">
        <f t="shared" si="0"/>
        <v>0</v>
      </c>
      <c r="G65" s="28"/>
      <c r="H65" s="40">
        <f t="shared" si="1"/>
        <v>0</v>
      </c>
    </row>
    <row r="66" spans="1:8" ht="54.75" customHeight="1">
      <c r="A66" s="4" t="s">
        <v>103</v>
      </c>
      <c r="B66" s="5" t="s">
        <v>204</v>
      </c>
      <c r="C66" s="34">
        <v>3</v>
      </c>
      <c r="D66" s="31"/>
      <c r="E66" s="27"/>
      <c r="F66" s="40">
        <f t="shared" si="0"/>
        <v>0</v>
      </c>
      <c r="G66" s="28"/>
      <c r="H66" s="40">
        <f t="shared" si="1"/>
        <v>0</v>
      </c>
    </row>
    <row r="67" spans="1:8" ht="54.75" customHeight="1">
      <c r="A67" s="4" t="s">
        <v>104</v>
      </c>
      <c r="B67" s="5" t="s">
        <v>205</v>
      </c>
      <c r="C67" s="34">
        <v>3</v>
      </c>
      <c r="D67" s="31"/>
      <c r="E67" s="27"/>
      <c r="F67" s="40">
        <f t="shared" si="0"/>
        <v>0</v>
      </c>
      <c r="G67" s="28"/>
      <c r="H67" s="40">
        <f t="shared" si="1"/>
        <v>0</v>
      </c>
    </row>
    <row r="68" spans="1:8" ht="54.75" customHeight="1">
      <c r="A68" s="4" t="s">
        <v>105</v>
      </c>
      <c r="B68" s="5" t="s">
        <v>206</v>
      </c>
      <c r="C68" s="34">
        <v>2</v>
      </c>
      <c r="D68" s="31"/>
      <c r="E68" s="27"/>
      <c r="F68" s="40">
        <f t="shared" si="0"/>
        <v>0</v>
      </c>
      <c r="G68" s="28"/>
      <c r="H68" s="40">
        <f t="shared" si="1"/>
        <v>0</v>
      </c>
    </row>
    <row r="69" spans="1:8" ht="54.75" customHeight="1">
      <c r="A69" s="4" t="s">
        <v>106</v>
      </c>
      <c r="B69" s="5" t="s">
        <v>207</v>
      </c>
      <c r="C69" s="34">
        <v>2</v>
      </c>
      <c r="D69" s="31"/>
      <c r="E69" s="27"/>
      <c r="F69" s="40">
        <f t="shared" si="0"/>
        <v>0</v>
      </c>
      <c r="G69" s="28"/>
      <c r="H69" s="40">
        <f t="shared" si="1"/>
        <v>0</v>
      </c>
    </row>
    <row r="70" spans="1:8" ht="54.75" customHeight="1">
      <c r="A70" s="4" t="s">
        <v>107</v>
      </c>
      <c r="B70" s="5" t="s">
        <v>208</v>
      </c>
      <c r="C70" s="34">
        <f>1</f>
        <v>1</v>
      </c>
      <c r="D70" s="31"/>
      <c r="E70" s="27"/>
      <c r="F70" s="40">
        <f t="shared" si="0"/>
        <v>0</v>
      </c>
      <c r="G70" s="28"/>
      <c r="H70" s="40">
        <f t="shared" si="1"/>
        <v>0</v>
      </c>
    </row>
    <row r="71" spans="1:8" ht="43.5" customHeight="1">
      <c r="A71" s="4" t="s">
        <v>108</v>
      </c>
      <c r="B71" s="35" t="s">
        <v>209</v>
      </c>
      <c r="C71" s="32">
        <f>1</f>
        <v>1</v>
      </c>
      <c r="D71" s="31"/>
      <c r="E71" s="27"/>
      <c r="F71" s="40">
        <f t="shared" si="0"/>
        <v>0</v>
      </c>
      <c r="G71" s="28"/>
      <c r="H71" s="40">
        <f t="shared" si="1"/>
        <v>0</v>
      </c>
    </row>
    <row r="72" spans="1:8" ht="33.75" customHeight="1">
      <c r="A72" s="4" t="s">
        <v>109</v>
      </c>
      <c r="B72" s="5" t="s">
        <v>210</v>
      </c>
      <c r="C72" s="34">
        <f>1</f>
        <v>1</v>
      </c>
      <c r="D72" s="31"/>
      <c r="E72" s="27"/>
      <c r="F72" s="40">
        <f t="shared" si="0"/>
        <v>0</v>
      </c>
      <c r="G72" s="28"/>
      <c r="H72" s="40">
        <f t="shared" si="1"/>
        <v>0</v>
      </c>
    </row>
    <row r="73" spans="1:8" ht="33.75" customHeight="1">
      <c r="A73" s="4" t="s">
        <v>110</v>
      </c>
      <c r="B73" s="5" t="s">
        <v>211</v>
      </c>
      <c r="C73" s="34">
        <f>1+1</f>
        <v>2</v>
      </c>
      <c r="D73" s="31"/>
      <c r="E73" s="27"/>
      <c r="F73" s="40">
        <f t="shared" si="0"/>
        <v>0</v>
      </c>
      <c r="G73" s="28"/>
      <c r="H73" s="40">
        <f t="shared" si="1"/>
        <v>0</v>
      </c>
    </row>
    <row r="74" spans="1:8" ht="33.75" customHeight="1">
      <c r="A74" s="4" t="s">
        <v>111</v>
      </c>
      <c r="B74" s="35" t="s">
        <v>212</v>
      </c>
      <c r="C74" s="32">
        <f>1+1</f>
        <v>2</v>
      </c>
      <c r="D74" s="33"/>
      <c r="E74" s="29"/>
      <c r="F74" s="40">
        <f t="shared" ref="F74:F98" si="2">ROUND((C74*E74),2)</f>
        <v>0</v>
      </c>
      <c r="G74" s="28"/>
      <c r="H74" s="40">
        <f t="shared" ref="H74:H98" si="3">ROUND(F74+(F74*G74),2)</f>
        <v>0</v>
      </c>
    </row>
    <row r="75" spans="1:8" ht="33.75" customHeight="1">
      <c r="A75" s="4" t="s">
        <v>112</v>
      </c>
      <c r="B75" s="5" t="s">
        <v>213</v>
      </c>
      <c r="C75" s="32">
        <v>2</v>
      </c>
      <c r="D75" s="31"/>
      <c r="E75" s="27"/>
      <c r="F75" s="40">
        <f t="shared" si="2"/>
        <v>0</v>
      </c>
      <c r="G75" s="28"/>
      <c r="H75" s="40">
        <f t="shared" si="3"/>
        <v>0</v>
      </c>
    </row>
    <row r="76" spans="1:8" ht="33.75" customHeight="1">
      <c r="A76" s="4" t="s">
        <v>113</v>
      </c>
      <c r="B76" s="5" t="s">
        <v>214</v>
      </c>
      <c r="C76" s="34">
        <v>2</v>
      </c>
      <c r="D76" s="31"/>
      <c r="E76" s="27"/>
      <c r="F76" s="40">
        <f t="shared" si="2"/>
        <v>0</v>
      </c>
      <c r="G76" s="28"/>
      <c r="H76" s="40">
        <f t="shared" si="3"/>
        <v>0</v>
      </c>
    </row>
    <row r="77" spans="1:8" ht="33.75" customHeight="1">
      <c r="A77" s="4" t="s">
        <v>114</v>
      </c>
      <c r="B77" s="5" t="s">
        <v>215</v>
      </c>
      <c r="C77" s="34">
        <v>3</v>
      </c>
      <c r="D77" s="33"/>
      <c r="E77" s="27"/>
      <c r="F77" s="40">
        <f t="shared" si="2"/>
        <v>0</v>
      </c>
      <c r="G77" s="28"/>
      <c r="H77" s="40">
        <f t="shared" si="3"/>
        <v>0</v>
      </c>
    </row>
    <row r="78" spans="1:8" ht="33.75" customHeight="1">
      <c r="A78" s="4" t="s">
        <v>115</v>
      </c>
      <c r="B78" s="5" t="s">
        <v>233</v>
      </c>
      <c r="C78" s="34">
        <v>2</v>
      </c>
      <c r="D78" s="31"/>
      <c r="E78" s="27"/>
      <c r="F78" s="40">
        <f t="shared" si="2"/>
        <v>0</v>
      </c>
      <c r="G78" s="28"/>
      <c r="H78" s="40">
        <f t="shared" si="3"/>
        <v>0</v>
      </c>
    </row>
    <row r="79" spans="1:8" ht="33.75" customHeight="1">
      <c r="A79" s="4" t="s">
        <v>116</v>
      </c>
      <c r="B79" s="5" t="s">
        <v>234</v>
      </c>
      <c r="C79" s="34">
        <v>5</v>
      </c>
      <c r="D79" s="31"/>
      <c r="E79" s="27"/>
      <c r="F79" s="40">
        <f t="shared" si="2"/>
        <v>0</v>
      </c>
      <c r="G79" s="28"/>
      <c r="H79" s="40">
        <f t="shared" si="3"/>
        <v>0</v>
      </c>
    </row>
    <row r="80" spans="1:8" ht="33.75" customHeight="1">
      <c r="A80" s="4" t="s">
        <v>117</v>
      </c>
      <c r="B80" s="5" t="s">
        <v>235</v>
      </c>
      <c r="C80" s="34">
        <f>3</f>
        <v>3</v>
      </c>
      <c r="D80" s="31"/>
      <c r="E80" s="27"/>
      <c r="F80" s="40">
        <f t="shared" si="2"/>
        <v>0</v>
      </c>
      <c r="G80" s="28"/>
      <c r="H80" s="40">
        <f t="shared" si="3"/>
        <v>0</v>
      </c>
    </row>
    <row r="81" spans="1:8" ht="33.75" customHeight="1">
      <c r="A81" s="4" t="s">
        <v>118</v>
      </c>
      <c r="B81" s="5" t="s">
        <v>236</v>
      </c>
      <c r="C81" s="34">
        <f>3</f>
        <v>3</v>
      </c>
      <c r="D81" s="31"/>
      <c r="E81" s="27"/>
      <c r="F81" s="40">
        <f t="shared" si="2"/>
        <v>0</v>
      </c>
      <c r="G81" s="28"/>
      <c r="H81" s="40">
        <f t="shared" si="3"/>
        <v>0</v>
      </c>
    </row>
    <row r="82" spans="1:8" ht="33.75" customHeight="1">
      <c r="A82" s="4" t="s">
        <v>119</v>
      </c>
      <c r="B82" s="5" t="s">
        <v>216</v>
      </c>
      <c r="C82" s="34">
        <v>3</v>
      </c>
      <c r="D82" s="31"/>
      <c r="E82" s="27"/>
      <c r="F82" s="40">
        <f t="shared" si="2"/>
        <v>0</v>
      </c>
      <c r="G82" s="28"/>
      <c r="H82" s="40">
        <f t="shared" si="3"/>
        <v>0</v>
      </c>
    </row>
    <row r="83" spans="1:8" ht="33.75" customHeight="1">
      <c r="A83" s="4" t="s">
        <v>120</v>
      </c>
      <c r="B83" s="5" t="s">
        <v>217</v>
      </c>
      <c r="C83" s="34">
        <f>3</f>
        <v>3</v>
      </c>
      <c r="D83" s="31"/>
      <c r="E83" s="27"/>
      <c r="F83" s="40">
        <f t="shared" si="2"/>
        <v>0</v>
      </c>
      <c r="G83" s="28"/>
      <c r="H83" s="40">
        <f t="shared" si="3"/>
        <v>0</v>
      </c>
    </row>
    <row r="84" spans="1:8" ht="33.75" customHeight="1">
      <c r="A84" s="4" t="s">
        <v>121</v>
      </c>
      <c r="B84" s="5" t="s">
        <v>218</v>
      </c>
      <c r="C84" s="34">
        <v>2</v>
      </c>
      <c r="D84" s="31"/>
      <c r="E84" s="27"/>
      <c r="F84" s="40">
        <f t="shared" si="2"/>
        <v>0</v>
      </c>
      <c r="G84" s="28"/>
      <c r="H84" s="40">
        <f t="shared" si="3"/>
        <v>0</v>
      </c>
    </row>
    <row r="85" spans="1:8" ht="33.75" customHeight="1">
      <c r="A85" s="4" t="s">
        <v>122</v>
      </c>
      <c r="B85" s="5" t="s">
        <v>219</v>
      </c>
      <c r="C85" s="34">
        <v>15</v>
      </c>
      <c r="D85" s="31"/>
      <c r="E85" s="27"/>
      <c r="F85" s="40">
        <f t="shared" si="2"/>
        <v>0</v>
      </c>
      <c r="G85" s="28"/>
      <c r="H85" s="40">
        <f t="shared" si="3"/>
        <v>0</v>
      </c>
    </row>
    <row r="86" spans="1:8" ht="33.75" customHeight="1">
      <c r="A86" s="4" t="s">
        <v>123</v>
      </c>
      <c r="B86" s="5" t="s">
        <v>220</v>
      </c>
      <c r="C86" s="32">
        <f>1</f>
        <v>1</v>
      </c>
      <c r="D86" s="31"/>
      <c r="E86" s="27"/>
      <c r="F86" s="40">
        <f t="shared" si="2"/>
        <v>0</v>
      </c>
      <c r="G86" s="28"/>
      <c r="H86" s="40">
        <f t="shared" si="3"/>
        <v>0</v>
      </c>
    </row>
    <row r="87" spans="1:8" ht="33.75" customHeight="1">
      <c r="A87" s="4" t="s">
        <v>124</v>
      </c>
      <c r="B87" s="5" t="s">
        <v>221</v>
      </c>
      <c r="C87" s="32">
        <f>1</f>
        <v>1</v>
      </c>
      <c r="D87" s="33"/>
      <c r="E87" s="27"/>
      <c r="F87" s="40">
        <f t="shared" si="2"/>
        <v>0</v>
      </c>
      <c r="G87" s="28"/>
      <c r="H87" s="40">
        <f t="shared" si="3"/>
        <v>0</v>
      </c>
    </row>
    <row r="88" spans="1:8" ht="33.75" customHeight="1">
      <c r="A88" s="4" t="s">
        <v>125</v>
      </c>
      <c r="B88" s="35" t="s">
        <v>222</v>
      </c>
      <c r="C88" s="32">
        <f>1</f>
        <v>1</v>
      </c>
      <c r="D88" s="37"/>
      <c r="E88" s="27"/>
      <c r="F88" s="40">
        <f t="shared" si="2"/>
        <v>0</v>
      </c>
      <c r="G88" s="28"/>
      <c r="H88" s="40">
        <f t="shared" si="3"/>
        <v>0</v>
      </c>
    </row>
    <row r="89" spans="1:8" ht="33.75" customHeight="1">
      <c r="A89" s="4" t="s">
        <v>126</v>
      </c>
      <c r="B89" s="5" t="s">
        <v>237</v>
      </c>
      <c r="C89" s="32">
        <v>1</v>
      </c>
      <c r="D89" s="31"/>
      <c r="E89" s="27"/>
      <c r="F89" s="40">
        <f t="shared" si="2"/>
        <v>0</v>
      </c>
      <c r="G89" s="28"/>
      <c r="H89" s="40">
        <f t="shared" si="3"/>
        <v>0</v>
      </c>
    </row>
    <row r="90" spans="1:8" ht="33.75" customHeight="1">
      <c r="A90" s="4" t="s">
        <v>127</v>
      </c>
      <c r="B90" s="5" t="s">
        <v>238</v>
      </c>
      <c r="C90" s="32">
        <v>1</v>
      </c>
      <c r="D90" s="31"/>
      <c r="E90" s="27"/>
      <c r="F90" s="40">
        <f t="shared" si="2"/>
        <v>0</v>
      </c>
      <c r="G90" s="28"/>
      <c r="H90" s="40">
        <f t="shared" si="3"/>
        <v>0</v>
      </c>
    </row>
    <row r="91" spans="1:8" ht="33.75" customHeight="1">
      <c r="A91" s="4" t="s">
        <v>128</v>
      </c>
      <c r="B91" s="5" t="s">
        <v>239</v>
      </c>
      <c r="C91" s="32">
        <v>1</v>
      </c>
      <c r="D91" s="31"/>
      <c r="E91" s="27"/>
      <c r="F91" s="40">
        <f t="shared" si="2"/>
        <v>0</v>
      </c>
      <c r="G91" s="28"/>
      <c r="H91" s="40">
        <f t="shared" si="3"/>
        <v>0</v>
      </c>
    </row>
    <row r="92" spans="1:8" ht="33.75" customHeight="1">
      <c r="A92" s="4" t="s">
        <v>129</v>
      </c>
      <c r="B92" s="5" t="s">
        <v>240</v>
      </c>
      <c r="C92" s="32">
        <v>1</v>
      </c>
      <c r="D92" s="31"/>
      <c r="E92" s="27"/>
      <c r="F92" s="40">
        <f t="shared" si="2"/>
        <v>0</v>
      </c>
      <c r="G92" s="28"/>
      <c r="H92" s="40">
        <f t="shared" si="3"/>
        <v>0</v>
      </c>
    </row>
    <row r="93" spans="1:8" ht="33.75" customHeight="1">
      <c r="A93" s="4" t="s">
        <v>130</v>
      </c>
      <c r="B93" s="5" t="s">
        <v>223</v>
      </c>
      <c r="C93" s="32">
        <v>1</v>
      </c>
      <c r="D93" s="31"/>
      <c r="E93" s="27"/>
      <c r="F93" s="40">
        <f t="shared" si="2"/>
        <v>0</v>
      </c>
      <c r="G93" s="28"/>
      <c r="H93" s="40">
        <f t="shared" si="3"/>
        <v>0</v>
      </c>
    </row>
    <row r="94" spans="1:8" ht="33.75" customHeight="1">
      <c r="A94" s="4" t="s">
        <v>131</v>
      </c>
      <c r="B94" s="5" t="s">
        <v>224</v>
      </c>
      <c r="C94" s="32">
        <f>1</f>
        <v>1</v>
      </c>
      <c r="D94" s="33"/>
      <c r="E94" s="27"/>
      <c r="F94" s="40">
        <f t="shared" si="2"/>
        <v>0</v>
      </c>
      <c r="G94" s="28"/>
      <c r="H94" s="40">
        <f t="shared" si="3"/>
        <v>0</v>
      </c>
    </row>
    <row r="95" spans="1:8" ht="33.75" customHeight="1">
      <c r="A95" s="4" t="s">
        <v>132</v>
      </c>
      <c r="B95" s="5" t="s">
        <v>225</v>
      </c>
      <c r="C95" s="32">
        <v>6</v>
      </c>
      <c r="D95" s="33"/>
      <c r="E95" s="27"/>
      <c r="F95" s="40">
        <f t="shared" si="2"/>
        <v>0</v>
      </c>
      <c r="G95" s="28"/>
      <c r="H95" s="40">
        <f t="shared" si="3"/>
        <v>0</v>
      </c>
    </row>
    <row r="96" spans="1:8" ht="33.75" customHeight="1">
      <c r="A96" s="4" t="s">
        <v>133</v>
      </c>
      <c r="B96" s="5" t="s">
        <v>226</v>
      </c>
      <c r="C96" s="34">
        <v>5</v>
      </c>
      <c r="D96" s="33"/>
      <c r="E96" s="27"/>
      <c r="F96" s="40">
        <f t="shared" si="2"/>
        <v>0</v>
      </c>
      <c r="G96" s="28"/>
      <c r="H96" s="40">
        <f t="shared" si="3"/>
        <v>0</v>
      </c>
    </row>
    <row r="97" spans="1:8" ht="33.75" customHeight="1">
      <c r="A97" s="4" t="s">
        <v>134</v>
      </c>
      <c r="B97" s="5" t="s">
        <v>227</v>
      </c>
      <c r="C97" s="26">
        <v>3</v>
      </c>
      <c r="D97" s="19"/>
      <c r="E97" s="27"/>
      <c r="F97" s="40">
        <f t="shared" si="2"/>
        <v>0</v>
      </c>
      <c r="G97" s="28"/>
      <c r="H97" s="40">
        <f t="shared" si="3"/>
        <v>0</v>
      </c>
    </row>
    <row r="98" spans="1:8" ht="33.75" customHeight="1">
      <c r="A98" s="4" t="s">
        <v>135</v>
      </c>
      <c r="B98" s="5" t="s">
        <v>228</v>
      </c>
      <c r="C98" s="34">
        <v>15</v>
      </c>
      <c r="D98" s="31"/>
      <c r="E98" s="27"/>
      <c r="F98" s="40">
        <f t="shared" si="2"/>
        <v>0</v>
      </c>
      <c r="G98" s="28"/>
      <c r="H98" s="40">
        <f t="shared" si="3"/>
        <v>0</v>
      </c>
    </row>
    <row r="99" spans="1:8" ht="25.5" customHeight="1">
      <c r="A99" s="52"/>
      <c r="B99" s="52"/>
      <c r="C99" s="60" t="s">
        <v>95</v>
      </c>
      <c r="D99" s="61"/>
      <c r="E99" s="62"/>
      <c r="F99" s="7">
        <f>SUM(F9:F98)</f>
        <v>0</v>
      </c>
      <c r="G99" s="38"/>
      <c r="H99" s="41">
        <f>SUM(H9:H98)</f>
        <v>0</v>
      </c>
    </row>
    <row r="100" spans="1:8">
      <c r="B100" s="39"/>
      <c r="C100" s="42"/>
    </row>
    <row r="101" spans="1:8" ht="15">
      <c r="F101" s="68" t="s">
        <v>254</v>
      </c>
      <c r="G101" s="68"/>
      <c r="H101" s="68"/>
    </row>
  </sheetData>
  <mergeCells count="6">
    <mergeCell ref="F101:H101"/>
    <mergeCell ref="C99:E99"/>
    <mergeCell ref="A6:H6"/>
    <mergeCell ref="A5:H5"/>
    <mergeCell ref="G2:H2"/>
    <mergeCell ref="B3:H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"/>
  <sheetViews>
    <sheetView workbookViewId="0">
      <selection sqref="A1:H17"/>
    </sheetView>
  </sheetViews>
  <sheetFormatPr defaultRowHeight="12.75"/>
  <cols>
    <col min="1" max="1" width="5.7109375" style="2" customWidth="1"/>
    <col min="2" max="2" width="55.42578125" style="2" customWidth="1"/>
    <col min="3" max="3" width="9.140625" style="2"/>
    <col min="4" max="4" width="17" style="2" customWidth="1"/>
    <col min="5" max="5" width="15.85546875" style="2" customWidth="1"/>
    <col min="6" max="6" width="14.28515625" style="2" customWidth="1"/>
    <col min="7" max="7" width="10.140625" style="2" customWidth="1"/>
    <col min="8" max="8" width="14.5703125" style="2" customWidth="1"/>
    <col min="9" max="16384" width="9.140625" style="2"/>
  </cols>
  <sheetData>
    <row r="1" spans="1:12">
      <c r="A1" s="1"/>
      <c r="C1" s="1"/>
      <c r="D1" s="1"/>
      <c r="E1" s="1"/>
      <c r="F1" s="1"/>
      <c r="G1" s="1"/>
      <c r="H1" s="3"/>
      <c r="I1" s="1"/>
    </row>
    <row r="2" spans="1:12" s="1" customFormat="1" ht="16.5" customHeight="1">
      <c r="B2" s="42" t="s">
        <v>150</v>
      </c>
      <c r="G2" s="63" t="s">
        <v>148</v>
      </c>
      <c r="H2" s="63"/>
    </row>
    <row r="3" spans="1:12" s="1" customFormat="1" ht="20.25" customHeight="1">
      <c r="B3" s="63" t="s">
        <v>149</v>
      </c>
      <c r="C3" s="63"/>
      <c r="D3" s="63"/>
      <c r="E3" s="63"/>
      <c r="F3" s="63"/>
      <c r="G3" s="63"/>
      <c r="H3" s="63"/>
      <c r="I3" s="22"/>
      <c r="J3" s="22"/>
      <c r="K3" s="22"/>
      <c r="L3" s="22"/>
    </row>
    <row r="4" spans="1:12" s="1" customFormat="1" ht="15.75" customHeight="1"/>
    <row r="5" spans="1:12" s="22" customFormat="1" ht="30" customHeight="1">
      <c r="A5" s="64" t="s">
        <v>251</v>
      </c>
      <c r="B5" s="64"/>
      <c r="C5" s="64"/>
      <c r="D5" s="64"/>
      <c r="E5" s="64"/>
      <c r="F5" s="64"/>
      <c r="G5" s="64"/>
      <c r="H5" s="64"/>
      <c r="I5" s="43"/>
      <c r="J5" s="43"/>
      <c r="K5" s="43"/>
      <c r="L5" s="43"/>
    </row>
    <row r="6" spans="1:12" ht="24.75" customHeight="1">
      <c r="A6" s="65" t="s">
        <v>241</v>
      </c>
      <c r="B6" s="66"/>
      <c r="C6" s="66"/>
      <c r="D6" s="66"/>
      <c r="E6" s="66"/>
      <c r="F6" s="66"/>
      <c r="G6" s="66"/>
      <c r="H6" s="67"/>
    </row>
    <row r="7" spans="1:12" s="18" customFormat="1" ht="40.5" customHeight="1">
      <c r="A7" s="12" t="s">
        <v>0</v>
      </c>
      <c r="B7" s="12" t="s">
        <v>1</v>
      </c>
      <c r="C7" s="13" t="s">
        <v>98</v>
      </c>
      <c r="D7" s="13" t="s">
        <v>99</v>
      </c>
      <c r="E7" s="14" t="s">
        <v>100</v>
      </c>
      <c r="F7" s="14" t="s">
        <v>4</v>
      </c>
      <c r="G7" s="16" t="s">
        <v>97</v>
      </c>
      <c r="H7" s="16" t="s">
        <v>5</v>
      </c>
      <c r="I7" s="17"/>
    </row>
    <row r="8" spans="1:12" s="11" customFormat="1" ht="15.75" customHeigh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10"/>
    </row>
    <row r="9" spans="1:12" ht="25.5">
      <c r="A9" s="4" t="s">
        <v>6</v>
      </c>
      <c r="B9" s="5" t="s">
        <v>246</v>
      </c>
      <c r="C9" s="4">
        <v>8</v>
      </c>
      <c r="D9" s="19"/>
      <c r="E9" s="44"/>
      <c r="F9" s="40">
        <f>ROUND((C9*E9),2)</f>
        <v>0</v>
      </c>
      <c r="G9" s="6"/>
      <c r="H9" s="40">
        <f>ROUND(F9+(F9*G9),2)</f>
        <v>0</v>
      </c>
    </row>
    <row r="10" spans="1:12" ht="38.25">
      <c r="A10" s="4" t="s">
        <v>8</v>
      </c>
      <c r="B10" s="5" t="s">
        <v>247</v>
      </c>
      <c r="C10" s="4">
        <v>6</v>
      </c>
      <c r="D10" s="5"/>
      <c r="E10" s="44"/>
      <c r="F10" s="40">
        <f t="shared" ref="F10:F14" si="0">ROUND((C10*E10),2)</f>
        <v>0</v>
      </c>
      <c r="G10" s="6"/>
      <c r="H10" s="40">
        <f t="shared" ref="H10:H14" si="1">ROUND(F10+(F10*G10),2)</f>
        <v>0</v>
      </c>
    </row>
    <row r="11" spans="1:12" ht="38.25">
      <c r="A11" s="4" t="s">
        <v>11</v>
      </c>
      <c r="B11" s="5" t="s">
        <v>248</v>
      </c>
      <c r="C11" s="4">
        <v>3</v>
      </c>
      <c r="D11" s="5"/>
      <c r="E11" s="44"/>
      <c r="F11" s="40">
        <f t="shared" si="0"/>
        <v>0</v>
      </c>
      <c r="G11" s="6"/>
      <c r="H11" s="40">
        <f t="shared" si="1"/>
        <v>0</v>
      </c>
    </row>
    <row r="12" spans="1:12" ht="33.75" customHeight="1">
      <c r="A12" s="4" t="s">
        <v>14</v>
      </c>
      <c r="B12" s="37" t="s">
        <v>245</v>
      </c>
      <c r="C12" s="45">
        <v>2</v>
      </c>
      <c r="D12" s="33"/>
      <c r="E12" s="46"/>
      <c r="F12" s="40">
        <f t="shared" si="0"/>
        <v>0</v>
      </c>
      <c r="G12" s="6"/>
      <c r="H12" s="40">
        <f t="shared" si="1"/>
        <v>0</v>
      </c>
    </row>
    <row r="13" spans="1:12" ht="29.25" customHeight="1">
      <c r="A13" s="4" t="s">
        <v>16</v>
      </c>
      <c r="B13" s="31" t="s">
        <v>244</v>
      </c>
      <c r="C13" s="58">
        <v>4</v>
      </c>
      <c r="D13" s="31"/>
      <c r="E13" s="46"/>
      <c r="F13" s="40">
        <f t="shared" si="0"/>
        <v>0</v>
      </c>
      <c r="G13" s="6"/>
      <c r="H13" s="40">
        <f t="shared" si="1"/>
        <v>0</v>
      </c>
    </row>
    <row r="14" spans="1:12" ht="38.25">
      <c r="A14" s="4" t="s">
        <v>19</v>
      </c>
      <c r="B14" s="59" t="s">
        <v>243</v>
      </c>
      <c r="C14" s="4">
        <v>4</v>
      </c>
      <c r="D14" s="47"/>
      <c r="E14" s="46"/>
      <c r="F14" s="40">
        <f t="shared" si="0"/>
        <v>0</v>
      </c>
      <c r="G14" s="48"/>
      <c r="H14" s="40">
        <f t="shared" si="1"/>
        <v>0</v>
      </c>
      <c r="I14" s="24"/>
    </row>
    <row r="15" spans="1:12" ht="21.75" customHeight="1">
      <c r="E15" s="49" t="s">
        <v>249</v>
      </c>
      <c r="F15" s="50">
        <f>SUM(F9:F14)</f>
        <v>0</v>
      </c>
      <c r="G15" s="51"/>
      <c r="H15" s="51">
        <f>SUM(H9:H14)</f>
        <v>0</v>
      </c>
    </row>
    <row r="17" spans="6:8" ht="15">
      <c r="F17" s="68" t="s">
        <v>254</v>
      </c>
      <c r="G17" s="68"/>
      <c r="H17" s="68"/>
    </row>
  </sheetData>
  <mergeCells count="5">
    <mergeCell ref="G2:H2"/>
    <mergeCell ref="B3:H3"/>
    <mergeCell ref="A5:H5"/>
    <mergeCell ref="A6:H6"/>
    <mergeCell ref="F17:H17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6"/>
  <sheetViews>
    <sheetView workbookViewId="0">
      <selection sqref="A1:H16"/>
    </sheetView>
  </sheetViews>
  <sheetFormatPr defaultRowHeight="12.75"/>
  <cols>
    <col min="1" max="1" width="5.7109375" style="2" customWidth="1"/>
    <col min="2" max="2" width="37.140625" style="2" customWidth="1"/>
    <col min="3" max="3" width="9.140625" style="2"/>
    <col min="4" max="4" width="16.42578125" style="2" customWidth="1"/>
    <col min="5" max="5" width="14.140625" style="2" customWidth="1"/>
    <col min="6" max="6" width="17.140625" style="2" customWidth="1"/>
    <col min="7" max="7" width="9.140625" style="2"/>
    <col min="8" max="8" width="17" style="2" customWidth="1"/>
    <col min="9" max="16384" width="9.140625" style="2"/>
  </cols>
  <sheetData>
    <row r="1" spans="1:12">
      <c r="A1" s="1"/>
      <c r="C1" s="1"/>
      <c r="D1" s="1"/>
      <c r="E1" s="1"/>
      <c r="F1" s="1"/>
      <c r="G1" s="1"/>
      <c r="H1" s="3"/>
      <c r="I1" s="1"/>
    </row>
    <row r="2" spans="1:12" s="1" customFormat="1" ht="16.5" customHeight="1">
      <c r="B2" s="42" t="s">
        <v>150</v>
      </c>
      <c r="G2" s="63" t="s">
        <v>148</v>
      </c>
      <c r="H2" s="63"/>
    </row>
    <row r="3" spans="1:12" s="1" customFormat="1" ht="20.25" customHeight="1">
      <c r="B3" s="63" t="s">
        <v>149</v>
      </c>
      <c r="C3" s="63"/>
      <c r="D3" s="63"/>
      <c r="E3" s="63"/>
      <c r="F3" s="63"/>
      <c r="G3" s="63"/>
      <c r="H3" s="63"/>
      <c r="I3" s="22"/>
      <c r="J3" s="22"/>
      <c r="K3" s="22"/>
      <c r="L3" s="22"/>
    </row>
    <row r="4" spans="1:12" s="1" customFormat="1" ht="15.75" customHeight="1"/>
    <row r="5" spans="1:12" s="22" customFormat="1" ht="30" customHeight="1">
      <c r="A5" s="64" t="s">
        <v>250</v>
      </c>
      <c r="B5" s="64"/>
      <c r="C5" s="64"/>
      <c r="D5" s="64"/>
      <c r="E5" s="64"/>
      <c r="F5" s="64"/>
      <c r="G5" s="64"/>
      <c r="H5" s="64"/>
      <c r="I5" s="43"/>
      <c r="J5" s="43"/>
      <c r="K5" s="43"/>
      <c r="L5" s="43"/>
    </row>
    <row r="6" spans="1:12" s="18" customFormat="1" ht="40.5" customHeight="1">
      <c r="A6" s="12" t="s">
        <v>0</v>
      </c>
      <c r="B6" s="12" t="s">
        <v>1</v>
      </c>
      <c r="C6" s="13" t="s">
        <v>98</v>
      </c>
      <c r="D6" s="13" t="s">
        <v>99</v>
      </c>
      <c r="E6" s="14" t="s">
        <v>100</v>
      </c>
      <c r="F6" s="14" t="s">
        <v>4</v>
      </c>
      <c r="G6" s="16" t="s">
        <v>97</v>
      </c>
      <c r="H6" s="16" t="s">
        <v>5</v>
      </c>
      <c r="I6" s="17"/>
    </row>
    <row r="7" spans="1:12" s="11" customFormat="1" ht="15.75" customHeight="1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10"/>
    </row>
    <row r="8" spans="1:12" ht="27.75" customHeight="1">
      <c r="A8" s="53" t="s">
        <v>6</v>
      </c>
      <c r="B8" s="5" t="s">
        <v>136</v>
      </c>
      <c r="C8" s="4">
        <v>5</v>
      </c>
      <c r="D8" s="4"/>
      <c r="E8" s="54"/>
      <c r="F8" s="40">
        <f>ROUND((C8*E8),2)</f>
        <v>0</v>
      </c>
      <c r="G8" s="6"/>
      <c r="H8" s="40">
        <f>ROUND(F8+(F8*G8),2)</f>
        <v>0</v>
      </c>
      <c r="I8" s="24"/>
    </row>
    <row r="9" spans="1:12" ht="27.75" customHeight="1">
      <c r="A9" s="53" t="s">
        <v>8</v>
      </c>
      <c r="B9" s="5" t="s">
        <v>143</v>
      </c>
      <c r="C9" s="4">
        <v>8</v>
      </c>
      <c r="D9" s="4"/>
      <c r="E9" s="54"/>
      <c r="F9" s="40">
        <f t="shared" ref="F9:F13" si="0">ROUND((C9*E9),2)</f>
        <v>0</v>
      </c>
      <c r="G9" s="6"/>
      <c r="H9" s="40">
        <f t="shared" ref="H9:H13" si="1">ROUND(F9+(F9*G9),2)</f>
        <v>0</v>
      </c>
      <c r="I9" s="24"/>
    </row>
    <row r="10" spans="1:12" ht="27.75" customHeight="1">
      <c r="A10" s="53" t="s">
        <v>11</v>
      </c>
      <c r="B10" s="5" t="s">
        <v>137</v>
      </c>
      <c r="C10" s="4">
        <v>8</v>
      </c>
      <c r="D10" s="4"/>
      <c r="E10" s="54"/>
      <c r="F10" s="40">
        <f t="shared" si="0"/>
        <v>0</v>
      </c>
      <c r="G10" s="6"/>
      <c r="H10" s="40">
        <f t="shared" si="1"/>
        <v>0</v>
      </c>
      <c r="I10" s="24"/>
    </row>
    <row r="11" spans="1:12" ht="27.75" customHeight="1">
      <c r="A11" s="53" t="s">
        <v>14</v>
      </c>
      <c r="B11" s="5" t="s">
        <v>138</v>
      </c>
      <c r="C11" s="4">
        <v>5</v>
      </c>
      <c r="D11" s="4"/>
      <c r="E11" s="54"/>
      <c r="F11" s="40">
        <f t="shared" si="0"/>
        <v>0</v>
      </c>
      <c r="G11" s="6"/>
      <c r="H11" s="40">
        <f t="shared" si="1"/>
        <v>0</v>
      </c>
      <c r="I11" s="24"/>
    </row>
    <row r="12" spans="1:12" ht="27.75" customHeight="1">
      <c r="A12" s="53" t="s">
        <v>16</v>
      </c>
      <c r="B12" s="5" t="s">
        <v>139</v>
      </c>
      <c r="C12" s="45">
        <v>5</v>
      </c>
      <c r="D12" s="4"/>
      <c r="E12" s="54"/>
      <c r="F12" s="40">
        <f t="shared" si="0"/>
        <v>0</v>
      </c>
      <c r="G12" s="55"/>
      <c r="H12" s="40">
        <f t="shared" si="1"/>
        <v>0</v>
      </c>
      <c r="I12" s="24"/>
    </row>
    <row r="13" spans="1:12" ht="27.75" customHeight="1">
      <c r="A13" s="53" t="s">
        <v>19</v>
      </c>
      <c r="B13" s="5" t="s">
        <v>140</v>
      </c>
      <c r="C13" s="45">
        <v>5</v>
      </c>
      <c r="D13" s="4"/>
      <c r="E13" s="54"/>
      <c r="F13" s="40">
        <f t="shared" si="0"/>
        <v>0</v>
      </c>
      <c r="G13" s="55"/>
      <c r="H13" s="40">
        <f t="shared" si="1"/>
        <v>0</v>
      </c>
      <c r="I13" s="24"/>
    </row>
    <row r="14" spans="1:12" ht="22.5" customHeight="1">
      <c r="E14" s="49" t="s">
        <v>96</v>
      </c>
      <c r="F14" s="50">
        <f>SUM(F8:F13)</f>
        <v>0</v>
      </c>
      <c r="G14" s="51"/>
      <c r="H14" s="51">
        <f>SUM(H8:H13)</f>
        <v>0</v>
      </c>
    </row>
    <row r="16" spans="1:12" ht="15">
      <c r="F16" s="68" t="s">
        <v>254</v>
      </c>
      <c r="G16" s="68"/>
      <c r="H16" s="68"/>
    </row>
  </sheetData>
  <mergeCells count="4">
    <mergeCell ref="G2:H2"/>
    <mergeCell ref="B3:H3"/>
    <mergeCell ref="A5:H5"/>
    <mergeCell ref="F16:H1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4"/>
  <sheetViews>
    <sheetView workbookViewId="0">
      <selection sqref="A1:H14"/>
    </sheetView>
  </sheetViews>
  <sheetFormatPr defaultRowHeight="12.75"/>
  <cols>
    <col min="1" max="1" width="4.5703125" style="2" customWidth="1"/>
    <col min="2" max="2" width="49.140625" style="2" customWidth="1"/>
    <col min="3" max="3" width="9.140625" style="2"/>
    <col min="4" max="4" width="18" style="2" customWidth="1"/>
    <col min="5" max="6" width="16.7109375" style="2" customWidth="1"/>
    <col min="7" max="7" width="9.85546875" style="2" customWidth="1"/>
    <col min="8" max="8" width="15.42578125" style="2" customWidth="1"/>
    <col min="9" max="16384" width="9.140625" style="2"/>
  </cols>
  <sheetData>
    <row r="1" spans="1:12">
      <c r="A1" s="1"/>
      <c r="C1" s="1"/>
      <c r="D1" s="1"/>
      <c r="E1" s="1"/>
      <c r="F1" s="1"/>
      <c r="G1" s="1"/>
      <c r="H1" s="3"/>
      <c r="I1" s="1"/>
    </row>
    <row r="2" spans="1:12" s="1" customFormat="1" ht="16.5" customHeight="1">
      <c r="B2" s="42" t="s">
        <v>150</v>
      </c>
      <c r="G2" s="63" t="s">
        <v>148</v>
      </c>
      <c r="H2" s="63"/>
    </row>
    <row r="3" spans="1:12" s="1" customFormat="1" ht="20.25" customHeight="1">
      <c r="B3" s="63" t="s">
        <v>149</v>
      </c>
      <c r="C3" s="63"/>
      <c r="D3" s="63"/>
      <c r="E3" s="63"/>
      <c r="F3" s="63"/>
      <c r="G3" s="63"/>
      <c r="H3" s="63"/>
      <c r="I3" s="22"/>
      <c r="J3" s="22"/>
      <c r="K3" s="22"/>
      <c r="L3" s="22"/>
    </row>
    <row r="4" spans="1:12" s="1" customFormat="1" ht="15.75" customHeight="1"/>
    <row r="5" spans="1:12" s="22" customFormat="1" ht="30" customHeight="1">
      <c r="A5" s="64" t="s">
        <v>252</v>
      </c>
      <c r="B5" s="64"/>
      <c r="C5" s="64"/>
      <c r="D5" s="64"/>
      <c r="E5" s="64"/>
      <c r="F5" s="64"/>
      <c r="G5" s="64"/>
      <c r="H5" s="64"/>
      <c r="I5" s="43"/>
      <c r="J5" s="43"/>
      <c r="K5" s="43"/>
      <c r="L5" s="43"/>
    </row>
    <row r="6" spans="1:12" ht="30" customHeight="1">
      <c r="A6" s="65" t="s">
        <v>241</v>
      </c>
      <c r="B6" s="66"/>
      <c r="C6" s="66"/>
      <c r="D6" s="66"/>
      <c r="E6" s="66"/>
      <c r="F6" s="66"/>
      <c r="G6" s="66"/>
      <c r="H6" s="67"/>
    </row>
    <row r="7" spans="1:12" s="18" customFormat="1" ht="40.5" customHeight="1">
      <c r="A7" s="12" t="s">
        <v>0</v>
      </c>
      <c r="B7" s="12" t="s">
        <v>1</v>
      </c>
      <c r="C7" s="13" t="s">
        <v>98</v>
      </c>
      <c r="D7" s="13" t="s">
        <v>99</v>
      </c>
      <c r="E7" s="14" t="s">
        <v>100</v>
      </c>
      <c r="F7" s="14" t="s">
        <v>4</v>
      </c>
      <c r="G7" s="16" t="s">
        <v>97</v>
      </c>
      <c r="H7" s="16" t="s">
        <v>5</v>
      </c>
      <c r="I7" s="17"/>
    </row>
    <row r="8" spans="1:12" s="11" customFormat="1" ht="15.75" customHeigh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10"/>
    </row>
    <row r="9" spans="1:12" ht="44.25" customHeight="1">
      <c r="A9" s="4" t="s">
        <v>6</v>
      </c>
      <c r="B9" s="35" t="s">
        <v>142</v>
      </c>
      <c r="C9" s="56">
        <v>12</v>
      </c>
      <c r="D9" s="31"/>
      <c r="E9" s="57"/>
      <c r="F9" s="40">
        <f>ROUND((C9*E9),2)</f>
        <v>0</v>
      </c>
      <c r="G9" s="6"/>
      <c r="H9" s="40">
        <f>ROUND(F9+(F9*G9),2)</f>
        <v>0</v>
      </c>
    </row>
    <row r="10" spans="1:12" ht="44.25" customHeight="1">
      <c r="A10" s="4" t="s">
        <v>8</v>
      </c>
      <c r="B10" s="35" t="s">
        <v>253</v>
      </c>
      <c r="C10" s="56">
        <v>12</v>
      </c>
      <c r="D10" s="31"/>
      <c r="E10" s="57"/>
      <c r="F10" s="40">
        <f t="shared" ref="F10:F11" si="0">ROUND((C10*E10),2)</f>
        <v>0</v>
      </c>
      <c r="G10" s="6"/>
      <c r="H10" s="40">
        <f t="shared" ref="H10:H11" si="1">ROUND(F10+(F10*G10),2)</f>
        <v>0</v>
      </c>
    </row>
    <row r="11" spans="1:12" ht="36" customHeight="1">
      <c r="A11" s="4" t="s">
        <v>11</v>
      </c>
      <c r="B11" s="35" t="s">
        <v>141</v>
      </c>
      <c r="C11" s="56">
        <v>12</v>
      </c>
      <c r="D11" s="31"/>
      <c r="E11" s="57"/>
      <c r="F11" s="40">
        <f t="shared" si="0"/>
        <v>0</v>
      </c>
      <c r="G11" s="6"/>
      <c r="H11" s="40">
        <f t="shared" si="1"/>
        <v>0</v>
      </c>
    </row>
    <row r="12" spans="1:12" ht="27" customHeight="1">
      <c r="E12" s="49" t="s">
        <v>96</v>
      </c>
      <c r="F12" s="50">
        <f>SUM(F9:F11)</f>
        <v>0</v>
      </c>
      <c r="G12" s="8"/>
      <c r="H12" s="51">
        <f>SUM(H9:H11)</f>
        <v>0</v>
      </c>
    </row>
    <row r="14" spans="1:12" ht="15">
      <c r="F14" s="68" t="s">
        <v>254</v>
      </c>
      <c r="G14" s="68"/>
      <c r="H14" s="68"/>
    </row>
  </sheetData>
  <mergeCells count="5">
    <mergeCell ref="G2:H2"/>
    <mergeCell ref="B3:H3"/>
    <mergeCell ref="A5:H5"/>
    <mergeCell ref="A6:H6"/>
    <mergeCell ref="F14:H14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Cz. 1</vt:lpstr>
      <vt:lpstr>Cz. 2</vt:lpstr>
      <vt:lpstr>Cz. 3</vt:lpstr>
      <vt:lpstr>Cz. 4</vt:lpstr>
      <vt:lpstr>Cz. 5</vt:lpstr>
      <vt:lpstr>'Cz. 1'!Obszar_wydruku</vt:lpstr>
      <vt:lpstr>'Cz. 2'!Obszar_wydruku</vt:lpstr>
      <vt:lpstr>'Cz. 3'!Obszar_wydruku</vt:lpstr>
      <vt:lpstr>'Cz. 4'!Obszar_wydruku</vt:lpstr>
      <vt:lpstr>'Cz. 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melskak</dc:creator>
  <cp:lastModifiedBy>Monika Pietrzyk</cp:lastModifiedBy>
  <cp:lastPrinted>2024-06-16T07:20:16Z</cp:lastPrinted>
  <dcterms:created xsi:type="dcterms:W3CDTF">2018-10-25T10:16:26Z</dcterms:created>
  <dcterms:modified xsi:type="dcterms:W3CDTF">2024-06-16T07:21:04Z</dcterms:modified>
</cp:coreProperties>
</file>