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\2023\18_ZP_2023_WARZYWA_OWOCE_ JAJKA\SWZ\"/>
    </mc:Choice>
  </mc:AlternateContent>
  <xr:revisionPtr revIDLastSave="0" documentId="13_ncr:1_{8D21EE6A-F7EF-4725-8142-30F2D511D8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1" r:id="rId1"/>
  </sheets>
  <definedNames>
    <definedName name="_xlnm.Print_Area" localSheetId="0">'formularz cenowy'!$A$1:$L$82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2" i="1" l="1"/>
  <c r="I62" i="1" s="1"/>
  <c r="K62" i="1" s="1"/>
  <c r="L62" i="1" s="1"/>
  <c r="H63" i="1"/>
  <c r="I63" i="1" s="1"/>
  <c r="K63" i="1" s="1"/>
  <c r="L63" i="1" s="1"/>
  <c r="H64" i="1"/>
  <c r="I64" i="1" s="1"/>
  <c r="K64" i="1" s="1"/>
  <c r="H65" i="1"/>
  <c r="I65" i="1" s="1"/>
  <c r="K65" i="1" s="1"/>
  <c r="J65" i="1" s="1"/>
  <c r="H66" i="1"/>
  <c r="I66" i="1" s="1"/>
  <c r="K66" i="1" s="1"/>
  <c r="J66" i="1" s="1"/>
  <c r="H67" i="1"/>
  <c r="I67" i="1" s="1"/>
  <c r="K67" i="1" s="1"/>
  <c r="J67" i="1" s="1"/>
  <c r="H68" i="1"/>
  <c r="I68" i="1" s="1"/>
  <c r="K68" i="1" s="1"/>
  <c r="L66" i="1" l="1"/>
  <c r="L65" i="1"/>
  <c r="J63" i="1"/>
  <c r="J62" i="1"/>
  <c r="L68" i="1"/>
  <c r="J68" i="1"/>
  <c r="L67" i="1"/>
  <c r="J64" i="1"/>
  <c r="L64" i="1"/>
  <c r="H52" i="1"/>
  <c r="I52" i="1" s="1"/>
  <c r="H42" i="1"/>
  <c r="I42" i="1" s="1"/>
  <c r="H29" i="1"/>
  <c r="I29" i="1" s="1"/>
  <c r="H27" i="1"/>
  <c r="I27" i="1" s="1"/>
  <c r="H18" i="1"/>
  <c r="I18" i="1" s="1"/>
  <c r="K18" i="1" s="1"/>
  <c r="J18" i="1" l="1"/>
  <c r="L18" i="1"/>
  <c r="K27" i="1"/>
  <c r="K29" i="1"/>
  <c r="K42" i="1"/>
  <c r="K52" i="1"/>
  <c r="H58" i="1"/>
  <c r="I58" i="1" s="1"/>
  <c r="H38" i="1"/>
  <c r="I38" i="1" s="1"/>
  <c r="K38" i="1" s="1"/>
  <c r="H11" i="1"/>
  <c r="I11" i="1" s="1"/>
  <c r="L42" i="1" l="1"/>
  <c r="J42" i="1"/>
  <c r="L52" i="1"/>
  <c r="J52" i="1"/>
  <c r="L38" i="1"/>
  <c r="J38" i="1"/>
  <c r="L29" i="1"/>
  <c r="J29" i="1"/>
  <c r="L27" i="1"/>
  <c r="J27" i="1"/>
  <c r="K11" i="1"/>
  <c r="K58" i="1"/>
  <c r="H61" i="1"/>
  <c r="I61" i="1" s="1"/>
  <c r="K61" i="1" s="1"/>
  <c r="H60" i="1"/>
  <c r="I60" i="1" s="1"/>
  <c r="K60" i="1" s="1"/>
  <c r="H59" i="1"/>
  <c r="I59" i="1" s="1"/>
  <c r="K59" i="1" s="1"/>
  <c r="H57" i="1"/>
  <c r="I57" i="1" s="1"/>
  <c r="K57" i="1" s="1"/>
  <c r="H56" i="1"/>
  <c r="I56" i="1" s="1"/>
  <c r="K56" i="1" s="1"/>
  <c r="H55" i="1"/>
  <c r="I55" i="1" s="1"/>
  <c r="K55" i="1" s="1"/>
  <c r="H54" i="1"/>
  <c r="I54" i="1" s="1"/>
  <c r="K54" i="1" s="1"/>
  <c r="H53" i="1"/>
  <c r="I53" i="1" s="1"/>
  <c r="K53" i="1" s="1"/>
  <c r="H51" i="1"/>
  <c r="I51" i="1" s="1"/>
  <c r="K51" i="1" s="1"/>
  <c r="H50" i="1"/>
  <c r="I50" i="1" s="1"/>
  <c r="K50" i="1" s="1"/>
  <c r="H49" i="1"/>
  <c r="I49" i="1" s="1"/>
  <c r="K49" i="1" s="1"/>
  <c r="H48" i="1"/>
  <c r="I48" i="1" s="1"/>
  <c r="K48" i="1" s="1"/>
  <c r="H47" i="1"/>
  <c r="I47" i="1" s="1"/>
  <c r="K47" i="1" s="1"/>
  <c r="H46" i="1"/>
  <c r="I46" i="1" s="1"/>
  <c r="K46" i="1" s="1"/>
  <c r="H45" i="1"/>
  <c r="I45" i="1" s="1"/>
  <c r="K45" i="1" s="1"/>
  <c r="H44" i="1"/>
  <c r="I44" i="1" s="1"/>
  <c r="K44" i="1" s="1"/>
  <c r="H43" i="1"/>
  <c r="I43" i="1" s="1"/>
  <c r="K43" i="1" s="1"/>
  <c r="H41" i="1"/>
  <c r="I41" i="1" s="1"/>
  <c r="K41" i="1" s="1"/>
  <c r="H40" i="1"/>
  <c r="I40" i="1" s="1"/>
  <c r="K40" i="1" s="1"/>
  <c r="H39" i="1"/>
  <c r="I39" i="1" s="1"/>
  <c r="K39" i="1" s="1"/>
  <c r="H37" i="1"/>
  <c r="I37" i="1" s="1"/>
  <c r="K37" i="1" s="1"/>
  <c r="H36" i="1"/>
  <c r="I36" i="1" s="1"/>
  <c r="K36" i="1" s="1"/>
  <c r="H35" i="1"/>
  <c r="I35" i="1" s="1"/>
  <c r="K35" i="1" s="1"/>
  <c r="H34" i="1"/>
  <c r="I34" i="1" s="1"/>
  <c r="K34" i="1" s="1"/>
  <c r="H33" i="1"/>
  <c r="I33" i="1" s="1"/>
  <c r="K33" i="1" s="1"/>
  <c r="H32" i="1"/>
  <c r="I32" i="1" s="1"/>
  <c r="K32" i="1" s="1"/>
  <c r="H31" i="1"/>
  <c r="I31" i="1" s="1"/>
  <c r="K31" i="1" s="1"/>
  <c r="H30" i="1"/>
  <c r="I30" i="1" s="1"/>
  <c r="K30" i="1" s="1"/>
  <c r="H28" i="1"/>
  <c r="I28" i="1" s="1"/>
  <c r="K28" i="1" s="1"/>
  <c r="H26" i="1"/>
  <c r="I26" i="1" s="1"/>
  <c r="K26" i="1" s="1"/>
  <c r="H25" i="1"/>
  <c r="I25" i="1" s="1"/>
  <c r="K25" i="1" s="1"/>
  <c r="H24" i="1"/>
  <c r="I24" i="1" s="1"/>
  <c r="K24" i="1" s="1"/>
  <c r="H23" i="1"/>
  <c r="I23" i="1" s="1"/>
  <c r="K23" i="1" s="1"/>
  <c r="H22" i="1"/>
  <c r="I22" i="1" s="1"/>
  <c r="K22" i="1" s="1"/>
  <c r="H21" i="1"/>
  <c r="I21" i="1" s="1"/>
  <c r="K21" i="1" s="1"/>
  <c r="H20" i="1"/>
  <c r="I20" i="1" s="1"/>
  <c r="K20" i="1" s="1"/>
  <c r="H19" i="1"/>
  <c r="I19" i="1" s="1"/>
  <c r="K19" i="1" s="1"/>
  <c r="H17" i="1"/>
  <c r="I17" i="1" s="1"/>
  <c r="K17" i="1" s="1"/>
  <c r="H16" i="1"/>
  <c r="I16" i="1" s="1"/>
  <c r="K16" i="1" s="1"/>
  <c r="H15" i="1"/>
  <c r="I15" i="1" s="1"/>
  <c r="K15" i="1" s="1"/>
  <c r="H14" i="1"/>
  <c r="I14" i="1" s="1"/>
  <c r="K14" i="1" s="1"/>
  <c r="H13" i="1"/>
  <c r="I13" i="1" s="1"/>
  <c r="K13" i="1" s="1"/>
  <c r="H12" i="1"/>
  <c r="I12" i="1" s="1"/>
  <c r="K12" i="1" s="1"/>
  <c r="H10" i="1"/>
  <c r="I10" i="1" s="1"/>
  <c r="K10" i="1" s="1"/>
  <c r="H9" i="1"/>
  <c r="I9" i="1" s="1"/>
  <c r="K9" i="1" s="1"/>
  <c r="H8" i="1"/>
  <c r="I8" i="1" s="1"/>
  <c r="K8" i="1" s="1"/>
  <c r="I7" i="1"/>
  <c r="L54" i="1" l="1"/>
  <c r="J54" i="1"/>
  <c r="L45" i="1"/>
  <c r="J45" i="1"/>
  <c r="L26" i="1"/>
  <c r="J26" i="1"/>
  <c r="L23" i="1"/>
  <c r="J23" i="1"/>
  <c r="L43" i="1"/>
  <c r="J43" i="1"/>
  <c r="J22" i="1"/>
  <c r="L22" i="1"/>
  <c r="L60" i="1"/>
  <c r="J60" i="1"/>
  <c r="J59" i="1"/>
  <c r="L59" i="1"/>
  <c r="J57" i="1"/>
  <c r="L57" i="1"/>
  <c r="L37" i="1"/>
  <c r="J37" i="1"/>
  <c r="L11" i="1"/>
  <c r="J11" i="1"/>
  <c r="L28" i="1"/>
  <c r="J28" i="1"/>
  <c r="L32" i="1"/>
  <c r="J32" i="1"/>
  <c r="J61" i="1"/>
  <c r="L61" i="1"/>
  <c r="L58" i="1"/>
  <c r="J58" i="1"/>
  <c r="L56" i="1"/>
  <c r="J56" i="1"/>
  <c r="L55" i="1"/>
  <c r="J55" i="1"/>
  <c r="L53" i="1"/>
  <c r="J53" i="1"/>
  <c r="L51" i="1"/>
  <c r="J51" i="1"/>
  <c r="L50" i="1"/>
  <c r="J50" i="1"/>
  <c r="L49" i="1"/>
  <c r="J49" i="1"/>
  <c r="J48" i="1"/>
  <c r="L48" i="1"/>
  <c r="L47" i="1"/>
  <c r="J47" i="1"/>
  <c r="L46" i="1"/>
  <c r="J46" i="1"/>
  <c r="J44" i="1"/>
  <c r="L44" i="1"/>
  <c r="J41" i="1"/>
  <c r="L41" i="1"/>
  <c r="L40" i="1"/>
  <c r="J40" i="1"/>
  <c r="L39" i="1"/>
  <c r="J39" i="1"/>
  <c r="L36" i="1"/>
  <c r="J36" i="1"/>
  <c r="L35" i="1"/>
  <c r="J35" i="1"/>
  <c r="J34" i="1"/>
  <c r="L34" i="1"/>
  <c r="J33" i="1"/>
  <c r="L33" i="1"/>
  <c r="J31" i="1"/>
  <c r="L31" i="1"/>
  <c r="L30" i="1"/>
  <c r="J30" i="1"/>
  <c r="J25" i="1"/>
  <c r="L25" i="1"/>
  <c r="J24" i="1"/>
  <c r="L24" i="1"/>
  <c r="L21" i="1"/>
  <c r="J21" i="1"/>
  <c r="L20" i="1"/>
  <c r="J20" i="1"/>
  <c r="J19" i="1"/>
  <c r="L19" i="1"/>
  <c r="J17" i="1"/>
  <c r="L17" i="1"/>
  <c r="J16" i="1"/>
  <c r="L16" i="1"/>
  <c r="L15" i="1"/>
  <c r="J15" i="1"/>
  <c r="L14" i="1"/>
  <c r="J14" i="1"/>
  <c r="J13" i="1"/>
  <c r="L13" i="1"/>
  <c r="J12" i="1"/>
  <c r="L12" i="1"/>
  <c r="J10" i="1"/>
  <c r="L10" i="1"/>
  <c r="L9" i="1"/>
  <c r="J9" i="1"/>
  <c r="J8" i="1"/>
  <c r="L8" i="1"/>
  <c r="K7" i="1"/>
  <c r="J7" i="1" l="1"/>
  <c r="J69" i="1" s="1"/>
  <c r="K69" i="1"/>
  <c r="L7" i="1"/>
  <c r="L69" i="1" s="1"/>
</calcChain>
</file>

<file path=xl/sharedStrings.xml><?xml version="1.0" encoding="utf-8"?>
<sst xmlns="http://schemas.openxmlformats.org/spreadsheetml/2006/main" count="250" uniqueCount="177">
  <si>
    <t>Lp.</t>
  </si>
  <si>
    <t>Przedmiot zamówienia</t>
  </si>
  <si>
    <t>jednostka miary</t>
  </si>
  <si>
    <t>cena brutto *</t>
  </si>
  <si>
    <r>
      <t xml:space="preserve">cena brutto po opuście                       </t>
    </r>
    <r>
      <rPr>
        <i/>
        <sz val="10"/>
        <rFont val="Tahoma"/>
        <family val="2"/>
        <charset val="238"/>
      </rPr>
      <t xml:space="preserve">  (6-7)</t>
    </r>
  </si>
  <si>
    <t>KOD CPV</t>
  </si>
  <si>
    <t>cena brutto x     opust w %</t>
  </si>
  <si>
    <t>arbuz</t>
  </si>
  <si>
    <t>kg</t>
  </si>
  <si>
    <t>03.22.21.11-1</t>
  </si>
  <si>
    <t>banany</t>
  </si>
  <si>
    <t>03.22.11.11-7</t>
  </si>
  <si>
    <t>botwina</t>
  </si>
  <si>
    <t>pęczek</t>
  </si>
  <si>
    <t>03.22.14.30-9</t>
  </si>
  <si>
    <t>brokuły</t>
  </si>
  <si>
    <t>szt ok. 500g</t>
  </si>
  <si>
    <t>buraki</t>
  </si>
  <si>
    <t>03.22.11.13-1</t>
  </si>
  <si>
    <t>cebula</t>
  </si>
  <si>
    <t>cebula czerwona</t>
  </si>
  <si>
    <t>cukinia</t>
  </si>
  <si>
    <t>03.22.22.00-5</t>
  </si>
  <si>
    <t>cytryna</t>
  </si>
  <si>
    <t>03.22.10.00-6</t>
  </si>
  <si>
    <t>czosnek</t>
  </si>
  <si>
    <t>szt główka</t>
  </si>
  <si>
    <t>03.22.12.12-5</t>
  </si>
  <si>
    <t>fasola szparagowa</t>
  </si>
  <si>
    <t>03.22.12.10-1</t>
  </si>
  <si>
    <t>fasola typu „jaś” średnia</t>
  </si>
  <si>
    <t>03.22.12.20-4</t>
  </si>
  <si>
    <t>groch łuskany</t>
  </si>
  <si>
    <t>03.22.23.21-9</t>
  </si>
  <si>
    <t>jabłka</t>
  </si>
  <si>
    <t>03.22.23.10-9</t>
  </si>
  <si>
    <t>jagody</t>
  </si>
  <si>
    <t>03.14.25.00-3</t>
  </si>
  <si>
    <t>jajka I gat rozmiar M</t>
  </si>
  <si>
    <t>03.22.14.20-6</t>
  </si>
  <si>
    <t>kalafior</t>
  </si>
  <si>
    <t>szt</t>
  </si>
  <si>
    <t>03.22.14.10-3</t>
  </si>
  <si>
    <t>kapusta biała</t>
  </si>
  <si>
    <t>03.22.14.40-2</t>
  </si>
  <si>
    <t>kapusta brukselka</t>
  </si>
  <si>
    <t>kapusta czerwona</t>
  </si>
  <si>
    <t>15.33.14.61-6</t>
  </si>
  <si>
    <t>kapusta kiszona</t>
  </si>
  <si>
    <t>kapusta pekińska</t>
  </si>
  <si>
    <t>kiwi</t>
  </si>
  <si>
    <t>koperek</t>
  </si>
  <si>
    <t>03.22.22.40-7</t>
  </si>
  <si>
    <t>mandarynki</t>
  </si>
  <si>
    <t>03.22.11.12-4</t>
  </si>
  <si>
    <t>marchew</t>
  </si>
  <si>
    <t>natka pietruszki</t>
  </si>
  <si>
    <t>nektarynka</t>
  </si>
  <si>
    <t>03.22.12.70-9</t>
  </si>
  <si>
    <t>ogórki kiszone</t>
  </si>
  <si>
    <t>ogórki szklarniowe</t>
  </si>
  <si>
    <t>ogórki gruntowe</t>
  </si>
  <si>
    <t>03.22.12.30-7</t>
  </si>
  <si>
    <t>03.22.12.60-6</t>
  </si>
  <si>
    <t>pieczarki</t>
  </si>
  <si>
    <t>pietruszka korzeń</t>
  </si>
  <si>
    <t>03.22.22.20-1</t>
  </si>
  <si>
    <t>pomarańcze</t>
  </si>
  <si>
    <t>03.22.12.40-0</t>
  </si>
  <si>
    <t>pomidory</t>
  </si>
  <si>
    <t xml:space="preserve">por  </t>
  </si>
  <si>
    <t>por młody</t>
  </si>
  <si>
    <t>03.22.11.14-8</t>
  </si>
  <si>
    <t>rzodkiew biała</t>
  </si>
  <si>
    <t>rzodkiewka</t>
  </si>
  <si>
    <t>03.22.13.10-2</t>
  </si>
  <si>
    <t>sałata</t>
  </si>
  <si>
    <t>seler korzeń</t>
  </si>
  <si>
    <t>seler młody z nacią</t>
  </si>
  <si>
    <t>szczypior</t>
  </si>
  <si>
    <t>śliwka</t>
  </si>
  <si>
    <t xml:space="preserve">03.22.23.13-0 </t>
  </si>
  <si>
    <t>03.21.21.00-1</t>
  </si>
  <si>
    <t>ziemniaki</t>
  </si>
  <si>
    <t>szpinak</t>
  </si>
  <si>
    <t>brzoskwinia</t>
  </si>
  <si>
    <t>stawka podatku VAT (wpisać wartość cyfrą)</t>
  </si>
  <si>
    <t>Wartość netto</t>
  </si>
  <si>
    <t xml:space="preserve">wartość brutto                                       </t>
  </si>
  <si>
    <t>Kuchnie RAZEM</t>
  </si>
  <si>
    <t>sałata lodowa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</si>
  <si>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</si>
  <si>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</si>
  <si>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</si>
  <si>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</si>
  <si>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</si>
  <si>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</si>
  <si>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</si>
  <si>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</si>
  <si>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</si>
  <si>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</si>
  <si>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</si>
  <si>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</si>
  <si>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</si>
  <si>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</si>
  <si>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</si>
  <si>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</si>
  <si>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</si>
  <si>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</si>
  <si>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</si>
  <si>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</si>
  <si>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</si>
  <si>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</si>
  <si>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</si>
  <si>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</si>
  <si>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</si>
  <si>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</si>
  <si>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</si>
  <si>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</si>
  <si>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</si>
  <si>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</si>
  <si>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</si>
  <si>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</si>
  <si>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</si>
  <si>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</si>
  <si>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</si>
  <si>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</si>
  <si>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</si>
  <si>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</si>
  <si>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</si>
  <si>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</si>
  <si>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</si>
  <si>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</si>
  <si>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</si>
  <si>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</si>
  <si>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</si>
  <si>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</si>
  <si>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</si>
  <si>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</si>
  <si>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</si>
  <si>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</si>
  <si>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</si>
  <si>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</si>
  <si>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</si>
  <si>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</si>
  <si>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</si>
  <si>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</si>
  <si>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kalarepa</t>
  </si>
  <si>
    <t>57.</t>
  </si>
  <si>
    <t>58.</t>
  </si>
  <si>
    <t>59.</t>
  </si>
  <si>
    <t>60.</t>
  </si>
  <si>
    <t>61.</t>
  </si>
  <si>
    <t>UWAGA!  CEN JEDNOSTKOWYCH BRUTTO NIE WOLNO WYKONAWCY ZMIENIAĆ, NALEŻY UZUPEŁNIĆ WYŁĄCZNIE OPUST% W POLU W KOLORZE NIEBIESKIM. WÓWCZAS WSZYSTKO ZOSTANIE AUTOMATYCZNIE PRZELICZONE. ZABRANIA SIĘ WYKONWACY WPROWADZANIA JAKICHKOLWIEK ZMIAN W FORMULARZU CENOWYM.</t>
  </si>
  <si>
    <t>W przypadku, gdy Wykonawca nie udzieli Zamawiającemu żadnych opustów – dla przeliczenia ofert zostanie mu przyznany upust o wartości 0,01.</t>
  </si>
  <si>
    <t>gruszka krajowa</t>
  </si>
  <si>
    <t>gruszka importowana</t>
  </si>
  <si>
    <t>papryka czerwona importowana</t>
  </si>
  <si>
    <t>papryka czerwona krajowa</t>
  </si>
  <si>
    <t>papryka żółta krajowa</t>
  </si>
  <si>
    <t>papryka żółta importowana</t>
  </si>
  <si>
    <t>papryka zielona krajowa</t>
  </si>
  <si>
    <t>papryka zielona importowana</t>
  </si>
  <si>
    <t>truskawki krajowe</t>
  </si>
  <si>
    <t>truskawki import</t>
  </si>
  <si>
    <t>winogrona</t>
  </si>
  <si>
    <t>dynia</t>
  </si>
  <si>
    <t>62.</t>
  </si>
  <si>
    <t xml:space="preserve">papryka rożek    </t>
  </si>
  <si>
    <t>szt ok 200g</t>
  </si>
  <si>
    <t>wartość w euro</t>
  </si>
  <si>
    <r>
      <t xml:space="preserve">cena brutto* </t>
    </r>
    <r>
      <rPr>
        <sz val="10"/>
        <color indexed="62"/>
        <rFont val="Tahoma"/>
        <family val="2"/>
        <charset val="238"/>
      </rPr>
      <t xml:space="preserve">- jest to cena maksymalna poszczególnych warzyw i owoców oraz jajek publikowanych przez: Rynek Hurtowy  -  spółkę "Targpiast Sp. z o. o." z Wrocławia   na stronie internetowej - http://www.targpiast.com.pl oraz  na stronie www.fresh-market.pl  - </t>
    </r>
    <r>
      <rPr>
        <b/>
        <sz val="10"/>
        <color indexed="62"/>
        <rFont val="Tahoma"/>
        <family val="2"/>
        <charset val="238"/>
      </rPr>
      <t xml:space="preserve">w dniu 06.06.2023r. </t>
    </r>
  </si>
  <si>
    <t>UWAGA! DOKUMENT NALEŻY PODPISAĆ KWALIFIKOWANYM PODPISEM ELEKTRONICZNYM LUB PODPISEM ZAUFANYM LUB PODPISEM OSOBISTYM</t>
  </si>
  <si>
    <t xml:space="preserve">UWAGA! W przypadku podpisywania ofert podpisem zaufanym należy zwracać uwagę przy wyborze opcji formatu. </t>
  </si>
  <si>
    <t>Zgodnie z SWZ pkt. 10.1.1 uwzględnia się formaty danych: .pdf, .doc, .docx, .rtf, .xps, .odt, .xls, .xlsx.</t>
  </si>
  <si>
    <t>Oferta złozona w formacie XML spowoduje odrzucenie oferty przez Zamawiającego. Jest to format niedpuszczony przez Zamawiającego zgodnie z obowiązującymi przepisami prawa.</t>
  </si>
  <si>
    <t>opust 10%         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</si>
</sst>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8" formatCode="#,##0.00\ &quot;zł&quot;;[Red]\-#,##0.00\ &quot;zł&quot;"/>
    <numFmt numFmtId="164" formatCode="#,##0.00&quot; zł&quot;"/>
    <numFmt numFmtId="165" formatCode="#,##0.00\ [$€-1]"/>
    <numFmt numFmtId="166" formatCode="#,##0.00\ &quot;zł&quot;"/>
  </numFmts>
  <fonts count="23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i/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i/>
      <sz val="8"/>
      <name val="Tahoma"/>
      <family val="2"/>
      <charset val="238"/>
    </font>
    <font>
      <b/>
      <sz val="10"/>
      <color rgb="FF7030A0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0"/>
      <color indexed="62"/>
      <name val="Tahoma"/>
      <family val="2"/>
      <charset val="238"/>
    </font>
    <font>
      <sz val="8"/>
      <name val="Arial CE"/>
      <family val="2"/>
      <charset val="238"/>
    </font>
    <font>
      <b/>
      <sz val="9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1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4" fontId="4" fillId="0" borderId="0" xfId="0" applyNumberFormat="1" applyFont="1"/>
    <xf numFmtId="8" fontId="4" fillId="0" borderId="0" xfId="0" applyNumberFormat="1" applyFont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3" fillId="6" borderId="0" xfId="0" applyFont="1" applyFill="1"/>
    <xf numFmtId="0" fontId="16" fillId="0" borderId="0" xfId="0" applyFont="1" applyAlignment="1">
      <alignment vertical="center"/>
    </xf>
    <xf numFmtId="3" fontId="17" fillId="0" borderId="5" xfId="0" applyNumberFormat="1" applyFont="1" applyBorder="1" applyAlignment="1">
      <alignment horizontal="left" vertical="center" wrapText="1"/>
    </xf>
    <xf numFmtId="2" fontId="17" fillId="0" borderId="6" xfId="0" applyNumberFormat="1" applyFont="1" applyBorder="1" applyAlignment="1">
      <alignment horizontal="left" vertical="center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0" fillId="0" borderId="6" xfId="0" applyBorder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9" xfId="0" applyBorder="1"/>
    <xf numFmtId="164" fontId="3" fillId="4" borderId="3" xfId="0" applyNumberFormat="1" applyFont="1" applyFill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center"/>
    </xf>
    <xf numFmtId="0" fontId="0" fillId="0" borderId="8" xfId="0" applyBorder="1"/>
    <xf numFmtId="164" fontId="3" fillId="0" borderId="8" xfId="0" applyNumberFormat="1" applyFont="1" applyBorder="1" applyAlignment="1">
      <alignment horizontal="right" vertical="center" wrapText="1"/>
    </xf>
    <xf numFmtId="2" fontId="17" fillId="0" borderId="9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0" fillId="0" borderId="13" xfId="0" applyBorder="1"/>
    <xf numFmtId="0" fontId="0" fillId="0" borderId="14" xfId="0" applyBorder="1"/>
    <xf numFmtId="0" fontId="7" fillId="0" borderId="14" xfId="0" applyFont="1" applyBorder="1" applyAlignment="1">
      <alignment vertical="center" wrapText="1"/>
    </xf>
    <xf numFmtId="9" fontId="3" fillId="4" borderId="15" xfId="1" applyFont="1" applyFill="1" applyBorder="1" applyAlignment="1" applyProtection="1">
      <alignment horizontal="center" vertical="center" wrapText="1"/>
    </xf>
    <xf numFmtId="9" fontId="3" fillId="4" borderId="15" xfId="0" applyNumberFormat="1" applyFont="1" applyFill="1" applyBorder="1" applyAlignment="1">
      <alignment horizontal="center" vertical="center" wrapText="1"/>
    </xf>
    <xf numFmtId="9" fontId="3" fillId="4" borderId="15" xfId="1" applyFont="1" applyFill="1" applyBorder="1" applyAlignment="1" applyProtection="1">
      <alignment horizontal="center" vertical="center"/>
    </xf>
    <xf numFmtId="9" fontId="3" fillId="5" borderId="15" xfId="1" applyFont="1" applyFill="1" applyBorder="1" applyAlignment="1" applyProtection="1">
      <alignment horizontal="center" vertical="center"/>
    </xf>
    <xf numFmtId="9" fontId="3" fillId="4" borderId="16" xfId="1" applyFont="1" applyFill="1" applyBorder="1" applyAlignment="1" applyProtection="1">
      <alignment horizontal="center" vertical="center" wrapText="1"/>
    </xf>
    <xf numFmtId="9" fontId="3" fillId="4" borderId="16" xfId="1" applyFont="1" applyFill="1" applyBorder="1" applyAlignment="1" applyProtection="1">
      <alignment horizontal="center" vertical="center"/>
    </xf>
    <xf numFmtId="3" fontId="10" fillId="0" borderId="4" xfId="0" applyNumberFormat="1" applyFont="1" applyBorder="1" applyAlignment="1">
      <alignment horizontal="center" vertical="center" wrapText="1"/>
    </xf>
    <xf numFmtId="3" fontId="0" fillId="0" borderId="8" xfId="0" applyNumberFormat="1" applyBorder="1"/>
    <xf numFmtId="9" fontId="3" fillId="4" borderId="17" xfId="1" applyFont="1" applyFill="1" applyBorder="1" applyAlignment="1" applyProtection="1">
      <alignment horizontal="center" vertical="center"/>
    </xf>
    <xf numFmtId="0" fontId="15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7" fillId="4" borderId="0" xfId="0" applyFont="1" applyFill="1"/>
    <xf numFmtId="0" fontId="3" fillId="4" borderId="0" xfId="0" applyFont="1" applyFill="1"/>
    <xf numFmtId="4" fontId="4" fillId="4" borderId="0" xfId="0" applyNumberFormat="1" applyFont="1" applyFill="1"/>
    <xf numFmtId="164" fontId="8" fillId="0" borderId="18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right" vertical="center"/>
    </xf>
    <xf numFmtId="0" fontId="17" fillId="4" borderId="6" xfId="0" applyFont="1" applyFill="1" applyBorder="1" applyAlignment="1">
      <alignment vertical="center" wrapText="1"/>
    </xf>
    <xf numFmtId="7" fontId="3" fillId="0" borderId="8" xfId="0" applyNumberFormat="1" applyFont="1" applyBorder="1"/>
    <xf numFmtId="9" fontId="3" fillId="0" borderId="15" xfId="1" applyFont="1" applyFill="1" applyBorder="1" applyAlignment="1" applyProtection="1">
      <alignment horizontal="center" vertical="center"/>
    </xf>
    <xf numFmtId="9" fontId="3" fillId="0" borderId="16" xfId="1" applyFont="1" applyFill="1" applyBorder="1" applyAlignment="1" applyProtection="1">
      <alignment horizontal="center" vertical="center"/>
    </xf>
    <xf numFmtId="4" fontId="8" fillId="0" borderId="21" xfId="0" applyNumberFormat="1" applyFont="1" applyBorder="1"/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7" borderId="0" xfId="0" applyFont="1" applyFill="1" applyAlignment="1">
      <alignment horizontal="center" wrapText="1"/>
    </xf>
    <xf numFmtId="10" fontId="4" fillId="0" borderId="0" xfId="0" applyNumberFormat="1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6" borderId="0" xfId="0" applyFont="1" applyFill="1"/>
    <xf numFmtId="0" fontId="20" fillId="6" borderId="0" xfId="0" applyFont="1" applyFill="1"/>
    <xf numFmtId="0" fontId="21" fillId="6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/>
  </cellXfs>
  <cellStyles count="3">
    <cellStyle name="Normalny" xfId="0" builtinId="0"/>
    <cellStyle name="Normalny 2 2" xfId="2" xr:uid="{96EB7B7F-9CE7-486C-92DD-B07806F7866A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1"/>
  <sheetViews>
    <sheetView tabSelected="1" view="pageBreakPreview" zoomScaleNormal="100" zoomScaleSheetLayoutView="100" zoomScalePageLayoutView="110" workbookViewId="0">
      <selection activeCell="A80" sqref="A80"/>
    </sheetView>
  </sheetViews>
  <sheetFormatPr defaultRowHeight="12.75" x14ac:dyDescent="0.2"/>
  <cols>
    <col min="1" max="1" width="5.85546875" style="2" customWidth="1"/>
    <col min="2" max="2" width="0" style="2" hidden="1" customWidth="1"/>
    <col min="3" max="3" width="25.42578125" style="2" customWidth="1"/>
    <col min="4" max="4" width="10.85546875" style="2" customWidth="1"/>
    <col min="5" max="5" width="14.140625" style="2" customWidth="1"/>
    <col min="6" max="6" width="10.42578125" style="2" customWidth="1"/>
    <col min="7" max="7" width="11.7109375" style="2" customWidth="1"/>
    <col min="8" max="8" width="14.28515625" style="2" customWidth="1"/>
    <col min="9" max="9" width="12.7109375" style="2" customWidth="1"/>
    <col min="10" max="10" width="16.140625" style="2" customWidth="1"/>
    <col min="11" max="11" width="16.7109375" style="2" customWidth="1"/>
    <col min="12" max="12" width="14.5703125" style="2" customWidth="1"/>
    <col min="13" max="13" width="11.85546875" style="2" bestFit="1" customWidth="1"/>
    <col min="14" max="14" width="10.85546875" style="2" customWidth="1"/>
    <col min="15" max="15" width="13.140625" style="2" customWidth="1"/>
    <col min="16" max="16" width="14.7109375" style="2" customWidth="1"/>
    <col min="17" max="16384" width="9.140625" style="2"/>
  </cols>
  <sheetData>
    <row r="1" spans="1:17" ht="19.5" customHeight="1" x14ac:dyDescent="0.2">
      <c r="A1" s="1"/>
      <c r="C1" s="18"/>
      <c r="F1" s="84"/>
      <c r="G1" s="84"/>
      <c r="H1" s="84"/>
      <c r="I1" s="84"/>
      <c r="J1" s="33"/>
    </row>
    <row r="2" spans="1:17" s="3" customFormat="1" ht="15" x14ac:dyDescent="0.2">
      <c r="E2" s="1"/>
    </row>
    <row r="3" spans="1:17" ht="35.25" customHeight="1" x14ac:dyDescent="0.2">
      <c r="A3" s="85" t="s">
        <v>0</v>
      </c>
      <c r="B3" s="4"/>
      <c r="C3" s="85" t="s">
        <v>1</v>
      </c>
      <c r="D3" s="85" t="s">
        <v>2</v>
      </c>
      <c r="E3" s="95" t="s">
        <v>89</v>
      </c>
      <c r="F3" s="85" t="s">
        <v>86</v>
      </c>
      <c r="G3" s="86" t="s">
        <v>3</v>
      </c>
      <c r="H3" s="5" t="s">
        <v>176</v>
      </c>
      <c r="I3" s="87" t="s">
        <v>4</v>
      </c>
      <c r="J3" s="92" t="s">
        <v>87</v>
      </c>
      <c r="K3" s="89" t="s">
        <v>88</v>
      </c>
      <c r="L3" s="80" t="s">
        <v>170</v>
      </c>
    </row>
    <row r="4" spans="1:17" ht="21" customHeight="1" x14ac:dyDescent="0.2">
      <c r="A4" s="85"/>
      <c r="B4" s="4"/>
      <c r="C4" s="85"/>
      <c r="D4" s="85"/>
      <c r="E4" s="96"/>
      <c r="F4" s="85"/>
      <c r="G4" s="86"/>
      <c r="H4" s="6">
        <v>0</v>
      </c>
      <c r="I4" s="87"/>
      <c r="J4" s="93"/>
      <c r="K4" s="89"/>
      <c r="L4" s="81"/>
    </row>
    <row r="5" spans="1:17" s="9" customFormat="1" ht="30" customHeight="1" x14ac:dyDescent="0.2">
      <c r="A5" s="85"/>
      <c r="B5" s="7" t="s">
        <v>5</v>
      </c>
      <c r="C5" s="85"/>
      <c r="D5" s="85"/>
      <c r="E5" s="97"/>
      <c r="F5" s="85"/>
      <c r="G5" s="86"/>
      <c r="H5" s="8" t="s">
        <v>6</v>
      </c>
      <c r="I5" s="87"/>
      <c r="J5" s="94"/>
      <c r="K5" s="89"/>
      <c r="L5" s="82"/>
    </row>
    <row r="6" spans="1:17" s="10" customFormat="1" ht="9" customHeight="1" x14ac:dyDescent="0.2">
      <c r="A6" s="30">
        <v>1</v>
      </c>
      <c r="B6" s="31"/>
      <c r="C6" s="30">
        <v>2</v>
      </c>
      <c r="D6" s="30">
        <v>3</v>
      </c>
      <c r="E6" s="62">
        <v>6</v>
      </c>
      <c r="F6" s="30">
        <v>7</v>
      </c>
      <c r="G6" s="30">
        <v>8</v>
      </c>
      <c r="H6" s="32">
        <v>9</v>
      </c>
      <c r="I6" s="32">
        <v>10</v>
      </c>
      <c r="J6" s="31">
        <v>11</v>
      </c>
      <c r="K6" s="71">
        <v>12</v>
      </c>
      <c r="L6" s="73"/>
      <c r="Q6" s="2"/>
    </row>
    <row r="7" spans="1:17" s="15" customFormat="1" ht="15.75" customHeight="1" x14ac:dyDescent="0.2">
      <c r="A7" s="11" t="s">
        <v>91</v>
      </c>
      <c r="B7" s="12"/>
      <c r="C7" s="37" t="s">
        <v>7</v>
      </c>
      <c r="D7" s="49" t="s">
        <v>8</v>
      </c>
      <c r="E7" s="63">
        <v>200</v>
      </c>
      <c r="F7" s="56">
        <v>0</v>
      </c>
      <c r="G7" s="13">
        <v>7</v>
      </c>
      <c r="H7" s="112">
        <v>0</v>
      </c>
      <c r="I7" s="14">
        <f>G7-H7</f>
        <v>7</v>
      </c>
      <c r="J7" s="29">
        <f>K7-F7</f>
        <v>1400</v>
      </c>
      <c r="K7" s="72">
        <f>I7*E7</f>
        <v>1400</v>
      </c>
      <c r="L7" s="74">
        <f>K7/4.4536</f>
        <v>314.35243398598885</v>
      </c>
      <c r="M7" s="16"/>
      <c r="N7" s="16"/>
      <c r="O7" s="16"/>
      <c r="P7" s="16"/>
      <c r="Q7" s="2"/>
    </row>
    <row r="8" spans="1:17" ht="15" customHeight="1" x14ac:dyDescent="0.2">
      <c r="A8" s="11" t="s">
        <v>92</v>
      </c>
      <c r="B8" s="17" t="s">
        <v>9</v>
      </c>
      <c r="C8" s="38" t="s">
        <v>10</v>
      </c>
      <c r="D8" s="49" t="s">
        <v>8</v>
      </c>
      <c r="E8" s="63">
        <v>900</v>
      </c>
      <c r="F8" s="57">
        <v>0</v>
      </c>
      <c r="G8" s="13">
        <v>7</v>
      </c>
      <c r="H8" s="112">
        <f>G8*$H$4</f>
        <v>0</v>
      </c>
      <c r="I8" s="14">
        <f>G8-H8</f>
        <v>7</v>
      </c>
      <c r="J8" s="29">
        <f t="shared" ref="J8:J68" si="0">K8-F8</f>
        <v>6300</v>
      </c>
      <c r="K8" s="72">
        <f t="shared" ref="K8:K68" si="1">I8*E8</f>
        <v>6300</v>
      </c>
      <c r="L8" s="74">
        <f t="shared" ref="L8:L68" si="2">K8/4.4536</f>
        <v>1414.58595293695</v>
      </c>
      <c r="M8" s="18"/>
      <c r="P8" s="19"/>
    </row>
    <row r="9" spans="1:17" ht="15" customHeight="1" x14ac:dyDescent="0.2">
      <c r="A9" s="11" t="s">
        <v>93</v>
      </c>
      <c r="B9" s="4" t="s">
        <v>11</v>
      </c>
      <c r="C9" s="38" t="s">
        <v>12</v>
      </c>
      <c r="D9" s="49" t="s">
        <v>13</v>
      </c>
      <c r="E9" s="63">
        <v>600</v>
      </c>
      <c r="F9" s="57">
        <v>0</v>
      </c>
      <c r="G9" s="13">
        <v>3.6</v>
      </c>
      <c r="H9" s="112">
        <f t="shared" ref="H9:H68" si="3">G9*$H$4</f>
        <v>0</v>
      </c>
      <c r="I9" s="14">
        <f t="shared" ref="I9:I68" si="4">G9-H9</f>
        <v>3.6</v>
      </c>
      <c r="J9" s="29">
        <f t="shared" si="0"/>
        <v>2160</v>
      </c>
      <c r="K9" s="72">
        <f t="shared" si="1"/>
        <v>2160</v>
      </c>
      <c r="L9" s="74">
        <f t="shared" si="2"/>
        <v>485.00089814981141</v>
      </c>
      <c r="M9" s="18"/>
      <c r="O9" s="20"/>
    </row>
    <row r="10" spans="1:17" x14ac:dyDescent="0.2">
      <c r="A10" s="11" t="s">
        <v>94</v>
      </c>
      <c r="B10" s="4" t="s">
        <v>14</v>
      </c>
      <c r="C10" s="38" t="s">
        <v>15</v>
      </c>
      <c r="D10" s="49" t="s">
        <v>16</v>
      </c>
      <c r="E10" s="63">
        <v>600</v>
      </c>
      <c r="F10" s="56">
        <v>0</v>
      </c>
      <c r="G10" s="13">
        <v>5.5</v>
      </c>
      <c r="H10" s="112">
        <f t="shared" si="3"/>
        <v>0</v>
      </c>
      <c r="I10" s="14">
        <f t="shared" si="4"/>
        <v>5.5</v>
      </c>
      <c r="J10" s="29">
        <f t="shared" si="0"/>
        <v>3300</v>
      </c>
      <c r="K10" s="72">
        <f t="shared" si="1"/>
        <v>3300</v>
      </c>
      <c r="L10" s="74">
        <f t="shared" si="2"/>
        <v>740.97359439554521</v>
      </c>
    </row>
    <row r="11" spans="1:17" x14ac:dyDescent="0.2">
      <c r="A11" s="11" t="s">
        <v>95</v>
      </c>
      <c r="B11" s="4"/>
      <c r="C11" s="38" t="s">
        <v>85</v>
      </c>
      <c r="D11" s="49" t="s">
        <v>8</v>
      </c>
      <c r="E11" s="63">
        <v>300</v>
      </c>
      <c r="F11" s="56">
        <v>0</v>
      </c>
      <c r="G11" s="13">
        <v>15</v>
      </c>
      <c r="H11" s="112">
        <f t="shared" si="3"/>
        <v>0</v>
      </c>
      <c r="I11" s="14">
        <f t="shared" si="4"/>
        <v>15</v>
      </c>
      <c r="J11" s="29">
        <f t="shared" si="0"/>
        <v>4500</v>
      </c>
      <c r="K11" s="72">
        <f t="shared" si="1"/>
        <v>4500</v>
      </c>
      <c r="L11" s="74">
        <f t="shared" si="2"/>
        <v>1010.4185378121072</v>
      </c>
    </row>
    <row r="12" spans="1:17" x14ac:dyDescent="0.2">
      <c r="A12" s="11" t="s">
        <v>96</v>
      </c>
      <c r="B12" s="4" t="s">
        <v>11</v>
      </c>
      <c r="C12" s="39" t="s">
        <v>17</v>
      </c>
      <c r="D12" s="50" t="s">
        <v>8</v>
      </c>
      <c r="E12" s="63">
        <v>5000</v>
      </c>
      <c r="F12" s="58">
        <v>0</v>
      </c>
      <c r="G12" s="13">
        <v>3</v>
      </c>
      <c r="H12" s="112">
        <f t="shared" si="3"/>
        <v>0</v>
      </c>
      <c r="I12" s="14">
        <f t="shared" si="4"/>
        <v>3</v>
      </c>
      <c r="J12" s="29">
        <f t="shared" si="0"/>
        <v>15000</v>
      </c>
      <c r="K12" s="72">
        <f t="shared" si="1"/>
        <v>15000</v>
      </c>
      <c r="L12" s="74">
        <f t="shared" si="2"/>
        <v>3368.0617927070239</v>
      </c>
    </row>
    <row r="13" spans="1:17" x14ac:dyDescent="0.2">
      <c r="A13" s="11" t="s">
        <v>97</v>
      </c>
      <c r="B13" s="4" t="s">
        <v>18</v>
      </c>
      <c r="C13" s="39" t="s">
        <v>19</v>
      </c>
      <c r="D13" s="50" t="s">
        <v>8</v>
      </c>
      <c r="E13" s="63">
        <v>7000</v>
      </c>
      <c r="F13" s="58">
        <v>0</v>
      </c>
      <c r="G13" s="13">
        <v>5.5</v>
      </c>
      <c r="H13" s="112">
        <f t="shared" si="3"/>
        <v>0</v>
      </c>
      <c r="I13" s="14">
        <f t="shared" si="4"/>
        <v>5.5</v>
      </c>
      <c r="J13" s="29">
        <f t="shared" si="0"/>
        <v>38500</v>
      </c>
      <c r="K13" s="72">
        <f t="shared" si="1"/>
        <v>38500</v>
      </c>
      <c r="L13" s="74">
        <f t="shared" si="2"/>
        <v>8644.6919346146933</v>
      </c>
      <c r="O13" s="21"/>
    </row>
    <row r="14" spans="1:17" x14ac:dyDescent="0.2">
      <c r="A14" s="11" t="s">
        <v>98</v>
      </c>
      <c r="B14" s="4" t="s">
        <v>18</v>
      </c>
      <c r="C14" s="39" t="s">
        <v>20</v>
      </c>
      <c r="D14" s="50" t="s">
        <v>8</v>
      </c>
      <c r="E14" s="63">
        <v>150</v>
      </c>
      <c r="F14" s="58">
        <v>0</v>
      </c>
      <c r="G14" s="13">
        <v>6</v>
      </c>
      <c r="H14" s="112">
        <f t="shared" si="3"/>
        <v>0</v>
      </c>
      <c r="I14" s="14">
        <f t="shared" si="4"/>
        <v>6</v>
      </c>
      <c r="J14" s="29">
        <f t="shared" si="0"/>
        <v>900</v>
      </c>
      <c r="K14" s="72">
        <f t="shared" si="1"/>
        <v>900</v>
      </c>
      <c r="L14" s="74">
        <f t="shared" si="2"/>
        <v>202.08370756242141</v>
      </c>
    </row>
    <row r="15" spans="1:17" x14ac:dyDescent="0.2">
      <c r="A15" s="11" t="s">
        <v>99</v>
      </c>
      <c r="B15" s="4"/>
      <c r="C15" s="75" t="s">
        <v>21</v>
      </c>
      <c r="D15" s="50" t="s">
        <v>8</v>
      </c>
      <c r="E15" s="63">
        <v>200</v>
      </c>
      <c r="F15" s="58">
        <v>0</v>
      </c>
      <c r="G15" s="34">
        <v>8</v>
      </c>
      <c r="H15" s="112">
        <f t="shared" si="3"/>
        <v>0</v>
      </c>
      <c r="I15" s="14">
        <f>G15-H15</f>
        <v>8</v>
      </c>
      <c r="J15" s="29">
        <f t="shared" si="0"/>
        <v>1600</v>
      </c>
      <c r="K15" s="72">
        <f t="shared" si="1"/>
        <v>1600</v>
      </c>
      <c r="L15" s="74">
        <f t="shared" si="2"/>
        <v>359.25992455541586</v>
      </c>
    </row>
    <row r="16" spans="1:17" x14ac:dyDescent="0.2">
      <c r="A16" s="11" t="s">
        <v>100</v>
      </c>
      <c r="B16" s="4" t="s">
        <v>22</v>
      </c>
      <c r="C16" s="39" t="s">
        <v>23</v>
      </c>
      <c r="D16" s="50" t="s">
        <v>8</v>
      </c>
      <c r="E16" s="63">
        <v>150</v>
      </c>
      <c r="F16" s="58">
        <v>0</v>
      </c>
      <c r="G16" s="13">
        <v>10</v>
      </c>
      <c r="H16" s="112">
        <f t="shared" si="3"/>
        <v>0</v>
      </c>
      <c r="I16" s="14">
        <f>G16-H16</f>
        <v>10</v>
      </c>
      <c r="J16" s="29">
        <f t="shared" si="0"/>
        <v>1500</v>
      </c>
      <c r="K16" s="72">
        <f t="shared" si="1"/>
        <v>1500</v>
      </c>
      <c r="L16" s="74">
        <f t="shared" si="2"/>
        <v>336.80617927070239</v>
      </c>
    </row>
    <row r="17" spans="1:14" x14ac:dyDescent="0.2">
      <c r="A17" s="11" t="s">
        <v>101</v>
      </c>
      <c r="B17" s="4" t="s">
        <v>24</v>
      </c>
      <c r="C17" s="39" t="s">
        <v>25</v>
      </c>
      <c r="D17" s="50" t="s">
        <v>26</v>
      </c>
      <c r="E17" s="63">
        <v>700</v>
      </c>
      <c r="F17" s="58">
        <v>0</v>
      </c>
      <c r="G17" s="13">
        <v>3</v>
      </c>
      <c r="H17" s="112">
        <f t="shared" si="3"/>
        <v>0</v>
      </c>
      <c r="I17" s="14">
        <f t="shared" si="4"/>
        <v>3</v>
      </c>
      <c r="J17" s="29">
        <f t="shared" si="0"/>
        <v>2100</v>
      </c>
      <c r="K17" s="72">
        <f t="shared" si="1"/>
        <v>2100</v>
      </c>
      <c r="L17" s="74">
        <f t="shared" si="2"/>
        <v>471.52865097898331</v>
      </c>
      <c r="M17" s="22"/>
      <c r="N17" s="23"/>
    </row>
    <row r="18" spans="1:14" x14ac:dyDescent="0.2">
      <c r="A18" s="11" t="s">
        <v>102</v>
      </c>
      <c r="B18" s="4"/>
      <c r="C18" s="39" t="s">
        <v>28</v>
      </c>
      <c r="D18" s="50" t="s">
        <v>8</v>
      </c>
      <c r="E18" s="63">
        <v>100</v>
      </c>
      <c r="F18" s="58">
        <v>0</v>
      </c>
      <c r="G18" s="13">
        <v>23</v>
      </c>
      <c r="H18" s="112">
        <f t="shared" si="3"/>
        <v>0</v>
      </c>
      <c r="I18" s="14">
        <f t="shared" si="4"/>
        <v>23</v>
      </c>
      <c r="J18" s="29">
        <f t="shared" si="0"/>
        <v>2300</v>
      </c>
      <c r="K18" s="72">
        <f t="shared" si="1"/>
        <v>2300</v>
      </c>
      <c r="L18" s="74">
        <f t="shared" si="2"/>
        <v>516.43614154841032</v>
      </c>
      <c r="M18" s="22"/>
      <c r="N18" s="23"/>
    </row>
    <row r="19" spans="1:14" x14ac:dyDescent="0.2">
      <c r="A19" s="11" t="s">
        <v>103</v>
      </c>
      <c r="B19" s="4" t="s">
        <v>27</v>
      </c>
      <c r="C19" s="39" t="s">
        <v>30</v>
      </c>
      <c r="D19" s="50" t="s">
        <v>8</v>
      </c>
      <c r="E19" s="63">
        <v>500</v>
      </c>
      <c r="F19" s="58">
        <v>0</v>
      </c>
      <c r="G19" s="13">
        <v>13</v>
      </c>
      <c r="H19" s="112">
        <f t="shared" si="3"/>
        <v>0</v>
      </c>
      <c r="I19" s="14">
        <f t="shared" si="4"/>
        <v>13</v>
      </c>
      <c r="J19" s="29">
        <f t="shared" si="0"/>
        <v>6500</v>
      </c>
      <c r="K19" s="72">
        <f t="shared" si="1"/>
        <v>6500</v>
      </c>
      <c r="L19" s="74">
        <f t="shared" si="2"/>
        <v>1459.4934435063769</v>
      </c>
    </row>
    <row r="20" spans="1:14" ht="12" customHeight="1" x14ac:dyDescent="0.2">
      <c r="A20" s="11" t="s">
        <v>104</v>
      </c>
      <c r="B20" s="4" t="s">
        <v>29</v>
      </c>
      <c r="C20" s="39" t="s">
        <v>32</v>
      </c>
      <c r="D20" s="50" t="s">
        <v>8</v>
      </c>
      <c r="E20" s="63">
        <v>150</v>
      </c>
      <c r="F20" s="58">
        <v>0</v>
      </c>
      <c r="G20" s="13">
        <v>4.4000000000000004</v>
      </c>
      <c r="H20" s="112">
        <f>G20*$H$4</f>
        <v>0</v>
      </c>
      <c r="I20" s="14">
        <f t="shared" si="4"/>
        <v>4.4000000000000004</v>
      </c>
      <c r="J20" s="29">
        <f t="shared" si="0"/>
        <v>660</v>
      </c>
      <c r="K20" s="72">
        <f t="shared" si="1"/>
        <v>660</v>
      </c>
      <c r="L20" s="74">
        <f t="shared" si="2"/>
        <v>148.19471887910905</v>
      </c>
    </row>
    <row r="21" spans="1:14" x14ac:dyDescent="0.2">
      <c r="A21" s="11" t="s">
        <v>105</v>
      </c>
      <c r="B21" s="4" t="s">
        <v>31</v>
      </c>
      <c r="C21" s="39" t="s">
        <v>155</v>
      </c>
      <c r="D21" s="50" t="s">
        <v>8</v>
      </c>
      <c r="E21" s="63">
        <v>150</v>
      </c>
      <c r="F21" s="58">
        <v>0</v>
      </c>
      <c r="G21" s="13">
        <v>7.5</v>
      </c>
      <c r="H21" s="112">
        <f t="shared" si="3"/>
        <v>0</v>
      </c>
      <c r="I21" s="14">
        <f t="shared" si="4"/>
        <v>7.5</v>
      </c>
      <c r="J21" s="29">
        <f t="shared" si="0"/>
        <v>1125</v>
      </c>
      <c r="K21" s="72">
        <f t="shared" si="1"/>
        <v>1125</v>
      </c>
      <c r="L21" s="74">
        <f t="shared" si="2"/>
        <v>252.60463445302679</v>
      </c>
    </row>
    <row r="22" spans="1:14" x14ac:dyDescent="0.2">
      <c r="A22" s="11" t="s">
        <v>106</v>
      </c>
      <c r="B22" s="4"/>
      <c r="C22" s="39" t="s">
        <v>156</v>
      </c>
      <c r="D22" s="50" t="s">
        <v>8</v>
      </c>
      <c r="E22" s="63">
        <v>150</v>
      </c>
      <c r="F22" s="77">
        <v>0</v>
      </c>
      <c r="G22" s="13">
        <v>7</v>
      </c>
      <c r="H22" s="112">
        <f t="shared" si="3"/>
        <v>0</v>
      </c>
      <c r="I22" s="14">
        <f t="shared" si="4"/>
        <v>7</v>
      </c>
      <c r="J22" s="29">
        <f t="shared" si="0"/>
        <v>1050</v>
      </c>
      <c r="K22" s="72">
        <f t="shared" si="1"/>
        <v>1050</v>
      </c>
      <c r="L22" s="74">
        <f t="shared" si="2"/>
        <v>235.76432548949165</v>
      </c>
      <c r="M22" s="22"/>
      <c r="N22" s="23"/>
    </row>
    <row r="23" spans="1:14" x14ac:dyDescent="0.2">
      <c r="A23" s="11" t="s">
        <v>107</v>
      </c>
      <c r="B23" s="4" t="s">
        <v>33</v>
      </c>
      <c r="C23" s="39" t="s">
        <v>34</v>
      </c>
      <c r="D23" s="50" t="s">
        <v>8</v>
      </c>
      <c r="E23" s="63">
        <v>3000</v>
      </c>
      <c r="F23" s="58">
        <v>0</v>
      </c>
      <c r="G23" s="13">
        <v>3.5</v>
      </c>
      <c r="H23" s="112">
        <f t="shared" si="3"/>
        <v>0</v>
      </c>
      <c r="I23" s="14">
        <f t="shared" si="4"/>
        <v>3.5</v>
      </c>
      <c r="J23" s="29">
        <f t="shared" si="0"/>
        <v>10500</v>
      </c>
      <c r="K23" s="72">
        <f t="shared" si="1"/>
        <v>10500</v>
      </c>
      <c r="L23" s="74">
        <f t="shared" si="2"/>
        <v>2357.6432548949165</v>
      </c>
    </row>
    <row r="24" spans="1:14" x14ac:dyDescent="0.2">
      <c r="A24" s="11" t="s">
        <v>108</v>
      </c>
      <c r="B24" s="4" t="s">
        <v>35</v>
      </c>
      <c r="C24" s="39" t="s">
        <v>36</v>
      </c>
      <c r="D24" s="50" t="s">
        <v>8</v>
      </c>
      <c r="E24" s="63">
        <v>120</v>
      </c>
      <c r="F24" s="59">
        <v>0</v>
      </c>
      <c r="G24" s="34">
        <v>15</v>
      </c>
      <c r="H24" s="112">
        <f t="shared" si="3"/>
        <v>0</v>
      </c>
      <c r="I24" s="14">
        <f t="shared" si="4"/>
        <v>15</v>
      </c>
      <c r="J24" s="29">
        <f t="shared" si="0"/>
        <v>1800</v>
      </c>
      <c r="K24" s="72">
        <f t="shared" si="1"/>
        <v>1800</v>
      </c>
      <c r="L24" s="74">
        <f t="shared" si="2"/>
        <v>404.16741512484282</v>
      </c>
    </row>
    <row r="25" spans="1:14" x14ac:dyDescent="0.2">
      <c r="A25" s="11" t="s">
        <v>109</v>
      </c>
      <c r="B25" s="4" t="s">
        <v>37</v>
      </c>
      <c r="C25" s="38" t="s">
        <v>38</v>
      </c>
      <c r="D25" s="49" t="s">
        <v>41</v>
      </c>
      <c r="E25" s="63">
        <v>80000</v>
      </c>
      <c r="F25" s="60">
        <v>0</v>
      </c>
      <c r="G25" s="13">
        <v>0.87</v>
      </c>
      <c r="H25" s="112">
        <f t="shared" si="3"/>
        <v>0</v>
      </c>
      <c r="I25" s="14">
        <f t="shared" si="4"/>
        <v>0.87</v>
      </c>
      <c r="J25" s="29">
        <f t="shared" si="0"/>
        <v>69600</v>
      </c>
      <c r="K25" s="72">
        <f t="shared" si="1"/>
        <v>69600</v>
      </c>
      <c r="L25" s="74">
        <f t="shared" si="2"/>
        <v>15627.806718160589</v>
      </c>
    </row>
    <row r="26" spans="1:14" x14ac:dyDescent="0.2">
      <c r="A26" s="11" t="s">
        <v>110</v>
      </c>
      <c r="B26" s="4" t="s">
        <v>39</v>
      </c>
      <c r="C26" s="39" t="s">
        <v>40</v>
      </c>
      <c r="D26" s="50" t="s">
        <v>41</v>
      </c>
      <c r="E26" s="63">
        <v>1200</v>
      </c>
      <c r="F26" s="58">
        <v>0</v>
      </c>
      <c r="G26" s="13">
        <v>7</v>
      </c>
      <c r="H26" s="112">
        <f t="shared" si="3"/>
        <v>0</v>
      </c>
      <c r="I26" s="14">
        <f t="shared" si="4"/>
        <v>7</v>
      </c>
      <c r="J26" s="29">
        <f t="shared" si="0"/>
        <v>8400</v>
      </c>
      <c r="K26" s="72">
        <f t="shared" si="1"/>
        <v>8400</v>
      </c>
      <c r="L26" s="74">
        <f t="shared" si="2"/>
        <v>1886.1146039159332</v>
      </c>
    </row>
    <row r="27" spans="1:14" x14ac:dyDescent="0.2">
      <c r="A27" s="11" t="s">
        <v>111</v>
      </c>
      <c r="B27" s="4"/>
      <c r="C27" s="39" t="s">
        <v>43</v>
      </c>
      <c r="D27" s="50" t="s">
        <v>8</v>
      </c>
      <c r="E27" s="63">
        <v>5500</v>
      </c>
      <c r="F27" s="58">
        <v>0</v>
      </c>
      <c r="G27" s="13">
        <v>3</v>
      </c>
      <c r="H27" s="112">
        <f t="shared" si="3"/>
        <v>0</v>
      </c>
      <c r="I27" s="14">
        <f t="shared" si="4"/>
        <v>3</v>
      </c>
      <c r="J27" s="29">
        <f t="shared" si="0"/>
        <v>16500</v>
      </c>
      <c r="K27" s="72">
        <f t="shared" si="1"/>
        <v>16500</v>
      </c>
      <c r="L27" s="74">
        <f t="shared" si="2"/>
        <v>3704.867971977726</v>
      </c>
    </row>
    <row r="28" spans="1:14" x14ac:dyDescent="0.2">
      <c r="A28" s="11" t="s">
        <v>112</v>
      </c>
      <c r="B28" s="4" t="s">
        <v>42</v>
      </c>
      <c r="C28" s="39" t="s">
        <v>45</v>
      </c>
      <c r="D28" s="50" t="s">
        <v>8</v>
      </c>
      <c r="E28" s="63">
        <v>200</v>
      </c>
      <c r="F28" s="58">
        <v>0</v>
      </c>
      <c r="G28" s="13">
        <v>5</v>
      </c>
      <c r="H28" s="112">
        <f t="shared" si="3"/>
        <v>0</v>
      </c>
      <c r="I28" s="14">
        <f t="shared" si="4"/>
        <v>5</v>
      </c>
      <c r="J28" s="29">
        <f t="shared" si="0"/>
        <v>1000</v>
      </c>
      <c r="K28" s="72">
        <f t="shared" si="1"/>
        <v>1000</v>
      </c>
      <c r="L28" s="74">
        <f t="shared" si="2"/>
        <v>224.53745284713492</v>
      </c>
    </row>
    <row r="29" spans="1:14" x14ac:dyDescent="0.2">
      <c r="A29" s="11" t="s">
        <v>113</v>
      </c>
      <c r="B29" s="4"/>
      <c r="C29" s="39" t="s">
        <v>46</v>
      </c>
      <c r="D29" s="50" t="s">
        <v>8</v>
      </c>
      <c r="E29" s="63">
        <v>800</v>
      </c>
      <c r="F29" s="58">
        <v>0</v>
      </c>
      <c r="G29" s="13">
        <v>5.5</v>
      </c>
      <c r="H29" s="112">
        <f t="shared" si="3"/>
        <v>0</v>
      </c>
      <c r="I29" s="14">
        <f t="shared" si="4"/>
        <v>5.5</v>
      </c>
      <c r="J29" s="29">
        <f t="shared" si="0"/>
        <v>4400</v>
      </c>
      <c r="K29" s="72">
        <f t="shared" si="1"/>
        <v>4400</v>
      </c>
      <c r="L29" s="74">
        <f t="shared" si="2"/>
        <v>987.96479252739357</v>
      </c>
    </row>
    <row r="30" spans="1:14" x14ac:dyDescent="0.2">
      <c r="A30" s="11" t="s">
        <v>114</v>
      </c>
      <c r="B30" s="4" t="s">
        <v>44</v>
      </c>
      <c r="C30" s="39" t="s">
        <v>48</v>
      </c>
      <c r="D30" s="50" t="s">
        <v>8</v>
      </c>
      <c r="E30" s="63">
        <v>2200</v>
      </c>
      <c r="F30" s="58">
        <v>0</v>
      </c>
      <c r="G30" s="34">
        <v>6</v>
      </c>
      <c r="H30" s="112">
        <f t="shared" si="3"/>
        <v>0</v>
      </c>
      <c r="I30" s="14">
        <f t="shared" si="4"/>
        <v>6</v>
      </c>
      <c r="J30" s="29">
        <f t="shared" si="0"/>
        <v>13200</v>
      </c>
      <c r="K30" s="72">
        <f t="shared" si="1"/>
        <v>13200</v>
      </c>
      <c r="L30" s="74">
        <f t="shared" si="2"/>
        <v>2963.8943775821808</v>
      </c>
    </row>
    <row r="31" spans="1:14" x14ac:dyDescent="0.2">
      <c r="A31" s="11" t="s">
        <v>115</v>
      </c>
      <c r="B31" s="4" t="s">
        <v>42</v>
      </c>
      <c r="C31" s="39" t="s">
        <v>49</v>
      </c>
      <c r="D31" s="50" t="s">
        <v>8</v>
      </c>
      <c r="E31" s="63">
        <v>1400</v>
      </c>
      <c r="F31" s="58">
        <v>0</v>
      </c>
      <c r="G31" s="13">
        <v>4</v>
      </c>
      <c r="H31" s="112">
        <f t="shared" si="3"/>
        <v>0</v>
      </c>
      <c r="I31" s="14">
        <f t="shared" si="4"/>
        <v>4</v>
      </c>
      <c r="J31" s="29">
        <f t="shared" si="0"/>
        <v>5600</v>
      </c>
      <c r="K31" s="72">
        <f t="shared" si="1"/>
        <v>5600</v>
      </c>
      <c r="L31" s="74">
        <f t="shared" si="2"/>
        <v>1257.4097359439554</v>
      </c>
    </row>
    <row r="32" spans="1:14" x14ac:dyDescent="0.2">
      <c r="A32" s="11" t="s">
        <v>116</v>
      </c>
      <c r="B32" s="4" t="s">
        <v>47</v>
      </c>
      <c r="C32" s="39" t="s">
        <v>50</v>
      </c>
      <c r="D32" s="50" t="s">
        <v>41</v>
      </c>
      <c r="E32" s="63">
        <v>600</v>
      </c>
      <c r="F32" s="58">
        <v>0</v>
      </c>
      <c r="G32" s="13">
        <v>1.1000000000000001</v>
      </c>
      <c r="H32" s="112">
        <f t="shared" si="3"/>
        <v>0</v>
      </c>
      <c r="I32" s="14">
        <f t="shared" si="4"/>
        <v>1.1000000000000001</v>
      </c>
      <c r="J32" s="29">
        <f t="shared" si="0"/>
        <v>660</v>
      </c>
      <c r="K32" s="72">
        <f t="shared" si="1"/>
        <v>660</v>
      </c>
      <c r="L32" s="74">
        <f t="shared" si="2"/>
        <v>148.19471887910905</v>
      </c>
    </row>
    <row r="33" spans="1:12" x14ac:dyDescent="0.2">
      <c r="A33" s="11" t="s">
        <v>117</v>
      </c>
      <c r="B33" s="4" t="s">
        <v>42</v>
      </c>
      <c r="C33" s="39" t="s">
        <v>51</v>
      </c>
      <c r="D33" s="50" t="s">
        <v>13</v>
      </c>
      <c r="E33" s="63">
        <v>7500</v>
      </c>
      <c r="F33" s="58">
        <v>0</v>
      </c>
      <c r="G33" s="13">
        <v>2.5</v>
      </c>
      <c r="H33" s="112">
        <f t="shared" si="3"/>
        <v>0</v>
      </c>
      <c r="I33" s="14">
        <f t="shared" si="4"/>
        <v>2.5</v>
      </c>
      <c r="J33" s="29">
        <f t="shared" si="0"/>
        <v>18750</v>
      </c>
      <c r="K33" s="72">
        <f t="shared" si="1"/>
        <v>18750</v>
      </c>
      <c r="L33" s="74">
        <f t="shared" si="2"/>
        <v>4210.0772408837793</v>
      </c>
    </row>
    <row r="34" spans="1:12" x14ac:dyDescent="0.2">
      <c r="A34" s="11" t="s">
        <v>118</v>
      </c>
      <c r="B34" s="4"/>
      <c r="C34" s="39" t="s">
        <v>53</v>
      </c>
      <c r="D34" s="50" t="s">
        <v>8</v>
      </c>
      <c r="E34" s="63">
        <v>850</v>
      </c>
      <c r="F34" s="58">
        <v>0</v>
      </c>
      <c r="G34" s="13">
        <v>8.5</v>
      </c>
      <c r="H34" s="112">
        <f t="shared" si="3"/>
        <v>0</v>
      </c>
      <c r="I34" s="14">
        <f t="shared" si="4"/>
        <v>8.5</v>
      </c>
      <c r="J34" s="29">
        <f t="shared" si="0"/>
        <v>7225</v>
      </c>
      <c r="K34" s="72">
        <f t="shared" si="1"/>
        <v>7225</v>
      </c>
      <c r="L34" s="74">
        <f t="shared" si="2"/>
        <v>1622.2830968205496</v>
      </c>
    </row>
    <row r="35" spans="1:12" x14ac:dyDescent="0.2">
      <c r="A35" s="11" t="s">
        <v>119</v>
      </c>
      <c r="B35" s="4" t="s">
        <v>24</v>
      </c>
      <c r="C35" s="39" t="s">
        <v>55</v>
      </c>
      <c r="D35" s="50" t="s">
        <v>8</v>
      </c>
      <c r="E35" s="63">
        <v>19000</v>
      </c>
      <c r="F35" s="58">
        <v>0</v>
      </c>
      <c r="G35" s="13">
        <v>6</v>
      </c>
      <c r="H35" s="112">
        <f t="shared" si="3"/>
        <v>0</v>
      </c>
      <c r="I35" s="14">
        <f t="shared" si="4"/>
        <v>6</v>
      </c>
      <c r="J35" s="29">
        <f t="shared" si="0"/>
        <v>114000</v>
      </c>
      <c r="K35" s="72">
        <f t="shared" si="1"/>
        <v>114000</v>
      </c>
      <c r="L35" s="74">
        <f t="shared" si="2"/>
        <v>25597.269624573379</v>
      </c>
    </row>
    <row r="36" spans="1:12" x14ac:dyDescent="0.2">
      <c r="A36" s="11" t="s">
        <v>120</v>
      </c>
      <c r="B36" s="4" t="s">
        <v>52</v>
      </c>
      <c r="C36" s="39" t="s">
        <v>56</v>
      </c>
      <c r="D36" s="50" t="s">
        <v>13</v>
      </c>
      <c r="E36" s="63">
        <v>7500</v>
      </c>
      <c r="F36" s="58">
        <v>0</v>
      </c>
      <c r="G36" s="13">
        <v>1.8</v>
      </c>
      <c r="H36" s="112">
        <f t="shared" si="3"/>
        <v>0</v>
      </c>
      <c r="I36" s="14">
        <f t="shared" si="4"/>
        <v>1.8</v>
      </c>
      <c r="J36" s="29">
        <f t="shared" si="0"/>
        <v>13500</v>
      </c>
      <c r="K36" s="72">
        <f t="shared" si="1"/>
        <v>13500</v>
      </c>
      <c r="L36" s="74">
        <f t="shared" si="2"/>
        <v>3031.2556134363213</v>
      </c>
    </row>
    <row r="37" spans="1:12" x14ac:dyDescent="0.2">
      <c r="A37" s="11" t="s">
        <v>121</v>
      </c>
      <c r="B37" s="4" t="s">
        <v>54</v>
      </c>
      <c r="C37" s="39" t="s">
        <v>57</v>
      </c>
      <c r="D37" s="50" t="s">
        <v>8</v>
      </c>
      <c r="E37" s="63">
        <v>500</v>
      </c>
      <c r="F37" s="77">
        <v>0</v>
      </c>
      <c r="G37" s="13">
        <v>15</v>
      </c>
      <c r="H37" s="112">
        <f>G37*$H$4</f>
        <v>0</v>
      </c>
      <c r="I37" s="14">
        <f t="shared" si="4"/>
        <v>15</v>
      </c>
      <c r="J37" s="29">
        <f t="shared" si="0"/>
        <v>7500</v>
      </c>
      <c r="K37" s="72">
        <f t="shared" si="1"/>
        <v>7500</v>
      </c>
      <c r="L37" s="74">
        <f t="shared" si="2"/>
        <v>1684.0308963535119</v>
      </c>
    </row>
    <row r="38" spans="1:12" x14ac:dyDescent="0.2">
      <c r="A38" s="11" t="s">
        <v>122</v>
      </c>
      <c r="B38" s="4"/>
      <c r="C38" s="39" t="s">
        <v>59</v>
      </c>
      <c r="D38" s="50" t="s">
        <v>8</v>
      </c>
      <c r="E38" s="63">
        <v>600</v>
      </c>
      <c r="F38" s="58">
        <v>0</v>
      </c>
      <c r="G38" s="13">
        <v>7.5</v>
      </c>
      <c r="H38" s="112">
        <f>G38*$H$4</f>
        <v>0</v>
      </c>
      <c r="I38" s="14">
        <f t="shared" si="4"/>
        <v>7.5</v>
      </c>
      <c r="J38" s="29">
        <f t="shared" si="0"/>
        <v>4500</v>
      </c>
      <c r="K38" s="72">
        <f t="shared" si="1"/>
        <v>4500</v>
      </c>
      <c r="L38" s="74">
        <f t="shared" si="2"/>
        <v>1010.4185378121072</v>
      </c>
    </row>
    <row r="39" spans="1:12" x14ac:dyDescent="0.2">
      <c r="A39" s="11" t="s">
        <v>123</v>
      </c>
      <c r="B39" s="4" t="s">
        <v>24</v>
      </c>
      <c r="C39" s="39" t="s">
        <v>60</v>
      </c>
      <c r="D39" s="50" t="s">
        <v>8</v>
      </c>
      <c r="E39" s="63">
        <v>400</v>
      </c>
      <c r="F39" s="58">
        <v>0</v>
      </c>
      <c r="G39" s="13">
        <v>5</v>
      </c>
      <c r="H39" s="112">
        <f t="shared" si="3"/>
        <v>0</v>
      </c>
      <c r="I39" s="14">
        <f t="shared" si="4"/>
        <v>5</v>
      </c>
      <c r="J39" s="29">
        <f t="shared" si="0"/>
        <v>2000</v>
      </c>
      <c r="K39" s="72">
        <f t="shared" si="1"/>
        <v>2000</v>
      </c>
      <c r="L39" s="74">
        <f t="shared" si="2"/>
        <v>449.07490569426983</v>
      </c>
    </row>
    <row r="40" spans="1:12" x14ac:dyDescent="0.2">
      <c r="A40" s="11" t="s">
        <v>124</v>
      </c>
      <c r="B40" s="4"/>
      <c r="C40" s="39" t="s">
        <v>61</v>
      </c>
      <c r="D40" s="50" t="s">
        <v>8</v>
      </c>
      <c r="E40" s="63">
        <v>1000</v>
      </c>
      <c r="F40" s="58">
        <v>0</v>
      </c>
      <c r="G40" s="34">
        <v>6</v>
      </c>
      <c r="H40" s="112">
        <f t="shared" si="3"/>
        <v>0</v>
      </c>
      <c r="I40" s="14">
        <f>G40-H40</f>
        <v>6</v>
      </c>
      <c r="J40" s="29">
        <f t="shared" si="0"/>
        <v>6000</v>
      </c>
      <c r="K40" s="72">
        <f t="shared" si="1"/>
        <v>6000</v>
      </c>
      <c r="L40" s="74">
        <f t="shared" si="2"/>
        <v>1347.2247170828095</v>
      </c>
    </row>
    <row r="41" spans="1:12" ht="25.5" x14ac:dyDescent="0.2">
      <c r="A41" s="11" t="s">
        <v>125</v>
      </c>
      <c r="B41" s="4" t="s">
        <v>58</v>
      </c>
      <c r="C41" s="39" t="s">
        <v>157</v>
      </c>
      <c r="D41" s="51" t="s">
        <v>8</v>
      </c>
      <c r="E41" s="63">
        <v>200</v>
      </c>
      <c r="F41" s="58">
        <v>0</v>
      </c>
      <c r="G41" s="13">
        <v>17</v>
      </c>
      <c r="H41" s="112">
        <f t="shared" si="3"/>
        <v>0</v>
      </c>
      <c r="I41" s="14">
        <f t="shared" si="4"/>
        <v>17</v>
      </c>
      <c r="J41" s="29">
        <f t="shared" si="0"/>
        <v>3400</v>
      </c>
      <c r="K41" s="72">
        <f t="shared" si="1"/>
        <v>3400</v>
      </c>
      <c r="L41" s="74">
        <f t="shared" si="2"/>
        <v>763.42733968025868</v>
      </c>
    </row>
    <row r="42" spans="1:12" x14ac:dyDescent="0.2">
      <c r="A42" s="11" t="s">
        <v>126</v>
      </c>
      <c r="B42" s="4"/>
      <c r="C42" s="39" t="s">
        <v>158</v>
      </c>
      <c r="D42" s="50" t="s">
        <v>8</v>
      </c>
      <c r="E42" s="63">
        <v>200</v>
      </c>
      <c r="F42" s="77">
        <v>0</v>
      </c>
      <c r="G42" s="13">
        <v>9</v>
      </c>
      <c r="H42" s="112">
        <f t="shared" si="3"/>
        <v>0</v>
      </c>
      <c r="I42" s="14">
        <f t="shared" si="4"/>
        <v>9</v>
      </c>
      <c r="J42" s="29">
        <f t="shared" si="0"/>
        <v>1800</v>
      </c>
      <c r="K42" s="72">
        <f t="shared" si="1"/>
        <v>1800</v>
      </c>
      <c r="L42" s="74">
        <f t="shared" si="2"/>
        <v>404.16741512484282</v>
      </c>
    </row>
    <row r="43" spans="1:12" x14ac:dyDescent="0.2">
      <c r="A43" s="11" t="s">
        <v>127</v>
      </c>
      <c r="B43" s="4" t="s">
        <v>58</v>
      </c>
      <c r="C43" s="39" t="s">
        <v>159</v>
      </c>
      <c r="D43" s="50"/>
      <c r="E43" s="63">
        <v>100</v>
      </c>
      <c r="F43" s="77">
        <v>0</v>
      </c>
      <c r="G43" s="13">
        <v>9</v>
      </c>
      <c r="H43" s="112">
        <f t="shared" si="3"/>
        <v>0</v>
      </c>
      <c r="I43" s="14">
        <f t="shared" si="4"/>
        <v>9</v>
      </c>
      <c r="J43" s="29">
        <f t="shared" si="0"/>
        <v>900</v>
      </c>
      <c r="K43" s="72">
        <f t="shared" si="1"/>
        <v>900</v>
      </c>
      <c r="L43" s="74">
        <f t="shared" si="2"/>
        <v>202.08370756242141</v>
      </c>
    </row>
    <row r="44" spans="1:12" x14ac:dyDescent="0.2">
      <c r="A44" s="11" t="s">
        <v>128</v>
      </c>
      <c r="B44" s="4" t="s">
        <v>58</v>
      </c>
      <c r="C44" s="39" t="s">
        <v>160</v>
      </c>
      <c r="D44" s="50" t="s">
        <v>8</v>
      </c>
      <c r="E44" s="63">
        <v>100</v>
      </c>
      <c r="F44" s="77">
        <v>0</v>
      </c>
      <c r="G44" s="13">
        <v>20</v>
      </c>
      <c r="H44" s="112">
        <f t="shared" si="3"/>
        <v>0</v>
      </c>
      <c r="I44" s="14">
        <f t="shared" si="4"/>
        <v>20</v>
      </c>
      <c r="J44" s="29">
        <f t="shared" si="0"/>
        <v>2000</v>
      </c>
      <c r="K44" s="72">
        <f t="shared" si="1"/>
        <v>2000</v>
      </c>
      <c r="L44" s="74">
        <f t="shared" si="2"/>
        <v>449.07490569426983</v>
      </c>
    </row>
    <row r="45" spans="1:12" x14ac:dyDescent="0.2">
      <c r="A45" s="11" t="s">
        <v>129</v>
      </c>
      <c r="B45" s="4" t="s">
        <v>62</v>
      </c>
      <c r="C45" s="39" t="s">
        <v>161</v>
      </c>
      <c r="D45" s="50" t="s">
        <v>8</v>
      </c>
      <c r="E45" s="63">
        <v>100</v>
      </c>
      <c r="F45" s="77">
        <v>0</v>
      </c>
      <c r="G45" s="13">
        <v>7</v>
      </c>
      <c r="H45" s="112">
        <f t="shared" si="3"/>
        <v>0</v>
      </c>
      <c r="I45" s="14">
        <f t="shared" si="4"/>
        <v>7</v>
      </c>
      <c r="J45" s="29">
        <f t="shared" si="0"/>
        <v>700</v>
      </c>
      <c r="K45" s="72">
        <f t="shared" si="1"/>
        <v>700</v>
      </c>
      <c r="L45" s="74">
        <f t="shared" si="2"/>
        <v>157.17621699299443</v>
      </c>
    </row>
    <row r="46" spans="1:12" x14ac:dyDescent="0.2">
      <c r="A46" s="11" t="s">
        <v>130</v>
      </c>
      <c r="B46" s="4" t="s">
        <v>62</v>
      </c>
      <c r="C46" s="39" t="s">
        <v>162</v>
      </c>
      <c r="D46" s="50" t="s">
        <v>8</v>
      </c>
      <c r="E46" s="63">
        <v>100</v>
      </c>
      <c r="F46" s="58">
        <v>0</v>
      </c>
      <c r="G46" s="13">
        <v>16</v>
      </c>
      <c r="H46" s="112">
        <f t="shared" si="3"/>
        <v>0</v>
      </c>
      <c r="I46" s="14">
        <f t="shared" si="4"/>
        <v>16</v>
      </c>
      <c r="J46" s="29">
        <f t="shared" si="0"/>
        <v>1600</v>
      </c>
      <c r="K46" s="72">
        <f t="shared" si="1"/>
        <v>1600</v>
      </c>
      <c r="L46" s="74">
        <f t="shared" si="2"/>
        <v>359.25992455541586</v>
      </c>
    </row>
    <row r="47" spans="1:12" x14ac:dyDescent="0.2">
      <c r="A47" s="11" t="s">
        <v>131</v>
      </c>
      <c r="B47" s="4" t="s">
        <v>62</v>
      </c>
      <c r="C47" s="39" t="s">
        <v>64</v>
      </c>
      <c r="D47" s="50" t="s">
        <v>8</v>
      </c>
      <c r="E47" s="63">
        <v>1000</v>
      </c>
      <c r="F47" s="58">
        <v>0</v>
      </c>
      <c r="G47" s="13">
        <v>10</v>
      </c>
      <c r="H47" s="112">
        <f t="shared" si="3"/>
        <v>0</v>
      </c>
      <c r="I47" s="14">
        <f t="shared" si="4"/>
        <v>10</v>
      </c>
      <c r="J47" s="29">
        <f t="shared" si="0"/>
        <v>10000</v>
      </c>
      <c r="K47" s="72">
        <f t="shared" si="1"/>
        <v>10000</v>
      </c>
      <c r="L47" s="74">
        <f t="shared" si="2"/>
        <v>2245.3745284713491</v>
      </c>
    </row>
    <row r="48" spans="1:12" x14ac:dyDescent="0.2">
      <c r="A48" s="11" t="s">
        <v>132</v>
      </c>
      <c r="B48" s="4" t="s">
        <v>63</v>
      </c>
      <c r="C48" s="39" t="s">
        <v>65</v>
      </c>
      <c r="D48" s="50" t="s">
        <v>8</v>
      </c>
      <c r="E48" s="63">
        <v>2000</v>
      </c>
      <c r="F48" s="58">
        <v>0</v>
      </c>
      <c r="G48" s="13">
        <v>8</v>
      </c>
      <c r="H48" s="112">
        <f t="shared" si="3"/>
        <v>0</v>
      </c>
      <c r="I48" s="14">
        <f t="shared" si="4"/>
        <v>8</v>
      </c>
      <c r="J48" s="29">
        <f t="shared" si="0"/>
        <v>16000</v>
      </c>
      <c r="K48" s="72">
        <f t="shared" si="1"/>
        <v>16000</v>
      </c>
      <c r="L48" s="74">
        <f t="shared" si="2"/>
        <v>3592.5992455541586</v>
      </c>
    </row>
    <row r="49" spans="1:12" x14ac:dyDescent="0.2">
      <c r="A49" s="11" t="s">
        <v>133</v>
      </c>
      <c r="B49" s="4" t="s">
        <v>24</v>
      </c>
      <c r="C49" s="39" t="s">
        <v>67</v>
      </c>
      <c r="D49" s="50" t="s">
        <v>8</v>
      </c>
      <c r="E49" s="63">
        <v>400</v>
      </c>
      <c r="F49" s="58">
        <v>0</v>
      </c>
      <c r="G49" s="13">
        <v>8.5</v>
      </c>
      <c r="H49" s="112">
        <f t="shared" si="3"/>
        <v>0</v>
      </c>
      <c r="I49" s="14">
        <f t="shared" si="4"/>
        <v>8.5</v>
      </c>
      <c r="J49" s="29">
        <f t="shared" si="0"/>
        <v>3400</v>
      </c>
      <c r="K49" s="72">
        <f t="shared" si="1"/>
        <v>3400</v>
      </c>
      <c r="L49" s="74">
        <f t="shared" si="2"/>
        <v>763.42733968025868</v>
      </c>
    </row>
    <row r="50" spans="1:12" x14ac:dyDescent="0.2">
      <c r="A50" s="11" t="s">
        <v>134</v>
      </c>
      <c r="B50" s="4" t="s">
        <v>66</v>
      </c>
      <c r="C50" s="39" t="s">
        <v>69</v>
      </c>
      <c r="D50" s="50" t="s">
        <v>8</v>
      </c>
      <c r="E50" s="63">
        <v>4000</v>
      </c>
      <c r="F50" s="58">
        <v>0</v>
      </c>
      <c r="G50" s="13">
        <v>6</v>
      </c>
      <c r="H50" s="112">
        <f>G50*$H$4</f>
        <v>0</v>
      </c>
      <c r="I50" s="14">
        <f t="shared" si="4"/>
        <v>6</v>
      </c>
      <c r="J50" s="29">
        <f t="shared" si="0"/>
        <v>24000</v>
      </c>
      <c r="K50" s="72">
        <f t="shared" si="1"/>
        <v>24000</v>
      </c>
      <c r="L50" s="74">
        <f t="shared" si="2"/>
        <v>5388.8988683312382</v>
      </c>
    </row>
    <row r="51" spans="1:12" x14ac:dyDescent="0.2">
      <c r="A51" s="11" t="s">
        <v>135</v>
      </c>
      <c r="B51" s="4" t="s">
        <v>68</v>
      </c>
      <c r="C51" s="39" t="s">
        <v>70</v>
      </c>
      <c r="D51" s="50" t="s">
        <v>8</v>
      </c>
      <c r="E51" s="63">
        <v>200</v>
      </c>
      <c r="F51" s="77">
        <v>0</v>
      </c>
      <c r="G51" s="13">
        <v>8</v>
      </c>
      <c r="H51" s="112">
        <f t="shared" si="3"/>
        <v>0</v>
      </c>
      <c r="I51" s="14">
        <f t="shared" si="4"/>
        <v>8</v>
      </c>
      <c r="J51" s="29">
        <f t="shared" si="0"/>
        <v>1600</v>
      </c>
      <c r="K51" s="72">
        <f t="shared" si="1"/>
        <v>1600</v>
      </c>
      <c r="L51" s="74">
        <f t="shared" si="2"/>
        <v>359.25992455541586</v>
      </c>
    </row>
    <row r="52" spans="1:12" x14ac:dyDescent="0.2">
      <c r="A52" s="11" t="s">
        <v>136</v>
      </c>
      <c r="B52" s="4"/>
      <c r="C52" s="39" t="s">
        <v>71</v>
      </c>
      <c r="D52" s="50" t="s">
        <v>41</v>
      </c>
      <c r="E52" s="63">
        <v>1500</v>
      </c>
      <c r="F52" s="77">
        <v>0</v>
      </c>
      <c r="G52" s="13">
        <v>4</v>
      </c>
      <c r="H52" s="112">
        <f t="shared" si="3"/>
        <v>0</v>
      </c>
      <c r="I52" s="14">
        <f t="shared" si="4"/>
        <v>4</v>
      </c>
      <c r="J52" s="29">
        <f t="shared" si="0"/>
        <v>6000</v>
      </c>
      <c r="K52" s="72">
        <f t="shared" si="1"/>
        <v>6000</v>
      </c>
      <c r="L52" s="74">
        <f t="shared" si="2"/>
        <v>1347.2247170828095</v>
      </c>
    </row>
    <row r="53" spans="1:12" x14ac:dyDescent="0.2">
      <c r="A53" s="11" t="s">
        <v>137</v>
      </c>
      <c r="B53" s="4" t="s">
        <v>24</v>
      </c>
      <c r="C53" s="39" t="s">
        <v>73</v>
      </c>
      <c r="D53" s="50" t="s">
        <v>8</v>
      </c>
      <c r="E53" s="63">
        <v>700</v>
      </c>
      <c r="F53" s="58">
        <v>0</v>
      </c>
      <c r="G53" s="13">
        <v>5</v>
      </c>
      <c r="H53" s="112">
        <f t="shared" si="3"/>
        <v>0</v>
      </c>
      <c r="I53" s="14">
        <f t="shared" si="4"/>
        <v>5</v>
      </c>
      <c r="J53" s="29">
        <f t="shared" si="0"/>
        <v>3500</v>
      </c>
      <c r="K53" s="72">
        <f t="shared" si="1"/>
        <v>3500</v>
      </c>
      <c r="L53" s="74">
        <f t="shared" si="2"/>
        <v>785.88108496497216</v>
      </c>
    </row>
    <row r="54" spans="1:12" x14ac:dyDescent="0.2">
      <c r="A54" s="11" t="s">
        <v>138</v>
      </c>
      <c r="B54" s="4" t="s">
        <v>24</v>
      </c>
      <c r="C54" s="39" t="s">
        <v>74</v>
      </c>
      <c r="D54" s="50" t="s">
        <v>13</v>
      </c>
      <c r="E54" s="63">
        <v>4000</v>
      </c>
      <c r="F54" s="59">
        <v>0</v>
      </c>
      <c r="G54" s="34">
        <v>2</v>
      </c>
      <c r="H54" s="112">
        <f t="shared" si="3"/>
        <v>0</v>
      </c>
      <c r="I54" s="14">
        <f t="shared" si="4"/>
        <v>2</v>
      </c>
      <c r="J54" s="29">
        <f t="shared" si="0"/>
        <v>8000</v>
      </c>
      <c r="K54" s="72">
        <f t="shared" si="1"/>
        <v>8000</v>
      </c>
      <c r="L54" s="74">
        <f t="shared" si="2"/>
        <v>1796.2996227770793</v>
      </c>
    </row>
    <row r="55" spans="1:12" x14ac:dyDescent="0.2">
      <c r="A55" s="11" t="s">
        <v>139</v>
      </c>
      <c r="B55" s="4" t="s">
        <v>72</v>
      </c>
      <c r="C55" s="39" t="s">
        <v>76</v>
      </c>
      <c r="D55" s="50" t="s">
        <v>41</v>
      </c>
      <c r="E55" s="63">
        <v>4000</v>
      </c>
      <c r="F55" s="58">
        <v>0</v>
      </c>
      <c r="G55" s="13">
        <v>3.5</v>
      </c>
      <c r="H55" s="112">
        <f t="shared" si="3"/>
        <v>0</v>
      </c>
      <c r="I55" s="14">
        <f t="shared" si="4"/>
        <v>3.5</v>
      </c>
      <c r="J55" s="29">
        <f t="shared" si="0"/>
        <v>14000</v>
      </c>
      <c r="K55" s="72">
        <f t="shared" si="1"/>
        <v>14000</v>
      </c>
      <c r="L55" s="74">
        <f t="shared" si="2"/>
        <v>3143.5243398598886</v>
      </c>
    </row>
    <row r="56" spans="1:12" x14ac:dyDescent="0.2">
      <c r="A56" s="11" t="s">
        <v>140</v>
      </c>
      <c r="B56" s="4" t="s">
        <v>24</v>
      </c>
      <c r="C56" s="39" t="s">
        <v>77</v>
      </c>
      <c r="D56" s="50" t="s">
        <v>8</v>
      </c>
      <c r="E56" s="63">
        <v>3000</v>
      </c>
      <c r="F56" s="58">
        <v>0</v>
      </c>
      <c r="G56" s="13">
        <v>4.5</v>
      </c>
      <c r="H56" s="112">
        <f t="shared" si="3"/>
        <v>0</v>
      </c>
      <c r="I56" s="14">
        <f t="shared" si="4"/>
        <v>4.5</v>
      </c>
      <c r="J56" s="29">
        <f t="shared" si="0"/>
        <v>13500</v>
      </c>
      <c r="K56" s="72">
        <f t="shared" si="1"/>
        <v>13500</v>
      </c>
      <c r="L56" s="74">
        <f t="shared" si="2"/>
        <v>3031.2556134363213</v>
      </c>
    </row>
    <row r="57" spans="1:12" x14ac:dyDescent="0.2">
      <c r="A57" s="11" t="s">
        <v>141</v>
      </c>
      <c r="B57" s="4" t="s">
        <v>75</v>
      </c>
      <c r="C57" s="40" t="s">
        <v>78</v>
      </c>
      <c r="D57" s="52" t="s">
        <v>41</v>
      </c>
      <c r="E57" s="63">
        <v>200</v>
      </c>
      <c r="F57" s="77">
        <v>0</v>
      </c>
      <c r="G57" s="13">
        <v>3.5</v>
      </c>
      <c r="H57" s="112">
        <f t="shared" si="3"/>
        <v>0</v>
      </c>
      <c r="I57" s="14">
        <f t="shared" si="4"/>
        <v>3.5</v>
      </c>
      <c r="J57" s="29">
        <f t="shared" si="0"/>
        <v>700</v>
      </c>
      <c r="K57" s="72">
        <f t="shared" si="1"/>
        <v>700</v>
      </c>
      <c r="L57" s="74">
        <f t="shared" si="2"/>
        <v>157.17621699299443</v>
      </c>
    </row>
    <row r="58" spans="1:12" x14ac:dyDescent="0.2">
      <c r="A58" s="11" t="s">
        <v>142</v>
      </c>
      <c r="B58" s="4"/>
      <c r="C58" s="39" t="s">
        <v>79</v>
      </c>
      <c r="D58" s="50" t="s">
        <v>13</v>
      </c>
      <c r="E58" s="63">
        <v>7000</v>
      </c>
      <c r="F58" s="58">
        <v>0</v>
      </c>
      <c r="G58" s="13">
        <v>2</v>
      </c>
      <c r="H58" s="112">
        <f t="shared" si="3"/>
        <v>0</v>
      </c>
      <c r="I58" s="14">
        <f t="shared" si="4"/>
        <v>2</v>
      </c>
      <c r="J58" s="29">
        <f t="shared" si="0"/>
        <v>14000</v>
      </c>
      <c r="K58" s="72">
        <f t="shared" si="1"/>
        <v>14000</v>
      </c>
      <c r="L58" s="74">
        <f t="shared" si="2"/>
        <v>3143.5243398598886</v>
      </c>
    </row>
    <row r="59" spans="1:12" x14ac:dyDescent="0.2">
      <c r="A59" s="11" t="s">
        <v>143</v>
      </c>
      <c r="B59" s="4" t="s">
        <v>24</v>
      </c>
      <c r="C59" s="40" t="s">
        <v>84</v>
      </c>
      <c r="D59" s="52" t="s">
        <v>8</v>
      </c>
      <c r="E59" s="63">
        <v>100</v>
      </c>
      <c r="F59" s="77">
        <v>0</v>
      </c>
      <c r="G59" s="13">
        <v>7</v>
      </c>
      <c r="H59" s="112">
        <f t="shared" si="3"/>
        <v>0</v>
      </c>
      <c r="I59" s="14">
        <f t="shared" si="4"/>
        <v>7</v>
      </c>
      <c r="J59" s="29">
        <f t="shared" si="0"/>
        <v>700</v>
      </c>
      <c r="K59" s="72">
        <f t="shared" si="1"/>
        <v>700</v>
      </c>
      <c r="L59" s="74">
        <f t="shared" si="2"/>
        <v>157.17621699299443</v>
      </c>
    </row>
    <row r="60" spans="1:12" ht="12.75" customHeight="1" x14ac:dyDescent="0.2">
      <c r="A60" s="11" t="s">
        <v>144</v>
      </c>
      <c r="B60" s="4" t="s">
        <v>24</v>
      </c>
      <c r="C60" s="40" t="s">
        <v>80</v>
      </c>
      <c r="D60" s="52" t="s">
        <v>8</v>
      </c>
      <c r="E60" s="63">
        <v>30</v>
      </c>
      <c r="F60" s="78">
        <v>0</v>
      </c>
      <c r="G60" s="13">
        <v>15</v>
      </c>
      <c r="H60" s="112">
        <f t="shared" si="3"/>
        <v>0</v>
      </c>
      <c r="I60" s="14">
        <f t="shared" si="4"/>
        <v>15</v>
      </c>
      <c r="J60" s="29">
        <f t="shared" si="0"/>
        <v>450</v>
      </c>
      <c r="K60" s="72">
        <f t="shared" si="1"/>
        <v>450</v>
      </c>
      <c r="L60" s="74">
        <f t="shared" si="2"/>
        <v>101.0418537812107</v>
      </c>
    </row>
    <row r="61" spans="1:12" x14ac:dyDescent="0.2">
      <c r="A61" s="11" t="s">
        <v>145</v>
      </c>
      <c r="B61" s="4" t="s">
        <v>24</v>
      </c>
      <c r="C61" s="40" t="s">
        <v>163</v>
      </c>
      <c r="D61" s="52" t="s">
        <v>8</v>
      </c>
      <c r="E61" s="63">
        <v>150</v>
      </c>
      <c r="F61" s="77">
        <v>0</v>
      </c>
      <c r="G61" s="13">
        <v>15.5</v>
      </c>
      <c r="H61" s="112">
        <f t="shared" si="3"/>
        <v>0</v>
      </c>
      <c r="I61" s="14">
        <f t="shared" si="4"/>
        <v>15.5</v>
      </c>
      <c r="J61" s="29">
        <f t="shared" si="0"/>
        <v>2325</v>
      </c>
      <c r="K61" s="72">
        <f t="shared" si="1"/>
        <v>2325</v>
      </c>
      <c r="L61" s="74">
        <f t="shared" si="2"/>
        <v>522.04957786958869</v>
      </c>
    </row>
    <row r="62" spans="1:12" x14ac:dyDescent="0.2">
      <c r="A62" s="11" t="s">
        <v>146</v>
      </c>
      <c r="B62" s="24"/>
      <c r="C62" s="40" t="s">
        <v>164</v>
      </c>
      <c r="D62" s="52" t="s">
        <v>8</v>
      </c>
      <c r="E62" s="63">
        <v>150</v>
      </c>
      <c r="F62" s="78">
        <v>0</v>
      </c>
      <c r="G62" s="13">
        <v>12</v>
      </c>
      <c r="H62" s="112">
        <f t="shared" si="3"/>
        <v>0</v>
      </c>
      <c r="I62" s="14">
        <f t="shared" si="4"/>
        <v>12</v>
      </c>
      <c r="J62" s="29">
        <f t="shared" si="0"/>
        <v>1800</v>
      </c>
      <c r="K62" s="72">
        <f t="shared" si="1"/>
        <v>1800</v>
      </c>
      <c r="L62" s="74">
        <f t="shared" si="2"/>
        <v>404.16741512484282</v>
      </c>
    </row>
    <row r="63" spans="1:12" x14ac:dyDescent="0.2">
      <c r="A63" s="11" t="s">
        <v>148</v>
      </c>
      <c r="B63" s="24"/>
      <c r="C63" s="40" t="s">
        <v>165</v>
      </c>
      <c r="D63" s="52" t="s">
        <v>8</v>
      </c>
      <c r="E63" s="63">
        <v>300</v>
      </c>
      <c r="F63" s="61">
        <v>0</v>
      </c>
      <c r="G63" s="13">
        <v>19</v>
      </c>
      <c r="H63" s="112">
        <f t="shared" si="3"/>
        <v>0</v>
      </c>
      <c r="I63" s="14">
        <f t="shared" si="4"/>
        <v>19</v>
      </c>
      <c r="J63" s="29">
        <f t="shared" si="0"/>
        <v>5700</v>
      </c>
      <c r="K63" s="72">
        <f t="shared" si="1"/>
        <v>5700</v>
      </c>
      <c r="L63" s="74">
        <f t="shared" si="2"/>
        <v>1279.8634812286691</v>
      </c>
    </row>
    <row r="64" spans="1:12" ht="12.75" customHeight="1" x14ac:dyDescent="0.2">
      <c r="A64" s="11" t="s">
        <v>149</v>
      </c>
      <c r="B64" s="25" t="s">
        <v>81</v>
      </c>
      <c r="C64" s="40" t="s">
        <v>83</v>
      </c>
      <c r="D64" s="52" t="s">
        <v>8</v>
      </c>
      <c r="E64" s="63">
        <v>90000</v>
      </c>
      <c r="F64" s="61">
        <v>0</v>
      </c>
      <c r="G64" s="13">
        <v>1.8</v>
      </c>
      <c r="H64" s="112">
        <f t="shared" si="3"/>
        <v>0</v>
      </c>
      <c r="I64" s="14">
        <f t="shared" si="4"/>
        <v>1.8</v>
      </c>
      <c r="J64" s="29">
        <f t="shared" si="0"/>
        <v>162000</v>
      </c>
      <c r="K64" s="72">
        <f t="shared" si="1"/>
        <v>162000</v>
      </c>
      <c r="L64" s="74">
        <f t="shared" si="2"/>
        <v>36375.067361235859</v>
      </c>
    </row>
    <row r="65" spans="1:14" ht="12.75" customHeight="1" x14ac:dyDescent="0.2">
      <c r="A65" s="11" t="s">
        <v>150</v>
      </c>
      <c r="B65" s="25"/>
      <c r="C65" s="40" t="s">
        <v>90</v>
      </c>
      <c r="D65" s="52" t="s">
        <v>41</v>
      </c>
      <c r="E65" s="63">
        <v>900</v>
      </c>
      <c r="F65" s="61">
        <v>0</v>
      </c>
      <c r="G65" s="13">
        <v>5</v>
      </c>
      <c r="H65" s="112">
        <f t="shared" si="3"/>
        <v>0</v>
      </c>
      <c r="I65" s="14">
        <f t="shared" si="4"/>
        <v>5</v>
      </c>
      <c r="J65" s="29">
        <f t="shared" si="0"/>
        <v>4500</v>
      </c>
      <c r="K65" s="72">
        <f t="shared" si="1"/>
        <v>4500</v>
      </c>
      <c r="L65" s="74">
        <f t="shared" si="2"/>
        <v>1010.4185378121072</v>
      </c>
    </row>
    <row r="66" spans="1:14" x14ac:dyDescent="0.2">
      <c r="A66" s="11" t="s">
        <v>151</v>
      </c>
      <c r="B66" s="24" t="s">
        <v>82</v>
      </c>
      <c r="C66" s="41" t="s">
        <v>147</v>
      </c>
      <c r="D66" s="53" t="s">
        <v>169</v>
      </c>
      <c r="E66" s="47">
        <v>150</v>
      </c>
      <c r="F66" s="61">
        <v>0</v>
      </c>
      <c r="G66" s="45">
        <v>2.5</v>
      </c>
      <c r="H66" s="112">
        <f t="shared" si="3"/>
        <v>0</v>
      </c>
      <c r="I66" s="14">
        <f t="shared" si="4"/>
        <v>2.5</v>
      </c>
      <c r="J66" s="29">
        <f t="shared" si="0"/>
        <v>375</v>
      </c>
      <c r="K66" s="72">
        <f t="shared" si="1"/>
        <v>375</v>
      </c>
      <c r="L66" s="74">
        <f t="shared" si="2"/>
        <v>84.201544817675597</v>
      </c>
    </row>
    <row r="67" spans="1:14" x14ac:dyDescent="0.2">
      <c r="A67" s="11" t="s">
        <v>152</v>
      </c>
      <c r="B67" s="4" t="s">
        <v>82</v>
      </c>
      <c r="C67" s="44" t="s">
        <v>166</v>
      </c>
      <c r="D67" s="54" t="s">
        <v>8</v>
      </c>
      <c r="E67" s="47">
        <v>400</v>
      </c>
      <c r="F67" s="61">
        <v>0</v>
      </c>
      <c r="G67" s="48">
        <v>4</v>
      </c>
      <c r="H67" s="112">
        <f t="shared" si="3"/>
        <v>0</v>
      </c>
      <c r="I67" s="14">
        <f t="shared" si="4"/>
        <v>4</v>
      </c>
      <c r="J67" s="29">
        <f t="shared" si="0"/>
        <v>1600</v>
      </c>
      <c r="K67" s="72">
        <f t="shared" si="1"/>
        <v>1600</v>
      </c>
      <c r="L67" s="74">
        <f t="shared" si="2"/>
        <v>359.25992455541586</v>
      </c>
    </row>
    <row r="68" spans="1:14" s="26" customFormat="1" ht="18" customHeight="1" x14ac:dyDescent="0.2">
      <c r="A68" s="11" t="s">
        <v>167</v>
      </c>
      <c r="C68" s="44" t="s">
        <v>168</v>
      </c>
      <c r="D68" s="55" t="s">
        <v>8</v>
      </c>
      <c r="E68" s="47">
        <v>70</v>
      </c>
      <c r="F68" s="64">
        <v>0</v>
      </c>
      <c r="G68" s="76">
        <v>8</v>
      </c>
      <c r="H68" s="112">
        <f t="shared" si="3"/>
        <v>0</v>
      </c>
      <c r="I68" s="14">
        <f t="shared" si="4"/>
        <v>8</v>
      </c>
      <c r="J68" s="29">
        <f t="shared" si="0"/>
        <v>560</v>
      </c>
      <c r="K68" s="72">
        <f t="shared" si="1"/>
        <v>560</v>
      </c>
      <c r="L68" s="74">
        <f t="shared" si="2"/>
        <v>125.74097359439556</v>
      </c>
    </row>
    <row r="69" spans="1:14" s="26" customFormat="1" ht="18" customHeight="1" thickBot="1" x14ac:dyDescent="0.25">
      <c r="C69"/>
      <c r="D69" s="27"/>
      <c r="F69" s="90">
        <v>0</v>
      </c>
      <c r="G69" s="91"/>
      <c r="H69" s="91"/>
      <c r="I69" s="91"/>
      <c r="J69" s="46">
        <f>SUM(J7:J68)</f>
        <v>699140</v>
      </c>
      <c r="K69" s="70">
        <f>SUM(K7:K68)</f>
        <v>699140</v>
      </c>
      <c r="L69" s="79">
        <f>SUM(L7:L68)</f>
        <v>156983.11478354593</v>
      </c>
    </row>
    <row r="70" spans="1:14" s="26" customFormat="1" ht="18" customHeight="1" x14ac:dyDescent="0.2">
      <c r="C70"/>
      <c r="D70" s="27"/>
      <c r="F70" s="42"/>
      <c r="G70" s="42"/>
      <c r="H70" s="42"/>
      <c r="I70" s="42"/>
      <c r="J70" s="43"/>
      <c r="K70" s="43"/>
    </row>
    <row r="71" spans="1:14" ht="23.25" customHeight="1" x14ac:dyDescent="0.2">
      <c r="C71" s="28"/>
      <c r="D71" s="28"/>
    </row>
    <row r="72" spans="1:14" ht="28.5" customHeight="1" x14ac:dyDescent="0.2">
      <c r="A72" s="88" t="s">
        <v>171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1:14" ht="40.5" customHeight="1" x14ac:dyDescent="0.2">
      <c r="A73" s="83" t="s">
        <v>153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</row>
    <row r="74" spans="1:14" ht="27" customHeight="1" x14ac:dyDescent="0.2">
      <c r="A74" s="18"/>
      <c r="B74" s="18"/>
      <c r="C74" s="66" t="s">
        <v>154</v>
      </c>
      <c r="D74" s="66"/>
      <c r="E74" s="66"/>
      <c r="F74" s="66"/>
      <c r="G74" s="66"/>
      <c r="H74" s="36"/>
    </row>
    <row r="75" spans="1:14" ht="14.25" customHeight="1" x14ac:dyDescent="0.2">
      <c r="A75" s="65"/>
      <c r="B75" s="35"/>
      <c r="C75" s="67"/>
      <c r="D75" s="68"/>
      <c r="E75" s="68"/>
      <c r="F75" s="69"/>
      <c r="G75" s="69"/>
    </row>
    <row r="76" spans="1:14" ht="14.25" customHeight="1" x14ac:dyDescent="0.2">
      <c r="A76" s="98" t="s">
        <v>172</v>
      </c>
      <c r="B76" s="99"/>
      <c r="C76" s="99"/>
      <c r="D76" s="99"/>
      <c r="E76" s="99"/>
      <c r="F76" s="100"/>
      <c r="G76" s="100"/>
      <c r="H76" s="101"/>
      <c r="I76" s="35"/>
      <c r="J76" s="35"/>
      <c r="K76" s="35"/>
    </row>
    <row r="77" spans="1:14" x14ac:dyDescent="0.2">
      <c r="A77" s="102"/>
      <c r="B77"/>
      <c r="C77"/>
      <c r="D77"/>
      <c r="E77"/>
      <c r="F77" s="103"/>
      <c r="G77" s="103"/>
      <c r="H77" s="104"/>
    </row>
    <row r="78" spans="1:14" x14ac:dyDescent="0.2">
      <c r="A78" s="105" t="s">
        <v>173</v>
      </c>
      <c r="B78" s="106"/>
      <c r="C78" s="106"/>
      <c r="D78" s="106"/>
      <c r="E78" s="106"/>
      <c r="F78" s="107"/>
      <c r="G78" s="107"/>
      <c r="H78" s="111"/>
      <c r="I78" s="35"/>
    </row>
    <row r="79" spans="1:14" x14ac:dyDescent="0.2">
      <c r="A79" s="105" t="s">
        <v>174</v>
      </c>
      <c r="B79" s="106"/>
      <c r="C79" s="106"/>
      <c r="D79" s="106"/>
      <c r="E79" s="106"/>
      <c r="F79" s="108"/>
      <c r="G79" s="108"/>
      <c r="H79" s="110"/>
    </row>
    <row r="80" spans="1:14" x14ac:dyDescent="0.2">
      <c r="A80" s="113" t="s">
        <v>175</v>
      </c>
      <c r="B80" s="109"/>
      <c r="C80" s="109"/>
      <c r="D80" s="109"/>
      <c r="E80" s="109"/>
      <c r="F80" s="108"/>
      <c r="G80" s="108"/>
      <c r="H80" s="110"/>
      <c r="I80" s="35"/>
      <c r="J80" s="35"/>
      <c r="K80" s="35"/>
      <c r="L80" s="35"/>
      <c r="M80" s="35"/>
      <c r="N80" s="35"/>
    </row>
    <row r="81" spans="3:3" ht="14.25" x14ac:dyDescent="0.2">
      <c r="C81" s="26"/>
    </row>
  </sheetData>
  <sheetProtection selectLockedCells="1" selectUnlockedCells="1"/>
  <mergeCells count="14">
    <mergeCell ref="L3:L5"/>
    <mergeCell ref="A73:K73"/>
    <mergeCell ref="F1:I1"/>
    <mergeCell ref="A3:A5"/>
    <mergeCell ref="C3:C5"/>
    <mergeCell ref="D3:D5"/>
    <mergeCell ref="F3:F5"/>
    <mergeCell ref="G3:G5"/>
    <mergeCell ref="I3:I5"/>
    <mergeCell ref="A72:K72"/>
    <mergeCell ref="K3:K5"/>
    <mergeCell ref="F69:I69"/>
    <mergeCell ref="J3:J5"/>
    <mergeCell ref="E3:E5"/>
  </mergeCells>
  <phoneticPr fontId="14" type="noConversion"/>
  <pageMargins left="0.27569444444444446" right="0.39374999999999999" top="0.6694444444444444" bottom="0.74791666666666667" header="0.51180555555555551" footer="0.51180555555555551"/>
  <pageSetup paperSize="9" scale="63" firstPageNumber="0" orientation="portrait" r:id="rId1"/>
  <headerFooter alignWithMargins="0">
    <oddHeader>&amp;LNr sprawy: 18/ZP/2023&amp;Czał.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Gabrielska</dc:creator>
  <cp:lastModifiedBy>Karina Suttor</cp:lastModifiedBy>
  <cp:lastPrinted>2023-06-07T07:24:11Z</cp:lastPrinted>
  <dcterms:created xsi:type="dcterms:W3CDTF">2016-09-19T07:39:03Z</dcterms:created>
  <dcterms:modified xsi:type="dcterms:W3CDTF">2023-06-07T07:26:09Z</dcterms:modified>
</cp:coreProperties>
</file>