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rzedmiar" sheetId="1" r:id="rId1"/>
  </sheets>
  <definedNames>
    <definedName name="_C">#REF!</definedName>
    <definedName name="d">#REF!</definedName>
    <definedName name="Excel_BuiltIn__FilterDatabase_1">#REF!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<sst xmlns="http://schemas.openxmlformats.org/spreadsheetml/2006/main" count="345" uniqueCount="181">
  <si>
    <t>Lp.</t>
  </si>
  <si>
    <t>Rodzaj robót</t>
  </si>
  <si>
    <t>Jednostka</t>
  </si>
  <si>
    <t>Nazwa</t>
  </si>
  <si>
    <t xml:space="preserve">Ilość </t>
  </si>
  <si>
    <t>3</t>
  </si>
  <si>
    <t>m</t>
  </si>
  <si>
    <t>szt.</t>
  </si>
  <si>
    <t>ROBOTY ZIEMNE</t>
  </si>
  <si>
    <t>ELEMENTY ULIC</t>
  </si>
  <si>
    <t>Podstawy</t>
  </si>
  <si>
    <t>D 02.01.01
45112000-5</t>
  </si>
  <si>
    <t>D 02.00.00</t>
  </si>
  <si>
    <t>D 02.03.01
45112000-5</t>
  </si>
  <si>
    <t>D 04.00.00</t>
  </si>
  <si>
    <t>NAWIERZCHNIE</t>
  </si>
  <si>
    <t>D 08.00.00</t>
  </si>
  <si>
    <t>D 08.01.01
45233000-9</t>
  </si>
  <si>
    <t>Wykonanie plantowania powierzchni skarp wykopów i nasypów</t>
  </si>
  <si>
    <t>D 07.00.00</t>
  </si>
  <si>
    <t>OZNAKOWANIE DRÓG I URZĄDZENIA BEZPIECZEŃSTWA RUCHU</t>
  </si>
  <si>
    <t>D 07.01.01                45233000-9</t>
  </si>
  <si>
    <t>D 07.02.01                      45233000-9</t>
  </si>
  <si>
    <t xml:space="preserve"> D 01.00.00</t>
  </si>
  <si>
    <t xml:space="preserve"> ROBOTY PRZYGOTOWAWCZE</t>
  </si>
  <si>
    <t>x</t>
  </si>
  <si>
    <t>D 01.01.01
45233000-9</t>
  </si>
  <si>
    <t>ODTWORZENIE (WYZNACZENIE) TRASY I PUNKTÓW WYSOKOSCIOWYCH
CPV: Roboty w zakresie konstruowania, fundamentowania oraz wykonywania nawierzchni autostrad, dróg</t>
  </si>
  <si>
    <t>km</t>
  </si>
  <si>
    <t>D 01.02.02                                                45112000-5</t>
  </si>
  <si>
    <t>D 01.02.04                                       45111000-8</t>
  </si>
  <si>
    <t xml:space="preserve"> PODBUDOWY</t>
  </si>
  <si>
    <t>D 04.01.01                                   45233000-9</t>
  </si>
  <si>
    <t>D 04.04.02                         45233000-9</t>
  </si>
  <si>
    <t>PODBUDOWA Z MIESZANKI NIEZWIĄZANEJ                                                                                             
CPV:Roboty w zakresie konstruowania, fundamentowania oraz wykonywania nawierzchni autostrad, dróg</t>
  </si>
  <si>
    <t>D 04.05.01                                      45233000-9</t>
  </si>
  <si>
    <t>D 05.00.00</t>
  </si>
  <si>
    <t>OZNAKOWANIE PIONOWE
CPV:Roboty w zakresie konstruowania, fundamentowania oraz wykonywania nawierzchni autostrad, dróg</t>
  </si>
  <si>
    <t>OZNAKOWANIE POZIOME
CPV:Roboty w zakresie konstruowania, fundamentowania oraz wykonywania nawierzchni autostrad, dróg</t>
  </si>
  <si>
    <t>D 06.00.00</t>
  </si>
  <si>
    <t>ROBOTY WYKOŃCZENIOWE</t>
  </si>
  <si>
    <t xml:space="preserve">RAZEM NETTO </t>
  </si>
  <si>
    <t xml:space="preserve">VAT (23%) </t>
  </si>
  <si>
    <t xml:space="preserve">RAZEM BRUTTO </t>
  </si>
  <si>
    <t>OCZYSZCZENIE I SKROPIENIE WARST KONSTRUKCYJNYCH                                                            
CPV:Roboty w zakresie konstruowania, fundamentowania oraz wykonywania nawierzchni autostrad, dróg</t>
  </si>
  <si>
    <t>Skropienie warstw konstrukcyjnych emulsją asfaltową - warstwy niebitumiczne</t>
  </si>
  <si>
    <t>Skropienie warstw konstrukcyjnych emulsją asfaltową - warstwy bitumiczne</t>
  </si>
  <si>
    <t>D 04.03.01                                      45233000-9</t>
  </si>
  <si>
    <t>D 05.03.05b                      45233000-9</t>
  </si>
  <si>
    <t>NAWIERZCHNIA Z BETONU ASFALTOWEGO - WARSTWA ŚCIERALNA                                    
CPV:Roboty w zakresie konstruowania, fundamentowania oraz wykonywania nawierzchni autostrad, dróg</t>
  </si>
  <si>
    <t>ZDJĘCIE WARSTWY ZIEMI URODZAJNEJ (HUMUSU I DARNINY)
CPV: Roboty w zakresie usuwania gleby</t>
  </si>
  <si>
    <t>WYKONANIE NASYPÓW
CPV: Roboty w zakresie usuwania gleby</t>
  </si>
  <si>
    <t>UMOCNIENIE SKARP, ROWÓW I ŚCIEKÓW                                                                                                   
CPV: Roboty w zakresie usuwania gleby</t>
  </si>
  <si>
    <t>D 06.01.01a                                         45112000-5</t>
  </si>
  <si>
    <t>KRAWĘŻNIKI BETONOWE
CPV: Roboty w zakresie konstruowania, fundamentowania oraz wykonywania nawierzchni autostrad, dróg</t>
  </si>
  <si>
    <t>ROZBIÓRKA ELEMENTÓW DRÓG, OGRODZEŃ I PRZEPUSTÓW                                                                                                
CPV: Robty w zakresie burzenia, roboty ziemne</t>
  </si>
  <si>
    <t>WYKONANIE WYKOPÓW W GRUNTACH I-V KATEGORII
CPV: Roboty w zakresie usuwania gleby</t>
  </si>
  <si>
    <t>D 01.02.04.</t>
  </si>
  <si>
    <t>D 01.01.01.</t>
  </si>
  <si>
    <t xml:space="preserve">D 01.02.02                                         </t>
  </si>
  <si>
    <t>D 02.01.01</t>
  </si>
  <si>
    <t>D 02.03.01.</t>
  </si>
  <si>
    <t>D 04.01.01.</t>
  </si>
  <si>
    <t xml:space="preserve">D 04.03.01 </t>
  </si>
  <si>
    <t>PODBUDOWA I ULEPSZONE PODŁOŻE Z GRUNTU LUB MIESZANKI ZWIĄZANEJ                                                              
CPV:Roboty w zakresie konstruowania, fundamentowania oraz wykonywania nawierzchni autostrad, dróg</t>
  </si>
  <si>
    <t xml:space="preserve">D 04.05.01 </t>
  </si>
  <si>
    <t>D 05.03.05b</t>
  </si>
  <si>
    <t>D 06.01.01a</t>
  </si>
  <si>
    <t xml:space="preserve">D 07.01.01 </t>
  </si>
  <si>
    <t xml:space="preserve">D 07.02.01 </t>
  </si>
  <si>
    <t>D 08.01.01</t>
  </si>
  <si>
    <t>D 10.00.00</t>
  </si>
  <si>
    <t>INNE ROBOTY</t>
  </si>
  <si>
    <t>D 10.07.01                               45233000-9</t>
  </si>
  <si>
    <t>ZJAZDY DO GOSPODARSTW I NA DROGI BOCZNE
CPV:Roboty w zakresie konstruowania, fundamentowania oraz wykonywania nawierzchni autostrad, dróg</t>
  </si>
  <si>
    <t>D 10.07.01</t>
  </si>
  <si>
    <t>Oczyszczenie warstw konstrukcyjnych</t>
  </si>
  <si>
    <t>Oczyszczenie warstw konstrukcyjnych - warstwy niebitumiczne</t>
  </si>
  <si>
    <t>Oczyszczenie warstw konstrukcyjnych - warstwy bitumiczne</t>
  </si>
  <si>
    <t>Skropienie warstw konstrukcyjnych emulsją asfaltową</t>
  </si>
  <si>
    <t>Wykonanie wykopów mechanicznie w gr. kat. I-V z transportem urobku na składowisko Wykonawcy</t>
  </si>
  <si>
    <t xml:space="preserve">Wykonywanie nasypów mechanicznie z gr. kat. I-VI z transportem </t>
  </si>
  <si>
    <t>PROFILOWANIE I ZAGĘSZCZANIE PODŁOŻA KORYTA
CPV:Roboty w zakresie konstruowania, fundamentowania oraz wykonywania nawierzchni autostrad, dróg</t>
  </si>
  <si>
    <t>Odtworzenie trasy i punktów wysokościowych w terenie równinnym</t>
  </si>
  <si>
    <t>dla zadania:</t>
  </si>
  <si>
    <t>USUNIĘCIE DRZEW LUB KRZEWÓW
CPV: Roboty w zakresie usuwania gleby</t>
  </si>
  <si>
    <t>ha</t>
  </si>
  <si>
    <t>Ustawienie obrzeży betonowych o wymiarach 30x8cm (na ławie betonowej i z oporem) na podsypce cementowo-piaskowej</t>
  </si>
  <si>
    <t xml:space="preserve">D 06.01.01b </t>
  </si>
  <si>
    <t>Ustawienie słupków z rur stalowych dla znaków drogowych</t>
  </si>
  <si>
    <t xml:space="preserve">Przymocowanie tarcz znaków drogowych  do gotowych słupków </t>
  </si>
  <si>
    <t>D 01.02.01</t>
  </si>
  <si>
    <t>Umocnienie skarp płytami ażurowymi betonowymi  8x40x60 na podsypce z ziemi urodzajnej gr. 5cm</t>
  </si>
  <si>
    <t>Opornik betonowy o wymiarach 12x25x100cm wtopiony z wykonaniem ławy betonowej z oporem z betonu C12/15 na podsypce cementowo-piaskowej 1:4 gr. 5cm (na obramowanie zjazdów)</t>
  </si>
  <si>
    <t>D 00.00.00</t>
  </si>
  <si>
    <t>WYMAGANIA OGÓLNE</t>
  </si>
  <si>
    <t>Koszt dostosowania się do wymagań Warunków Kontraktu i Wymagań Ogólnych zawartych w Specyfikacji Technicznej D.00.00.00</t>
  </si>
  <si>
    <t>ryczałt</t>
  </si>
  <si>
    <t xml:space="preserve">D 04.04.02b  </t>
  </si>
  <si>
    <t>Karczowanie krzewów do granicy pasa drogowego z wywozem</t>
  </si>
  <si>
    <t>D 05.03.23                       45233000-9</t>
  </si>
  <si>
    <t>NAWIERZCHNIA Z KOSTKI BRUKOWEJ BETONOWEJ                                        
CPV:Roboty w zakresie konstruowania, fundamentowania oraz wykonywania nawierzchni autostrad, dróg</t>
  </si>
  <si>
    <t xml:space="preserve">D 05.03.23 </t>
  </si>
  <si>
    <t>Rozebranie istniejących znaków (tarcze i słupki)</t>
  </si>
  <si>
    <t>Rozebranie istniejących poboczy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</si>
  <si>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</si>
  <si>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3</t>
    </r>
  </si>
  <si>
    <r>
      <t>m</t>
    </r>
    <r>
      <rPr>
        <vertAlign val="superscript"/>
        <sz val="11"/>
        <rFont val="Arial"/>
        <family val="2"/>
      </rPr>
      <t>2</t>
    </r>
  </si>
  <si>
    <t>D 05.03.11                      45233000-9</t>
  </si>
  <si>
    <t>FREZOWANIE NAWIERZCHNI NA ZIMNO                                    
CPV:Roboty w zakresie konstruowania, fundamentowania oraz wykonywania nawierzchni autostrad, dróg</t>
  </si>
  <si>
    <t xml:space="preserve">D 05.03.11 </t>
  </si>
  <si>
    <t>Wykonanie humusowania skarp, dna rowu i przeciwskarp z obsianiem, przy grubości warstwy humusu 10cm</t>
  </si>
  <si>
    <t xml:space="preserve">Odtworzenie, oczyszczenie, odmulenie i profilowanie istniejących rowów przydrożnych </t>
  </si>
  <si>
    <t>Rozebranie istniejących krawężników, obrzeży chodnikowych i oporników</t>
  </si>
  <si>
    <t>D 01.02.1
45112000-5</t>
  </si>
  <si>
    <t>Wykonanie frezowania nawierzchni asfaltowych na zimno, średnia grubość warstwy 2cm wraz z odwozem na składowisko Wykonawcy-materiał do ponownego wbudowania</t>
  </si>
  <si>
    <t>D 07.06.02
45233000-9</t>
  </si>
  <si>
    <t>URZĄDZENIA ZABEZPIECZAJĄCE RUCH PIESZYCH.
CPV: Roboty w zakresie konstruowania, fundamentowania oraz wykonywania nawierzchni autostrad, dróg.</t>
  </si>
  <si>
    <t>D 07.06.02.</t>
  </si>
  <si>
    <t>Ustawienie poręczy ochronnych sztywnych (balustrada segmentowa h=120 cm)</t>
  </si>
  <si>
    <t>D 08.05.06
45232000-2</t>
  </si>
  <si>
    <t>ŚCIEKI Z BRUKOWEJ KOSTKI BETONOWEJ
CPV: Roboty pomocnicze w zakresie rurociągów i kabli</t>
  </si>
  <si>
    <t>D 08.05.06</t>
  </si>
  <si>
    <t>Rozebranie istniejącej konstrukcji zjazdów</t>
  </si>
  <si>
    <t>Krawężnik betonowy wyłukowany o wymiarach 15x22cm (obniżony 2 cm) z wykonaniem ławy betonowej z oporem z betonu C12/15 na podsypce cementowo-piaskowej 1:4 gr. 5cm (przejścia dla pieszych)</t>
  </si>
  <si>
    <t>Krawężnik betonowy o wymiarach 15x30cm (wystający 12 cm) z wykonaniem ławy betonowej z oporem
z betonu C12/15 na podsypce cementowo-piaskowej 1:4 gr. 5cm</t>
  </si>
  <si>
    <t>D 08.05.01
45232000-2</t>
  </si>
  <si>
    <t>ŚCIEKI  Z PREFABRYKOWANYCH ELEMENTÓW BETONOWYCH.
CPV: Roboty pomocnicze w zakresie rurociągów i kabli.</t>
  </si>
  <si>
    <t>D 08.05.01.</t>
  </si>
  <si>
    <t>Regulacja istniejących wpustów</t>
  </si>
  <si>
    <t>Przebudowa ulic Północnej i Kościańskiej
w Śmiglu oraz Zjazdowej w Koszanowie</t>
  </si>
  <si>
    <t>Rozebranie istniejącej konstrukcji  jezdni</t>
  </si>
  <si>
    <t>Dostosowanie istniejącej wyspy kanalizacyjnej (azylu dla pieszych) do projektowanych rozwiązań</t>
  </si>
  <si>
    <t>Mechaniczne usunięcie warstwy ziemi urodzajnej (humusu) - o grubości 20 cm z transportowaniem urobku na odkład (składowisko Wykonawcy)</t>
  </si>
  <si>
    <t>Profilowanie i zagęszczeniem podłoża koryta w gruntach kat. I-VI (chodniki o nawierzchni z kostki)</t>
  </si>
  <si>
    <t>Profilowanie i zagęszczeniem podłoża koryta w gruntach kat. I-VI (chodniki o nawierzchni z AC)</t>
  </si>
  <si>
    <t>istniejąca droga po sfrezowaniu</t>
  </si>
  <si>
    <t>podbudowa z mieszanki niezwiązanej (kruszywa łamanego, stabilizowanego mechanicznie) 0/31,5 mm grubości 15cm (chodniki o nawierzchni z AC)</t>
  </si>
  <si>
    <t>Wykonanie podbudowy z mieszanki niezwiązanej (kruszywa łamanego, stabilizowanego mechanicznie) 0/31,5 mm grubości 15cm (chodniki o nawierzchni z AC)</t>
  </si>
  <si>
    <t>Wykonanie warstwy ulepszonego podłoża z gruntu stabilizowanego cementem C1,5/2,0 gr. 15cm  (chodniki o nawierzchni z kostki)</t>
  </si>
  <si>
    <t>Wykonanie nawierzchni z kostki brukowej betonowej czerwonej o gr. 8 cm na podsypce cementowo-piaskowej gr.3cm (zjazdy)</t>
  </si>
  <si>
    <t>Oznakowanie poziome jezdni materiałami cienkowarstwowymi</t>
  </si>
  <si>
    <t>Regulacja istniejącej infrastruktury</t>
  </si>
  <si>
    <t>Wykonanie nawierzchni z betonu asfaltowego AC 8 S gr. 4cm z asfaltem 35/50 - warstwa ścieralna (chodniki o nawierzchni z AC)</t>
  </si>
  <si>
    <t>Ułożenie ścieku podchodnikowego wraz ze ściekiem skarpowym i umocnieniem wylotu (10 szt.)</t>
  </si>
  <si>
    <t xml:space="preserve">Ściek przykrawężnikowy z brukowej kostki betonowej gr. 8 cm 
na podsypce cementowo-piaskowej gr. 3 cm i na ławie betonowej z betonu C12/15                  </t>
  </si>
  <si>
    <t>Przestawienie istn. znaków</t>
  </si>
  <si>
    <t>Rozebranie istniejących barier</t>
  </si>
  <si>
    <t>Wykonanie nawierzchni z kostki brukowej betonowej szarej o gr. 8 cm na podsypce cementowo-piaskowej gr.5cm (chodniki o nawierzchni z kostki)</t>
  </si>
  <si>
    <t>Wykonanie warstwy ulepszonego podłoża z gruntu stabilizowanego cementem C1,5/2,0 gr. 15cm  (zjazdy o nawierzchni z AC)</t>
  </si>
  <si>
    <t>Wykonanie warstwy ulepszonego podłoża z gruntu stabilizowanego cementem C1,5/2,0 gr. 15cm  (zjazdy o nawierzchni z kostki)</t>
  </si>
  <si>
    <t>Wykonanie podbudowy z mieszanki niezwiązanej (kruszywa łamanego, stabilizowanego mechanicznie) 0/31,5 mm grubości 15cm (zjazdy o nawierzchni z kostki)</t>
  </si>
  <si>
    <t>Profilowanie i zagęszczeniem podłoża koryta w gruntach kat. I-VI (zjazdy o nawierzchni z kostki)</t>
  </si>
  <si>
    <t>Profilowanie i zagęszczeniem podłoża koryta w gruntach kat. I-VI (zjazdy o nawierzchni z AC)</t>
  </si>
  <si>
    <t>Wykonanie nawierzchni z betonu asfaltowego AC 8 S gr. 4cm z asfaltem 50/70 - warstwa ścieralna (zjazdy o nawierzchni z AC)</t>
  </si>
  <si>
    <t>Wykonanie podbudowy z mieszanki niezwiązanej (kruszywa łamanego, stabilizowanego mechanicznie) 0/31,5 mm grubości 15cm (zjazdy o nawierzchni z AC)</t>
  </si>
  <si>
    <t>Zjazdy o nawierzchni z kostki</t>
  </si>
  <si>
    <t>Zjazdy o nawierzchni z AC</t>
  </si>
  <si>
    <t>D 04.07.01                         45233000-9</t>
  </si>
  <si>
    <t>PODBUDOWA Z BETONU ASFALTOWEGO                                                                                           
CPV:Roboty w zakresie konstruowania, fundamentowania oraz wykonywania nawierzchni autostrad, dróg</t>
  </si>
  <si>
    <t xml:space="preserve">D 04.07.01  </t>
  </si>
  <si>
    <t>Wykonanie podbudowy zasadniczej z betonu asfaltowego AC 16 P 50/70 gr. 4cm (zjazdy o nawierzchni z AC)</t>
  </si>
  <si>
    <t>podbudowa z mieszanki niezwiązanej (kruszywa łamanego, stabilizowanego mechanicznie) 0/31,5 mm grubości 15cm (zjazdy o nawierzchni z AC)</t>
  </si>
  <si>
    <t>podbudowa zasadnicza z betonu asfaltowego AC 16 P 50/70 gr. 4cm (zjazdy o nawierzchni z AC)</t>
  </si>
  <si>
    <t>kpl.</t>
  </si>
  <si>
    <t>Przestawienie/wykonanie znaków aktywnych na przejściu dla pieszych</t>
  </si>
  <si>
    <t>D 07.05.01                      45233000-9</t>
  </si>
  <si>
    <t>BARIERY OCHRONNE STALOWE
CPV: Roboty w zakresie konstruowania, fundamentowania oraz wykonywania nawierzchni autostrad, dróg</t>
  </si>
  <si>
    <t xml:space="preserve">D 07.05.01 </t>
  </si>
  <si>
    <t>Ustawienie barier ochronnych stalowych jednostronnych  - przekładkowych typu u-14A (wraz z odcinkami początkowym i końcowym)</t>
  </si>
  <si>
    <r>
      <t xml:space="preserve">Wykonanie nawierzchni z betonu asfaltowego AC 11 S gr. 4cm PMB 45/80 – 55 - warstwa ścieralna (droga) (ul. Północna, Kościańska w Śmiglu, ul. Zjazdowa w Koszanowie - </t>
    </r>
    <r>
      <rPr>
        <b/>
        <sz val="11"/>
        <rFont val="Arial"/>
        <family val="2"/>
      </rPr>
      <t>w całości</t>
    </r>
    <r>
      <rPr>
        <sz val="11"/>
        <rFont val="Arial"/>
        <family val="2"/>
      </rPr>
      <t>)</t>
    </r>
  </si>
  <si>
    <t>Rozebranie istniejących krawężników, obrzeży chodnikowych i oporników  (ul. Północna-odc od Kościuszki do proj. chodnika z masy)</t>
  </si>
  <si>
    <t>Wykonanie nawierzchni z kostki brukowej betonowej szarej o gr. 8 cm na podsypce cementowo-piaskowej gr.5cm (chodniki o nawierzchni z kostki) (ul. Północna-odc od Kościuszki do proj. chodnika z masy)</t>
  </si>
  <si>
    <t>Krawężnik betonowy o wymiarach 15x30cm (wystający 12 cm) z wykonaniem ławy betonowej z oporem
z betonu C12/15 na podsypce cementowo-piaskowej 1:4 gr. 5cm (ul. Północna-odc od Kościuszki do proj. chodnika z masy)</t>
  </si>
  <si>
    <t>Ustawienie obrzeży betonowych o wymiarach 30x8cm (na ławie betonowej i z oporem) na podsypce cementowo-piaskowej (ul. Północna-odc od Kościuszki do proj. chodnika z masy)</t>
  </si>
  <si>
    <t>Profilowanie i zagęszczeniem podłoża koryta w gruntach kat. I-VI (chodniki/zjazdy o nawierzchni z kostki) (ul. Północna-odc od Kościuszki do proj. chodnika z masy)</t>
  </si>
  <si>
    <t>Wykonanie warstwy ulepszonego podłoża z gruntu stabilizowanego cementem C1,5/2,0 gr. 15cm  (chodniki o nawierzchni z kostki) (chodniki/zjazdy o nawierzchni z kostki) (ul. Północna-odc od Kościuszki do proj. chodnika z masy)</t>
  </si>
  <si>
    <t>Wykonanie nawierzchni z kostki brukowej betonowej czerwonej o gr. 8 cm na podsypce cementowo-piaskowej gr.3cm (zjazdy) (ul. Północna-odc od Kościuszki do proj. chodnika z masy)</t>
  </si>
  <si>
    <r>
      <t xml:space="preserve">Rozebranie istniejącej konstrukcji chodników </t>
    </r>
    <r>
      <rPr>
        <b/>
        <sz val="11"/>
        <rFont val="Arial"/>
        <family val="2"/>
      </rPr>
      <t>wraz z paletowaniem i odwozem kostki na składowisko Zamawiającego do 2 km. Rozbiórkowa kostka pozostanie własnością Zamawiającego</t>
    </r>
  </si>
  <si>
    <r>
      <t xml:space="preserve">Rozebranie istniejącej konstrukcji chodników/zjazdow (ul. Północna-odc od Kościuszki do proj. chodnika z masy) </t>
    </r>
    <r>
      <rPr>
        <b/>
        <sz val="11"/>
        <rFont val="Arial"/>
        <family val="2"/>
      </rPr>
      <t>wraz z paletowaniem i odwozem kostki na składowisko Zamawiającego do 2 km. Rozbiórkowa kostka pozostanie własnością Zamawiającego</t>
    </r>
  </si>
  <si>
    <t>PRZEDMIAR ROBÓT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</si>
</sst>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#,##0.00\ &quot;zł&quot;"/>
    <numFmt numFmtId="174" formatCode="#,##0.000000"/>
    <numFmt numFmtId="175" formatCode="#,##0.000"/>
    <numFmt numFmtId="176" formatCode="#,##0_ ;[Red]\-#,##0\ "/>
    <numFmt numFmtId="177" formatCode="#,##0.00_ ;[Red]\-#,##0.00\ "/>
    <numFmt numFmtId="178" formatCode="#,##0&quot; F&quot;_);[Red]\(#,##0&quot; F&quot;\)"/>
    <numFmt numFmtId="179" formatCode="#,##0.00&quot; F&quot;_);[Red]\(#,##0.00&quot; F&quot;\)"/>
    <numFmt numFmtId="180" formatCode="0."/>
    <numFmt numFmtId="181" formatCode="d.00.00.00\."/>
    <numFmt numFmtId="182" formatCode="00\.00\.00\."/>
  </numFmts>
  <fonts count="53"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b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hair"/>
      <bottom style="hair"/>
    </border>
    <border>
      <left style="double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double"/>
      <right style="thin"/>
      <top style="thin"/>
      <bottom/>
    </border>
    <border>
      <left style="double"/>
      <right/>
      <top style="double">
        <color indexed="8"/>
      </top>
      <bottom style="double"/>
    </border>
    <border>
      <left/>
      <right/>
      <top style="double">
        <color indexed="8"/>
      </top>
      <bottom style="double"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34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horizontal="left" vertical="center" wrapText="1" shrinkToFit="1"/>
    </xf>
    <xf numFmtId="49" fontId="2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67">
      <alignment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0" xfId="67" applyFill="1">
      <alignment/>
      <protection/>
    </xf>
    <xf numFmtId="0" fontId="3" fillId="35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right" vertical="center"/>
    </xf>
    <xf numFmtId="0" fontId="3" fillId="0" borderId="22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68">
    <cellStyle name="Normal" xfId="0"/>
    <cellStyle name="_PERSONAL" xfId="15"/>
    <cellStyle name="_PERSONAL_1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laroux" xfId="41"/>
    <cellStyle name="Comma_laroux" xfId="42"/>
    <cellStyle name="Currency [0]_laroux" xfId="43"/>
    <cellStyle name="Currency_laroux" xfId="44"/>
    <cellStyle name="Dane wejściowe" xfId="45"/>
    <cellStyle name="Dane wyjściowe" xfId="46"/>
    <cellStyle name="Dobry" xfId="47"/>
    <cellStyle name="Comma" xfId="48"/>
    <cellStyle name="Comma [0]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_laroux" xfId="58"/>
    <cellStyle name="normální_laroux" xfId="59"/>
    <cellStyle name="Normalny 2" xfId="60"/>
    <cellStyle name="Normalny 2 2" xfId="61"/>
    <cellStyle name="Normalny 2 2 2" xfId="62"/>
    <cellStyle name="Normalny 3" xfId="63"/>
    <cellStyle name="Normalny 4" xfId="64"/>
    <cellStyle name="Normalny 5" xfId="65"/>
    <cellStyle name="Normalny 6" xfId="66"/>
    <cellStyle name="Normalny 7" xfId="67"/>
    <cellStyle name="Normalny 8" xfId="68"/>
    <cellStyle name="Obliczenia" xfId="69"/>
    <cellStyle name="Followed Hyperlink" xfId="70"/>
    <cellStyle name="Percent" xfId="71"/>
    <cellStyle name="Styl 1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0"/>
  <sheetViews>
    <sheetView tabSelected="1" zoomScalePageLayoutView="0" workbookViewId="0" topLeftCell="A106">
      <selection activeCell="G9" sqref="G9"/>
    </sheetView>
  </sheetViews>
  <sheetFormatPr defaultColWidth="9.00390625" defaultRowHeight="12.75"/>
  <cols>
    <col min="1" max="1" width="7.875" style="15" customWidth="1"/>
    <col min="2" max="2" width="14.375" style="15" customWidth="1"/>
    <col min="3" max="3" width="100.625" style="1" customWidth="1"/>
    <col min="4" max="4" width="8.00390625" style="4" customWidth="1"/>
    <col min="5" max="5" width="11.125" style="82" customWidth="1"/>
    <col min="6" max="6" width="18.00390625" style="112" customWidth="1"/>
    <col min="7" max="11" width="9.125" style="112" customWidth="1"/>
    <col min="12" max="12" width="9.25390625" style="112" bestFit="1" customWidth="1"/>
    <col min="13" max="15" width="9.125" style="112" customWidth="1"/>
    <col min="16" max="16384" width="9.125" style="1" customWidth="1"/>
  </cols>
  <sheetData>
    <row r="1" spans="1:5" ht="23.25">
      <c r="A1" s="120" t="s">
        <v>180</v>
      </c>
      <c r="B1" s="120"/>
      <c r="C1" s="120"/>
      <c r="D1" s="120"/>
      <c r="E1" s="120"/>
    </row>
    <row r="2" spans="1:5" ht="15.75">
      <c r="A2" s="121" t="s">
        <v>84</v>
      </c>
      <c r="B2" s="121"/>
      <c r="C2" s="121"/>
      <c r="D2" s="121"/>
      <c r="E2" s="121"/>
    </row>
    <row r="3" spans="1:5" ht="53.25" customHeight="1" thickBot="1">
      <c r="A3" s="122" t="s">
        <v>130</v>
      </c>
      <c r="B3" s="122"/>
      <c r="C3" s="122"/>
      <c r="D3" s="122"/>
      <c r="E3" s="122"/>
    </row>
    <row r="4" spans="1:15" s="77" customFormat="1" ht="15.75" customHeight="1" thickTop="1">
      <c r="A4" s="123" t="s">
        <v>0</v>
      </c>
      <c r="B4" s="125" t="s">
        <v>10</v>
      </c>
      <c r="C4" s="127" t="s">
        <v>1</v>
      </c>
      <c r="D4" s="129" t="s">
        <v>2</v>
      </c>
      <c r="E4" s="129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s="77" customFormat="1" ht="14.25" customHeight="1">
      <c r="A5" s="124"/>
      <c r="B5" s="126"/>
      <c r="C5" s="128"/>
      <c r="D5" s="130"/>
      <c r="E5" s="130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s="78" customFormat="1" ht="26.25" customHeight="1">
      <c r="A6" s="124"/>
      <c r="B6" s="126"/>
      <c r="C6" s="128"/>
      <c r="D6" s="45" t="s">
        <v>3</v>
      </c>
      <c r="E6" s="46" t="s">
        <v>4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s="79" customFormat="1" ht="15">
      <c r="A7" s="47">
        <v>1</v>
      </c>
      <c r="B7" s="48">
        <v>2</v>
      </c>
      <c r="C7" s="49" t="s">
        <v>5</v>
      </c>
      <c r="D7" s="50">
        <v>4</v>
      </c>
      <c r="E7" s="50">
        <v>5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s="78" customFormat="1" ht="15">
      <c r="A8" s="54"/>
      <c r="B8" s="54" t="s">
        <v>94</v>
      </c>
      <c r="C8" s="54" t="s">
        <v>95</v>
      </c>
      <c r="D8" s="54" t="s">
        <v>25</v>
      </c>
      <c r="E8" s="54" t="s">
        <v>25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 s="78" customFormat="1" ht="28.5">
      <c r="A9" s="51">
        <v>1</v>
      </c>
      <c r="B9" s="52" t="s">
        <v>94</v>
      </c>
      <c r="C9" s="30" t="s">
        <v>96</v>
      </c>
      <c r="D9" s="24" t="s">
        <v>97</v>
      </c>
      <c r="E9" s="20">
        <v>1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s="78" customFormat="1" ht="14.25">
      <c r="A10" s="51">
        <f>A9+1</f>
        <v>2</v>
      </c>
      <c r="B10" s="52" t="s">
        <v>94</v>
      </c>
      <c r="C10" s="30" t="s">
        <v>112</v>
      </c>
      <c r="D10" s="24" t="s">
        <v>28</v>
      </c>
      <c r="E10" s="20">
        <v>0.58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s="78" customFormat="1" ht="14.25">
      <c r="A11" s="39">
        <f>A10+1</f>
        <v>3</v>
      </c>
      <c r="B11" s="40" t="s">
        <v>94</v>
      </c>
      <c r="C11" s="35" t="s">
        <v>129</v>
      </c>
      <c r="D11" s="24" t="s">
        <v>97</v>
      </c>
      <c r="E11" s="20">
        <v>1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15" s="78" customFormat="1" ht="14.25">
      <c r="A12" s="39">
        <f>A11+1</f>
        <v>4</v>
      </c>
      <c r="B12" s="40" t="s">
        <v>94</v>
      </c>
      <c r="C12" s="35" t="s">
        <v>142</v>
      </c>
      <c r="D12" s="24" t="s">
        <v>97</v>
      </c>
      <c r="E12" s="20">
        <v>1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s="23" customFormat="1" ht="15">
      <c r="A13" s="53"/>
      <c r="B13" s="54" t="s">
        <v>23</v>
      </c>
      <c r="C13" s="55" t="s">
        <v>24</v>
      </c>
      <c r="D13" s="54" t="s">
        <v>25</v>
      </c>
      <c r="E13" s="56" t="s">
        <v>25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s="23" customFormat="1" ht="45">
      <c r="A14" s="18"/>
      <c r="B14" s="16" t="s">
        <v>26</v>
      </c>
      <c r="C14" s="27" t="s">
        <v>27</v>
      </c>
      <c r="D14" s="28" t="s">
        <v>25</v>
      </c>
      <c r="E14" s="17" t="s">
        <v>25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s="78" customFormat="1" ht="14.25">
      <c r="A15" s="51">
        <f>A12+1</f>
        <v>5</v>
      </c>
      <c r="B15" s="52" t="s">
        <v>58</v>
      </c>
      <c r="C15" s="30" t="s">
        <v>83</v>
      </c>
      <c r="D15" s="24" t="s">
        <v>28</v>
      </c>
      <c r="E15" s="20">
        <f>1500/1000</f>
        <v>1.5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</row>
    <row r="16" spans="1:15" s="23" customFormat="1" ht="30">
      <c r="A16" s="18"/>
      <c r="B16" s="16" t="s">
        <v>114</v>
      </c>
      <c r="C16" s="27" t="s">
        <v>85</v>
      </c>
      <c r="D16" s="28" t="s">
        <v>25</v>
      </c>
      <c r="E16" s="17" t="s">
        <v>25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1:15" s="73" customFormat="1" ht="14.25">
      <c r="A17" s="36">
        <f>A15+1</f>
        <v>6</v>
      </c>
      <c r="B17" s="31" t="s">
        <v>91</v>
      </c>
      <c r="C17" s="35" t="s">
        <v>99</v>
      </c>
      <c r="D17" s="31" t="s">
        <v>86</v>
      </c>
      <c r="E17" s="44">
        <f>1000*E15*1/10000</f>
        <v>0.15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</row>
    <row r="18" spans="1:15" s="23" customFormat="1" ht="30">
      <c r="A18" s="18"/>
      <c r="B18" s="16" t="s">
        <v>29</v>
      </c>
      <c r="C18" s="27" t="s">
        <v>50</v>
      </c>
      <c r="D18" s="28" t="s">
        <v>25</v>
      </c>
      <c r="E18" s="17" t="s">
        <v>25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</row>
    <row r="19" spans="1:15" s="78" customFormat="1" ht="28.5">
      <c r="A19" s="59">
        <f>A17+1</f>
        <v>7</v>
      </c>
      <c r="B19" s="41" t="s">
        <v>59</v>
      </c>
      <c r="C19" s="19" t="s">
        <v>133</v>
      </c>
      <c r="D19" s="24" t="s">
        <v>105</v>
      </c>
      <c r="E19" s="21">
        <v>936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</row>
    <row r="20" spans="1:15" s="23" customFormat="1" ht="30">
      <c r="A20" s="18"/>
      <c r="B20" s="16" t="s">
        <v>30</v>
      </c>
      <c r="C20" s="27" t="s">
        <v>55</v>
      </c>
      <c r="D20" s="28" t="s">
        <v>25</v>
      </c>
      <c r="E20" s="17" t="s">
        <v>25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</row>
    <row r="21" spans="1:15" s="78" customFormat="1" ht="19.5" customHeight="1">
      <c r="A21" s="26">
        <f>A19+1</f>
        <v>8</v>
      </c>
      <c r="B21" s="24" t="s">
        <v>57</v>
      </c>
      <c r="C21" s="19" t="s">
        <v>131</v>
      </c>
      <c r="D21" s="24" t="s">
        <v>105</v>
      </c>
      <c r="E21" s="21">
        <f>1.2*1270</f>
        <v>1524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</row>
    <row r="22" spans="1:15" s="78" customFormat="1" ht="19.5" customHeight="1">
      <c r="A22" s="26">
        <f>A21+1</f>
        <v>9</v>
      </c>
      <c r="B22" s="24" t="s">
        <v>57</v>
      </c>
      <c r="C22" s="19" t="s">
        <v>123</v>
      </c>
      <c r="D22" s="24" t="s">
        <v>105</v>
      </c>
      <c r="E22" s="21">
        <f>0.85*(E80)</f>
        <v>99.11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1:15" s="78" customFormat="1" ht="30">
      <c r="A23" s="26">
        <f>A22+1</f>
        <v>10</v>
      </c>
      <c r="B23" s="24" t="s">
        <v>57</v>
      </c>
      <c r="C23" s="104" t="s">
        <v>178</v>
      </c>
      <c r="D23" s="31" t="s">
        <v>105</v>
      </c>
      <c r="E23" s="33">
        <f>1.2*426</f>
        <v>511.2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</row>
    <row r="24" spans="1:15" s="78" customFormat="1" ht="44.25">
      <c r="A24" s="26">
        <v>11</v>
      </c>
      <c r="B24" s="24" t="s">
        <v>57</v>
      </c>
      <c r="C24" s="104" t="s">
        <v>179</v>
      </c>
      <c r="D24" s="31" t="s">
        <v>105</v>
      </c>
      <c r="E24" s="33">
        <v>290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</row>
    <row r="25" spans="1:15" s="78" customFormat="1" ht="19.5" customHeight="1">
      <c r="A25" s="26">
        <v>12</v>
      </c>
      <c r="B25" s="24" t="s">
        <v>57</v>
      </c>
      <c r="C25" s="19" t="s">
        <v>104</v>
      </c>
      <c r="D25" s="24" t="s">
        <v>105</v>
      </c>
      <c r="E25" s="21">
        <v>670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2"/>
    </row>
    <row r="26" spans="1:15" s="78" customFormat="1" ht="19.5" customHeight="1">
      <c r="A26" s="26">
        <v>13</v>
      </c>
      <c r="B26" s="24" t="s">
        <v>57</v>
      </c>
      <c r="C26" s="19" t="s">
        <v>132</v>
      </c>
      <c r="D26" s="24" t="s">
        <v>7</v>
      </c>
      <c r="E26" s="21">
        <v>1</v>
      </c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5" s="78" customFormat="1" ht="19.5" customHeight="1">
      <c r="A27" s="26">
        <f>A26+1</f>
        <v>14</v>
      </c>
      <c r="B27" s="43" t="s">
        <v>57</v>
      </c>
      <c r="C27" s="19" t="s">
        <v>113</v>
      </c>
      <c r="D27" s="24" t="s">
        <v>6</v>
      </c>
      <c r="E27" s="22">
        <v>220</v>
      </c>
      <c r="F27" s="112"/>
      <c r="G27" s="112"/>
      <c r="H27" s="112"/>
      <c r="I27" s="112"/>
      <c r="J27" s="112"/>
      <c r="K27" s="112"/>
      <c r="L27" s="112"/>
      <c r="M27" s="112"/>
      <c r="N27" s="112"/>
      <c r="O27" s="112"/>
    </row>
    <row r="28" spans="1:15" s="78" customFormat="1" ht="28.5">
      <c r="A28" s="26">
        <v>15</v>
      </c>
      <c r="B28" s="43" t="s">
        <v>57</v>
      </c>
      <c r="C28" s="19" t="s">
        <v>171</v>
      </c>
      <c r="D28" s="24" t="s">
        <v>6</v>
      </c>
      <c r="E28" s="22">
        <v>320</v>
      </c>
      <c r="F28" s="112"/>
      <c r="G28" s="112"/>
      <c r="H28" s="112"/>
      <c r="I28" s="112"/>
      <c r="J28" s="112"/>
      <c r="K28" s="112"/>
      <c r="L28" s="112"/>
      <c r="M28" s="112"/>
      <c r="N28" s="112"/>
      <c r="O28" s="112"/>
    </row>
    <row r="29" spans="1:15" s="78" customFormat="1" ht="19.5" customHeight="1">
      <c r="A29" s="26">
        <v>16</v>
      </c>
      <c r="B29" s="43" t="s">
        <v>57</v>
      </c>
      <c r="C29" s="19" t="s">
        <v>147</v>
      </c>
      <c r="D29" s="24" t="s">
        <v>6</v>
      </c>
      <c r="E29" s="22">
        <v>250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2"/>
    </row>
    <row r="30" spans="1:15" s="78" customFormat="1" ht="14.25">
      <c r="A30" s="26">
        <v>17</v>
      </c>
      <c r="B30" s="24" t="s">
        <v>57</v>
      </c>
      <c r="C30" s="30" t="s">
        <v>103</v>
      </c>
      <c r="D30" s="24" t="s">
        <v>7</v>
      </c>
      <c r="E30" s="21">
        <v>15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</row>
    <row r="31" spans="1:15" s="78" customFormat="1" ht="14.25">
      <c r="A31" s="26">
        <v>18</v>
      </c>
      <c r="B31" s="24" t="s">
        <v>57</v>
      </c>
      <c r="C31" s="30" t="s">
        <v>146</v>
      </c>
      <c r="D31" s="24" t="s">
        <v>97</v>
      </c>
      <c r="E31" s="21">
        <v>1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</row>
    <row r="32" spans="1:15" s="78" customFormat="1" ht="14.25">
      <c r="A32" s="26">
        <f>A31+1</f>
        <v>19</v>
      </c>
      <c r="B32" s="24" t="s">
        <v>57</v>
      </c>
      <c r="C32" s="30" t="s">
        <v>165</v>
      </c>
      <c r="D32" s="24" t="s">
        <v>164</v>
      </c>
      <c r="E32" s="21">
        <v>1</v>
      </c>
      <c r="F32" s="112"/>
      <c r="G32" s="112"/>
      <c r="H32" s="112"/>
      <c r="I32" s="112"/>
      <c r="J32" s="112"/>
      <c r="K32" s="112"/>
      <c r="L32" s="112"/>
      <c r="M32" s="112"/>
      <c r="N32" s="112"/>
      <c r="O32" s="112"/>
    </row>
    <row r="33" spans="1:15" s="23" customFormat="1" ht="15">
      <c r="A33" s="53"/>
      <c r="B33" s="54" t="s">
        <v>12</v>
      </c>
      <c r="C33" s="55" t="s">
        <v>8</v>
      </c>
      <c r="D33" s="54" t="s">
        <v>25</v>
      </c>
      <c r="E33" s="56" t="s">
        <v>25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1:15" s="23" customFormat="1" ht="30">
      <c r="A34" s="18"/>
      <c r="B34" s="16" t="s">
        <v>11</v>
      </c>
      <c r="C34" s="27" t="s">
        <v>56</v>
      </c>
      <c r="D34" s="28" t="s">
        <v>25</v>
      </c>
      <c r="E34" s="17" t="s">
        <v>25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/>
    </row>
    <row r="35" spans="1:15" s="23" customFormat="1" ht="14.25">
      <c r="A35" s="51">
        <f>A32+1</f>
        <v>20</v>
      </c>
      <c r="B35" s="60" t="s">
        <v>60</v>
      </c>
      <c r="C35" s="30" t="s">
        <v>80</v>
      </c>
      <c r="D35" s="24" t="s">
        <v>106</v>
      </c>
      <c r="E35" s="21">
        <v>374</v>
      </c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1:15" s="23" customFormat="1" ht="30">
      <c r="A36" s="18"/>
      <c r="B36" s="16" t="s">
        <v>13</v>
      </c>
      <c r="C36" s="27" t="s">
        <v>51</v>
      </c>
      <c r="D36" s="28" t="s">
        <v>25</v>
      </c>
      <c r="E36" s="17" t="s">
        <v>25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1:15" s="23" customFormat="1" ht="14.25">
      <c r="A37" s="51">
        <f>A35+1</f>
        <v>21</v>
      </c>
      <c r="B37" s="60" t="s">
        <v>61</v>
      </c>
      <c r="C37" s="30" t="s">
        <v>81</v>
      </c>
      <c r="D37" s="24" t="s">
        <v>106</v>
      </c>
      <c r="E37" s="21">
        <v>281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1:15" s="23" customFormat="1" ht="14.25">
      <c r="A38" s="51">
        <f>A37+1</f>
        <v>22</v>
      </c>
      <c r="B38" s="60" t="s">
        <v>61</v>
      </c>
      <c r="C38" s="30" t="s">
        <v>18</v>
      </c>
      <c r="D38" s="24" t="s">
        <v>105</v>
      </c>
      <c r="E38" s="33">
        <f>1100*0.5</f>
        <v>550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1:15" s="23" customFormat="1" ht="15">
      <c r="A39" s="53"/>
      <c r="B39" s="54" t="s">
        <v>14</v>
      </c>
      <c r="C39" s="55" t="s">
        <v>31</v>
      </c>
      <c r="D39" s="54" t="s">
        <v>25</v>
      </c>
      <c r="E39" s="56">
        <v>7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s="23" customFormat="1" ht="45">
      <c r="A40" s="18"/>
      <c r="B40" s="16" t="s">
        <v>32</v>
      </c>
      <c r="C40" s="27" t="s">
        <v>82</v>
      </c>
      <c r="D40" s="28" t="s">
        <v>25</v>
      </c>
      <c r="E40" s="17" t="s">
        <v>25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s="23" customFormat="1" ht="14.25">
      <c r="A41" s="26">
        <f>A38+1</f>
        <v>23</v>
      </c>
      <c r="B41" s="31" t="s">
        <v>62</v>
      </c>
      <c r="C41" s="32" t="s">
        <v>134</v>
      </c>
      <c r="D41" s="31" t="s">
        <v>105</v>
      </c>
      <c r="E41" s="21">
        <f>E82</f>
        <v>455.40000000000003</v>
      </c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s="23" customFormat="1" ht="28.5">
      <c r="A42" s="26">
        <v>24</v>
      </c>
      <c r="B42" s="31" t="s">
        <v>62</v>
      </c>
      <c r="C42" s="32" t="s">
        <v>175</v>
      </c>
      <c r="D42" s="31" t="s">
        <v>105</v>
      </c>
      <c r="E42" s="21">
        <v>290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1:15" s="23" customFormat="1" ht="14.25">
      <c r="A43" s="26">
        <v>25</v>
      </c>
      <c r="B43" s="31" t="s">
        <v>62</v>
      </c>
      <c r="C43" s="32" t="s">
        <v>135</v>
      </c>
      <c r="D43" s="31" t="s">
        <v>105</v>
      </c>
      <c r="E43" s="21">
        <f>E74</f>
        <v>2493.7000000000003</v>
      </c>
      <c r="F43" s="112"/>
      <c r="G43" s="112"/>
      <c r="H43" s="112"/>
      <c r="I43" s="112"/>
      <c r="J43" s="112"/>
      <c r="K43" s="112"/>
      <c r="L43" s="112"/>
      <c r="M43" s="112"/>
      <c r="N43" s="112"/>
      <c r="O43" s="112"/>
    </row>
    <row r="44" spans="1:15" s="23" customFormat="1" ht="14.25">
      <c r="A44" s="26">
        <v>26</v>
      </c>
      <c r="B44" s="31" t="s">
        <v>62</v>
      </c>
      <c r="C44" s="32" t="s">
        <v>152</v>
      </c>
      <c r="D44" s="31" t="s">
        <v>105</v>
      </c>
      <c r="E44" s="21">
        <f>E80</f>
        <v>116.60000000000001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</row>
    <row r="45" spans="1:15" s="23" customFormat="1" ht="14.25">
      <c r="A45" s="26">
        <v>27</v>
      </c>
      <c r="B45" s="31" t="s">
        <v>62</v>
      </c>
      <c r="C45" s="32" t="s">
        <v>153</v>
      </c>
      <c r="D45" s="31" t="s">
        <v>105</v>
      </c>
      <c r="E45" s="21">
        <f>E75</f>
        <v>80.30000000000001</v>
      </c>
      <c r="F45" s="112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1:15" s="23" customFormat="1" ht="45">
      <c r="A46" s="18"/>
      <c r="B46" s="16" t="s">
        <v>47</v>
      </c>
      <c r="C46" s="27" t="s">
        <v>44</v>
      </c>
      <c r="D46" s="28" t="s">
        <v>25</v>
      </c>
      <c r="E46" s="17" t="s">
        <v>25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s="23" customFormat="1" ht="15">
      <c r="A47" s="26"/>
      <c r="B47" s="24" t="s">
        <v>63</v>
      </c>
      <c r="C47" s="61" t="s">
        <v>76</v>
      </c>
      <c r="D47" s="25" t="s">
        <v>105</v>
      </c>
      <c r="E47" s="21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s="23" customFormat="1" ht="15">
      <c r="A48" s="62"/>
      <c r="B48" s="58"/>
      <c r="C48" s="61" t="s">
        <v>77</v>
      </c>
      <c r="D48" s="25"/>
      <c r="E48" s="21"/>
      <c r="F48" s="112"/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s="23" customFormat="1" ht="33.75" customHeight="1">
      <c r="A49" s="59">
        <f>A45+1</f>
        <v>28</v>
      </c>
      <c r="B49" s="41"/>
      <c r="C49" s="105" t="s">
        <v>137</v>
      </c>
      <c r="D49" s="106" t="s">
        <v>105</v>
      </c>
      <c r="E49" s="64">
        <f>E74</f>
        <v>2493.7000000000003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s="23" customFormat="1" ht="33.75" customHeight="1">
      <c r="A50" s="59">
        <f>A49+1</f>
        <v>29</v>
      </c>
      <c r="B50" s="41"/>
      <c r="C50" s="105" t="s">
        <v>162</v>
      </c>
      <c r="D50" s="106" t="s">
        <v>105</v>
      </c>
      <c r="E50" s="107">
        <f>E75</f>
        <v>80.30000000000001</v>
      </c>
      <c r="F50" s="112"/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s="23" customFormat="1" ht="15">
      <c r="A51" s="59">
        <v>30</v>
      </c>
      <c r="B51" s="41"/>
      <c r="C51" s="61" t="s">
        <v>78</v>
      </c>
      <c r="D51" s="25"/>
      <c r="E51" s="21"/>
      <c r="F51" s="112"/>
      <c r="G51" s="112"/>
      <c r="H51" s="112"/>
      <c r="I51" s="112"/>
      <c r="J51" s="112"/>
      <c r="K51" s="112"/>
      <c r="L51" s="112"/>
      <c r="M51" s="112"/>
      <c r="N51" s="112"/>
      <c r="O51" s="112"/>
    </row>
    <row r="52" spans="1:15" s="23" customFormat="1" ht="14.25">
      <c r="A52" s="59">
        <v>31</v>
      </c>
      <c r="B52" s="41"/>
      <c r="C52" s="34" t="s">
        <v>136</v>
      </c>
      <c r="D52" s="63" t="s">
        <v>105</v>
      </c>
      <c r="E52" s="64">
        <f>E78</f>
        <v>12584.000000000002</v>
      </c>
      <c r="F52" s="112"/>
      <c r="G52" s="112"/>
      <c r="H52" s="112"/>
      <c r="I52" s="112"/>
      <c r="J52" s="112"/>
      <c r="K52" s="112"/>
      <c r="L52" s="112"/>
      <c r="M52" s="112"/>
      <c r="N52" s="112"/>
      <c r="O52" s="112"/>
    </row>
    <row r="53" spans="1:15" s="23" customFormat="1" ht="14.25">
      <c r="A53" s="59">
        <f>A52+1</f>
        <v>32</v>
      </c>
      <c r="B53" s="41"/>
      <c r="C53" s="57" t="s">
        <v>163</v>
      </c>
      <c r="D53" s="63" t="s">
        <v>105</v>
      </c>
      <c r="E53" s="64">
        <f>E75</f>
        <v>80.30000000000001</v>
      </c>
      <c r="F53" s="112"/>
      <c r="G53" s="112"/>
      <c r="H53" s="112"/>
      <c r="I53" s="112"/>
      <c r="J53" s="112"/>
      <c r="K53" s="112"/>
      <c r="L53" s="112"/>
      <c r="M53" s="112"/>
      <c r="N53" s="112"/>
      <c r="O53" s="112"/>
    </row>
    <row r="54" spans="1:15" s="23" customFormat="1" ht="15">
      <c r="A54" s="26"/>
      <c r="B54" s="24" t="s">
        <v>63</v>
      </c>
      <c r="C54" s="61" t="s">
        <v>79</v>
      </c>
      <c r="D54" s="25"/>
      <c r="E54" s="21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spans="1:15" s="23" customFormat="1" ht="15">
      <c r="A55" s="62"/>
      <c r="B55" s="58"/>
      <c r="C55" s="61" t="s">
        <v>45</v>
      </c>
      <c r="D55" s="25"/>
      <c r="E55" s="21"/>
      <c r="F55" s="112"/>
      <c r="G55" s="112"/>
      <c r="H55" s="112"/>
      <c r="I55" s="112"/>
      <c r="J55" s="112"/>
      <c r="K55" s="112"/>
      <c r="L55" s="112"/>
      <c r="M55" s="112"/>
      <c r="N55" s="112"/>
      <c r="O55" s="112"/>
    </row>
    <row r="56" spans="1:15" s="23" customFormat="1" ht="33.75" customHeight="1">
      <c r="A56" s="59">
        <f>A53+1</f>
        <v>33</v>
      </c>
      <c r="B56" s="41"/>
      <c r="C56" s="105" t="s">
        <v>137</v>
      </c>
      <c r="D56" s="106" t="s">
        <v>105</v>
      </c>
      <c r="E56" s="64">
        <f>E74</f>
        <v>2493.7000000000003</v>
      </c>
      <c r="F56" s="112"/>
      <c r="G56" s="112"/>
      <c r="H56" s="112"/>
      <c r="I56" s="112"/>
      <c r="J56" s="112"/>
      <c r="K56" s="112"/>
      <c r="L56" s="112"/>
      <c r="M56" s="112"/>
      <c r="N56" s="112"/>
      <c r="O56" s="112"/>
    </row>
    <row r="57" spans="1:15" s="23" customFormat="1" ht="33.75" customHeight="1">
      <c r="A57" s="59">
        <f>A56+1</f>
        <v>34</v>
      </c>
      <c r="B57" s="41"/>
      <c r="C57" s="105" t="s">
        <v>162</v>
      </c>
      <c r="D57" s="106" t="s">
        <v>105</v>
      </c>
      <c r="E57" s="107">
        <f>E75</f>
        <v>80.30000000000001</v>
      </c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  <row r="58" spans="1:15" s="23" customFormat="1" ht="15">
      <c r="A58" s="59"/>
      <c r="B58" s="41"/>
      <c r="C58" s="61" t="s">
        <v>46</v>
      </c>
      <c r="D58" s="25"/>
      <c r="E58" s="21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1:15" s="23" customFormat="1" ht="14.25">
      <c r="A59" s="59">
        <f>A57+1</f>
        <v>35</v>
      </c>
      <c r="B59" s="41"/>
      <c r="C59" s="34" t="s">
        <v>136</v>
      </c>
      <c r="D59" s="63" t="s">
        <v>105</v>
      </c>
      <c r="E59" s="64">
        <f>E78</f>
        <v>12584.000000000002</v>
      </c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1:15" s="23" customFormat="1" ht="14.25">
      <c r="A60" s="59">
        <f>A59+1</f>
        <v>36</v>
      </c>
      <c r="B60" s="41"/>
      <c r="C60" s="57" t="s">
        <v>163</v>
      </c>
      <c r="D60" s="63" t="s">
        <v>105</v>
      </c>
      <c r="E60" s="64">
        <f>E75</f>
        <v>80.30000000000001</v>
      </c>
      <c r="F60" s="112"/>
      <c r="G60" s="112"/>
      <c r="H60" s="112"/>
      <c r="I60" s="112"/>
      <c r="J60" s="112"/>
      <c r="K60" s="112"/>
      <c r="L60" s="112"/>
      <c r="M60" s="112"/>
      <c r="N60" s="112"/>
      <c r="O60" s="112"/>
    </row>
    <row r="61" spans="1:15" s="23" customFormat="1" ht="45">
      <c r="A61" s="18"/>
      <c r="B61" s="16" t="s">
        <v>33</v>
      </c>
      <c r="C61" s="27" t="s">
        <v>34</v>
      </c>
      <c r="D61" s="28" t="s">
        <v>25</v>
      </c>
      <c r="E61" s="17" t="s">
        <v>25</v>
      </c>
      <c r="F61" s="112"/>
      <c r="G61" s="112"/>
      <c r="H61" s="112"/>
      <c r="I61" s="112"/>
      <c r="J61" s="112"/>
      <c r="K61" s="112"/>
      <c r="L61" s="112"/>
      <c r="M61" s="112"/>
      <c r="N61" s="112"/>
      <c r="O61" s="112"/>
    </row>
    <row r="62" spans="1:15" s="23" customFormat="1" ht="28.5">
      <c r="A62" s="26">
        <f>A60+1</f>
        <v>37</v>
      </c>
      <c r="B62" s="24" t="s">
        <v>98</v>
      </c>
      <c r="C62" s="30" t="s">
        <v>138</v>
      </c>
      <c r="D62" s="25" t="s">
        <v>105</v>
      </c>
      <c r="E62" s="65">
        <f>E74</f>
        <v>2493.7000000000003</v>
      </c>
      <c r="F62" s="112"/>
      <c r="G62" s="112"/>
      <c r="H62" s="112"/>
      <c r="I62" s="112"/>
      <c r="J62" s="112"/>
      <c r="K62" s="112"/>
      <c r="L62" s="112"/>
      <c r="M62" s="112"/>
      <c r="N62" s="112"/>
      <c r="O62" s="112"/>
    </row>
    <row r="63" spans="1:15" s="23" customFormat="1" ht="28.5">
      <c r="A63" s="26">
        <f>A62+1</f>
        <v>38</v>
      </c>
      <c r="B63" s="24" t="s">
        <v>98</v>
      </c>
      <c r="C63" s="30" t="s">
        <v>151</v>
      </c>
      <c r="D63" s="25" t="s">
        <v>105</v>
      </c>
      <c r="E63" s="65">
        <f>E80</f>
        <v>116.60000000000001</v>
      </c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1:15" s="23" customFormat="1" ht="28.5">
      <c r="A64" s="26">
        <f>A63+1</f>
        <v>39</v>
      </c>
      <c r="B64" s="24" t="s">
        <v>98</v>
      </c>
      <c r="C64" s="30" t="s">
        <v>155</v>
      </c>
      <c r="D64" s="25" t="s">
        <v>105</v>
      </c>
      <c r="E64" s="65">
        <f>E75</f>
        <v>80.30000000000001</v>
      </c>
      <c r="F64" s="112"/>
      <c r="G64" s="112"/>
      <c r="H64" s="112"/>
      <c r="I64" s="112"/>
      <c r="J64" s="112"/>
      <c r="K64" s="112"/>
      <c r="L64" s="112"/>
      <c r="M64" s="112"/>
      <c r="N64" s="112"/>
      <c r="O64" s="112"/>
    </row>
    <row r="65" spans="1:15" s="23" customFormat="1" ht="45">
      <c r="A65" s="18"/>
      <c r="B65" s="16" t="s">
        <v>35</v>
      </c>
      <c r="C65" s="27" t="s">
        <v>64</v>
      </c>
      <c r="D65" s="28" t="s">
        <v>25</v>
      </c>
      <c r="E65" s="17" t="s">
        <v>25</v>
      </c>
      <c r="F65" s="112"/>
      <c r="G65" s="112"/>
      <c r="H65" s="112"/>
      <c r="I65" s="112"/>
      <c r="J65" s="112"/>
      <c r="K65" s="112"/>
      <c r="L65" s="112"/>
      <c r="M65" s="112"/>
      <c r="N65" s="112"/>
      <c r="O65" s="112"/>
    </row>
    <row r="66" spans="1:15" s="23" customFormat="1" ht="28.5">
      <c r="A66" s="26">
        <f>A64+1</f>
        <v>40</v>
      </c>
      <c r="B66" s="24" t="s">
        <v>65</v>
      </c>
      <c r="C66" s="30" t="s">
        <v>139</v>
      </c>
      <c r="D66" s="25" t="s">
        <v>105</v>
      </c>
      <c r="E66" s="21">
        <f>E82</f>
        <v>455.40000000000003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</row>
    <row r="67" spans="1:15" s="23" customFormat="1" ht="42.75">
      <c r="A67" s="26">
        <v>41</v>
      </c>
      <c r="B67" s="24" t="s">
        <v>65</v>
      </c>
      <c r="C67" s="30" t="s">
        <v>176</v>
      </c>
      <c r="D67" s="25" t="s">
        <v>105</v>
      </c>
      <c r="E67" s="21">
        <v>290</v>
      </c>
      <c r="F67" s="112"/>
      <c r="G67" s="112"/>
      <c r="H67" s="112"/>
      <c r="I67" s="112"/>
      <c r="J67" s="112"/>
      <c r="K67" s="112"/>
      <c r="L67" s="112"/>
      <c r="M67" s="112"/>
      <c r="N67" s="112"/>
      <c r="O67" s="112"/>
    </row>
    <row r="68" spans="1:15" s="23" customFormat="1" ht="28.5">
      <c r="A68" s="26">
        <v>42</v>
      </c>
      <c r="B68" s="24" t="s">
        <v>65</v>
      </c>
      <c r="C68" s="30" t="s">
        <v>150</v>
      </c>
      <c r="D68" s="25" t="s">
        <v>105</v>
      </c>
      <c r="E68" s="21">
        <f>E80</f>
        <v>116.60000000000001</v>
      </c>
      <c r="F68" s="112"/>
      <c r="G68" s="112"/>
      <c r="H68" s="112"/>
      <c r="I68" s="112"/>
      <c r="J68" s="112"/>
      <c r="K68" s="112"/>
      <c r="L68" s="112"/>
      <c r="M68" s="112"/>
      <c r="N68" s="112"/>
      <c r="O68" s="112"/>
    </row>
    <row r="69" spans="1:15" s="23" customFormat="1" ht="28.5">
      <c r="A69" s="26">
        <f>A68+1</f>
        <v>43</v>
      </c>
      <c r="B69" s="24" t="s">
        <v>65</v>
      </c>
      <c r="C69" s="30" t="s">
        <v>149</v>
      </c>
      <c r="D69" s="25" t="s">
        <v>105</v>
      </c>
      <c r="E69" s="21">
        <f>E75</f>
        <v>80.30000000000001</v>
      </c>
      <c r="F69" s="112"/>
      <c r="G69" s="112"/>
      <c r="H69" s="112"/>
      <c r="I69" s="112"/>
      <c r="J69" s="112"/>
      <c r="K69" s="112"/>
      <c r="L69" s="112"/>
      <c r="M69" s="112"/>
      <c r="N69" s="112"/>
      <c r="O69" s="112"/>
    </row>
    <row r="70" spans="1:15" s="23" customFormat="1" ht="45">
      <c r="A70" s="18"/>
      <c r="B70" s="16" t="s">
        <v>158</v>
      </c>
      <c r="C70" s="27" t="s">
        <v>159</v>
      </c>
      <c r="D70" s="28" t="s">
        <v>25</v>
      </c>
      <c r="E70" s="17" t="s">
        <v>25</v>
      </c>
      <c r="F70" s="112"/>
      <c r="G70" s="112"/>
      <c r="H70" s="112"/>
      <c r="I70" s="112"/>
      <c r="J70" s="112"/>
      <c r="K70" s="112"/>
      <c r="L70" s="112"/>
      <c r="M70" s="112"/>
      <c r="N70" s="112"/>
      <c r="O70" s="112"/>
    </row>
    <row r="71" spans="1:15" s="23" customFormat="1" ht="28.5">
      <c r="A71" s="26">
        <f>A69+1</f>
        <v>44</v>
      </c>
      <c r="B71" s="31" t="s">
        <v>160</v>
      </c>
      <c r="C71" s="35" t="s">
        <v>161</v>
      </c>
      <c r="D71" s="37" t="s">
        <v>105</v>
      </c>
      <c r="E71" s="108">
        <f>E75</f>
        <v>80.30000000000001</v>
      </c>
      <c r="F71" s="112"/>
      <c r="G71" s="112"/>
      <c r="H71" s="112"/>
      <c r="I71" s="112"/>
      <c r="J71" s="112"/>
      <c r="K71" s="112"/>
      <c r="L71" s="112"/>
      <c r="M71" s="112"/>
      <c r="N71" s="112"/>
      <c r="O71" s="112"/>
    </row>
    <row r="72" spans="1:15" s="23" customFormat="1" ht="15">
      <c r="A72" s="53"/>
      <c r="B72" s="54" t="s">
        <v>36</v>
      </c>
      <c r="C72" s="55" t="s">
        <v>15</v>
      </c>
      <c r="D72" s="54" t="s">
        <v>25</v>
      </c>
      <c r="E72" s="56" t="s">
        <v>25</v>
      </c>
      <c r="F72" s="112"/>
      <c r="G72" s="112"/>
      <c r="H72" s="112"/>
      <c r="I72" s="112"/>
      <c r="J72" s="112"/>
      <c r="K72" s="112"/>
      <c r="L72" s="112"/>
      <c r="M72" s="112"/>
      <c r="N72" s="112"/>
      <c r="O72" s="112"/>
    </row>
    <row r="73" spans="1:15" s="23" customFormat="1" ht="45">
      <c r="A73" s="18"/>
      <c r="B73" s="16" t="s">
        <v>48</v>
      </c>
      <c r="C73" s="27" t="s">
        <v>49</v>
      </c>
      <c r="D73" s="28" t="s">
        <v>25</v>
      </c>
      <c r="E73" s="17" t="s">
        <v>25</v>
      </c>
      <c r="F73" s="112"/>
      <c r="G73" s="112"/>
      <c r="H73" s="112"/>
      <c r="I73" s="112"/>
      <c r="J73" s="112"/>
      <c r="K73" s="112"/>
      <c r="L73" s="112"/>
      <c r="M73" s="112"/>
      <c r="N73" s="112"/>
      <c r="O73" s="112"/>
    </row>
    <row r="74" spans="1:15" s="23" customFormat="1" ht="28.5">
      <c r="A74" s="26">
        <f>A71+1</f>
        <v>45</v>
      </c>
      <c r="B74" s="24" t="s">
        <v>66</v>
      </c>
      <c r="C74" s="30" t="s">
        <v>143</v>
      </c>
      <c r="D74" s="25" t="s">
        <v>105</v>
      </c>
      <c r="E74" s="21">
        <f>1.1*(454+1813)</f>
        <v>2493.7000000000003</v>
      </c>
      <c r="F74" s="112"/>
      <c r="G74" s="112"/>
      <c r="H74" s="112"/>
      <c r="I74" s="112"/>
      <c r="J74" s="112"/>
      <c r="K74" s="112"/>
      <c r="L74" s="112"/>
      <c r="M74" s="112"/>
      <c r="N74" s="112"/>
      <c r="O74" s="112"/>
    </row>
    <row r="75" spans="1:15" s="23" customFormat="1" ht="28.5">
      <c r="A75" s="26">
        <f>A74+1</f>
        <v>46</v>
      </c>
      <c r="B75" s="24" t="s">
        <v>66</v>
      </c>
      <c r="C75" s="30" t="s">
        <v>154</v>
      </c>
      <c r="D75" s="25" t="s">
        <v>105</v>
      </c>
      <c r="E75" s="21">
        <f>1.1*(39+21+13)</f>
        <v>80.30000000000001</v>
      </c>
      <c r="F75" s="112"/>
      <c r="G75" s="112"/>
      <c r="H75" s="112"/>
      <c r="I75" s="112"/>
      <c r="J75" s="112"/>
      <c r="K75" s="112"/>
      <c r="L75" s="112"/>
      <c r="M75" s="112"/>
      <c r="N75" s="112"/>
      <c r="O75" s="112"/>
    </row>
    <row r="76" spans="1:15" s="23" customFormat="1" ht="29.25">
      <c r="A76" s="26">
        <f>A75+1</f>
        <v>47</v>
      </c>
      <c r="B76" s="24" t="s">
        <v>66</v>
      </c>
      <c r="C76" s="30" t="s">
        <v>170</v>
      </c>
      <c r="D76" s="25" t="s">
        <v>105</v>
      </c>
      <c r="E76" s="21">
        <f>1.1*11440</f>
        <v>12584.000000000002</v>
      </c>
      <c r="F76" s="112"/>
      <c r="G76" s="112"/>
      <c r="H76" s="112"/>
      <c r="I76" s="112"/>
      <c r="J76" s="112"/>
      <c r="K76" s="112"/>
      <c r="L76" s="112"/>
      <c r="M76" s="112"/>
      <c r="N76" s="112"/>
      <c r="O76" s="112"/>
    </row>
    <row r="77" spans="1:15" s="23" customFormat="1" ht="45">
      <c r="A77" s="18"/>
      <c r="B77" s="16" t="s">
        <v>108</v>
      </c>
      <c r="C77" s="27" t="s">
        <v>109</v>
      </c>
      <c r="D77" s="28" t="s">
        <v>25</v>
      </c>
      <c r="E77" s="17" t="s">
        <v>25</v>
      </c>
      <c r="F77" s="112"/>
      <c r="G77" s="112"/>
      <c r="H77" s="112"/>
      <c r="I77" s="112"/>
      <c r="J77" s="112"/>
      <c r="K77" s="112"/>
      <c r="L77" s="112"/>
      <c r="M77" s="112"/>
      <c r="N77" s="112"/>
      <c r="O77" s="112"/>
    </row>
    <row r="78" spans="1:15" s="23" customFormat="1" ht="28.5">
      <c r="A78" s="36">
        <f>A76+1</f>
        <v>48</v>
      </c>
      <c r="B78" s="31" t="s">
        <v>110</v>
      </c>
      <c r="C78" s="35" t="s">
        <v>115</v>
      </c>
      <c r="D78" s="37" t="s">
        <v>107</v>
      </c>
      <c r="E78" s="21">
        <f>1.1*11440</f>
        <v>12584.000000000002</v>
      </c>
      <c r="F78" s="112"/>
      <c r="G78" s="112"/>
      <c r="H78" s="112"/>
      <c r="I78" s="112"/>
      <c r="J78" s="112"/>
      <c r="K78" s="112"/>
      <c r="L78" s="112"/>
      <c r="M78" s="112"/>
      <c r="N78" s="112"/>
      <c r="O78" s="112"/>
    </row>
    <row r="79" spans="1:15" s="23" customFormat="1" ht="45">
      <c r="A79" s="18"/>
      <c r="B79" s="16" t="s">
        <v>100</v>
      </c>
      <c r="C79" s="27" t="s">
        <v>101</v>
      </c>
      <c r="D79" s="28" t="s">
        <v>25</v>
      </c>
      <c r="E79" s="17" t="s">
        <v>25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</row>
    <row r="80" spans="1:15" s="23" customFormat="1" ht="28.5">
      <c r="A80" s="26">
        <f>A78+1</f>
        <v>49</v>
      </c>
      <c r="B80" s="24" t="s">
        <v>102</v>
      </c>
      <c r="C80" s="29" t="s">
        <v>140</v>
      </c>
      <c r="D80" s="25" t="s">
        <v>105</v>
      </c>
      <c r="E80" s="21">
        <f>1.1*(26+80)</f>
        <v>116.60000000000001</v>
      </c>
      <c r="F80" s="112"/>
      <c r="G80" s="112"/>
      <c r="H80" s="112"/>
      <c r="I80" s="112"/>
      <c r="J80" s="112"/>
      <c r="K80" s="112"/>
      <c r="L80" s="112"/>
      <c r="M80" s="112"/>
      <c r="N80" s="112"/>
      <c r="O80" s="112"/>
    </row>
    <row r="81" spans="1:15" s="23" customFormat="1" ht="28.5">
      <c r="A81" s="26">
        <v>50</v>
      </c>
      <c r="B81" s="24" t="s">
        <v>102</v>
      </c>
      <c r="C81" s="29" t="s">
        <v>177</v>
      </c>
      <c r="D81" s="25" t="s">
        <v>105</v>
      </c>
      <c r="E81" s="21">
        <v>20</v>
      </c>
      <c r="F81" s="112"/>
      <c r="G81" s="112"/>
      <c r="H81" s="112"/>
      <c r="I81" s="112"/>
      <c r="J81" s="112"/>
      <c r="K81" s="112"/>
      <c r="L81" s="112"/>
      <c r="M81" s="112"/>
      <c r="N81" s="112"/>
      <c r="O81" s="112"/>
    </row>
    <row r="82" spans="1:15" s="23" customFormat="1" ht="28.5">
      <c r="A82" s="26">
        <v>51</v>
      </c>
      <c r="B82" s="24" t="s">
        <v>102</v>
      </c>
      <c r="C82" s="29" t="s">
        <v>148</v>
      </c>
      <c r="D82" s="25" t="s">
        <v>105</v>
      </c>
      <c r="E82" s="21">
        <f>1.1*(207+207)</f>
        <v>455.40000000000003</v>
      </c>
      <c r="F82" s="112"/>
      <c r="G82" s="112"/>
      <c r="H82" s="112"/>
      <c r="I82" s="112"/>
      <c r="J82" s="112"/>
      <c r="K82" s="112"/>
      <c r="L82" s="112"/>
      <c r="M82" s="112"/>
      <c r="N82" s="112"/>
      <c r="O82" s="112"/>
    </row>
    <row r="83" spans="1:15" s="23" customFormat="1" ht="42.75">
      <c r="A83" s="26">
        <v>52</v>
      </c>
      <c r="B83" s="24" t="s">
        <v>102</v>
      </c>
      <c r="C83" s="29" t="s">
        <v>172</v>
      </c>
      <c r="D83" s="25" t="s">
        <v>105</v>
      </c>
      <c r="E83" s="21">
        <v>290</v>
      </c>
      <c r="F83" s="112"/>
      <c r="G83" s="112"/>
      <c r="H83" s="112"/>
      <c r="I83" s="112"/>
      <c r="J83" s="112"/>
      <c r="K83" s="112"/>
      <c r="L83" s="112"/>
      <c r="M83" s="112"/>
      <c r="N83" s="112"/>
      <c r="O83" s="112"/>
    </row>
    <row r="84" spans="1:15" s="23" customFormat="1" ht="15">
      <c r="A84" s="53"/>
      <c r="B84" s="54" t="s">
        <v>39</v>
      </c>
      <c r="C84" s="55" t="s">
        <v>40</v>
      </c>
      <c r="D84" s="54" t="s">
        <v>25</v>
      </c>
      <c r="E84" s="56" t="s">
        <v>25</v>
      </c>
      <c r="F84" s="112"/>
      <c r="G84" s="112"/>
      <c r="H84" s="112"/>
      <c r="I84" s="112"/>
      <c r="J84" s="112"/>
      <c r="K84" s="112"/>
      <c r="L84" s="112"/>
      <c r="M84" s="112"/>
      <c r="N84" s="112"/>
      <c r="O84" s="112"/>
    </row>
    <row r="85" spans="1:15" s="23" customFormat="1" ht="30">
      <c r="A85" s="18"/>
      <c r="B85" s="16" t="s">
        <v>53</v>
      </c>
      <c r="C85" s="27" t="s">
        <v>52</v>
      </c>
      <c r="D85" s="28" t="s">
        <v>25</v>
      </c>
      <c r="E85" s="17" t="s">
        <v>25</v>
      </c>
      <c r="F85" s="112"/>
      <c r="G85" s="112"/>
      <c r="H85" s="112"/>
      <c r="I85" s="112"/>
      <c r="J85" s="112"/>
      <c r="K85" s="112"/>
      <c r="L85" s="112"/>
      <c r="M85" s="112"/>
      <c r="N85" s="112"/>
      <c r="O85" s="112"/>
    </row>
    <row r="86" spans="1:15" s="23" customFormat="1" ht="28.5">
      <c r="A86" s="26">
        <v>53</v>
      </c>
      <c r="B86" s="24" t="s">
        <v>67</v>
      </c>
      <c r="C86" s="29" t="s">
        <v>111</v>
      </c>
      <c r="D86" s="25" t="s">
        <v>105</v>
      </c>
      <c r="E86" s="21">
        <v>999</v>
      </c>
      <c r="F86" s="112"/>
      <c r="G86" s="112"/>
      <c r="H86" s="112"/>
      <c r="I86" s="112"/>
      <c r="J86" s="112"/>
      <c r="K86" s="112"/>
      <c r="L86" s="112"/>
      <c r="M86" s="112"/>
      <c r="N86" s="112"/>
      <c r="O86" s="112"/>
    </row>
    <row r="87" spans="1:15" s="23" customFormat="1" ht="14.25">
      <c r="A87" s="26">
        <f>A86+1</f>
        <v>54</v>
      </c>
      <c r="B87" s="24" t="s">
        <v>88</v>
      </c>
      <c r="C87" s="30" t="s">
        <v>92</v>
      </c>
      <c r="D87" s="25" t="s">
        <v>105</v>
      </c>
      <c r="E87" s="21">
        <v>860</v>
      </c>
      <c r="F87" s="112"/>
      <c r="G87" s="112"/>
      <c r="H87" s="112"/>
      <c r="I87" s="112"/>
      <c r="J87" s="112"/>
      <c r="K87" s="112"/>
      <c r="L87" s="112"/>
      <c r="M87" s="112"/>
      <c r="N87" s="112"/>
      <c r="O87" s="112"/>
    </row>
    <row r="88" spans="1:15" s="23" customFormat="1" ht="15">
      <c r="A88" s="53"/>
      <c r="B88" s="54" t="s">
        <v>19</v>
      </c>
      <c r="C88" s="55" t="s">
        <v>20</v>
      </c>
      <c r="D88" s="54" t="s">
        <v>25</v>
      </c>
      <c r="E88" s="56" t="s">
        <v>25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</row>
    <row r="89" spans="1:15" s="23" customFormat="1" ht="45">
      <c r="A89" s="18"/>
      <c r="B89" s="16" t="s">
        <v>21</v>
      </c>
      <c r="C89" s="27" t="s">
        <v>38</v>
      </c>
      <c r="D89" s="28" t="s">
        <v>25</v>
      </c>
      <c r="E89" s="17" t="s">
        <v>25</v>
      </c>
      <c r="F89" s="112"/>
      <c r="G89" s="112"/>
      <c r="H89" s="112"/>
      <c r="I89" s="112"/>
      <c r="J89" s="112"/>
      <c r="K89" s="112"/>
      <c r="L89" s="112"/>
      <c r="M89" s="112"/>
      <c r="N89" s="112"/>
      <c r="O89" s="112"/>
    </row>
    <row r="90" spans="1:15" s="23" customFormat="1" ht="14.25">
      <c r="A90" s="26">
        <f>A87+1</f>
        <v>55</v>
      </c>
      <c r="B90" s="24" t="s">
        <v>68</v>
      </c>
      <c r="C90" s="66" t="s">
        <v>141</v>
      </c>
      <c r="D90" s="25" t="s">
        <v>105</v>
      </c>
      <c r="E90" s="21">
        <v>620</v>
      </c>
      <c r="F90" s="112"/>
      <c r="G90" s="112"/>
      <c r="H90" s="112"/>
      <c r="I90" s="112"/>
      <c r="J90" s="112"/>
      <c r="K90" s="112"/>
      <c r="L90" s="112"/>
      <c r="M90" s="112"/>
      <c r="N90" s="112"/>
      <c r="O90" s="112"/>
    </row>
    <row r="91" spans="1:15" s="23" customFormat="1" ht="45">
      <c r="A91" s="18"/>
      <c r="B91" s="16" t="s">
        <v>22</v>
      </c>
      <c r="C91" s="27" t="s">
        <v>37</v>
      </c>
      <c r="D91" s="28" t="s">
        <v>25</v>
      </c>
      <c r="E91" s="17" t="s">
        <v>25</v>
      </c>
      <c r="F91" s="112"/>
      <c r="G91" s="112"/>
      <c r="H91" s="112"/>
      <c r="I91" s="112"/>
      <c r="J91" s="112"/>
      <c r="K91" s="112"/>
      <c r="L91" s="112"/>
      <c r="M91" s="112"/>
      <c r="N91" s="112"/>
      <c r="O91" s="112"/>
    </row>
    <row r="92" spans="1:15" s="23" customFormat="1" ht="14.25">
      <c r="A92" s="26">
        <f>A90+1</f>
        <v>56</v>
      </c>
      <c r="B92" s="24" t="s">
        <v>69</v>
      </c>
      <c r="C92" s="66" t="s">
        <v>89</v>
      </c>
      <c r="D92" s="25" t="s">
        <v>7</v>
      </c>
      <c r="E92" s="21">
        <v>16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/>
    </row>
    <row r="93" spans="1:15" s="23" customFormat="1" ht="14.25">
      <c r="A93" s="26">
        <f>A92+1</f>
        <v>57</v>
      </c>
      <c r="B93" s="24" t="s">
        <v>69</v>
      </c>
      <c r="C93" s="66" t="s">
        <v>90</v>
      </c>
      <c r="D93" s="25" t="s">
        <v>7</v>
      </c>
      <c r="E93" s="21">
        <v>4</v>
      </c>
      <c r="F93" s="112"/>
      <c r="G93" s="112"/>
      <c r="H93" s="112"/>
      <c r="I93" s="112"/>
      <c r="J93" s="112"/>
      <c r="K93" s="112"/>
      <c r="L93" s="112"/>
      <c r="M93" s="112"/>
      <c r="N93" s="112"/>
      <c r="O93" s="112"/>
    </row>
    <row r="94" spans="1:15" s="23" customFormat="1" ht="45">
      <c r="A94" s="26">
        <v>58</v>
      </c>
      <c r="B94" s="45" t="s">
        <v>166</v>
      </c>
      <c r="C94" s="109" t="s">
        <v>167</v>
      </c>
      <c r="D94" s="110" t="s">
        <v>25</v>
      </c>
      <c r="E94" s="111" t="s">
        <v>25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/>
    </row>
    <row r="95" spans="1:15" s="23" customFormat="1" ht="28.5">
      <c r="A95" s="26">
        <v>59</v>
      </c>
      <c r="B95" s="24" t="s">
        <v>168</v>
      </c>
      <c r="C95" s="66" t="s">
        <v>169</v>
      </c>
      <c r="D95" s="25" t="s">
        <v>6</v>
      </c>
      <c r="E95" s="21">
        <v>113</v>
      </c>
      <c r="F95" s="112"/>
      <c r="G95" s="112"/>
      <c r="H95" s="112"/>
      <c r="I95" s="112"/>
      <c r="J95" s="112"/>
      <c r="K95" s="112"/>
      <c r="L95" s="112"/>
      <c r="M95" s="112"/>
      <c r="N95" s="112"/>
      <c r="O95" s="112"/>
    </row>
    <row r="96" spans="1:15" s="23" customFormat="1" ht="45">
      <c r="A96" s="18"/>
      <c r="B96" s="16" t="s">
        <v>116</v>
      </c>
      <c r="C96" s="27" t="s">
        <v>117</v>
      </c>
      <c r="D96" s="28" t="s">
        <v>25</v>
      </c>
      <c r="E96" s="17" t="s">
        <v>25</v>
      </c>
      <c r="F96" s="112"/>
      <c r="G96" s="112"/>
      <c r="H96" s="112"/>
      <c r="I96" s="112"/>
      <c r="J96" s="112"/>
      <c r="K96" s="112"/>
      <c r="L96" s="112"/>
      <c r="M96" s="112"/>
      <c r="N96" s="112"/>
      <c r="O96" s="112"/>
    </row>
    <row r="97" spans="1:15" s="23" customFormat="1" ht="14.25">
      <c r="A97" s="36">
        <f>A95+1</f>
        <v>60</v>
      </c>
      <c r="B97" s="31" t="s">
        <v>118</v>
      </c>
      <c r="C97" s="72" t="s">
        <v>119</v>
      </c>
      <c r="D97" s="37" t="s">
        <v>6</v>
      </c>
      <c r="E97" s="33">
        <f>23+362</f>
        <v>385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s="23" customFormat="1" ht="15">
      <c r="A98" s="53"/>
      <c r="B98" s="54" t="s">
        <v>16</v>
      </c>
      <c r="C98" s="55" t="s">
        <v>9</v>
      </c>
      <c r="D98" s="54" t="s">
        <v>25</v>
      </c>
      <c r="E98" s="56" t="s">
        <v>25</v>
      </c>
      <c r="F98" s="112"/>
      <c r="G98" s="112"/>
      <c r="H98" s="112"/>
      <c r="I98" s="112"/>
      <c r="J98" s="112"/>
      <c r="K98" s="112"/>
      <c r="L98" s="112"/>
      <c r="M98" s="112"/>
      <c r="N98" s="112"/>
      <c r="O98" s="112"/>
    </row>
    <row r="99" spans="1:15" s="23" customFormat="1" ht="45">
      <c r="A99" s="18"/>
      <c r="B99" s="16" t="s">
        <v>17</v>
      </c>
      <c r="C99" s="27" t="s">
        <v>54</v>
      </c>
      <c r="D99" s="28" t="s">
        <v>25</v>
      </c>
      <c r="E99" s="17" t="s">
        <v>25</v>
      </c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1:15" s="23" customFormat="1" ht="39" customHeight="1">
      <c r="A100" s="67">
        <f>A97+1</f>
        <v>61</v>
      </c>
      <c r="B100" s="68" t="s">
        <v>70</v>
      </c>
      <c r="C100" s="42" t="s">
        <v>125</v>
      </c>
      <c r="D100" s="24" t="s">
        <v>6</v>
      </c>
      <c r="E100" s="21">
        <f>186+643</f>
        <v>829</v>
      </c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s="23" customFormat="1" ht="42.75">
      <c r="A101" s="67">
        <v>62</v>
      </c>
      <c r="B101" s="68" t="s">
        <v>70</v>
      </c>
      <c r="C101" s="42" t="s">
        <v>173</v>
      </c>
      <c r="D101" s="24" t="s">
        <v>6</v>
      </c>
      <c r="E101" s="21">
        <v>190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</row>
    <row r="102" spans="1:15" s="23" customFormat="1" ht="39" customHeight="1">
      <c r="A102" s="67">
        <v>63</v>
      </c>
      <c r="B102" s="68" t="s">
        <v>70</v>
      </c>
      <c r="C102" s="42" t="s">
        <v>124</v>
      </c>
      <c r="D102" s="24" t="s">
        <v>6</v>
      </c>
      <c r="E102" s="21">
        <f>31+101</f>
        <v>132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</row>
    <row r="103" spans="1:15" s="23" customFormat="1" ht="39" customHeight="1">
      <c r="A103" s="67">
        <f>A102+1</f>
        <v>64</v>
      </c>
      <c r="B103" s="68" t="s">
        <v>70</v>
      </c>
      <c r="C103" s="69" t="s">
        <v>93</v>
      </c>
      <c r="D103" s="24" t="s">
        <v>6</v>
      </c>
      <c r="E103" s="21">
        <f>38+69</f>
        <v>107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</row>
    <row r="104" spans="1:15" s="23" customFormat="1" ht="28.5">
      <c r="A104" s="67">
        <f>A103+1</f>
        <v>65</v>
      </c>
      <c r="B104" s="24" t="s">
        <v>70</v>
      </c>
      <c r="C104" s="30" t="s">
        <v>87</v>
      </c>
      <c r="D104" s="24" t="s">
        <v>6</v>
      </c>
      <c r="E104" s="33">
        <f>182+57+149+1412+229</f>
        <v>2029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</row>
    <row r="105" spans="1:15" s="23" customFormat="1" ht="28.5">
      <c r="A105" s="67">
        <v>66</v>
      </c>
      <c r="B105" s="24" t="s">
        <v>70</v>
      </c>
      <c r="C105" s="30" t="s">
        <v>174</v>
      </c>
      <c r="D105" s="24" t="s">
        <v>6</v>
      </c>
      <c r="E105" s="33">
        <v>130</v>
      </c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</row>
    <row r="106" spans="1:15" s="23" customFormat="1" ht="30">
      <c r="A106" s="18"/>
      <c r="B106" s="16" t="s">
        <v>126</v>
      </c>
      <c r="C106" s="27" t="s">
        <v>127</v>
      </c>
      <c r="D106" s="28" t="s">
        <v>25</v>
      </c>
      <c r="E106" s="17" t="s">
        <v>25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</row>
    <row r="107" spans="1:15" s="23" customFormat="1" ht="14.25">
      <c r="A107" s="67">
        <v>67</v>
      </c>
      <c r="B107" s="24" t="s">
        <v>128</v>
      </c>
      <c r="C107" s="30" t="s">
        <v>144</v>
      </c>
      <c r="D107" s="24" t="s">
        <v>6</v>
      </c>
      <c r="E107" s="21">
        <v>200</v>
      </c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</row>
    <row r="108" spans="1:15" s="23" customFormat="1" ht="30">
      <c r="A108" s="18"/>
      <c r="B108" s="16" t="s">
        <v>120</v>
      </c>
      <c r="C108" s="27" t="s">
        <v>121</v>
      </c>
      <c r="D108" s="28" t="s">
        <v>25</v>
      </c>
      <c r="E108" s="17" t="s">
        <v>25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</row>
    <row r="109" spans="1:15" s="23" customFormat="1" ht="28.5">
      <c r="A109" s="74">
        <f>A107+1</f>
        <v>68</v>
      </c>
      <c r="B109" s="75" t="s">
        <v>122</v>
      </c>
      <c r="C109" s="76" t="s">
        <v>145</v>
      </c>
      <c r="D109" s="75" t="s">
        <v>6</v>
      </c>
      <c r="E109" s="33">
        <v>500</v>
      </c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</row>
    <row r="110" spans="1:15" s="23" customFormat="1" ht="15">
      <c r="A110" s="113"/>
      <c r="B110" s="115" t="s">
        <v>71</v>
      </c>
      <c r="C110" s="116" t="s">
        <v>72</v>
      </c>
      <c r="D110" s="115" t="s">
        <v>25</v>
      </c>
      <c r="E110" s="117" t="s">
        <v>25</v>
      </c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pans="1:15" s="23" customFormat="1" ht="45">
      <c r="A111" s="70"/>
      <c r="B111" s="16" t="s">
        <v>73</v>
      </c>
      <c r="C111" s="71" t="s">
        <v>74</v>
      </c>
      <c r="D111" s="28" t="s">
        <v>25</v>
      </c>
      <c r="E111" s="17" t="s">
        <v>25</v>
      </c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</row>
    <row r="112" spans="1:15" s="23" customFormat="1" ht="16.5">
      <c r="A112" s="36">
        <f>A109+1</f>
        <v>69</v>
      </c>
      <c r="B112" s="31" t="s">
        <v>75</v>
      </c>
      <c r="C112" s="38" t="s">
        <v>156</v>
      </c>
      <c r="D112" s="31" t="s">
        <v>107</v>
      </c>
      <c r="E112" s="33">
        <f>E82</f>
        <v>455.40000000000003</v>
      </c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1:15" s="23" customFormat="1" ht="17.25" thickBot="1">
      <c r="A113" s="36">
        <f>A112+1</f>
        <v>70</v>
      </c>
      <c r="B113" s="31" t="s">
        <v>75</v>
      </c>
      <c r="C113" s="38" t="s">
        <v>157</v>
      </c>
      <c r="D113" s="31" t="s">
        <v>107</v>
      </c>
      <c r="E113" s="33">
        <f>E75</f>
        <v>80.30000000000001</v>
      </c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</row>
    <row r="114" spans="1:15" s="80" customFormat="1" ht="16.5" customHeight="1" thickBot="1" thickTop="1">
      <c r="A114" s="118" t="s">
        <v>41</v>
      </c>
      <c r="B114" s="119"/>
      <c r="C114" s="119"/>
      <c r="D114" s="119"/>
      <c r="E114" s="119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1:15" s="80" customFormat="1" ht="16.5" thickBot="1" thickTop="1">
      <c r="A115" s="118" t="s">
        <v>42</v>
      </c>
      <c r="B115" s="119"/>
      <c r="C115" s="119"/>
      <c r="D115" s="119"/>
      <c r="E115" s="119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  <row r="116" spans="1:15" s="80" customFormat="1" ht="16.5" thickBot="1" thickTop="1">
      <c r="A116" s="118" t="s">
        <v>43</v>
      </c>
      <c r="B116" s="119"/>
      <c r="C116" s="119"/>
      <c r="D116" s="119"/>
      <c r="E116" s="119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</row>
    <row r="117" spans="1:15" s="80" customFormat="1" ht="15" thickTop="1">
      <c r="A117" s="81"/>
      <c r="B117" s="73"/>
      <c r="D117" s="73"/>
      <c r="E117" s="8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  <row r="118" spans="1:5" ht="15">
      <c r="A118" s="2"/>
      <c r="B118" s="2"/>
      <c r="C118" s="83"/>
      <c r="D118" s="84"/>
      <c r="E118" s="85"/>
    </row>
    <row r="119" spans="1:5" ht="15">
      <c r="A119" s="2"/>
      <c r="B119" s="2"/>
      <c r="C119" s="83"/>
      <c r="D119" s="84"/>
      <c r="E119" s="85"/>
    </row>
    <row r="120" spans="1:5" ht="15">
      <c r="A120" s="2"/>
      <c r="B120" s="2"/>
      <c r="C120" s="83"/>
      <c r="D120" s="84"/>
      <c r="E120" s="85"/>
    </row>
    <row r="121" spans="1:5" ht="15">
      <c r="A121" s="2"/>
      <c r="B121" s="2"/>
      <c r="C121" s="83"/>
      <c r="D121" s="84"/>
      <c r="E121" s="85"/>
    </row>
    <row r="122" spans="1:5" ht="15">
      <c r="A122" s="2"/>
      <c r="B122" s="2"/>
      <c r="C122" s="83"/>
      <c r="D122" s="84"/>
      <c r="E122" s="85"/>
    </row>
    <row r="123" spans="1:5" ht="15">
      <c r="A123" s="2"/>
      <c r="B123" s="2"/>
      <c r="C123" s="83"/>
      <c r="D123" s="84"/>
      <c r="E123" s="85"/>
    </row>
    <row r="124" spans="1:5" ht="15">
      <c r="A124" s="2"/>
      <c r="B124" s="2"/>
      <c r="C124" s="83"/>
      <c r="D124" s="84"/>
      <c r="E124" s="85"/>
    </row>
    <row r="125" spans="1:5" ht="15">
      <c r="A125" s="2"/>
      <c r="B125" s="2"/>
      <c r="C125" s="83"/>
      <c r="D125" s="84"/>
      <c r="E125" s="85"/>
    </row>
    <row r="126" spans="1:5" ht="15">
      <c r="A126" s="2"/>
      <c r="B126" s="2"/>
      <c r="C126" s="83"/>
      <c r="D126" s="84"/>
      <c r="E126" s="85"/>
    </row>
    <row r="127" spans="1:5" ht="15">
      <c r="A127" s="2"/>
      <c r="B127" s="2"/>
      <c r="C127" s="83"/>
      <c r="D127" s="84"/>
      <c r="E127" s="85"/>
    </row>
    <row r="128" spans="1:5" ht="15">
      <c r="A128" s="2"/>
      <c r="B128" s="2"/>
      <c r="C128" s="83"/>
      <c r="D128" s="84"/>
      <c r="E128" s="85"/>
    </row>
    <row r="129" spans="1:5" ht="15">
      <c r="A129" s="2"/>
      <c r="B129" s="2"/>
      <c r="C129" s="83"/>
      <c r="D129" s="84"/>
      <c r="E129" s="85"/>
    </row>
    <row r="130" spans="1:5" ht="15">
      <c r="A130" s="2"/>
      <c r="B130" s="2"/>
      <c r="C130" s="83"/>
      <c r="D130" s="84"/>
      <c r="E130" s="85"/>
    </row>
    <row r="131" spans="1:5" ht="15">
      <c r="A131" s="2"/>
      <c r="B131" s="2"/>
      <c r="C131" s="83"/>
      <c r="D131" s="84"/>
      <c r="E131" s="85"/>
    </row>
    <row r="132" spans="1:5" ht="15">
      <c r="A132" s="2"/>
      <c r="B132" s="2"/>
      <c r="C132" s="83"/>
      <c r="D132" s="84"/>
      <c r="E132" s="85"/>
    </row>
    <row r="133" spans="1:5" ht="15">
      <c r="A133" s="2"/>
      <c r="B133" s="2"/>
      <c r="C133" s="83"/>
      <c r="D133" s="84"/>
      <c r="E133" s="85"/>
    </row>
    <row r="134" spans="1:5" ht="15">
      <c r="A134" s="2"/>
      <c r="B134" s="2"/>
      <c r="C134" s="83"/>
      <c r="D134" s="84"/>
      <c r="E134" s="85"/>
    </row>
    <row r="135" spans="1:5" ht="15">
      <c r="A135" s="2"/>
      <c r="B135" s="2"/>
      <c r="C135" s="83"/>
      <c r="D135" s="84"/>
      <c r="E135" s="85"/>
    </row>
    <row r="136" spans="1:5" ht="15">
      <c r="A136" s="2"/>
      <c r="B136" s="2"/>
      <c r="C136" s="83"/>
      <c r="D136" s="84"/>
      <c r="E136" s="85"/>
    </row>
    <row r="137" spans="1:5" ht="15">
      <c r="A137" s="2"/>
      <c r="B137" s="2"/>
      <c r="C137" s="83"/>
      <c r="D137" s="84"/>
      <c r="E137" s="85"/>
    </row>
    <row r="138" spans="1:5" ht="15">
      <c r="A138" s="2"/>
      <c r="B138" s="2"/>
      <c r="C138" s="83"/>
      <c r="D138" s="84"/>
      <c r="E138" s="85"/>
    </row>
    <row r="139" spans="1:5" ht="15">
      <c r="A139" s="2"/>
      <c r="B139" s="2"/>
      <c r="C139" s="83"/>
      <c r="D139" s="84"/>
      <c r="E139" s="85"/>
    </row>
    <row r="140" spans="1:5" ht="15">
      <c r="A140" s="2"/>
      <c r="B140" s="2"/>
      <c r="C140" s="83"/>
      <c r="D140" s="84"/>
      <c r="E140" s="85"/>
    </row>
    <row r="141" spans="1:5" ht="15">
      <c r="A141" s="2"/>
      <c r="B141" s="2"/>
      <c r="C141" s="83"/>
      <c r="D141" s="84"/>
      <c r="E141" s="85"/>
    </row>
    <row r="142" spans="1:5" ht="15">
      <c r="A142" s="2"/>
      <c r="B142" s="2"/>
      <c r="C142" s="83"/>
      <c r="D142" s="84"/>
      <c r="E142" s="85"/>
    </row>
    <row r="143" spans="1:5" ht="15">
      <c r="A143" s="2"/>
      <c r="B143" s="2"/>
      <c r="C143" s="83"/>
      <c r="D143" s="86"/>
      <c r="E143" s="85"/>
    </row>
    <row r="144" spans="1:5" ht="15">
      <c r="A144" s="2"/>
      <c r="B144" s="2"/>
      <c r="C144" s="83"/>
      <c r="D144" s="84"/>
      <c r="E144" s="85"/>
    </row>
    <row r="145" spans="1:5" ht="15">
      <c r="A145" s="2"/>
      <c r="B145" s="2"/>
      <c r="C145" s="87"/>
      <c r="D145" s="84"/>
      <c r="E145" s="85"/>
    </row>
    <row r="146" spans="1:5" ht="15">
      <c r="A146" s="2"/>
      <c r="B146" s="2"/>
      <c r="C146" s="83"/>
      <c r="D146" s="86"/>
      <c r="E146" s="85"/>
    </row>
    <row r="147" spans="1:5" ht="15">
      <c r="A147" s="2"/>
      <c r="B147" s="2"/>
      <c r="C147" s="83"/>
      <c r="D147" s="86"/>
      <c r="E147" s="85"/>
    </row>
    <row r="148" spans="1:5" ht="15">
      <c r="A148" s="2"/>
      <c r="B148" s="2"/>
      <c r="C148" s="83"/>
      <c r="D148" s="84"/>
      <c r="E148" s="85"/>
    </row>
    <row r="149" spans="1:5" ht="15">
      <c r="A149" s="2"/>
      <c r="B149" s="2"/>
      <c r="C149" s="87"/>
      <c r="D149" s="86"/>
      <c r="E149" s="85"/>
    </row>
    <row r="150" spans="1:5" ht="15">
      <c r="A150" s="2"/>
      <c r="B150" s="2"/>
      <c r="C150" s="83"/>
      <c r="D150" s="86"/>
      <c r="E150" s="85"/>
    </row>
    <row r="151" spans="1:5" ht="15">
      <c r="A151" s="2"/>
      <c r="B151" s="2"/>
      <c r="C151" s="83"/>
      <c r="D151" s="84"/>
      <c r="E151" s="85"/>
    </row>
    <row r="152" spans="1:5" ht="15">
      <c r="A152" s="88"/>
      <c r="B152" s="88"/>
      <c r="C152" s="87"/>
      <c r="D152" s="86"/>
      <c r="E152" s="89"/>
    </row>
    <row r="153" spans="1:5" ht="15">
      <c r="A153" s="2"/>
      <c r="B153" s="2"/>
      <c r="C153" s="83"/>
      <c r="D153" s="86"/>
      <c r="E153" s="85"/>
    </row>
    <row r="154" spans="1:5" ht="15">
      <c r="A154" s="2"/>
      <c r="B154" s="2"/>
      <c r="C154" s="83"/>
      <c r="D154" s="90"/>
      <c r="E154" s="85"/>
    </row>
    <row r="155" spans="1:5" ht="15">
      <c r="A155" s="2"/>
      <c r="B155" s="2"/>
      <c r="C155" s="87"/>
      <c r="D155" s="84"/>
      <c r="E155" s="85"/>
    </row>
    <row r="156" spans="1:5" ht="15.75">
      <c r="A156" s="2"/>
      <c r="B156" s="2"/>
      <c r="C156" s="5"/>
      <c r="D156" s="84"/>
      <c r="E156" s="85"/>
    </row>
    <row r="157" spans="1:5" ht="15">
      <c r="A157" s="2"/>
      <c r="B157" s="2"/>
      <c r="C157" s="83"/>
      <c r="D157" s="84"/>
      <c r="E157" s="85"/>
    </row>
    <row r="158" spans="1:5" ht="15">
      <c r="A158" s="2"/>
      <c r="B158" s="2"/>
      <c r="C158" s="83"/>
      <c r="D158" s="84"/>
      <c r="E158" s="85"/>
    </row>
    <row r="159" spans="1:5" ht="15">
      <c r="A159" s="2"/>
      <c r="B159" s="2"/>
      <c r="C159" s="83"/>
      <c r="D159" s="84"/>
      <c r="E159" s="85"/>
    </row>
    <row r="160" spans="1:5" ht="15.75">
      <c r="A160" s="2"/>
      <c r="B160" s="2"/>
      <c r="C160" s="5"/>
      <c r="D160" s="84"/>
      <c r="E160" s="85"/>
    </row>
    <row r="161" spans="1:5" ht="15">
      <c r="A161" s="2"/>
      <c r="B161" s="2"/>
      <c r="C161" s="83"/>
      <c r="D161" s="84"/>
      <c r="E161" s="85"/>
    </row>
    <row r="162" spans="1:5" ht="15">
      <c r="A162" s="2"/>
      <c r="B162" s="2"/>
      <c r="C162" s="83"/>
      <c r="D162" s="84"/>
      <c r="E162" s="85"/>
    </row>
    <row r="163" spans="1:5" ht="15">
      <c r="A163" s="2"/>
      <c r="B163" s="2"/>
      <c r="C163" s="87"/>
      <c r="D163" s="84"/>
      <c r="E163" s="85"/>
    </row>
    <row r="164" spans="1:5" ht="15">
      <c r="A164" s="2"/>
      <c r="B164" s="2"/>
      <c r="C164" s="83"/>
      <c r="D164" s="84"/>
      <c r="E164" s="85"/>
    </row>
    <row r="165" spans="1:5" ht="15">
      <c r="A165" s="2"/>
      <c r="B165" s="2"/>
      <c r="C165" s="87"/>
      <c r="D165" s="84"/>
      <c r="E165" s="85"/>
    </row>
    <row r="166" spans="1:5" ht="15">
      <c r="A166" s="88"/>
      <c r="B166" s="88"/>
      <c r="C166" s="83"/>
      <c r="D166" s="84"/>
      <c r="E166" s="89"/>
    </row>
    <row r="167" spans="1:5" ht="15">
      <c r="A167" s="2"/>
      <c r="B167" s="2"/>
      <c r="C167" s="83"/>
      <c r="D167" s="84"/>
      <c r="E167" s="85"/>
    </row>
    <row r="168" spans="1:5" ht="15">
      <c r="A168" s="2"/>
      <c r="B168" s="2"/>
      <c r="C168" s="83"/>
      <c r="D168" s="90"/>
      <c r="E168" s="85"/>
    </row>
    <row r="169" spans="1:5" ht="15">
      <c r="A169" s="2"/>
      <c r="B169" s="2"/>
      <c r="C169" s="87"/>
      <c r="D169" s="84"/>
      <c r="E169" s="85"/>
    </row>
    <row r="170" spans="1:5" ht="15">
      <c r="A170" s="2"/>
      <c r="B170" s="2"/>
      <c r="C170" s="87"/>
      <c r="D170" s="84"/>
      <c r="E170" s="85"/>
    </row>
    <row r="171" spans="1:5" ht="15">
      <c r="A171" s="2"/>
      <c r="B171" s="2"/>
      <c r="C171" s="83"/>
      <c r="D171" s="84"/>
      <c r="E171" s="85"/>
    </row>
    <row r="172" spans="1:5" ht="15">
      <c r="A172" s="88"/>
      <c r="B172" s="88"/>
      <c r="C172" s="83"/>
      <c r="D172" s="84"/>
      <c r="E172" s="85"/>
    </row>
    <row r="173" spans="1:5" ht="15">
      <c r="A173" s="2"/>
      <c r="B173" s="2"/>
      <c r="C173" s="83"/>
      <c r="D173" s="84"/>
      <c r="E173" s="85"/>
    </row>
    <row r="174" spans="1:5" ht="15">
      <c r="A174" s="2"/>
      <c r="B174" s="2"/>
      <c r="C174" s="83"/>
      <c r="D174" s="84"/>
      <c r="E174" s="85"/>
    </row>
    <row r="175" spans="1:5" ht="15">
      <c r="A175" s="91"/>
      <c r="B175" s="91"/>
      <c r="C175" s="87"/>
      <c r="D175" s="84"/>
      <c r="E175" s="85"/>
    </row>
    <row r="176" spans="1:5" ht="15">
      <c r="A176" s="91"/>
      <c r="B176" s="91"/>
      <c r="C176" s="87"/>
      <c r="D176" s="84"/>
      <c r="E176" s="85"/>
    </row>
    <row r="177" spans="1:5" ht="14.25">
      <c r="A177" s="91"/>
      <c r="B177" s="91"/>
      <c r="C177" s="83"/>
      <c r="D177" s="84"/>
      <c r="E177" s="85"/>
    </row>
    <row r="178" spans="1:5" ht="14.25">
      <c r="A178" s="91"/>
      <c r="B178" s="91"/>
      <c r="C178" s="83"/>
      <c r="D178" s="84"/>
      <c r="E178" s="85"/>
    </row>
    <row r="179" spans="1:5" ht="15">
      <c r="A179" s="2"/>
      <c r="B179" s="2"/>
      <c r="C179" s="83"/>
      <c r="D179" s="84"/>
      <c r="E179" s="85"/>
    </row>
    <row r="180" spans="1:5" ht="15">
      <c r="A180" s="2"/>
      <c r="B180" s="2"/>
      <c r="C180" s="83"/>
      <c r="D180" s="84"/>
      <c r="E180" s="85"/>
    </row>
    <row r="181" spans="1:5" ht="15">
      <c r="A181" s="2"/>
      <c r="B181" s="2"/>
      <c r="C181" s="83"/>
      <c r="D181" s="84"/>
      <c r="E181" s="85"/>
    </row>
    <row r="182" spans="1:5" ht="15">
      <c r="A182" s="2"/>
      <c r="B182" s="2"/>
      <c r="C182" s="83"/>
      <c r="D182" s="84"/>
      <c r="E182" s="85"/>
    </row>
    <row r="183" spans="1:5" ht="15">
      <c r="A183" s="2"/>
      <c r="B183" s="2"/>
      <c r="C183" s="83"/>
      <c r="D183" s="84"/>
      <c r="E183" s="85"/>
    </row>
    <row r="184" spans="1:5" ht="15">
      <c r="A184" s="2"/>
      <c r="B184" s="2"/>
      <c r="C184" s="83"/>
      <c r="D184" s="84"/>
      <c r="E184" s="85"/>
    </row>
    <row r="185" spans="1:5" ht="15">
      <c r="A185" s="2"/>
      <c r="B185" s="2"/>
      <c r="C185" s="83"/>
      <c r="D185" s="84"/>
      <c r="E185" s="85"/>
    </row>
    <row r="186" spans="1:5" ht="15">
      <c r="A186" s="2"/>
      <c r="B186" s="2"/>
      <c r="C186" s="83"/>
      <c r="D186" s="84"/>
      <c r="E186" s="85"/>
    </row>
    <row r="187" spans="1:5" ht="15">
      <c r="A187" s="2"/>
      <c r="B187" s="2"/>
      <c r="C187" s="83"/>
      <c r="D187" s="84"/>
      <c r="E187" s="85"/>
    </row>
    <row r="188" spans="1:5" ht="15">
      <c r="A188" s="2"/>
      <c r="B188" s="2"/>
      <c r="C188" s="87"/>
      <c r="D188" s="84"/>
      <c r="E188" s="85"/>
    </row>
    <row r="189" spans="1:5" ht="15">
      <c r="A189" s="2"/>
      <c r="B189" s="2"/>
      <c r="C189" s="83"/>
      <c r="D189" s="84"/>
      <c r="E189" s="85"/>
    </row>
    <row r="190" spans="1:5" ht="15">
      <c r="A190" s="2"/>
      <c r="B190" s="2"/>
      <c r="C190" s="83"/>
      <c r="D190" s="84"/>
      <c r="E190" s="85"/>
    </row>
    <row r="191" spans="1:5" ht="15">
      <c r="A191" s="2"/>
      <c r="B191" s="2"/>
      <c r="C191" s="83"/>
      <c r="D191" s="84"/>
      <c r="E191" s="85"/>
    </row>
    <row r="192" spans="1:5" ht="15">
      <c r="A192" s="2"/>
      <c r="B192" s="2"/>
      <c r="C192" s="83"/>
      <c r="D192" s="84"/>
      <c r="E192" s="85"/>
    </row>
    <row r="193" spans="1:5" ht="15">
      <c r="A193" s="2"/>
      <c r="B193" s="2"/>
      <c r="C193" s="83"/>
      <c r="D193" s="84"/>
      <c r="E193" s="85"/>
    </row>
    <row r="194" spans="1:5" ht="15">
      <c r="A194" s="2"/>
      <c r="B194" s="2"/>
      <c r="C194" s="83"/>
      <c r="D194" s="84"/>
      <c r="E194" s="85"/>
    </row>
    <row r="195" spans="1:5" ht="15">
      <c r="A195" s="2"/>
      <c r="B195" s="2"/>
      <c r="C195" s="87"/>
      <c r="D195" s="84"/>
      <c r="E195" s="85"/>
    </row>
    <row r="196" spans="1:5" ht="15">
      <c r="A196" s="2"/>
      <c r="B196" s="2"/>
      <c r="C196" s="83"/>
      <c r="D196" s="84"/>
      <c r="E196" s="85"/>
    </row>
    <row r="197" spans="1:5" ht="15">
      <c r="A197" s="2"/>
      <c r="B197" s="2"/>
      <c r="C197" s="83"/>
      <c r="D197" s="84"/>
      <c r="E197" s="85"/>
    </row>
    <row r="198" spans="1:5" ht="15">
      <c r="A198" s="2"/>
      <c r="B198" s="2"/>
      <c r="C198" s="83"/>
      <c r="D198" s="84"/>
      <c r="E198" s="85"/>
    </row>
    <row r="199" spans="1:5" ht="15">
      <c r="A199" s="2"/>
      <c r="B199" s="2"/>
      <c r="C199" s="83"/>
      <c r="D199" s="84"/>
      <c r="E199" s="85"/>
    </row>
    <row r="200" spans="1:5" ht="15">
      <c r="A200" s="2"/>
      <c r="B200" s="2"/>
      <c r="C200" s="83"/>
      <c r="D200" s="84"/>
      <c r="E200" s="85"/>
    </row>
    <row r="201" spans="1:5" ht="15">
      <c r="A201" s="2"/>
      <c r="B201" s="2"/>
      <c r="C201" s="83"/>
      <c r="D201" s="84"/>
      <c r="E201" s="85"/>
    </row>
    <row r="202" spans="1:5" ht="15">
      <c r="A202" s="2"/>
      <c r="B202" s="2"/>
      <c r="C202" s="83"/>
      <c r="D202" s="84"/>
      <c r="E202" s="85"/>
    </row>
    <row r="203" spans="1:5" ht="15">
      <c r="A203" s="2"/>
      <c r="B203" s="2"/>
      <c r="C203" s="87"/>
      <c r="D203" s="84"/>
      <c r="E203" s="85"/>
    </row>
    <row r="204" spans="1:5" ht="15">
      <c r="A204" s="2"/>
      <c r="B204" s="2"/>
      <c r="C204" s="83"/>
      <c r="D204" s="84"/>
      <c r="E204" s="85"/>
    </row>
    <row r="205" spans="1:5" ht="15">
      <c r="A205" s="2"/>
      <c r="B205" s="2"/>
      <c r="C205" s="87"/>
      <c r="D205" s="84"/>
      <c r="E205" s="85"/>
    </row>
    <row r="206" spans="1:5" ht="15">
      <c r="A206" s="2"/>
      <c r="B206" s="2"/>
      <c r="C206" s="83"/>
      <c r="D206" s="84"/>
      <c r="E206" s="85"/>
    </row>
    <row r="207" spans="1:5" ht="15">
      <c r="A207" s="2"/>
      <c r="B207" s="2"/>
      <c r="C207" s="87"/>
      <c r="D207" s="84"/>
      <c r="E207" s="85"/>
    </row>
    <row r="208" spans="1:5" ht="15">
      <c r="A208" s="2"/>
      <c r="B208" s="2"/>
      <c r="C208" s="83"/>
      <c r="D208" s="84"/>
      <c r="E208" s="85"/>
    </row>
    <row r="209" spans="1:5" ht="15">
      <c r="A209" s="2"/>
      <c r="B209" s="2"/>
      <c r="C209" s="83"/>
      <c r="D209" s="84"/>
      <c r="E209" s="85"/>
    </row>
    <row r="210" spans="1:5" ht="15">
      <c r="A210" s="2"/>
      <c r="B210" s="2"/>
      <c r="C210" s="87"/>
      <c r="D210" s="84"/>
      <c r="E210" s="85"/>
    </row>
    <row r="211" spans="1:5" ht="15">
      <c r="A211" s="92"/>
      <c r="B211" s="92"/>
      <c r="C211" s="83"/>
      <c r="D211" s="84"/>
      <c r="E211" s="85"/>
    </row>
    <row r="212" spans="1:5" ht="15">
      <c r="A212" s="2"/>
      <c r="B212" s="2"/>
      <c r="C212" s="87"/>
      <c r="D212" s="84"/>
      <c r="E212" s="85"/>
    </row>
    <row r="213" spans="1:5" ht="15">
      <c r="A213" s="2"/>
      <c r="B213" s="2"/>
      <c r="C213" s="83"/>
      <c r="D213" s="84"/>
      <c r="E213" s="85"/>
    </row>
    <row r="214" spans="1:5" ht="15">
      <c r="A214" s="2"/>
      <c r="B214" s="2"/>
      <c r="C214" s="87"/>
      <c r="D214" s="84"/>
      <c r="E214" s="85"/>
    </row>
    <row r="215" spans="1:5" ht="15">
      <c r="A215" s="2"/>
      <c r="B215" s="2"/>
      <c r="C215" s="87"/>
      <c r="D215" s="84"/>
      <c r="E215" s="85"/>
    </row>
    <row r="216" spans="1:5" ht="15">
      <c r="A216" s="2"/>
      <c r="B216" s="2"/>
      <c r="C216" s="83"/>
      <c r="D216" s="84"/>
      <c r="E216" s="85"/>
    </row>
    <row r="217" spans="1:5" ht="15">
      <c r="A217" s="2"/>
      <c r="B217" s="2"/>
      <c r="C217" s="83"/>
      <c r="D217" s="84"/>
      <c r="E217" s="85"/>
    </row>
    <row r="218" spans="1:5" ht="15">
      <c r="A218" s="2"/>
      <c r="B218" s="2"/>
      <c r="C218" s="83"/>
      <c r="D218" s="84"/>
      <c r="E218" s="85"/>
    </row>
    <row r="219" spans="1:5" ht="15">
      <c r="A219" s="2"/>
      <c r="B219" s="2"/>
      <c r="C219" s="83"/>
      <c r="D219" s="84"/>
      <c r="E219" s="85"/>
    </row>
    <row r="220" spans="1:5" ht="15">
      <c r="A220" s="2"/>
      <c r="B220" s="2"/>
      <c r="C220" s="87"/>
      <c r="D220" s="84"/>
      <c r="E220" s="85"/>
    </row>
    <row r="221" spans="1:5" ht="15">
      <c r="A221" s="2"/>
      <c r="B221" s="2"/>
      <c r="C221" s="83"/>
      <c r="D221" s="84"/>
      <c r="E221" s="85"/>
    </row>
    <row r="222" spans="1:5" ht="15">
      <c r="A222" s="2"/>
      <c r="B222" s="2"/>
      <c r="C222" s="83"/>
      <c r="D222" s="84"/>
      <c r="E222" s="85"/>
    </row>
    <row r="223" spans="1:5" ht="15">
      <c r="A223" s="2"/>
      <c r="B223" s="2"/>
      <c r="C223" s="83"/>
      <c r="D223" s="84"/>
      <c r="E223" s="85"/>
    </row>
    <row r="224" spans="1:5" ht="15">
      <c r="A224" s="2"/>
      <c r="B224" s="2"/>
      <c r="C224" s="83"/>
      <c r="D224" s="84"/>
      <c r="E224" s="85"/>
    </row>
    <row r="225" spans="1:5" ht="15">
      <c r="A225" s="2"/>
      <c r="B225" s="2"/>
      <c r="C225" s="93"/>
      <c r="D225" s="84"/>
      <c r="E225" s="85"/>
    </row>
    <row r="226" spans="1:5" ht="15">
      <c r="A226" s="2"/>
      <c r="B226" s="2"/>
      <c r="C226" s="94"/>
      <c r="D226" s="84"/>
      <c r="E226" s="85"/>
    </row>
    <row r="227" spans="1:5" ht="15">
      <c r="A227" s="2"/>
      <c r="B227" s="2"/>
      <c r="C227" s="94"/>
      <c r="D227" s="84"/>
      <c r="E227" s="85"/>
    </row>
    <row r="228" spans="1:5" ht="15">
      <c r="A228" s="2"/>
      <c r="B228" s="2"/>
      <c r="C228" s="94"/>
      <c r="D228" s="84"/>
      <c r="E228" s="85"/>
    </row>
    <row r="229" spans="1:5" ht="15">
      <c r="A229" s="2"/>
      <c r="B229" s="2"/>
      <c r="C229" s="94"/>
      <c r="D229" s="84"/>
      <c r="E229" s="85"/>
    </row>
    <row r="230" spans="1:5" ht="15">
      <c r="A230" s="2"/>
      <c r="B230" s="2"/>
      <c r="C230" s="94"/>
      <c r="D230" s="84"/>
      <c r="E230" s="85"/>
    </row>
    <row r="231" spans="1:5" ht="15">
      <c r="A231" s="2"/>
      <c r="B231" s="2"/>
      <c r="C231" s="94"/>
      <c r="D231" s="84"/>
      <c r="E231" s="85"/>
    </row>
    <row r="232" spans="1:5" ht="15">
      <c r="A232" s="2"/>
      <c r="B232" s="2"/>
      <c r="C232" s="94"/>
      <c r="D232" s="84"/>
      <c r="E232" s="85"/>
    </row>
    <row r="233" spans="1:5" ht="15">
      <c r="A233" s="2"/>
      <c r="B233" s="2"/>
      <c r="C233" s="93"/>
      <c r="D233" s="84"/>
      <c r="E233" s="85"/>
    </row>
    <row r="234" spans="1:5" ht="15">
      <c r="A234" s="95"/>
      <c r="B234" s="95"/>
      <c r="C234" s="83"/>
      <c r="D234" s="84"/>
      <c r="E234" s="85"/>
    </row>
    <row r="235" spans="1:5" ht="15">
      <c r="A235" s="2"/>
      <c r="B235" s="2"/>
      <c r="C235" s="87"/>
      <c r="D235" s="84"/>
      <c r="E235" s="85"/>
    </row>
    <row r="236" spans="1:5" ht="15">
      <c r="A236" s="2"/>
      <c r="B236" s="2"/>
      <c r="C236" s="83"/>
      <c r="D236" s="84"/>
      <c r="E236" s="85"/>
    </row>
    <row r="237" spans="1:5" ht="15">
      <c r="A237" s="2"/>
      <c r="B237" s="2"/>
      <c r="C237" s="87"/>
      <c r="D237" s="84"/>
      <c r="E237" s="85"/>
    </row>
    <row r="238" spans="1:5" ht="15">
      <c r="A238" s="2"/>
      <c r="B238" s="2"/>
      <c r="C238" s="93"/>
      <c r="D238" s="84"/>
      <c r="E238" s="85"/>
    </row>
    <row r="239" spans="1:5" ht="15">
      <c r="A239" s="2"/>
      <c r="B239" s="2"/>
      <c r="C239" s="94"/>
      <c r="D239" s="84"/>
      <c r="E239" s="85"/>
    </row>
    <row r="240" spans="1:5" ht="15">
      <c r="A240" s="2"/>
      <c r="B240" s="2"/>
      <c r="C240" s="83"/>
      <c r="D240" s="84"/>
      <c r="E240" s="85"/>
    </row>
    <row r="241" spans="1:5" ht="15">
      <c r="A241" s="2"/>
      <c r="B241" s="2"/>
      <c r="C241" s="93"/>
      <c r="D241" s="84"/>
      <c r="E241" s="85"/>
    </row>
    <row r="242" spans="1:5" ht="15">
      <c r="A242" s="2"/>
      <c r="B242" s="2"/>
      <c r="C242" s="94"/>
      <c r="D242" s="84"/>
      <c r="E242" s="85"/>
    </row>
    <row r="243" spans="1:5" ht="15">
      <c r="A243" s="2"/>
      <c r="B243" s="2"/>
      <c r="C243" s="94"/>
      <c r="D243" s="84"/>
      <c r="E243" s="85"/>
    </row>
    <row r="244" spans="1:5" ht="15">
      <c r="A244" s="2"/>
      <c r="B244" s="2"/>
      <c r="C244" s="94"/>
      <c r="D244" s="84"/>
      <c r="E244" s="96"/>
    </row>
    <row r="245" spans="1:5" ht="15">
      <c r="A245" s="2"/>
      <c r="B245" s="2"/>
      <c r="C245" s="94"/>
      <c r="D245" s="84"/>
      <c r="E245" s="85"/>
    </row>
    <row r="246" spans="1:5" ht="15">
      <c r="A246" s="2"/>
      <c r="B246" s="2"/>
      <c r="C246" s="94"/>
      <c r="D246" s="84"/>
      <c r="E246" s="96"/>
    </row>
    <row r="247" spans="1:5" ht="15">
      <c r="A247" s="2"/>
      <c r="B247" s="2"/>
      <c r="C247" s="97"/>
      <c r="D247" s="84"/>
      <c r="E247" s="96"/>
    </row>
    <row r="248" spans="1:5" ht="15">
      <c r="A248" s="2"/>
      <c r="B248" s="2"/>
      <c r="C248" s="83"/>
      <c r="D248" s="84"/>
      <c r="E248" s="85"/>
    </row>
    <row r="249" spans="1:5" ht="15">
      <c r="A249" s="2"/>
      <c r="B249" s="2"/>
      <c r="C249" s="94"/>
      <c r="D249" s="84"/>
      <c r="E249" s="85"/>
    </row>
    <row r="250" spans="1:5" ht="15">
      <c r="A250" s="2"/>
      <c r="B250" s="2"/>
      <c r="C250" s="94"/>
      <c r="D250" s="84"/>
      <c r="E250" s="85"/>
    </row>
    <row r="251" spans="1:5" ht="15">
      <c r="A251" s="2"/>
      <c r="B251" s="2"/>
      <c r="C251" s="93"/>
      <c r="D251" s="84"/>
      <c r="E251" s="85"/>
    </row>
    <row r="252" spans="1:5" ht="15">
      <c r="A252" s="2"/>
      <c r="B252" s="2"/>
      <c r="C252" s="94"/>
      <c r="D252" s="84"/>
      <c r="E252" s="85"/>
    </row>
    <row r="253" spans="1:5" ht="15">
      <c r="A253" s="2"/>
      <c r="B253" s="2"/>
      <c r="C253" s="94"/>
      <c r="D253" s="84"/>
      <c r="E253" s="85"/>
    </row>
    <row r="254" spans="1:5" ht="15">
      <c r="A254" s="2"/>
      <c r="B254" s="2"/>
      <c r="C254" s="94"/>
      <c r="D254" s="84"/>
      <c r="E254" s="85"/>
    </row>
    <row r="255" spans="1:5" ht="15">
      <c r="A255" s="88"/>
      <c r="B255" s="88"/>
      <c r="C255" s="94"/>
      <c r="D255" s="84"/>
      <c r="E255" s="89"/>
    </row>
    <row r="256" spans="1:5" ht="15">
      <c r="A256" s="2"/>
      <c r="B256" s="2"/>
      <c r="C256" s="93"/>
      <c r="D256" s="84"/>
      <c r="E256" s="85"/>
    </row>
    <row r="257" spans="1:5" ht="15">
      <c r="A257" s="2"/>
      <c r="B257" s="2"/>
      <c r="C257" s="94"/>
      <c r="D257" s="90"/>
      <c r="E257" s="85"/>
    </row>
    <row r="258" spans="1:5" ht="15">
      <c r="A258" s="2"/>
      <c r="B258" s="2"/>
      <c r="C258" s="87"/>
      <c r="D258" s="84"/>
      <c r="E258" s="85"/>
    </row>
    <row r="259" spans="1:5" ht="15">
      <c r="A259" s="2"/>
      <c r="B259" s="2"/>
      <c r="C259" s="98"/>
      <c r="D259" s="84"/>
      <c r="E259" s="85"/>
    </row>
    <row r="260" spans="1:5" ht="15">
      <c r="A260" s="2"/>
      <c r="B260" s="2"/>
      <c r="C260" s="99"/>
      <c r="D260" s="84"/>
      <c r="E260" s="85"/>
    </row>
    <row r="261" spans="1:5" ht="15">
      <c r="A261" s="2"/>
      <c r="B261" s="2"/>
      <c r="C261" s="99"/>
      <c r="D261" s="84"/>
      <c r="E261" s="85"/>
    </row>
    <row r="262" spans="1:5" ht="15">
      <c r="A262" s="2"/>
      <c r="B262" s="2"/>
      <c r="C262" s="99"/>
      <c r="D262" s="84"/>
      <c r="E262" s="85"/>
    </row>
    <row r="263" spans="1:5" ht="15">
      <c r="A263" s="2"/>
      <c r="B263" s="2"/>
      <c r="C263" s="99"/>
      <c r="D263" s="84"/>
      <c r="E263" s="85"/>
    </row>
    <row r="264" spans="1:5" ht="15">
      <c r="A264" s="2"/>
      <c r="B264" s="2"/>
      <c r="C264" s="98"/>
      <c r="D264" s="84"/>
      <c r="E264" s="85"/>
    </row>
    <row r="265" spans="1:5" ht="15">
      <c r="A265" s="2"/>
      <c r="B265" s="2"/>
      <c r="C265" s="99"/>
      <c r="D265" s="84"/>
      <c r="E265" s="85"/>
    </row>
    <row r="266" spans="1:5" ht="15">
      <c r="A266" s="2"/>
      <c r="B266" s="2"/>
      <c r="C266" s="99"/>
      <c r="D266" s="84"/>
      <c r="E266" s="85"/>
    </row>
    <row r="267" spans="1:5" ht="15">
      <c r="A267" s="2"/>
      <c r="B267" s="2"/>
      <c r="C267" s="99"/>
      <c r="D267" s="84"/>
      <c r="E267" s="85"/>
    </row>
    <row r="268" spans="1:5" ht="15">
      <c r="A268" s="2"/>
      <c r="B268" s="2"/>
      <c r="C268" s="98"/>
      <c r="D268" s="84"/>
      <c r="E268" s="85"/>
    </row>
    <row r="269" spans="1:5" ht="15">
      <c r="A269" s="2"/>
      <c r="B269" s="2"/>
      <c r="C269" s="100"/>
      <c r="D269" s="84"/>
      <c r="E269" s="85"/>
    </row>
    <row r="270" spans="1:5" ht="15">
      <c r="A270" s="2"/>
      <c r="B270" s="2"/>
      <c r="C270" s="98"/>
      <c r="D270" s="84"/>
      <c r="E270" s="85"/>
    </row>
    <row r="271" spans="1:5" ht="15">
      <c r="A271" s="2"/>
      <c r="B271" s="2"/>
      <c r="C271" s="100"/>
      <c r="D271" s="84"/>
      <c r="E271" s="85"/>
    </row>
    <row r="272" spans="1:5" ht="15">
      <c r="A272" s="2"/>
      <c r="B272" s="2"/>
      <c r="C272" s="100"/>
      <c r="D272" s="84"/>
      <c r="E272" s="85"/>
    </row>
    <row r="273" spans="1:5" ht="15">
      <c r="A273" s="88"/>
      <c r="B273" s="88"/>
      <c r="C273" s="100"/>
      <c r="D273" s="84"/>
      <c r="E273" s="85"/>
    </row>
    <row r="274" spans="1:5" ht="15">
      <c r="A274" s="2"/>
      <c r="B274" s="2"/>
      <c r="C274" s="98"/>
      <c r="D274" s="84"/>
      <c r="E274" s="85"/>
    </row>
    <row r="275" spans="1:5" ht="15">
      <c r="A275" s="2"/>
      <c r="B275" s="2"/>
      <c r="C275" s="100"/>
      <c r="D275" s="84"/>
      <c r="E275" s="85"/>
    </row>
    <row r="276" spans="1:5" ht="15">
      <c r="A276" s="2"/>
      <c r="B276" s="2"/>
      <c r="C276" s="87"/>
      <c r="D276" s="84"/>
      <c r="E276" s="85"/>
    </row>
    <row r="277" spans="1:5" ht="15">
      <c r="A277" s="2"/>
      <c r="B277" s="2"/>
      <c r="C277" s="87"/>
      <c r="D277" s="84"/>
      <c r="E277" s="85"/>
    </row>
    <row r="278" spans="1:5" ht="15">
      <c r="A278" s="2"/>
      <c r="B278" s="2"/>
      <c r="C278" s="101"/>
      <c r="D278" s="84"/>
      <c r="E278" s="85"/>
    </row>
    <row r="279" spans="1:5" ht="15">
      <c r="A279" s="2"/>
      <c r="B279" s="2"/>
      <c r="C279" s="101"/>
      <c r="D279" s="84"/>
      <c r="E279" s="85"/>
    </row>
    <row r="280" spans="1:5" ht="15">
      <c r="A280" s="2"/>
      <c r="B280" s="2"/>
      <c r="C280" s="101"/>
      <c r="D280" s="84"/>
      <c r="E280" s="85"/>
    </row>
    <row r="281" spans="1:5" ht="15">
      <c r="A281" s="2"/>
      <c r="B281" s="2"/>
      <c r="C281" s="101"/>
      <c r="D281" s="84"/>
      <c r="E281" s="85"/>
    </row>
    <row r="282" spans="1:5" ht="15">
      <c r="A282" s="2"/>
      <c r="B282" s="2"/>
      <c r="C282" s="101"/>
      <c r="D282" s="84"/>
      <c r="E282" s="85"/>
    </row>
    <row r="283" spans="1:5" ht="15">
      <c r="A283" s="2"/>
      <c r="B283" s="2"/>
      <c r="C283" s="101"/>
      <c r="D283" s="84"/>
      <c r="E283" s="85"/>
    </row>
    <row r="284" spans="1:5" ht="15">
      <c r="A284" s="2"/>
      <c r="B284" s="2"/>
      <c r="C284" s="101"/>
      <c r="D284" s="84"/>
      <c r="E284" s="85"/>
    </row>
    <row r="285" spans="1:5" ht="15">
      <c r="A285" s="2"/>
      <c r="B285" s="2"/>
      <c r="C285" s="101"/>
      <c r="D285" s="84"/>
      <c r="E285" s="85"/>
    </row>
    <row r="286" spans="1:5" ht="15">
      <c r="A286" s="2"/>
      <c r="B286" s="2"/>
      <c r="C286" s="101"/>
      <c r="D286" s="84"/>
      <c r="E286" s="85"/>
    </row>
    <row r="287" spans="1:5" ht="15">
      <c r="A287" s="2"/>
      <c r="B287" s="2"/>
      <c r="C287" s="87"/>
      <c r="D287" s="84"/>
      <c r="E287" s="85"/>
    </row>
    <row r="288" spans="1:5" ht="15">
      <c r="A288" s="2"/>
      <c r="B288" s="2"/>
      <c r="C288" s="101"/>
      <c r="D288" s="84"/>
      <c r="E288" s="85"/>
    </row>
    <row r="289" spans="1:5" ht="15">
      <c r="A289" s="2"/>
      <c r="B289" s="2"/>
      <c r="C289" s="87"/>
      <c r="D289" s="84"/>
      <c r="E289" s="85"/>
    </row>
    <row r="290" spans="1:5" ht="15">
      <c r="A290" s="2"/>
      <c r="B290" s="2"/>
      <c r="C290" s="83"/>
      <c r="D290" s="84"/>
      <c r="E290" s="85"/>
    </row>
    <row r="291" spans="1:5" ht="15">
      <c r="A291" s="2"/>
      <c r="B291" s="2"/>
      <c r="C291" s="102"/>
      <c r="D291" s="84"/>
      <c r="E291" s="85"/>
    </row>
    <row r="292" spans="1:5" ht="15">
      <c r="A292" s="2"/>
      <c r="B292" s="2"/>
      <c r="C292" s="83"/>
      <c r="D292" s="84"/>
      <c r="E292" s="85"/>
    </row>
    <row r="293" spans="1:5" ht="15">
      <c r="A293" s="103"/>
      <c r="B293" s="103"/>
      <c r="C293" s="83"/>
      <c r="D293" s="84"/>
      <c r="E293" s="89"/>
    </row>
    <row r="294" spans="1:5" ht="15">
      <c r="A294" s="6"/>
      <c r="B294" s="6"/>
      <c r="C294" s="102"/>
      <c r="D294" s="84"/>
      <c r="E294" s="89"/>
    </row>
    <row r="295" spans="1:5" ht="15.75">
      <c r="A295" s="6"/>
      <c r="B295" s="6"/>
      <c r="C295" s="100"/>
      <c r="D295" s="7"/>
      <c r="E295" s="85"/>
    </row>
    <row r="296" spans="1:5" ht="18">
      <c r="A296" s="6"/>
      <c r="B296" s="6"/>
      <c r="C296" s="8"/>
      <c r="D296" s="9"/>
      <c r="E296" s="85"/>
    </row>
    <row r="297" spans="1:5" ht="18">
      <c r="A297" s="6"/>
      <c r="B297" s="6"/>
      <c r="C297" s="10"/>
      <c r="D297" s="3"/>
      <c r="E297" s="85"/>
    </row>
    <row r="298" spans="1:5" ht="14.25">
      <c r="A298" s="6"/>
      <c r="B298" s="6"/>
      <c r="C298" s="11"/>
      <c r="D298" s="3"/>
      <c r="E298" s="85"/>
    </row>
    <row r="299" spans="1:5" ht="14.25">
      <c r="A299" s="6"/>
      <c r="B299" s="6"/>
      <c r="C299" s="11"/>
      <c r="D299" s="3"/>
      <c r="E299" s="85"/>
    </row>
    <row r="300" spans="1:5" ht="14.25">
      <c r="A300" s="6"/>
      <c r="B300" s="6"/>
      <c r="C300" s="12"/>
      <c r="D300" s="3"/>
      <c r="E300" s="85"/>
    </row>
    <row r="301" spans="1:5" ht="14.25">
      <c r="A301" s="6"/>
      <c r="B301" s="6"/>
      <c r="C301" s="11"/>
      <c r="D301" s="3"/>
      <c r="E301" s="85"/>
    </row>
    <row r="302" spans="1:5" ht="14.25">
      <c r="A302" s="6"/>
      <c r="B302" s="6"/>
      <c r="C302" s="11"/>
      <c r="D302" s="3"/>
      <c r="E302" s="85"/>
    </row>
    <row r="303" spans="1:5" ht="14.25">
      <c r="A303" s="6"/>
      <c r="B303" s="6"/>
      <c r="C303" s="11"/>
      <c r="D303" s="3"/>
      <c r="E303" s="85"/>
    </row>
    <row r="304" spans="1:5" ht="14.25">
      <c r="A304" s="6"/>
      <c r="B304" s="6"/>
      <c r="C304" s="11"/>
      <c r="D304" s="3"/>
      <c r="E304" s="85"/>
    </row>
    <row r="305" spans="1:5" ht="15">
      <c r="A305" s="6"/>
      <c r="B305" s="6"/>
      <c r="C305" s="11"/>
      <c r="D305" s="3"/>
      <c r="E305" s="89"/>
    </row>
    <row r="306" spans="1:5" ht="15">
      <c r="A306" s="6"/>
      <c r="B306" s="6"/>
      <c r="C306" s="11"/>
      <c r="D306" s="3"/>
      <c r="E306" s="89"/>
    </row>
    <row r="307" spans="1:5" ht="15">
      <c r="A307" s="6"/>
      <c r="B307" s="6"/>
      <c r="C307" s="11"/>
      <c r="D307" s="13"/>
      <c r="E307" s="89"/>
    </row>
    <row r="308" spans="1:5" ht="15">
      <c r="A308" s="6"/>
      <c r="B308" s="6"/>
      <c r="C308" s="11"/>
      <c r="D308" s="13"/>
      <c r="E308" s="89"/>
    </row>
    <row r="309" spans="1:5" ht="15">
      <c r="A309" s="6"/>
      <c r="B309" s="6"/>
      <c r="C309" s="11"/>
      <c r="D309" s="13"/>
      <c r="E309" s="89"/>
    </row>
    <row r="310" spans="1:5" ht="15">
      <c r="A310" s="6"/>
      <c r="B310" s="6"/>
      <c r="C310" s="11"/>
      <c r="D310" s="13"/>
      <c r="E310" s="89"/>
    </row>
    <row r="311" spans="1:5" ht="14.25">
      <c r="A311" s="6"/>
      <c r="B311" s="6"/>
      <c r="C311" s="11"/>
      <c r="D311" s="13"/>
      <c r="E311" s="85"/>
    </row>
    <row r="312" spans="1:5" ht="14.25">
      <c r="A312" s="6"/>
      <c r="B312" s="6"/>
      <c r="C312" s="11"/>
      <c r="D312" s="13"/>
      <c r="E312" s="85"/>
    </row>
    <row r="313" spans="1:5" ht="14.25">
      <c r="A313" s="6"/>
      <c r="B313" s="6"/>
      <c r="C313" s="11"/>
      <c r="D313" s="3"/>
      <c r="E313" s="85"/>
    </row>
    <row r="314" spans="1:5" ht="14.25">
      <c r="A314" s="6"/>
      <c r="B314" s="6"/>
      <c r="C314" s="14"/>
      <c r="D314" s="3"/>
      <c r="E314" s="85"/>
    </row>
    <row r="315" spans="1:5" ht="14.25">
      <c r="A315" s="6"/>
      <c r="B315" s="6"/>
      <c r="C315" s="14"/>
      <c r="D315" s="3"/>
      <c r="E315" s="85"/>
    </row>
    <row r="316" spans="1:5" ht="14.25">
      <c r="A316" s="6"/>
      <c r="B316" s="6"/>
      <c r="C316" s="14"/>
      <c r="D316" s="3"/>
      <c r="E316" s="85"/>
    </row>
    <row r="317" spans="1:5" ht="14.25">
      <c r="A317" s="6"/>
      <c r="B317" s="6"/>
      <c r="C317" s="14"/>
      <c r="D317" s="3"/>
      <c r="E317" s="85"/>
    </row>
    <row r="318" spans="1:5" ht="14.25">
      <c r="A318" s="6"/>
      <c r="B318" s="6"/>
      <c r="C318" s="14"/>
      <c r="D318" s="3"/>
      <c r="E318" s="85"/>
    </row>
    <row r="319" spans="1:5" ht="14.25">
      <c r="A319" s="6"/>
      <c r="B319" s="6"/>
      <c r="C319" s="14"/>
      <c r="D319" s="3"/>
      <c r="E319" s="85"/>
    </row>
    <row r="320" spans="1:5" ht="14.25">
      <c r="A320" s="6"/>
      <c r="B320" s="6"/>
      <c r="C320" s="14"/>
      <c r="D320" s="3"/>
      <c r="E320" s="85"/>
    </row>
    <row r="321" spans="1:5" ht="14.25">
      <c r="A321" s="6"/>
      <c r="B321" s="6"/>
      <c r="C321" s="14"/>
      <c r="D321" s="3"/>
      <c r="E321" s="85"/>
    </row>
    <row r="322" spans="1:5" ht="14.25">
      <c r="A322" s="6"/>
      <c r="B322" s="6"/>
      <c r="C322" s="14"/>
      <c r="D322" s="3"/>
      <c r="E322" s="85"/>
    </row>
    <row r="323" spans="1:5" ht="14.25">
      <c r="A323" s="6"/>
      <c r="B323" s="6"/>
      <c r="C323" s="14"/>
      <c r="D323" s="3"/>
      <c r="E323" s="85"/>
    </row>
    <row r="324" spans="1:5" ht="14.25">
      <c r="A324" s="6"/>
      <c r="B324" s="6"/>
      <c r="C324" s="14"/>
      <c r="D324" s="3"/>
      <c r="E324" s="85"/>
    </row>
    <row r="325" spans="1:5" ht="14.25">
      <c r="A325" s="6"/>
      <c r="B325" s="6"/>
      <c r="C325" s="14"/>
      <c r="D325" s="3"/>
      <c r="E325" s="85"/>
    </row>
    <row r="326" spans="1:5" ht="14.25">
      <c r="A326" s="6"/>
      <c r="B326" s="6"/>
      <c r="C326" s="14"/>
      <c r="D326" s="3"/>
      <c r="E326" s="85"/>
    </row>
    <row r="327" spans="1:5" ht="14.25">
      <c r="A327" s="6"/>
      <c r="B327" s="6"/>
      <c r="C327" s="14"/>
      <c r="D327" s="3"/>
      <c r="E327" s="85"/>
    </row>
    <row r="328" spans="1:5" ht="14.25">
      <c r="A328" s="6"/>
      <c r="B328" s="6"/>
      <c r="C328" s="14"/>
      <c r="D328" s="3"/>
      <c r="E328" s="85"/>
    </row>
    <row r="329" spans="1:5" ht="14.25">
      <c r="A329" s="6"/>
      <c r="B329" s="6"/>
      <c r="C329" s="14"/>
      <c r="D329" s="3"/>
      <c r="E329" s="85"/>
    </row>
    <row r="330" spans="1:5" ht="14.25">
      <c r="A330" s="6"/>
      <c r="B330" s="6"/>
      <c r="C330" s="14"/>
      <c r="D330" s="3"/>
      <c r="E330" s="85"/>
    </row>
    <row r="331" spans="1:5" ht="14.25">
      <c r="A331" s="6"/>
      <c r="B331" s="6"/>
      <c r="C331" s="14"/>
      <c r="D331" s="3"/>
      <c r="E331" s="85"/>
    </row>
    <row r="332" spans="1:5" ht="14.25">
      <c r="A332" s="6"/>
      <c r="B332" s="6"/>
      <c r="C332" s="14"/>
      <c r="D332" s="3"/>
      <c r="E332" s="85"/>
    </row>
    <row r="333" spans="1:5" ht="14.25">
      <c r="A333" s="6"/>
      <c r="B333" s="6"/>
      <c r="C333" s="14"/>
      <c r="D333" s="3"/>
      <c r="E333" s="85"/>
    </row>
    <row r="334" spans="1:5" ht="14.25">
      <c r="A334" s="6"/>
      <c r="B334" s="6"/>
      <c r="C334" s="14"/>
      <c r="D334" s="3"/>
      <c r="E334" s="85"/>
    </row>
    <row r="335" spans="1:5" ht="14.25">
      <c r="A335" s="6"/>
      <c r="B335" s="6"/>
      <c r="C335" s="14"/>
      <c r="D335" s="3"/>
      <c r="E335" s="85"/>
    </row>
    <row r="336" spans="1:5" ht="14.25">
      <c r="A336" s="6"/>
      <c r="B336" s="6"/>
      <c r="C336" s="14"/>
      <c r="D336" s="3"/>
      <c r="E336" s="85"/>
    </row>
    <row r="355" spans="3:15" s="15" customFormat="1" ht="14.25">
      <c r="C355" s="1"/>
      <c r="D355" s="4"/>
      <c r="E355" s="8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97" spans="3:15" s="15" customFormat="1" ht="14.25">
      <c r="C397" s="1"/>
      <c r="D397" s="4"/>
      <c r="E397" s="8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</row>
    <row r="412" spans="3:15" s="15" customFormat="1" ht="14.25">
      <c r="C412" s="1"/>
      <c r="D412" s="4"/>
      <c r="E412" s="8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</row>
    <row r="420" spans="3:15" s="15" customFormat="1" ht="14.25">
      <c r="C420" s="1"/>
      <c r="D420" s="4"/>
      <c r="E420" s="8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</row>
  </sheetData>
  <sheetProtection/>
  <mergeCells count="10">
    <mergeCell ref="A114:E114"/>
    <mergeCell ref="A115:E115"/>
    <mergeCell ref="A116:E116"/>
    <mergeCell ref="A1:E1"/>
    <mergeCell ref="A2:E2"/>
    <mergeCell ref="A3:E3"/>
    <mergeCell ref="A4:A6"/>
    <mergeCell ref="B4:B6"/>
    <mergeCell ref="C4:C6"/>
    <mergeCell ref="D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Monika Jakubiak</cp:lastModifiedBy>
  <cp:lastPrinted>2020-09-29T15:34:05Z</cp:lastPrinted>
  <dcterms:created xsi:type="dcterms:W3CDTF">2011-03-30T19:35:27Z</dcterms:created>
  <dcterms:modified xsi:type="dcterms:W3CDTF">2022-05-09T06:41:25Z</dcterms:modified>
  <cp:category/>
  <cp:version/>
  <cp:contentType/>
  <cp:contentStatus/>
</cp:coreProperties>
</file>