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2024\usługi\47_ZIMA 2024-2027\zima2024-2027\"/>
    </mc:Choice>
  </mc:AlternateContent>
  <xr:revisionPtr revIDLastSave="0" documentId="13_ncr:1_{C5184E1C-7117-4247-9B38-8045939C09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rzątanie ulic" sheetId="1" r:id="rId1"/>
  </sheets>
  <calcPr calcId="181029"/>
</workbook>
</file>

<file path=xl/calcChain.xml><?xml version="1.0" encoding="utf-8"?>
<calcChain xmlns="http://schemas.openxmlformats.org/spreadsheetml/2006/main">
  <c r="D8" i="1" l="1"/>
  <c r="D58" i="1"/>
  <c r="C76" i="1" l="1"/>
  <c r="D14" i="1" l="1"/>
  <c r="D119" i="1" l="1"/>
  <c r="D90" i="1"/>
  <c r="D57" i="1"/>
  <c r="D72" i="1"/>
  <c r="D32" i="1"/>
  <c r="D106" i="1" l="1"/>
  <c r="D84" i="1"/>
  <c r="D7" i="1" l="1"/>
  <c r="D123" i="1" l="1"/>
  <c r="D125" i="1"/>
  <c r="D126" i="1"/>
  <c r="D124" i="1"/>
  <c r="D122" i="1"/>
  <c r="D46" i="1"/>
  <c r="D18" i="1"/>
  <c r="D21" i="1"/>
  <c r="D55" i="1" l="1"/>
  <c r="D31" i="1" l="1"/>
  <c r="D73" i="1" l="1"/>
  <c r="D40" i="1" l="1"/>
  <c r="D53" i="1"/>
  <c r="D141" i="1" l="1"/>
  <c r="D138" i="1"/>
  <c r="D120" i="1" l="1"/>
  <c r="D82" i="1"/>
  <c r="D105" i="1"/>
  <c r="D70" i="1"/>
  <c r="D114" i="1" l="1"/>
  <c r="C44" i="1"/>
  <c r="D45" i="1"/>
  <c r="D51" i="1"/>
  <c r="D52" i="1"/>
  <c r="D54" i="1"/>
  <c r="D50" i="1"/>
  <c r="D109" i="1" l="1"/>
  <c r="C92" i="1"/>
  <c r="D92" i="1" s="1"/>
  <c r="D79" i="1"/>
  <c r="D76" i="1"/>
  <c r="D71" i="1"/>
  <c r="C24" i="1"/>
  <c r="D24" i="1" s="1"/>
  <c r="D9" i="1"/>
  <c r="D10" i="1"/>
  <c r="D11" i="1"/>
  <c r="D12" i="1"/>
  <c r="D13" i="1"/>
  <c r="D15" i="1"/>
  <c r="D16" i="1"/>
  <c r="D17" i="1"/>
  <c r="D19" i="1"/>
  <c r="D20" i="1"/>
  <c r="D22" i="1"/>
  <c r="D23" i="1"/>
  <c r="D25" i="1"/>
  <c r="D27" i="1"/>
  <c r="D28" i="1"/>
  <c r="D29" i="1"/>
  <c r="D30" i="1"/>
  <c r="D33" i="1"/>
  <c r="D34" i="1"/>
  <c r="D35" i="1"/>
  <c r="D36" i="1"/>
  <c r="D37" i="1"/>
  <c r="D38" i="1"/>
  <c r="D39" i="1"/>
  <c r="D41" i="1"/>
  <c r="D42" i="1"/>
  <c r="D43" i="1"/>
  <c r="D44" i="1"/>
  <c r="D47" i="1"/>
  <c r="D48" i="1"/>
  <c r="D49" i="1"/>
  <c r="D135" i="1" l="1"/>
  <c r="D134" i="1"/>
  <c r="D133" i="1"/>
  <c r="D142" i="1"/>
  <c r="D143" i="1"/>
  <c r="D110" i="1"/>
  <c r="D111" i="1"/>
  <c r="D112" i="1"/>
  <c r="D113" i="1"/>
  <c r="D130" i="1"/>
  <c r="D128" i="1"/>
  <c r="D121" i="1"/>
  <c r="C118" i="1"/>
  <c r="D118" i="1" s="1"/>
  <c r="D117" i="1"/>
  <c r="D116" i="1"/>
  <c r="D140" i="1" l="1"/>
  <c r="D66" i="1"/>
  <c r="D139" i="1" l="1"/>
  <c r="D77" i="1"/>
  <c r="D78" i="1"/>
  <c r="D65" i="1"/>
  <c r="D93" i="1"/>
  <c r="D137" i="1"/>
  <c r="D136" i="1"/>
  <c r="D132" i="1"/>
  <c r="D87" i="1"/>
  <c r="D88" i="1"/>
  <c r="D89" i="1"/>
  <c r="D91" i="1"/>
  <c r="D94" i="1"/>
  <c r="D95" i="1"/>
  <c r="D96" i="1"/>
  <c r="D97" i="1"/>
  <c r="D98" i="1"/>
  <c r="D99" i="1"/>
  <c r="D100" i="1"/>
  <c r="D101" i="1"/>
  <c r="D102" i="1"/>
  <c r="D103" i="1"/>
  <c r="D104" i="1"/>
  <c r="D107" i="1"/>
  <c r="D86" i="1"/>
  <c r="D80" i="1"/>
  <c r="D81" i="1"/>
  <c r="D83" i="1"/>
  <c r="D75" i="1"/>
  <c r="D60" i="1"/>
  <c r="D61" i="1"/>
  <c r="D62" i="1"/>
  <c r="D63" i="1"/>
  <c r="D64" i="1"/>
  <c r="D67" i="1"/>
  <c r="D68" i="1"/>
  <c r="D69" i="1"/>
  <c r="D59" i="1"/>
  <c r="D144" i="1" l="1"/>
</calcChain>
</file>

<file path=xl/sharedStrings.xml><?xml version="1.0" encoding="utf-8"?>
<sst xmlns="http://schemas.openxmlformats.org/spreadsheetml/2006/main" count="148" uniqueCount="138">
  <si>
    <t>SIECHNICE</t>
  </si>
  <si>
    <t>ŚWIĘTA KATARZYNA</t>
  </si>
  <si>
    <t>ŻERNIKI WROCŁAWSKIE</t>
  </si>
  <si>
    <t>RADWANICE</t>
  </si>
  <si>
    <t>długość ulicy
[km]</t>
  </si>
  <si>
    <t>POZOSTAŁE MIEJSCOWOŚCI</t>
  </si>
  <si>
    <t>KOTOWICE</t>
  </si>
  <si>
    <t>ulica</t>
  </si>
  <si>
    <t>ul. Lawendowa - jednostronnie</t>
  </si>
  <si>
    <t>ul. Żeromskiego - jednostronnie</t>
  </si>
  <si>
    <t>IWINY</t>
  </si>
  <si>
    <t>TRESTNO</t>
  </si>
  <si>
    <t>BLIZANOWICE</t>
  </si>
  <si>
    <t>A</t>
  </si>
  <si>
    <t>B</t>
  </si>
  <si>
    <t>C</t>
  </si>
  <si>
    <t>ul. Kolejowa - dwustronnie</t>
  </si>
  <si>
    <t>ul. Szkolna - dwustronnie</t>
  </si>
  <si>
    <t>ul. Kościelna - dwustronnie</t>
  </si>
  <si>
    <t>ul. Ciepłownicza - dwustronnie</t>
  </si>
  <si>
    <t>ul. Fabryczna - dwustronnie</t>
  </si>
  <si>
    <t>ul. Piastów Śląskich/Ks. Anny z Przemyślidów - dwustronnie</t>
  </si>
  <si>
    <t>ul. Jana Pawła II - dwustronnie</t>
  </si>
  <si>
    <t>ul. Zacisze - dwustronnie</t>
  </si>
  <si>
    <t>ul. Jarzębinowa - dwustronnie</t>
  </si>
  <si>
    <t>ul. Staszica - dwustronnie</t>
  </si>
  <si>
    <t>ul. K. Stanisława Danickiego - dwustronnie</t>
  </si>
  <si>
    <t>ul. Słoneczna - dwustronnie</t>
  </si>
  <si>
    <t>ul. Kwiatkowskiego - dwustronnie (dwa pasy)</t>
  </si>
  <si>
    <t>ul. 1 Maja - dwustronnie</t>
  </si>
  <si>
    <t>ul. Świętej Katarzyny - dwustronnie</t>
  </si>
  <si>
    <t>ul. Grabskiego - dwustronnie</t>
  </si>
  <si>
    <t>ul. Gimnazjalna - dwustronnie</t>
  </si>
  <si>
    <t>ul. Piłsudskiego - dwustronnie</t>
  </si>
  <si>
    <t>ul. Graniczna - dwustronnie</t>
  </si>
  <si>
    <t>ul. Włościańska - dwustronnie</t>
  </si>
  <si>
    <t>ul. Mieszczańska - dwustronnie</t>
  </si>
  <si>
    <t>ul. Osiedlowa - dwustronnie</t>
  </si>
  <si>
    <t>ul. Chabrowa - dwustronnie</t>
  </si>
  <si>
    <t>ul. Kwiatowa - dwustronnie</t>
  </si>
  <si>
    <t>ul. ks. J. Popiełuszki - dwustronnie</t>
  </si>
  <si>
    <t>ul. Modrzewiowa - dwustronnie</t>
  </si>
  <si>
    <t>ul. Letnia - dwustronnie</t>
  </si>
  <si>
    <t>ul. Lwowska - dwustronnie</t>
  </si>
  <si>
    <t>ul. Wiosenna - dwustronnie</t>
  </si>
  <si>
    <t>ul. Energetyczna - dwustronnie</t>
  </si>
  <si>
    <t>ul. Sienkiewicza - dwustronnie</t>
  </si>
  <si>
    <t>ul. Sadowa - dwustronnie</t>
  </si>
  <si>
    <t>ul. Wiśniowa - dwustronnie</t>
  </si>
  <si>
    <t>ul. Dąbrowskiego - dwustronnie</t>
  </si>
  <si>
    <t>ul. Strażacka - dwustronnie</t>
  </si>
  <si>
    <t>ul. Różana - dwustronnie</t>
  </si>
  <si>
    <t xml:space="preserve">ul. Kolejowa - dwustronnie </t>
  </si>
  <si>
    <t>ul. Parkowa - dwustronnie</t>
  </si>
  <si>
    <t>ul. Skowronkowa - dwustronnie</t>
  </si>
  <si>
    <t>ul. Zasłuczańska - dwustronnie</t>
  </si>
  <si>
    <t>ul. Kanarkowa - dwustronnie</t>
  </si>
  <si>
    <t>ul. Długosza - od Strzelińskiej do Kanarkowej - dwustronnie, od Kanarkowej do Wrocławskiej - jednostronnie</t>
  </si>
  <si>
    <t>ul. Konopnickiej - dwustronnie</t>
  </si>
  <si>
    <t>ul. Starowiejska - od Wrocławskiej do Bzowej - dwustronnie, od Polnej do Wałowej - jednostronnie</t>
  </si>
  <si>
    <t>ul. Wałowa - dwustronnie</t>
  </si>
  <si>
    <t>ul. Mickiewicza - dwustronnie</t>
  </si>
  <si>
    <t>ul. Skrajna - dwustronnie</t>
  </si>
  <si>
    <t>ul. Gałczyńskiego - dwustronnie</t>
  </si>
  <si>
    <t>ul. Reja - dwustronnie</t>
  </si>
  <si>
    <t>ul. Pogodna - dwustronnie</t>
  </si>
  <si>
    <t>ul. Radosna - dwustronnie</t>
  </si>
  <si>
    <t>ul. Parafialna - dwustronnie</t>
  </si>
  <si>
    <t>ul. Poprzeczna - dwustronnie</t>
  </si>
  <si>
    <t>ul. Kościuszki - dwustronnie</t>
  </si>
  <si>
    <t>ul. Kościelna - od Glównej do Ogrodowej -  jednostronnie</t>
  </si>
  <si>
    <t>ul. Glówna - od Spacerowej do Ogrodowej - jednostronnie</t>
  </si>
  <si>
    <t>ul. Ogrodowa - od Kościelnej do Głównej - jednostronnie</t>
  </si>
  <si>
    <t>ul. Leśna - od Spacerowej do Klonowej -  jednostronnie</t>
  </si>
  <si>
    <t>Blizanowice - od WOW do pętli autobusowej - dwustronnie</t>
  </si>
  <si>
    <t>ul. Nadodrzańska - od pętli autobusowej do numeru domu 5 - dwustronnie</t>
  </si>
  <si>
    <t>ul. Brochowska - od Kościuszki do Wrocławia - jednostronnie, naprzemiennie</t>
  </si>
  <si>
    <t>ul. Kościuszki - od ul. Kolejowej do ul. Leśnej - dwustronnie</t>
  </si>
  <si>
    <t>ul. Kościuszki - od ul. Kolejowej do ul. Zielonej   - jednostronnie</t>
  </si>
  <si>
    <t>ul. Herberta - dwustronnie</t>
  </si>
  <si>
    <t>ul. Stawowa - od przejazdu do WOW - dwustronnie</t>
  </si>
  <si>
    <t>ul. T. Kościuszki - za WOW - jednostronnie</t>
  </si>
  <si>
    <t>całkowita długość przy jednokrotnym sprzątaniu jezdni z dwóch lub jednej strony
[km]</t>
  </si>
  <si>
    <t>ul. Główna - od ul. Granicznej do ul. Żernickiej - dwustronnie</t>
  </si>
  <si>
    <t>ul. Główna - od ul. Żernickiej do ul. Lipowej - dwustronnie</t>
  </si>
  <si>
    <t>ul. Szkolna - od  Wrocławskiej do Katarzyńskiej - dwustronnie</t>
  </si>
  <si>
    <t>ul. Spacerowa - od wjazdu do Głównej - jednostronnie, na odcinku od Kolejowej do Leśnej - dwustronnie</t>
  </si>
  <si>
    <t>ul. Polna - od ul. Fabrycznej do nieruchomości numeru 1 na ul. Polnej - dwustronnie</t>
  </si>
  <si>
    <t>ul. Cicha  - dwustronnie</t>
  </si>
  <si>
    <t>ul. Sportowa - dwustronnie</t>
  </si>
  <si>
    <t>ul. Henryka III - od ul. Piłsudskiego do ul. Sienkiewicza - dwustronnie</t>
  </si>
  <si>
    <t>ul. Kolejowa 8a – 8c - dwustronnie</t>
  </si>
  <si>
    <t>ul. Cmnetarna - przy wjeździe z ul. Głownej oraz od przystanku do cmentarza -  jednostronnie</t>
  </si>
  <si>
    <r>
      <rPr>
        <b/>
        <sz val="11"/>
        <rFont val="Arial"/>
        <family val="2"/>
        <charset val="238"/>
      </rPr>
      <t xml:space="preserve">Zębice - </t>
    </r>
    <r>
      <rPr>
        <sz val="11"/>
        <rFont val="Arial"/>
        <family val="2"/>
        <charset val="238"/>
      </rPr>
      <t>ul. B. Prusa od ul. Trzech Lip do końca Zębic w kierunku na Sulimów - dwustronnie</t>
    </r>
  </si>
  <si>
    <r>
      <rPr>
        <b/>
        <sz val="11"/>
        <rFont val="Arial"/>
        <family val="2"/>
        <charset val="238"/>
      </rPr>
      <t xml:space="preserve">Groblice - </t>
    </r>
    <r>
      <rPr>
        <sz val="11"/>
        <rFont val="Arial"/>
        <family val="2"/>
        <charset val="238"/>
      </rPr>
      <t>ul. Kotowicka (od Opolska do Łąkowa)  - dwustronnie</t>
    </r>
  </si>
  <si>
    <r>
      <rPr>
        <b/>
        <sz val="11"/>
        <rFont val="Arial"/>
        <family val="2"/>
        <charset val="238"/>
      </rPr>
      <t xml:space="preserve">Groblice - </t>
    </r>
    <r>
      <rPr>
        <sz val="11"/>
        <rFont val="Arial"/>
        <family val="2"/>
        <charset val="238"/>
      </rPr>
      <t>ul. Kolejowa (od Opolska do Zacisze) - dwustronnie</t>
    </r>
  </si>
  <si>
    <r>
      <t xml:space="preserve">Sulimów - </t>
    </r>
    <r>
      <rPr>
        <sz val="11"/>
        <rFont val="Arial"/>
        <family val="2"/>
        <charset val="238"/>
      </rPr>
      <t>ul. J. Kochanowskiego w zakresie od wjazdu od strony Św. Katarzyny do wyjazdu na Szostakowice - dwustronnie</t>
    </r>
  </si>
  <si>
    <r>
      <t>Łukaszowice</t>
    </r>
    <r>
      <rPr>
        <sz val="11"/>
        <rFont val="Arial"/>
        <family val="2"/>
        <charset val="238"/>
      </rPr>
      <t>, ul. S. Okrzei  od ul. Wiosennej do wyjazdu na Ozorzyce - dwustronnie</t>
    </r>
  </si>
  <si>
    <r>
      <rPr>
        <b/>
        <sz val="11"/>
        <rFont val="Arial"/>
        <family val="2"/>
        <charset val="238"/>
      </rPr>
      <t xml:space="preserve">Bogusławice - </t>
    </r>
    <r>
      <rPr>
        <sz val="11"/>
        <rFont val="Arial"/>
        <family val="2"/>
        <charset val="238"/>
      </rPr>
      <t>ul. 1 Maja - dwustronnie</t>
    </r>
  </si>
  <si>
    <r>
      <t xml:space="preserve">Biestrzyków - </t>
    </r>
    <r>
      <rPr>
        <sz val="11"/>
        <rFont val="Arial"/>
        <family val="2"/>
        <charset val="238"/>
      </rPr>
      <t>ul. Lipowa (od Akacjowej do Jesionowej) - dwustronnie, od Jesionowej do Wrocławskiej - jednostronnie</t>
    </r>
  </si>
  <si>
    <r>
      <t xml:space="preserve">Ozorzyce - </t>
    </r>
    <r>
      <rPr>
        <sz val="11"/>
        <rFont val="Arial"/>
        <family val="2"/>
        <charset val="238"/>
      </rPr>
      <t>ul. Z. Krasińskiego - jednostronnie</t>
    </r>
  </si>
  <si>
    <r>
      <t xml:space="preserve">Łukaszowice, </t>
    </r>
    <r>
      <rPr>
        <sz val="11"/>
        <rFont val="Arial"/>
        <family val="2"/>
        <charset val="238"/>
      </rPr>
      <t>ul. Lipowa - dwustronnie</t>
    </r>
  </si>
  <si>
    <r>
      <rPr>
        <b/>
        <sz val="11"/>
        <rFont val="Arial"/>
        <family val="2"/>
        <charset val="238"/>
      </rPr>
      <t xml:space="preserve">Bogusławice - </t>
    </r>
    <r>
      <rPr>
        <sz val="11"/>
        <rFont val="Arial"/>
        <family val="2"/>
        <charset val="238"/>
      </rPr>
      <t xml:space="preserve">ul. Jagełły - dwustronnie </t>
    </r>
  </si>
  <si>
    <t>ul. Żernicka - od ul. Głównej do ul. Różanej - dwustronnie, od ul. Różanej do ul. Bukowej- jednostronnie</t>
  </si>
  <si>
    <t>ul. Krótka- dwustronnie</t>
  </si>
  <si>
    <t>ul. Broniewskiego - dwustronnie</t>
  </si>
  <si>
    <t>ul. Miodowa - dwustronnie</t>
  </si>
  <si>
    <t>ul. Powstańców Śląskich - dwustronnie</t>
  </si>
  <si>
    <t>łącznik między ul. Kościuszki a ul. Henryka III</t>
  </si>
  <si>
    <t>ul. T. Kościuszki - od ul. Stawowej do ul. Opolskiej - dwustronnie</t>
  </si>
  <si>
    <t>ul. Polna - od młynu do mostu - jednostronnie , most dwustronnie</t>
  </si>
  <si>
    <t>ul. Polna - dwustronnie</t>
  </si>
  <si>
    <t>zatoczka przy ul. Piłsudskiego - po stronie miejsc równoległych</t>
  </si>
  <si>
    <t>ul. Zachodnia - dwustronnie</t>
  </si>
  <si>
    <t>ul. Rataja - dwustronnie</t>
  </si>
  <si>
    <t>ul. Fieldorfa - dwustronnie</t>
  </si>
  <si>
    <t>ul. Św. Judy Tadeusza - dwustronnie</t>
  </si>
  <si>
    <t>ul. Św. Rity - dwustronnie</t>
  </si>
  <si>
    <t>ul. I.J.Paderewskiego - dwustronnie</t>
  </si>
  <si>
    <t>ul. Św. Jacka - dwustronnie</t>
  </si>
  <si>
    <r>
      <rPr>
        <b/>
        <sz val="11"/>
        <rFont val="Arial"/>
        <family val="2"/>
        <charset val="238"/>
      </rPr>
      <t xml:space="preserve">Biestrzyków - </t>
    </r>
    <r>
      <rPr>
        <sz val="11"/>
        <rFont val="Arial"/>
        <family val="2"/>
        <charset val="238"/>
      </rPr>
      <t>ul. Akacjowa - od ul. Parkowej do ul. Lipowej - jednostronnie</t>
    </r>
  </si>
  <si>
    <t>ul. Sportowa nowa - dwustronnie ręczne</t>
  </si>
  <si>
    <t>Węzeł Multimodalny - dwustronnie</t>
  </si>
  <si>
    <t>ul. Wyspiańskiego - dwustronnie</t>
  </si>
  <si>
    <t>ul. Świętego Krzyża - jednostronnie</t>
  </si>
  <si>
    <t>ul. Łąkowa - jednostronnie</t>
  </si>
  <si>
    <t>ul. Gwiaździsta - dwustronnie</t>
  </si>
  <si>
    <t>ul. Szeroka - dwustronnie</t>
  </si>
  <si>
    <t>ul. Słoneczna - jednostronnie</t>
  </si>
  <si>
    <t>ul. Jesionowa - dwustronnie</t>
  </si>
  <si>
    <t>SUMA :</t>
  </si>
  <si>
    <t>ul. Wrocławska - od Kolejowej do Sadowej - dwustronnie, od Kolejowej do koscioła - jednostronnie, do Poziomkowej -  jednostronnie</t>
  </si>
  <si>
    <r>
      <rPr>
        <b/>
        <sz val="11"/>
        <rFont val="Arial"/>
        <family val="2"/>
        <charset val="238"/>
      </rPr>
      <t xml:space="preserve">Zębice - </t>
    </r>
    <r>
      <rPr>
        <sz val="11"/>
        <rFont val="Arial"/>
        <family val="2"/>
        <charset val="238"/>
      </rPr>
      <t>ul. B. Prusa od ul. Spacerowej do ul.Polnej - jednostronnie</t>
    </r>
  </si>
  <si>
    <t>Węzeł Multimodalny - dwustronnie - drugie sprzątanie</t>
  </si>
  <si>
    <t>Węzeł Multimodalny - dwustronnie - 2 sprzątnie</t>
  </si>
  <si>
    <t>Obmiar  jezdnie -  2024 r.</t>
  </si>
  <si>
    <t xml:space="preserve">                                  Sprzatanie pozimowe</t>
  </si>
  <si>
    <t>Załącznik nr  4   - wykaz jezdni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</si>
</sst>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b/>
      <sz val="11"/>
      <color theme="1"/>
      <name val="Czcionka tekstu podstawowego"/>
      <charset val="238"/>
    </font>
    <font>
      <sz val="10.5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0" fontId="8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6"/>
  <sheetViews>
    <sheetView tabSelected="1" zoomScale="55" zoomScaleNormal="55" workbookViewId="0">
      <pane ySplit="5" topLeftCell="A94" activePane="bottomLeft" state="frozen"/>
      <selection pane="bottomLeft" activeCell="A3" sqref="A3:B3"/>
    </sheetView>
  </sheetViews>
  <sheetFormatPr defaultColWidth="9" defaultRowHeight="15.75"/>
  <cols>
    <col min="1" max="1" width="9" style="8"/>
    <col min="2" max="2" width="59.75" style="6" customWidth="1"/>
    <col min="3" max="3" width="7.875" style="5" customWidth="1"/>
    <col min="4" max="4" width="19" style="7" customWidth="1"/>
    <col min="5" max="5" width="10.75" customWidth="1"/>
    <col min="6" max="10" width="11" customWidth="1"/>
    <col min="11" max="11" width="66.375" customWidth="1"/>
    <col min="12" max="13" width="38" customWidth="1"/>
    <col min="19" max="16384" width="9" style="7"/>
  </cols>
  <sheetData>
    <row r="1" spans="1:18">
      <c r="B1" s="6" t="s">
        <v>136</v>
      </c>
    </row>
    <row r="2" spans="1:18" ht="14.25" customHeight="1">
      <c r="A2" s="39" t="s">
        <v>135</v>
      </c>
      <c r="B2" s="39"/>
      <c r="C2" s="39"/>
      <c r="D2" s="39"/>
    </row>
    <row r="3" spans="1:18" ht="14.25" customHeight="1">
      <c r="A3" s="40" t="s">
        <v>137</v>
      </c>
      <c r="B3" s="40"/>
      <c r="C3" s="1"/>
      <c r="D3" s="1"/>
    </row>
    <row r="4" spans="1:18" s="1" customFormat="1" ht="15">
      <c r="B4" s="1" t="s">
        <v>13</v>
      </c>
      <c r="C4" s="1" t="s">
        <v>14</v>
      </c>
      <c r="D4" s="1" t="s">
        <v>15</v>
      </c>
      <c r="E4"/>
      <c r="F4"/>
      <c r="G4"/>
      <c r="H4"/>
      <c r="I4"/>
      <c r="J4"/>
      <c r="K4"/>
      <c r="L4"/>
      <c r="M4"/>
      <c r="N4"/>
      <c r="O4"/>
      <c r="P4"/>
      <c r="Q4"/>
      <c r="R4"/>
    </row>
    <row r="5" spans="1:18" ht="85.5">
      <c r="A5" s="4"/>
      <c r="B5" s="13" t="s">
        <v>7</v>
      </c>
      <c r="C5" s="2" t="s">
        <v>4</v>
      </c>
      <c r="D5" s="2" t="s">
        <v>82</v>
      </c>
    </row>
    <row r="6" spans="1:18" ht="28.5" customHeight="1">
      <c r="A6" s="4">
        <v>1</v>
      </c>
      <c r="B6" s="45" t="s">
        <v>0</v>
      </c>
      <c r="C6" s="45"/>
      <c r="D6" s="11"/>
    </row>
    <row r="7" spans="1:18" ht="14.25">
      <c r="A7" s="41"/>
      <c r="B7" s="22" t="s">
        <v>122</v>
      </c>
      <c r="C7" s="3">
        <v>0.4</v>
      </c>
      <c r="D7" s="3">
        <f t="shared" ref="D7:D23" si="0">C7*2</f>
        <v>0.8</v>
      </c>
    </row>
    <row r="8" spans="1:18" ht="14.25">
      <c r="A8" s="42"/>
      <c r="B8" s="34" t="s">
        <v>134</v>
      </c>
      <c r="C8" s="29">
        <v>0.4</v>
      </c>
      <c r="D8" s="29">
        <f t="shared" ref="D8" si="1">C8*2</f>
        <v>0.8</v>
      </c>
    </row>
    <row r="9" spans="1:18" ht="14.25">
      <c r="A9" s="42"/>
      <c r="B9" s="21" t="s">
        <v>16</v>
      </c>
      <c r="C9" s="14">
        <v>0.6</v>
      </c>
      <c r="D9" s="3">
        <f t="shared" si="0"/>
        <v>1.2</v>
      </c>
    </row>
    <row r="10" spans="1:18" ht="15.75" customHeight="1">
      <c r="A10" s="42"/>
      <c r="B10" s="21" t="s">
        <v>17</v>
      </c>
      <c r="C10" s="14">
        <v>0.53</v>
      </c>
      <c r="D10" s="3">
        <f t="shared" si="0"/>
        <v>1.06</v>
      </c>
    </row>
    <row r="11" spans="1:18" ht="14.25">
      <c r="A11" s="42"/>
      <c r="B11" s="21" t="s">
        <v>18</v>
      </c>
      <c r="C11" s="14">
        <v>0.4</v>
      </c>
      <c r="D11" s="3">
        <f t="shared" si="0"/>
        <v>0.8</v>
      </c>
    </row>
    <row r="12" spans="1:18" ht="14.25">
      <c r="A12" s="42"/>
      <c r="B12" s="21" t="s">
        <v>19</v>
      </c>
      <c r="C12" s="14">
        <v>0.33</v>
      </c>
      <c r="D12" s="3">
        <f t="shared" si="0"/>
        <v>0.66</v>
      </c>
    </row>
    <row r="13" spans="1:18" ht="15.75" customHeight="1">
      <c r="A13" s="42"/>
      <c r="B13" s="21" t="s">
        <v>20</v>
      </c>
      <c r="C13" s="14">
        <v>0.43</v>
      </c>
      <c r="D13" s="3">
        <f t="shared" si="0"/>
        <v>0.86</v>
      </c>
    </row>
    <row r="14" spans="1:18" ht="15.75" customHeight="1">
      <c r="A14" s="42"/>
      <c r="B14" s="21" t="s">
        <v>129</v>
      </c>
      <c r="C14" s="14">
        <v>0.08</v>
      </c>
      <c r="D14" s="3">
        <f t="shared" si="0"/>
        <v>0.16</v>
      </c>
    </row>
    <row r="15" spans="1:18" ht="14.25" customHeight="1">
      <c r="A15" s="42"/>
      <c r="B15" s="21" t="s">
        <v>21</v>
      </c>
      <c r="C15" s="14">
        <v>0.83</v>
      </c>
      <c r="D15" s="3">
        <f t="shared" si="0"/>
        <v>1.66</v>
      </c>
    </row>
    <row r="16" spans="1:18" ht="14.25">
      <c r="A16" s="42"/>
      <c r="B16" s="21" t="s">
        <v>22</v>
      </c>
      <c r="C16" s="14">
        <v>0.34</v>
      </c>
      <c r="D16" s="3">
        <f t="shared" si="0"/>
        <v>0.68</v>
      </c>
    </row>
    <row r="17" spans="1:4" ht="14.25">
      <c r="A17" s="42"/>
      <c r="B17" s="21" t="s">
        <v>26</v>
      </c>
      <c r="C17" s="14">
        <v>0.1</v>
      </c>
      <c r="D17" s="3">
        <f t="shared" si="0"/>
        <v>0.2</v>
      </c>
    </row>
    <row r="18" spans="1:4" ht="14.25">
      <c r="A18" s="42"/>
      <c r="B18" s="21" t="s">
        <v>115</v>
      </c>
      <c r="C18" s="14">
        <v>0.09</v>
      </c>
      <c r="D18" s="3">
        <f t="shared" si="0"/>
        <v>0.18</v>
      </c>
    </row>
    <row r="19" spans="1:4" ht="14.25">
      <c r="A19" s="42"/>
      <c r="B19" s="21" t="s">
        <v>25</v>
      </c>
      <c r="C19" s="14">
        <v>0.56000000000000005</v>
      </c>
      <c r="D19" s="3">
        <f t="shared" si="0"/>
        <v>1.1200000000000001</v>
      </c>
    </row>
    <row r="20" spans="1:4" ht="14.25">
      <c r="A20" s="42"/>
      <c r="B20" s="21" t="s">
        <v>24</v>
      </c>
      <c r="C20" s="14">
        <v>0.6</v>
      </c>
      <c r="D20" s="3">
        <f t="shared" si="0"/>
        <v>1.2</v>
      </c>
    </row>
    <row r="21" spans="1:4" ht="15.75" customHeight="1">
      <c r="A21" s="42"/>
      <c r="B21" s="21" t="s">
        <v>114</v>
      </c>
      <c r="C21" s="14">
        <v>0.15</v>
      </c>
      <c r="D21" s="3">
        <f t="shared" si="0"/>
        <v>0.3</v>
      </c>
    </row>
    <row r="22" spans="1:4" ht="15.75" customHeight="1">
      <c r="A22" s="42"/>
      <c r="B22" s="21" t="s">
        <v>23</v>
      </c>
      <c r="C22" s="14">
        <v>0.85</v>
      </c>
      <c r="D22" s="3">
        <f t="shared" si="0"/>
        <v>1.7</v>
      </c>
    </row>
    <row r="23" spans="1:4" ht="15.75" customHeight="1">
      <c r="A23" s="42"/>
      <c r="B23" s="21" t="s">
        <v>27</v>
      </c>
      <c r="C23" s="14">
        <v>0.19</v>
      </c>
      <c r="D23" s="3">
        <f t="shared" si="0"/>
        <v>0.38</v>
      </c>
    </row>
    <row r="24" spans="1:4" ht="14.25">
      <c r="A24" s="42"/>
      <c r="B24" s="21" t="s">
        <v>28</v>
      </c>
      <c r="C24" s="14">
        <f>0.97</f>
        <v>0.97</v>
      </c>
      <c r="D24" s="3">
        <f>C24*4</f>
        <v>3.88</v>
      </c>
    </row>
    <row r="25" spans="1:4" ht="15.75" customHeight="1">
      <c r="A25" s="42"/>
      <c r="B25" s="21" t="s">
        <v>29</v>
      </c>
      <c r="C25" s="14">
        <v>0.7</v>
      </c>
      <c r="D25" s="3">
        <f>C25*2</f>
        <v>1.4</v>
      </c>
    </row>
    <row r="26" spans="1:4" ht="15.75" customHeight="1">
      <c r="A26" s="42"/>
      <c r="B26" s="21" t="s">
        <v>108</v>
      </c>
      <c r="C26" s="14">
        <v>0.23</v>
      </c>
      <c r="D26" s="3">
        <v>0.46</v>
      </c>
    </row>
    <row r="27" spans="1:4" ht="14.25">
      <c r="A27" s="42"/>
      <c r="B27" s="35" t="s">
        <v>30</v>
      </c>
      <c r="C27" s="36">
        <v>0.57999999999999996</v>
      </c>
      <c r="D27" s="29">
        <f t="shared" ref="D27:D40" si="2">C27*2</f>
        <v>1.1599999999999999</v>
      </c>
    </row>
    <row r="28" spans="1:4" ht="14.25">
      <c r="A28" s="42"/>
      <c r="B28" s="21" t="s">
        <v>31</v>
      </c>
      <c r="C28" s="14">
        <v>0.57999999999999996</v>
      </c>
      <c r="D28" s="3">
        <f t="shared" si="2"/>
        <v>1.1599999999999999</v>
      </c>
    </row>
    <row r="29" spans="1:4" ht="15.75" customHeight="1">
      <c r="A29" s="42"/>
      <c r="B29" s="21" t="s">
        <v>32</v>
      </c>
      <c r="C29" s="14">
        <v>0.35</v>
      </c>
      <c r="D29" s="3">
        <f t="shared" si="2"/>
        <v>0.7</v>
      </c>
    </row>
    <row r="30" spans="1:4" ht="14.25">
      <c r="A30" s="42"/>
      <c r="B30" s="21" t="s">
        <v>33</v>
      </c>
      <c r="C30" s="14">
        <v>0.42</v>
      </c>
      <c r="D30" s="3">
        <f t="shared" si="2"/>
        <v>0.84</v>
      </c>
    </row>
    <row r="31" spans="1:4" ht="14.25">
      <c r="A31" s="42"/>
      <c r="B31" s="21" t="s">
        <v>112</v>
      </c>
      <c r="C31" s="14">
        <v>0.22</v>
      </c>
      <c r="D31" s="3">
        <f>C31*1</f>
        <v>0.22</v>
      </c>
    </row>
    <row r="32" spans="1:4" ht="15.75" customHeight="1">
      <c r="A32" s="42"/>
      <c r="B32" s="21" t="s">
        <v>124</v>
      </c>
      <c r="C32" s="14">
        <v>0.47</v>
      </c>
      <c r="D32" s="3">
        <f>C32*1</f>
        <v>0.47</v>
      </c>
    </row>
    <row r="33" spans="1:4" ht="15.75" customHeight="1">
      <c r="A33" s="42"/>
      <c r="B33" s="21" t="s">
        <v>34</v>
      </c>
      <c r="C33" s="14">
        <v>0.32</v>
      </c>
      <c r="D33" s="3">
        <f t="shared" si="2"/>
        <v>0.64</v>
      </c>
    </row>
    <row r="34" spans="1:4" ht="15.75" customHeight="1">
      <c r="A34" s="42"/>
      <c r="B34" s="21" t="s">
        <v>35</v>
      </c>
      <c r="C34" s="14">
        <v>0.15</v>
      </c>
      <c r="D34" s="3">
        <f t="shared" si="2"/>
        <v>0.3</v>
      </c>
    </row>
    <row r="35" spans="1:4" ht="15.75" customHeight="1">
      <c r="A35" s="42"/>
      <c r="B35" s="21" t="s">
        <v>36</v>
      </c>
      <c r="C35" s="14">
        <v>0.19</v>
      </c>
      <c r="D35" s="3">
        <f t="shared" si="2"/>
        <v>0.38</v>
      </c>
    </row>
    <row r="36" spans="1:4" ht="14.25">
      <c r="A36" s="42"/>
      <c r="B36" s="21" t="s">
        <v>37</v>
      </c>
      <c r="C36" s="14">
        <v>0.38</v>
      </c>
      <c r="D36" s="3">
        <f t="shared" si="2"/>
        <v>0.76</v>
      </c>
    </row>
    <row r="37" spans="1:4" ht="14.25">
      <c r="A37" s="42"/>
      <c r="B37" s="21" t="s">
        <v>38</v>
      </c>
      <c r="C37" s="14">
        <v>0.09</v>
      </c>
      <c r="D37" s="3">
        <f t="shared" si="2"/>
        <v>0.18</v>
      </c>
    </row>
    <row r="38" spans="1:4" ht="15.75" customHeight="1">
      <c r="A38" s="42"/>
      <c r="B38" s="21" t="s">
        <v>39</v>
      </c>
      <c r="C38" s="14">
        <v>0.25</v>
      </c>
      <c r="D38" s="3">
        <f t="shared" si="2"/>
        <v>0.5</v>
      </c>
    </row>
    <row r="39" spans="1:4" ht="14.25" customHeight="1">
      <c r="A39" s="42"/>
      <c r="B39" s="21" t="s">
        <v>80</v>
      </c>
      <c r="C39" s="14">
        <v>0.32</v>
      </c>
      <c r="D39" s="3">
        <f t="shared" si="2"/>
        <v>0.64</v>
      </c>
    </row>
    <row r="40" spans="1:4" ht="14.25" customHeight="1">
      <c r="A40" s="42"/>
      <c r="B40" s="21" t="s">
        <v>109</v>
      </c>
      <c r="C40" s="14">
        <v>0.7</v>
      </c>
      <c r="D40" s="3">
        <f t="shared" si="2"/>
        <v>1.4</v>
      </c>
    </row>
    <row r="41" spans="1:4" ht="15.75" customHeight="1">
      <c r="A41" s="42"/>
      <c r="B41" s="21" t="s">
        <v>81</v>
      </c>
      <c r="C41" s="14">
        <v>0.38</v>
      </c>
      <c r="D41" s="3">
        <f>C41*1</f>
        <v>0.38</v>
      </c>
    </row>
    <row r="42" spans="1:4" ht="15.75" customHeight="1">
      <c r="A42" s="42"/>
      <c r="B42" s="21" t="s">
        <v>40</v>
      </c>
      <c r="C42" s="14">
        <v>0.13</v>
      </c>
      <c r="D42" s="3">
        <f t="shared" ref="D42:D48" si="3">C42*2</f>
        <v>0.26</v>
      </c>
    </row>
    <row r="43" spans="1:4" ht="14.25">
      <c r="A43" s="42"/>
      <c r="B43" s="21" t="s">
        <v>41</v>
      </c>
      <c r="C43" s="14">
        <v>0.25</v>
      </c>
      <c r="D43" s="3">
        <f t="shared" si="3"/>
        <v>0.5</v>
      </c>
    </row>
    <row r="44" spans="1:4" ht="14.25">
      <c r="A44" s="42"/>
      <c r="B44" s="21" t="s">
        <v>90</v>
      </c>
      <c r="C44" s="14">
        <f>0.74</f>
        <v>0.74</v>
      </c>
      <c r="D44" s="3">
        <f t="shared" si="3"/>
        <v>1.48</v>
      </c>
    </row>
    <row r="45" spans="1:4" ht="14.25">
      <c r="A45" s="42"/>
      <c r="B45" s="21" t="s">
        <v>89</v>
      </c>
      <c r="C45" s="14">
        <v>0.28999999999999998</v>
      </c>
      <c r="D45" s="3">
        <f t="shared" si="3"/>
        <v>0.57999999999999996</v>
      </c>
    </row>
    <row r="46" spans="1:4" ht="14.25">
      <c r="A46" s="42"/>
      <c r="B46" s="21" t="s">
        <v>121</v>
      </c>
      <c r="C46" s="14">
        <v>0.23</v>
      </c>
      <c r="D46" s="3">
        <f t="shared" si="3"/>
        <v>0.46</v>
      </c>
    </row>
    <row r="47" spans="1:4" ht="15.75" customHeight="1">
      <c r="A47" s="42"/>
      <c r="B47" s="21" t="s">
        <v>42</v>
      </c>
      <c r="C47" s="14">
        <v>7.0000000000000007E-2</v>
      </c>
      <c r="D47" s="3">
        <f t="shared" si="3"/>
        <v>0.14000000000000001</v>
      </c>
    </row>
    <row r="48" spans="1:4" ht="14.25">
      <c r="A48" s="42"/>
      <c r="B48" s="21" t="s">
        <v>43</v>
      </c>
      <c r="C48" s="14">
        <v>0.45</v>
      </c>
      <c r="D48" s="3">
        <f t="shared" si="3"/>
        <v>0.9</v>
      </c>
    </row>
    <row r="49" spans="1:4" ht="14.25">
      <c r="A49" s="42"/>
      <c r="B49" s="21" t="s">
        <v>44</v>
      </c>
      <c r="C49" s="14">
        <v>0.35</v>
      </c>
      <c r="D49" s="3">
        <f>C49*2</f>
        <v>0.7</v>
      </c>
    </row>
    <row r="50" spans="1:4" ht="14.25">
      <c r="A50" s="42"/>
      <c r="B50" s="21" t="s">
        <v>45</v>
      </c>
      <c r="C50" s="14">
        <v>0.23</v>
      </c>
      <c r="D50" s="3">
        <f>C50*2</f>
        <v>0.46</v>
      </c>
    </row>
    <row r="51" spans="1:4" ht="14.25">
      <c r="A51" s="42"/>
      <c r="B51" s="21" t="s">
        <v>46</v>
      </c>
      <c r="C51" s="14">
        <v>0.55000000000000004</v>
      </c>
      <c r="D51" s="3">
        <f t="shared" ref="D51:D55" si="4">C51*2</f>
        <v>1.1000000000000001</v>
      </c>
    </row>
    <row r="52" spans="1:4" ht="26.25" customHeight="1">
      <c r="A52" s="42"/>
      <c r="B52" s="21" t="s">
        <v>87</v>
      </c>
      <c r="C52" s="14">
        <v>0.6</v>
      </c>
      <c r="D52" s="3">
        <f t="shared" si="4"/>
        <v>1.2</v>
      </c>
    </row>
    <row r="53" spans="1:4" ht="15.75" customHeight="1">
      <c r="A53" s="42"/>
      <c r="B53" s="21" t="s">
        <v>110</v>
      </c>
      <c r="C53" s="14">
        <v>0.19</v>
      </c>
      <c r="D53" s="3">
        <f>0.12*2+0.06</f>
        <v>0.3</v>
      </c>
    </row>
    <row r="54" spans="1:4" ht="15.75" customHeight="1">
      <c r="A54" s="42"/>
      <c r="B54" s="24" t="s">
        <v>88</v>
      </c>
      <c r="C54" s="14">
        <v>0.12</v>
      </c>
      <c r="D54" s="3">
        <f t="shared" si="4"/>
        <v>0.24</v>
      </c>
    </row>
    <row r="55" spans="1:4" ht="15.75" customHeight="1">
      <c r="A55" s="43"/>
      <c r="B55" s="21" t="s">
        <v>113</v>
      </c>
      <c r="C55" s="14">
        <v>0.5</v>
      </c>
      <c r="D55" s="3">
        <f t="shared" si="4"/>
        <v>1</v>
      </c>
    </row>
    <row r="56" spans="1:4" ht="29.25" customHeight="1">
      <c r="A56" s="4">
        <v>2</v>
      </c>
      <c r="B56" s="45" t="s">
        <v>1</v>
      </c>
      <c r="C56" s="45"/>
      <c r="D56" s="12"/>
    </row>
    <row r="57" spans="1:4" ht="14.25">
      <c r="A57" s="41"/>
      <c r="B57" s="22" t="s">
        <v>122</v>
      </c>
      <c r="C57" s="3">
        <v>0.3</v>
      </c>
      <c r="D57" s="3">
        <f t="shared" ref="D57:D64" si="5">C57*2</f>
        <v>0.6</v>
      </c>
    </row>
    <row r="58" spans="1:4" ht="14.25">
      <c r="A58" s="42"/>
      <c r="B58" s="34" t="s">
        <v>133</v>
      </c>
      <c r="C58" s="29">
        <v>0.3</v>
      </c>
      <c r="D58" s="29">
        <f t="shared" ref="D58" si="6">C58*2</f>
        <v>0.6</v>
      </c>
    </row>
    <row r="59" spans="1:4" ht="14.25">
      <c r="A59" s="42"/>
      <c r="B59" s="21" t="s">
        <v>83</v>
      </c>
      <c r="C59" s="14">
        <v>1.28</v>
      </c>
      <c r="D59" s="3">
        <f t="shared" si="5"/>
        <v>2.56</v>
      </c>
    </row>
    <row r="60" spans="1:4" ht="14.25" customHeight="1">
      <c r="A60" s="42"/>
      <c r="B60" s="21" t="s">
        <v>84</v>
      </c>
      <c r="C60" s="14">
        <v>0.65</v>
      </c>
      <c r="D60" s="3">
        <f t="shared" si="5"/>
        <v>1.3</v>
      </c>
    </row>
    <row r="61" spans="1:4" ht="28.5">
      <c r="A61" s="42"/>
      <c r="B61" s="21" t="s">
        <v>103</v>
      </c>
      <c r="C61" s="14">
        <v>0.52</v>
      </c>
      <c r="D61" s="3">
        <f t="shared" si="5"/>
        <v>1.04</v>
      </c>
    </row>
    <row r="62" spans="1:4" ht="15.75" customHeight="1">
      <c r="A62" s="42"/>
      <c r="B62" s="21" t="s">
        <v>47</v>
      </c>
      <c r="C62" s="14">
        <v>0.2</v>
      </c>
      <c r="D62" s="3">
        <f t="shared" si="5"/>
        <v>0.4</v>
      </c>
    </row>
    <row r="63" spans="1:4" ht="15.75" customHeight="1">
      <c r="A63" s="42"/>
      <c r="B63" s="21" t="s">
        <v>48</v>
      </c>
      <c r="C63" s="14">
        <v>0.41</v>
      </c>
      <c r="D63" s="3">
        <f t="shared" si="5"/>
        <v>0.82</v>
      </c>
    </row>
    <row r="64" spans="1:4" ht="15.75" customHeight="1">
      <c r="A64" s="42"/>
      <c r="B64" s="21" t="s">
        <v>49</v>
      </c>
      <c r="C64" s="14">
        <v>0.41</v>
      </c>
      <c r="D64" s="3">
        <f t="shared" si="5"/>
        <v>0.82</v>
      </c>
    </row>
    <row r="65" spans="1:4" ht="14.25">
      <c r="A65" s="42"/>
      <c r="B65" s="21" t="s">
        <v>50</v>
      </c>
      <c r="C65" s="14">
        <v>0.62</v>
      </c>
      <c r="D65" s="3">
        <f t="shared" ref="D65" si="7">C65*2</f>
        <v>1.24</v>
      </c>
    </row>
    <row r="66" spans="1:4" ht="15.75" customHeight="1">
      <c r="A66" s="42"/>
      <c r="B66" s="21" t="s">
        <v>9</v>
      </c>
      <c r="C66" s="14">
        <v>0.2</v>
      </c>
      <c r="D66" s="3">
        <f>C66*1</f>
        <v>0.2</v>
      </c>
    </row>
    <row r="67" spans="1:4" ht="15.75" customHeight="1">
      <c r="A67" s="42"/>
      <c r="B67" s="21" t="s">
        <v>27</v>
      </c>
      <c r="C67" s="14">
        <v>0.85</v>
      </c>
      <c r="D67" s="3">
        <f>C67*2</f>
        <v>1.7</v>
      </c>
    </row>
    <row r="68" spans="1:4" ht="15.75" customHeight="1">
      <c r="A68" s="42"/>
      <c r="B68" s="21" t="s">
        <v>46</v>
      </c>
      <c r="C68" s="14">
        <v>0.31</v>
      </c>
      <c r="D68" s="3">
        <f>C68*2</f>
        <v>0.62</v>
      </c>
    </row>
    <row r="69" spans="1:4" ht="15.75" customHeight="1">
      <c r="A69" s="42"/>
      <c r="B69" s="21" t="s">
        <v>51</v>
      </c>
      <c r="C69" s="14">
        <v>0.21</v>
      </c>
      <c r="D69" s="3">
        <f>C69*2</f>
        <v>0.42</v>
      </c>
    </row>
    <row r="70" spans="1:4" ht="15.75" customHeight="1">
      <c r="A70" s="42"/>
      <c r="B70" s="21" t="s">
        <v>107</v>
      </c>
      <c r="C70" s="14">
        <v>0.19</v>
      </c>
      <c r="D70" s="3">
        <f>C70*2</f>
        <v>0.38</v>
      </c>
    </row>
    <row r="71" spans="1:4" ht="15.75" customHeight="1">
      <c r="A71" s="42"/>
      <c r="B71" s="21" t="s">
        <v>8</v>
      </c>
      <c r="C71" s="14">
        <v>0.32</v>
      </c>
      <c r="D71" s="3">
        <f>C71*1</f>
        <v>0.32</v>
      </c>
    </row>
    <row r="72" spans="1:4" ht="15.75" customHeight="1">
      <c r="A72" s="42"/>
      <c r="B72" s="24" t="s">
        <v>125</v>
      </c>
      <c r="C72" s="14">
        <v>0.41</v>
      </c>
      <c r="D72" s="3">
        <f>C72*1</f>
        <v>0.41</v>
      </c>
    </row>
    <row r="73" spans="1:4" ht="15.75" customHeight="1">
      <c r="A73" s="43"/>
      <c r="B73" s="24" t="s">
        <v>111</v>
      </c>
      <c r="C73" s="14">
        <v>0.05</v>
      </c>
      <c r="D73" s="3">
        <f>C73*2</f>
        <v>0.1</v>
      </c>
    </row>
    <row r="74" spans="1:4" ht="28.5" customHeight="1">
      <c r="A74" s="4">
        <v>3</v>
      </c>
      <c r="B74" s="45" t="s">
        <v>2</v>
      </c>
      <c r="C74" s="45"/>
      <c r="D74" s="12"/>
    </row>
    <row r="75" spans="1:4" ht="15.75" customHeight="1">
      <c r="A75" s="41"/>
      <c r="B75" s="21" t="s">
        <v>52</v>
      </c>
      <c r="C75" s="25">
        <v>0.67</v>
      </c>
      <c r="D75" s="3">
        <f>C75*2</f>
        <v>1.34</v>
      </c>
    </row>
    <row r="76" spans="1:4" ht="42.75">
      <c r="A76" s="42"/>
      <c r="B76" s="35" t="s">
        <v>131</v>
      </c>
      <c r="C76" s="38">
        <f>0.44+1.09+0.1</f>
        <v>1.6300000000000001</v>
      </c>
      <c r="D76" s="29">
        <f>C76+0.38</f>
        <v>2.0100000000000002</v>
      </c>
    </row>
    <row r="77" spans="1:4" ht="15.75" customHeight="1">
      <c r="A77" s="42"/>
      <c r="B77" s="21" t="s">
        <v>53</v>
      </c>
      <c r="C77" s="25">
        <v>0.86</v>
      </c>
      <c r="D77" s="3">
        <f t="shared" ref="D77" si="8">C77*2</f>
        <v>1.72</v>
      </c>
    </row>
    <row r="78" spans="1:4" ht="15.75" customHeight="1">
      <c r="A78" s="42"/>
      <c r="B78" s="21" t="s">
        <v>54</v>
      </c>
      <c r="C78" s="25">
        <v>0.44</v>
      </c>
      <c r="D78" s="3">
        <f t="shared" ref="D78" si="9">C78*2</f>
        <v>0.88</v>
      </c>
    </row>
    <row r="79" spans="1:4" ht="14.25" customHeight="1">
      <c r="A79" s="42"/>
      <c r="B79" s="21" t="s">
        <v>57</v>
      </c>
      <c r="C79" s="25">
        <v>0.63</v>
      </c>
      <c r="D79" s="3">
        <f>C79*2-0.2</f>
        <v>1.06</v>
      </c>
    </row>
    <row r="80" spans="1:4" ht="15.75" customHeight="1">
      <c r="A80" s="42"/>
      <c r="B80" s="21" t="s">
        <v>91</v>
      </c>
      <c r="C80" s="25">
        <v>0.16</v>
      </c>
      <c r="D80" s="3">
        <f>C80*2</f>
        <v>0.32</v>
      </c>
    </row>
    <row r="81" spans="1:4" ht="15.75" customHeight="1">
      <c r="A81" s="42"/>
      <c r="B81" s="21" t="s">
        <v>55</v>
      </c>
      <c r="C81" s="25">
        <v>0.17</v>
      </c>
      <c r="D81" s="3">
        <f>C81*2</f>
        <v>0.34</v>
      </c>
    </row>
    <row r="82" spans="1:4" ht="15.75" customHeight="1">
      <c r="A82" s="42"/>
      <c r="B82" s="21" t="s">
        <v>104</v>
      </c>
      <c r="C82" s="25">
        <v>0.17</v>
      </c>
      <c r="D82" s="3">
        <f>C82*2</f>
        <v>0.34</v>
      </c>
    </row>
    <row r="83" spans="1:4" ht="15.75" customHeight="1">
      <c r="A83" s="42"/>
      <c r="B83" s="21" t="s">
        <v>56</v>
      </c>
      <c r="C83" s="25">
        <v>0.25</v>
      </c>
      <c r="D83" s="3">
        <f>C83*2</f>
        <v>0.5</v>
      </c>
    </row>
    <row r="84" spans="1:4" ht="15.75" customHeight="1">
      <c r="A84" s="43"/>
      <c r="B84" s="26" t="s">
        <v>44</v>
      </c>
      <c r="C84" s="23">
        <v>0.28999999999999998</v>
      </c>
      <c r="D84" s="3">
        <f>C84*2</f>
        <v>0.57999999999999996</v>
      </c>
    </row>
    <row r="85" spans="1:4" ht="28.5" customHeight="1">
      <c r="A85" s="4">
        <v>4</v>
      </c>
      <c r="B85" s="48" t="s">
        <v>3</v>
      </c>
      <c r="C85" s="48"/>
      <c r="D85" s="15"/>
    </row>
    <row r="86" spans="1:4" ht="14.25">
      <c r="A86" s="41"/>
      <c r="B86" s="31" t="s">
        <v>79</v>
      </c>
      <c r="C86" s="37">
        <v>0.88</v>
      </c>
      <c r="D86" s="29">
        <f t="shared" ref="D86:D91" si="10">C86*2</f>
        <v>1.76</v>
      </c>
    </row>
    <row r="87" spans="1:4" ht="14.25">
      <c r="A87" s="42"/>
      <c r="B87" s="16" t="s">
        <v>58</v>
      </c>
      <c r="C87" s="17">
        <v>0.13</v>
      </c>
      <c r="D87" s="3">
        <f t="shared" si="10"/>
        <v>0.26</v>
      </c>
    </row>
    <row r="88" spans="1:4" ht="14.25">
      <c r="A88" s="42"/>
      <c r="B88" s="16" t="s">
        <v>16</v>
      </c>
      <c r="C88" s="17">
        <v>0.24</v>
      </c>
      <c r="D88" s="3">
        <f t="shared" si="10"/>
        <v>0.48</v>
      </c>
    </row>
    <row r="89" spans="1:4" ht="14.25">
      <c r="A89" s="42"/>
      <c r="B89" s="16" t="s">
        <v>127</v>
      </c>
      <c r="C89" s="17">
        <v>1</v>
      </c>
      <c r="D89" s="3">
        <f t="shared" si="10"/>
        <v>2</v>
      </c>
    </row>
    <row r="90" spans="1:4" ht="14.25">
      <c r="A90" s="42"/>
      <c r="B90" s="16" t="s">
        <v>126</v>
      </c>
      <c r="C90" s="17">
        <v>0.47</v>
      </c>
      <c r="D90" s="3">
        <f t="shared" si="10"/>
        <v>0.94</v>
      </c>
    </row>
    <row r="91" spans="1:4" ht="14.25">
      <c r="A91" s="42"/>
      <c r="B91" s="31" t="s">
        <v>85</v>
      </c>
      <c r="C91" s="36">
        <v>0.67</v>
      </c>
      <c r="D91" s="29">
        <f t="shared" si="10"/>
        <v>1.34</v>
      </c>
    </row>
    <row r="92" spans="1:4" ht="28.5">
      <c r="A92" s="42"/>
      <c r="B92" s="16" t="s">
        <v>59</v>
      </c>
      <c r="C92" s="14">
        <f>0.29+0.92</f>
        <v>1.21</v>
      </c>
      <c r="D92" s="3">
        <f>C92*1+0.29</f>
        <v>1.5</v>
      </c>
    </row>
    <row r="93" spans="1:4" ht="14.25">
      <c r="A93" s="42"/>
      <c r="B93" s="16" t="s">
        <v>60</v>
      </c>
      <c r="C93" s="17">
        <v>0.93</v>
      </c>
      <c r="D93" s="3">
        <f t="shared" ref="D93" si="11">C93*2</f>
        <v>1.86</v>
      </c>
    </row>
    <row r="94" spans="1:4" ht="14.25">
      <c r="A94" s="42"/>
      <c r="B94" s="16" t="s">
        <v>61</v>
      </c>
      <c r="C94" s="17">
        <v>0.23</v>
      </c>
      <c r="D94" s="3">
        <f>C94*2</f>
        <v>0.46</v>
      </c>
    </row>
    <row r="95" spans="1:4" ht="14.25">
      <c r="A95" s="42"/>
      <c r="B95" s="16" t="s">
        <v>62</v>
      </c>
      <c r="C95" s="17">
        <v>0.33</v>
      </c>
      <c r="D95" s="3">
        <f>C95*2</f>
        <v>0.66</v>
      </c>
    </row>
    <row r="96" spans="1:4" ht="14.25">
      <c r="A96" s="42"/>
      <c r="B96" s="16" t="s">
        <v>63</v>
      </c>
      <c r="C96" s="17">
        <v>0.13</v>
      </c>
      <c r="D96" s="3">
        <f>C96*2</f>
        <v>0.26</v>
      </c>
    </row>
    <row r="97" spans="1:4" ht="14.25">
      <c r="A97" s="42"/>
      <c r="B97" s="16" t="s">
        <v>64</v>
      </c>
      <c r="C97" s="17">
        <v>0.14000000000000001</v>
      </c>
      <c r="D97" s="3">
        <f>C97*2</f>
        <v>0.28000000000000003</v>
      </c>
    </row>
    <row r="98" spans="1:4" ht="14.25">
      <c r="A98" s="42"/>
      <c r="B98" s="16" t="s">
        <v>27</v>
      </c>
      <c r="C98" s="17">
        <v>0.17</v>
      </c>
      <c r="D98" s="3">
        <f t="shared" ref="D98:D139" si="12">C98*2</f>
        <v>0.34</v>
      </c>
    </row>
    <row r="99" spans="1:4" ht="14.25">
      <c r="A99" s="42"/>
      <c r="B99" s="16" t="s">
        <v>65</v>
      </c>
      <c r="C99" s="17">
        <v>0.37</v>
      </c>
      <c r="D99" s="3">
        <f t="shared" si="12"/>
        <v>0.74</v>
      </c>
    </row>
    <row r="100" spans="1:4" ht="14.25">
      <c r="A100" s="42"/>
      <c r="B100" s="16" t="s">
        <v>66</v>
      </c>
      <c r="C100" s="17">
        <v>0.23</v>
      </c>
      <c r="D100" s="3">
        <f t="shared" si="12"/>
        <v>0.46</v>
      </c>
    </row>
    <row r="101" spans="1:4" ht="14.25">
      <c r="A101" s="42"/>
      <c r="B101" s="16" t="s">
        <v>67</v>
      </c>
      <c r="C101" s="17">
        <v>0.12</v>
      </c>
      <c r="D101" s="3">
        <f t="shared" si="12"/>
        <v>0.24</v>
      </c>
    </row>
    <row r="102" spans="1:4" ht="14.25">
      <c r="A102" s="42"/>
      <c r="B102" s="16" t="s">
        <v>18</v>
      </c>
      <c r="C102" s="17">
        <v>0.18</v>
      </c>
      <c r="D102" s="3">
        <f t="shared" si="12"/>
        <v>0.36</v>
      </c>
    </row>
    <row r="103" spans="1:4" ht="14.25">
      <c r="A103" s="42"/>
      <c r="B103" s="16" t="s">
        <v>29</v>
      </c>
      <c r="C103" s="17">
        <v>0.3</v>
      </c>
      <c r="D103" s="3">
        <f t="shared" si="12"/>
        <v>0.6</v>
      </c>
    </row>
    <row r="104" spans="1:4" ht="14.25">
      <c r="A104" s="42"/>
      <c r="B104" s="16" t="s">
        <v>68</v>
      </c>
      <c r="C104" s="17">
        <v>0.27</v>
      </c>
      <c r="D104" s="3">
        <f t="shared" si="12"/>
        <v>0.54</v>
      </c>
    </row>
    <row r="105" spans="1:4" ht="14.25">
      <c r="A105" s="42"/>
      <c r="B105" s="16" t="s">
        <v>105</v>
      </c>
      <c r="C105" s="17">
        <v>0.18</v>
      </c>
      <c r="D105" s="3">
        <f t="shared" si="12"/>
        <v>0.36</v>
      </c>
    </row>
    <row r="106" spans="1:4" ht="14.25">
      <c r="A106" s="42"/>
      <c r="B106" s="16" t="s">
        <v>123</v>
      </c>
      <c r="C106" s="17">
        <v>0.34</v>
      </c>
      <c r="D106" s="3">
        <f t="shared" si="12"/>
        <v>0.68</v>
      </c>
    </row>
    <row r="107" spans="1:4" ht="14.25">
      <c r="A107" s="43"/>
      <c r="B107" s="16" t="s">
        <v>69</v>
      </c>
      <c r="C107" s="17">
        <v>0.3</v>
      </c>
      <c r="D107" s="3">
        <f t="shared" si="12"/>
        <v>0.6</v>
      </c>
    </row>
    <row r="108" spans="1:4" ht="28.5" customHeight="1">
      <c r="A108" s="4">
        <v>5</v>
      </c>
      <c r="B108" s="45" t="s">
        <v>6</v>
      </c>
      <c r="C108" s="45"/>
      <c r="D108" s="12"/>
    </row>
    <row r="109" spans="1:4" ht="14.25" customHeight="1">
      <c r="A109" s="41"/>
      <c r="B109" s="21" t="s">
        <v>86</v>
      </c>
      <c r="C109" s="25">
        <v>1.1499999999999999</v>
      </c>
      <c r="D109" s="3">
        <f>C109*1+0.3</f>
        <v>1.45</v>
      </c>
    </row>
    <row r="110" spans="1:4" ht="14.25" customHeight="1">
      <c r="A110" s="42"/>
      <c r="B110" s="21" t="s">
        <v>71</v>
      </c>
      <c r="C110" s="25">
        <v>0.79</v>
      </c>
      <c r="D110" s="3">
        <f t="shared" ref="D110:D114" si="13">C110*1</f>
        <v>0.79</v>
      </c>
    </row>
    <row r="111" spans="1:4" ht="14.25" customHeight="1">
      <c r="A111" s="42"/>
      <c r="B111" s="21" t="s">
        <v>70</v>
      </c>
      <c r="C111" s="25">
        <v>0.48</v>
      </c>
      <c r="D111" s="3">
        <f t="shared" si="13"/>
        <v>0.48</v>
      </c>
    </row>
    <row r="112" spans="1:4" ht="14.25" customHeight="1">
      <c r="A112" s="42"/>
      <c r="B112" s="21" t="s">
        <v>72</v>
      </c>
      <c r="C112" s="25">
        <v>0.35</v>
      </c>
      <c r="D112" s="3">
        <f t="shared" si="13"/>
        <v>0.35</v>
      </c>
    </row>
    <row r="113" spans="1:4" ht="14.25" customHeight="1">
      <c r="A113" s="42"/>
      <c r="B113" s="21" t="s">
        <v>73</v>
      </c>
      <c r="C113" s="25">
        <v>0.97</v>
      </c>
      <c r="D113" s="3">
        <f t="shared" si="13"/>
        <v>0.97</v>
      </c>
    </row>
    <row r="114" spans="1:4" ht="25.5" customHeight="1">
      <c r="A114" s="43"/>
      <c r="B114" s="21" t="s">
        <v>92</v>
      </c>
      <c r="C114" s="20">
        <v>1.45</v>
      </c>
      <c r="D114" s="3">
        <f t="shared" si="13"/>
        <v>1.45</v>
      </c>
    </row>
    <row r="115" spans="1:4" ht="30.75" customHeight="1">
      <c r="A115" s="4">
        <v>6</v>
      </c>
      <c r="B115" s="45" t="s">
        <v>10</v>
      </c>
      <c r="C115" s="45"/>
      <c r="D115" s="11"/>
    </row>
    <row r="116" spans="1:4" ht="15.75" customHeight="1">
      <c r="A116" s="41"/>
      <c r="B116" s="21" t="s">
        <v>16</v>
      </c>
      <c r="C116" s="14">
        <v>0.33</v>
      </c>
      <c r="D116" s="3">
        <f>C116*2</f>
        <v>0.66</v>
      </c>
    </row>
    <row r="117" spans="1:4" ht="14.25" customHeight="1">
      <c r="A117" s="42"/>
      <c r="B117" s="21" t="s">
        <v>77</v>
      </c>
      <c r="C117" s="14">
        <v>0.4</v>
      </c>
      <c r="D117" s="3">
        <f t="shared" ref="D117" si="14">C117*2</f>
        <v>0.8</v>
      </c>
    </row>
    <row r="118" spans="1:4" ht="14.25" customHeight="1">
      <c r="A118" s="42"/>
      <c r="B118" s="21" t="s">
        <v>78</v>
      </c>
      <c r="C118" s="14">
        <f>0.292+0.075</f>
        <v>0.36699999999999999</v>
      </c>
      <c r="D118" s="3">
        <f>C118</f>
        <v>0.36699999999999999</v>
      </c>
    </row>
    <row r="119" spans="1:4" ht="14.25" customHeight="1">
      <c r="A119" s="42"/>
      <c r="B119" s="21" t="s">
        <v>128</v>
      </c>
      <c r="C119" s="14">
        <v>0.08</v>
      </c>
      <c r="D119" s="3">
        <f>C119*1</f>
        <v>0.08</v>
      </c>
    </row>
    <row r="120" spans="1:4" ht="14.25">
      <c r="A120" s="42"/>
      <c r="B120" s="21" t="s">
        <v>106</v>
      </c>
      <c r="C120" s="14">
        <v>0.31</v>
      </c>
      <c r="D120" s="3">
        <f>C120*2</f>
        <v>0.62</v>
      </c>
    </row>
    <row r="121" spans="1:4" ht="14.25" customHeight="1">
      <c r="A121" s="42"/>
      <c r="B121" s="21" t="s">
        <v>76</v>
      </c>
      <c r="C121" s="14">
        <v>1.02</v>
      </c>
      <c r="D121" s="3">
        <f>C121</f>
        <v>1.02</v>
      </c>
    </row>
    <row r="122" spans="1:4" ht="15" customHeight="1">
      <c r="A122" s="42"/>
      <c r="B122" s="24" t="s">
        <v>116</v>
      </c>
      <c r="C122" s="14">
        <v>0.35</v>
      </c>
      <c r="D122" s="3">
        <f>C122*2</f>
        <v>0.7</v>
      </c>
    </row>
    <row r="123" spans="1:4" ht="15" customHeight="1">
      <c r="A123" s="42"/>
      <c r="B123" s="24" t="s">
        <v>34</v>
      </c>
      <c r="C123" s="14">
        <v>0.18</v>
      </c>
      <c r="D123" s="3">
        <f>C123*2</f>
        <v>0.36</v>
      </c>
    </row>
    <row r="124" spans="1:4" ht="15" customHeight="1">
      <c r="A124" s="42"/>
      <c r="B124" s="24" t="s">
        <v>117</v>
      </c>
      <c r="C124" s="14">
        <v>7.0000000000000007E-2</v>
      </c>
      <c r="D124" s="3">
        <f>C124*2</f>
        <v>0.14000000000000001</v>
      </c>
    </row>
    <row r="125" spans="1:4" ht="15" customHeight="1">
      <c r="A125" s="42"/>
      <c r="B125" s="24" t="s">
        <v>119</v>
      </c>
      <c r="C125" s="14">
        <v>0.16</v>
      </c>
      <c r="D125" s="3">
        <f>C125*2</f>
        <v>0.32</v>
      </c>
    </row>
    <row r="126" spans="1:4" ht="15" customHeight="1">
      <c r="A126" s="43"/>
      <c r="B126" s="24" t="s">
        <v>118</v>
      </c>
      <c r="C126" s="14">
        <v>0.21</v>
      </c>
      <c r="D126" s="3">
        <f>C126*2</f>
        <v>0.42</v>
      </c>
    </row>
    <row r="127" spans="1:4" ht="27.75" customHeight="1">
      <c r="A127" s="4">
        <v>7</v>
      </c>
      <c r="B127" s="45" t="s">
        <v>11</v>
      </c>
      <c r="C127" s="45"/>
      <c r="D127" s="11"/>
    </row>
    <row r="128" spans="1:4" ht="25.5" customHeight="1">
      <c r="A128" s="4"/>
      <c r="B128" s="35" t="s">
        <v>75</v>
      </c>
      <c r="C128" s="36">
        <v>0.14199999999999999</v>
      </c>
      <c r="D128" s="29">
        <f>C128*2</f>
        <v>0.28399999999999997</v>
      </c>
    </row>
    <row r="129" spans="1:18" ht="24.75" customHeight="1">
      <c r="A129" s="4">
        <v>8</v>
      </c>
      <c r="B129" s="45" t="s">
        <v>12</v>
      </c>
      <c r="C129" s="45"/>
      <c r="D129" s="11"/>
    </row>
    <row r="130" spans="1:18" ht="15">
      <c r="A130" s="4"/>
      <c r="B130" s="35" t="s">
        <v>74</v>
      </c>
      <c r="C130" s="36">
        <v>0.51</v>
      </c>
      <c r="D130" s="29">
        <f>C130*2</f>
        <v>1.02</v>
      </c>
    </row>
    <row r="131" spans="1:18" ht="28.5" customHeight="1">
      <c r="A131" s="4">
        <v>9</v>
      </c>
      <c r="B131" s="45" t="s">
        <v>5</v>
      </c>
      <c r="C131" s="45"/>
      <c r="D131" s="12"/>
    </row>
    <row r="132" spans="1:18" ht="29.25">
      <c r="A132" s="41"/>
      <c r="B132" s="27" t="s">
        <v>93</v>
      </c>
      <c r="C132" s="28">
        <v>0.64</v>
      </c>
      <c r="D132" s="29">
        <f t="shared" si="12"/>
        <v>1.28</v>
      </c>
    </row>
    <row r="133" spans="1:18" s="9" customFormat="1" ht="15">
      <c r="A133" s="42"/>
      <c r="B133" s="30" t="s">
        <v>132</v>
      </c>
      <c r="C133" s="28">
        <v>0.54</v>
      </c>
      <c r="D133" s="29">
        <f>C133*1</f>
        <v>0.54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1:18" s="9" customFormat="1" ht="15">
      <c r="A134" s="42"/>
      <c r="B134" s="31" t="s">
        <v>94</v>
      </c>
      <c r="C134" s="28">
        <v>0.43</v>
      </c>
      <c r="D134" s="29">
        <f t="shared" ref="D134:D135" si="15">C134*2</f>
        <v>0.86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1:18" s="9" customFormat="1" ht="15">
      <c r="A135" s="42"/>
      <c r="B135" s="31" t="s">
        <v>95</v>
      </c>
      <c r="C135" s="28">
        <v>0.34</v>
      </c>
      <c r="D135" s="29">
        <f t="shared" si="15"/>
        <v>0.68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1:18" ht="29.25">
      <c r="A136" s="42"/>
      <c r="B136" s="32" t="s">
        <v>96</v>
      </c>
      <c r="C136" s="28">
        <v>0.92</v>
      </c>
      <c r="D136" s="29">
        <f t="shared" si="12"/>
        <v>1.84</v>
      </c>
    </row>
    <row r="137" spans="1:18" ht="15.75" customHeight="1">
      <c r="A137" s="42"/>
      <c r="B137" s="32" t="s">
        <v>100</v>
      </c>
      <c r="C137" s="28">
        <v>0.41</v>
      </c>
      <c r="D137" s="29">
        <f>C137*1</f>
        <v>0.41</v>
      </c>
    </row>
    <row r="138" spans="1:18" ht="15.75" customHeight="1">
      <c r="A138" s="42"/>
      <c r="B138" s="32" t="s">
        <v>101</v>
      </c>
      <c r="C138" s="28">
        <v>0.1</v>
      </c>
      <c r="D138" s="29">
        <f>C138*2</f>
        <v>0.2</v>
      </c>
    </row>
    <row r="139" spans="1:18" ht="29.25">
      <c r="A139" s="42"/>
      <c r="B139" s="32" t="s">
        <v>97</v>
      </c>
      <c r="C139" s="28">
        <v>0.45</v>
      </c>
      <c r="D139" s="29">
        <f t="shared" si="12"/>
        <v>0.9</v>
      </c>
    </row>
    <row r="140" spans="1:18" ht="15.75" customHeight="1">
      <c r="A140" s="42"/>
      <c r="B140" s="30" t="s">
        <v>98</v>
      </c>
      <c r="C140" s="28">
        <v>0.28999999999999998</v>
      </c>
      <c r="D140" s="29">
        <f t="shared" ref="D140:D141" si="16">C140*2</f>
        <v>0.57999999999999996</v>
      </c>
    </row>
    <row r="141" spans="1:18" ht="15.75" customHeight="1">
      <c r="A141" s="42"/>
      <c r="B141" s="30" t="s">
        <v>102</v>
      </c>
      <c r="C141" s="28">
        <v>0.1</v>
      </c>
      <c r="D141" s="29">
        <f t="shared" si="16"/>
        <v>0.2</v>
      </c>
    </row>
    <row r="142" spans="1:18" ht="15.75" customHeight="1">
      <c r="A142" s="42"/>
      <c r="B142" s="30" t="s">
        <v>120</v>
      </c>
      <c r="C142" s="28">
        <v>0.33</v>
      </c>
      <c r="D142" s="29">
        <f>C142*1</f>
        <v>0.33</v>
      </c>
    </row>
    <row r="143" spans="1:18" ht="29.25">
      <c r="A143" s="42"/>
      <c r="B143" s="33" t="s">
        <v>99</v>
      </c>
      <c r="C143" s="28">
        <v>0.63</v>
      </c>
      <c r="D143" s="29">
        <f t="shared" ref="D143" si="17">C143*2</f>
        <v>1.26</v>
      </c>
    </row>
    <row r="144" spans="1:18" ht="42.75" customHeight="1">
      <c r="A144" s="18">
        <v>10</v>
      </c>
      <c r="B144" s="46" t="s">
        <v>130</v>
      </c>
      <c r="C144" s="47"/>
      <c r="D144" s="10">
        <f>SUM(D9:D143)</f>
        <v>97.651000000000039</v>
      </c>
    </row>
    <row r="145" spans="1:4" ht="113.25" customHeight="1">
      <c r="A145" s="44"/>
      <c r="B145" s="44"/>
      <c r="C145" s="44"/>
      <c r="D145" s="44"/>
    </row>
    <row r="146" spans="1:4" ht="15">
      <c r="A146" s="19"/>
    </row>
  </sheetData>
  <mergeCells count="20">
    <mergeCell ref="A145:D145"/>
    <mergeCell ref="B131:C131"/>
    <mergeCell ref="B108:C108"/>
    <mergeCell ref="B6:C6"/>
    <mergeCell ref="B56:C56"/>
    <mergeCell ref="B74:C74"/>
    <mergeCell ref="B115:C115"/>
    <mergeCell ref="B127:C127"/>
    <mergeCell ref="B129:C129"/>
    <mergeCell ref="B144:C144"/>
    <mergeCell ref="B85:C85"/>
    <mergeCell ref="A109:A114"/>
    <mergeCell ref="A132:A143"/>
    <mergeCell ref="A75:A84"/>
    <mergeCell ref="A86:A107"/>
    <mergeCell ref="A2:D2"/>
    <mergeCell ref="A3:B3"/>
    <mergeCell ref="A116:A126"/>
    <mergeCell ref="A57:A73"/>
    <mergeCell ref="A7:A55"/>
  </mergeCells>
  <pageMargins left="0.25" right="0.25" top="0.75" bottom="0.75" header="0.3" footer="0.3"/>
  <pageSetup paperSize="9" scale="3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Sprzątanie ulic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tnarolski</dc:creator>
  <cp:lastModifiedBy>Marta Malinowska</cp:lastModifiedBy>
  <cp:lastPrinted>2023-08-28T10:30:31Z</cp:lastPrinted>
  <dcterms:created xsi:type="dcterms:W3CDTF">2017-02-17T07:42:50Z</dcterms:created>
  <dcterms:modified xsi:type="dcterms:W3CDTF">2024-08-06T06:17:06Z</dcterms:modified>
</cp:coreProperties>
</file>