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3\36_jednorazówka\Wyjaśnienia\"/>
    </mc:Choice>
  </mc:AlternateContent>
  <xr:revisionPtr revIDLastSave="0" documentId="13_ncr:1_{01E5D3FE-7BE4-4C29-B6EA-BEDA4605E087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Pakiet nr 1" sheetId="1" r:id="rId1"/>
    <sheet name="Pakiet nr 2" sheetId="3" r:id="rId2"/>
    <sheet name="Pakiet nr 3" sheetId="2" r:id="rId3"/>
    <sheet name="Pakiet nr 4" sheetId="5" r:id="rId4"/>
    <sheet name="Pakiet_nr 5" sheetId="4" r:id="rId5"/>
    <sheet name="Pakiet nr 6" sheetId="7" r:id="rId6"/>
    <sheet name="Pakiet nr 7" sheetId="6" r:id="rId7"/>
    <sheet name="Pakiet nr 8" sheetId="8" r:id="rId8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7" l="1"/>
  <c r="H14" i="7"/>
  <c r="G13" i="7"/>
  <c r="G12" i="7"/>
  <c r="G11" i="7"/>
  <c r="G10" i="7"/>
  <c r="G16" i="2"/>
  <c r="G15" i="2"/>
  <c r="G14" i="2"/>
  <c r="G13" i="2"/>
  <c r="G12" i="2"/>
  <c r="G11" i="2"/>
  <c r="G10" i="2"/>
  <c r="G9" i="2"/>
  <c r="G10" i="3"/>
  <c r="G9" i="3"/>
  <c r="I9" i="3"/>
  <c r="J9" i="3"/>
  <c r="H12" i="1"/>
  <c r="J12" i="1"/>
  <c r="I9" i="1"/>
  <c r="J9" i="1"/>
  <c r="H9" i="1"/>
  <c r="G10" i="4"/>
  <c r="G9" i="4"/>
  <c r="J10" i="4"/>
  <c r="I11" i="8"/>
  <c r="I12" i="8"/>
  <c r="I10" i="8"/>
  <c r="I13" i="8" s="1"/>
  <c r="H11" i="8"/>
  <c r="K11" i="8" s="1"/>
  <c r="H12" i="8"/>
  <c r="K12" i="8" s="1"/>
  <c r="H10" i="8"/>
  <c r="K10" i="8" s="1"/>
  <c r="J10" i="6"/>
  <c r="I10" i="6" s="1"/>
  <c r="H10" i="6"/>
  <c r="H9" i="6"/>
  <c r="G10" i="6"/>
  <c r="G9" i="6"/>
  <c r="J9" i="6" s="1"/>
  <c r="I9" i="6" s="1"/>
  <c r="I11" i="7"/>
  <c r="J11" i="7"/>
  <c r="H10" i="7"/>
  <c r="H11" i="7"/>
  <c r="H12" i="7"/>
  <c r="H13" i="7"/>
  <c r="H9" i="7"/>
  <c r="J10" i="7"/>
  <c r="I10" i="7" s="1"/>
  <c r="J12" i="7"/>
  <c r="I12" i="7" s="1"/>
  <c r="J13" i="7"/>
  <c r="I13" i="7" s="1"/>
  <c r="G9" i="7"/>
  <c r="J9" i="7" s="1"/>
  <c r="I9" i="7" s="1"/>
  <c r="H9" i="4"/>
  <c r="J9" i="4"/>
  <c r="H9" i="5"/>
  <c r="G9" i="5"/>
  <c r="J9" i="5" s="1"/>
  <c r="I9" i="5" s="1"/>
  <c r="J12" i="2"/>
  <c r="H10" i="2"/>
  <c r="H11" i="2"/>
  <c r="H12" i="2"/>
  <c r="H13" i="2"/>
  <c r="H14" i="2"/>
  <c r="H15" i="2"/>
  <c r="H16" i="2"/>
  <c r="J10" i="2"/>
  <c r="I10" i="2" s="1"/>
  <c r="J11" i="2"/>
  <c r="I11" i="2" s="1"/>
  <c r="J13" i="2"/>
  <c r="I13" i="2" s="1"/>
  <c r="J14" i="2"/>
  <c r="I14" i="2" s="1"/>
  <c r="J15" i="2"/>
  <c r="I15" i="2" s="1"/>
  <c r="J16" i="2"/>
  <c r="I16" i="2" s="1"/>
  <c r="H9" i="2"/>
  <c r="J9" i="2"/>
  <c r="I9" i="2" s="1"/>
  <c r="H9" i="3"/>
  <c r="J10" i="3"/>
  <c r="J11" i="1"/>
  <c r="I11" i="1" s="1"/>
  <c r="H10" i="1"/>
  <c r="H11" i="1"/>
  <c r="G10" i="1"/>
  <c r="J10" i="1" s="1"/>
  <c r="I10" i="1" s="1"/>
  <c r="G11" i="1"/>
  <c r="G9" i="1"/>
  <c r="H10" i="4"/>
  <c r="K13" i="8" l="1"/>
  <c r="J11" i="4"/>
  <c r="H11" i="4"/>
  <c r="H11" i="3"/>
  <c r="J11" i="3"/>
  <c r="I12" i="2"/>
  <c r="I10" i="4"/>
  <c r="H10" i="5"/>
  <c r="H10" i="3"/>
  <c r="J17" i="2" l="1"/>
  <c r="H17" i="2"/>
  <c r="J11" i="8"/>
  <c r="J12" i="8"/>
  <c r="J10" i="8"/>
  <c r="J11" i="6"/>
  <c r="H11" i="6"/>
  <c r="J10" i="5"/>
  <c r="I9" i="4"/>
  <c r="I10" i="3"/>
</calcChain>
</file>

<file path=xl/sharedStrings.xml><?xml version="1.0" encoding="utf-8"?>
<sst xmlns="http://schemas.openxmlformats.org/spreadsheetml/2006/main" count="272" uniqueCount="81">
  <si>
    <t>podpis osoby upoważnionej</t>
  </si>
  <si>
    <t>........................................................</t>
  </si>
  <si>
    <t>Szczecin, dnia…………………..</t>
  </si>
  <si>
    <t>Razem</t>
  </si>
  <si>
    <t>szt.</t>
  </si>
  <si>
    <t>Nr dokumentu</t>
  </si>
  <si>
    <t>Data wydania dokumentu i jego ważności</t>
  </si>
  <si>
    <t>Nazwa dokumentu (ów) dopuszczającego (ch) zaoferowany produkt  do użytku szpitalnego</t>
  </si>
  <si>
    <t xml:space="preserve"> Nr katalogowy i nazwa produktu zoferowanego(podać)</t>
  </si>
  <si>
    <t>Wartość brutto</t>
  </si>
  <si>
    <t>Wartość podatku VAT</t>
  </si>
  <si>
    <t xml:space="preserve">Wartość netto
</t>
  </si>
  <si>
    <t>Stawka podatku VAT</t>
  </si>
  <si>
    <t>Ilość</t>
  </si>
  <si>
    <t>J. m.</t>
  </si>
  <si>
    <t>Opis przedmiotu zamówienia</t>
  </si>
  <si>
    <t>Lp</t>
  </si>
  <si>
    <t>Wykaz dokumentów dopuszczających produkt do użytku szpitalnego</t>
  </si>
  <si>
    <t>Filtr oddechowy dla dorosłych sterylny, mechaniczny, hydrofobowy, port do monitorowania gazów anestezjologicznych, skuteczność filtracji względem cząstek NaCl min. 99,74%, przestrzeń martwa filtra max . 66 ml, waga filtra max .39g , łącznik karbowany rozciągalny dł. 7 – 16 cm plus korek we wspólnym opakowaniu</t>
  </si>
  <si>
    <t>Filtr oddechowy do krótkotrwałych znieczuleń, mechaniczny,  hydrofobowy, port do monitorowania gazów anestezjologicznych , skuteczność filtracji względem cząstek NaCl min. 99,51 % przestrzeń martwa filtru max. 42 ml, waga filtra max.24g, łącznik karbowany rozciągalny dł.7-16cm plus korek we wspólnym opakowaniu</t>
  </si>
  <si>
    <t>Filtr oddechowy do krótkotrwałych znieczuleń, mechaniczny,  hydrofobowy, port do monitorowania gazów anestezjologicznych , skuteczność filtracji względem cząstek NaCl min. 99,51 % przestrzeń martwa filtru max. 42 ml, waga filtra max.24g, łącznik karbowany rozciągalny dł.7-16cm z zatyczką do odsysania i bronchofiberoskopii pozwalającą na utrzymanie układu w systemie zamkniętym, korek we wspólnym opakowaniu</t>
  </si>
  <si>
    <t>Pakiet nr 1- Filtry oddechowe</t>
  </si>
  <si>
    <t>Pakiet nr 2 - Kołdry grzewcze</t>
  </si>
  <si>
    <t xml:space="preserve">Sterylny, poliuretanowy opatrunek do mocowania kaniul obwodowych z wycięciem. 
Z szerokimi aplikatorami (min. 2 cm), laminowaną metką i  2 laminowanymi paskami włókninowymi. Ponacinane poprzecznie obrzeże wzmocnione od spodu włókniną z każdej strony. Szybka aplikacja w 2 krokach (papier zabezpieczający i ramka). Klej akrylowy naniesiony wzorem diamentu (folia) i ze wzrorem kropek (włóknina) w sposób gwarantujący wysoką przepuszczalność dla pary wodnej. Odporny na działanie środków dezynfekcyjnych zawierających alkohol. Wyrób medyczny klasy IIa, opakowanie typu folia-folia. Potwierdzenie bariery folii dla wirusów =&gt;27nm przez niezależne laboratorium na podstawie badań statystycznie znamiennej ilości probek (min 32). Potwierdzona klinicznie wysoka stabilizacja, zwiększająca odsetek kaniul bez wymian przed dopuszczonym czasem stosowania. 
Rozmiar 7cm x 8cm </t>
  </si>
  <si>
    <t>Sterylny, poliuretanowy opatrunek do mocowania cewników centralnych z wycięciem. Z szerokimi aplikatorami (min. 2,5 cm), laminowaną metką i szerokim laminowanym paskiem włókninowym z wycięciem. Ponacinane poprzecznie obrzeże wzmocnione od spodu włókniną z każdej strony. Szybka aplikacja w 2 krokach (papier zabezpieczający i ramka). Klej akrylowy naniesiony wzorem diamentu (folia) i ze wzorem kropek (włóknina) w sposób gwarantujący wysoką przepuszczalność dla pary wodnej. Odporny na działanie środków dezynfekcyjnych zawierających alkohol. Wyrób medyczny klasy IIa, opakowanie typu folia-folia. Potwierdzenie bariery folii dla wirusów =&gt;27nm przez niezależne laboratorium na podstawie badań statystycznie znamiennej ilości próbek (min 32). Rozmiar 8,5 x 11,5 cm</t>
  </si>
  <si>
    <t xml:space="preserve">Repozycjonowalny przylepiec chirurgiczny z łatwoodklejalnym równomiernie naniesionym na całej powierzchni klejem silikonowym na podłożu z poliestrowej mikroporowatej włókniny, z makroperforacją umożliwiającą podział wzdłuż i w poprzek bez użycia nożyczek.  Podłoże w kolorze niebieskim dla łatwej identyfikacji wybitnie delikatnego przylepca.
Rozmiar 2,5cm x 5m </t>
  </si>
  <si>
    <t xml:space="preserve">Przylepiec chirurgiczny, hypoalergiczny, z elastycznej pianki (PCV), z wodoodpornym klejem akrylowym, równomiernie naniesionym na całej powierzchni, bez lateksu, kauczuku i tlenku cynku, rozciągliwy wzdłuż i w poprzek, umożliwiający wykonanie opatrunków uciskowych i na ruchomych częściach ciała Rozmiar 2,5cm x 5m </t>
  </si>
  <si>
    <t xml:space="preserve">Przylepiec chirurgiczny, hypoalergiczny, z elastycznej pianki (PCV), z wodoodpornym klejem akrylowym, równomiernie naniesionym na całej powierzchni, bez lateksu, kauczuku i tlenku cynku, rozciągliwy wzdłuż i w poprzek, umożliwiający wykonanie opatrunków uciskowych i na ruchomych częściach ciała Rozmiar 5cm x 5m </t>
  </si>
  <si>
    <t xml:space="preserve">Bakteriobójczy opatrunek do mocowania cewników centralnych oraz dializacyjnych z hydrożelem zawierającym 2% glukonian chlorheksydyny o rozmiarze 3x4 cm.. Opatrunek sterylny, przezroczysty, wykonany z foli poliuretanowej. Odporny na działanie środków dezynfekcyjnych zawierających alkohol. Klej akrylowy naniesiony w sposób wzorzysty dla wysokiej przepuszczalności pary wodnej. Posiada wzmocnioną laminowaną włókninę z nacięciami na brzegach oraz wycięciem w postaci „dziurki od klucza”. Ramka ułatwia aplikację, duży pasek włókninowy, laminowany do mocowania oraz metka do oznaczenia. Wyrób medyczny klasy III. Potwierdzenie bariery folii dla wirusów =&gt;27nm przez niezależne laboratorium na podstawie badań statystycznie znamiennej ilości próbek (min 32).  Czas utrzymania na wkłuciu do 7 dni. Opakowanie folia-papier. Rozmiar opatrunku 8,5x11,5 cm. </t>
  </si>
  <si>
    <t xml:space="preserve">Przylepiec chirurgiczny, hypoalergiczny, z włókniny poliestrowej z makroperforacją na całej powierzchni, umożliwiającą precyzyjne dzielenie bez nożyczek wzdłuż i w poprzek, z klejem akrylowym,  bez zawartości tlenku cynku, kauczuku i lateksu, wodoodporny, o wysokiej przylepności początkowej i długoczasowej. Rozmiar 2,5cm x 9,14m </t>
  </si>
  <si>
    <t xml:space="preserve">Przylepiec chirurgiczny, hypoalergiczny, z włókniny poliestrowej z makroperforacją na całej powierzchni, umożliwiającą precyzyjne dzielenie bez nożyczek wzdłuż i w poprzek, z klejem akrylowym,  bez zawartości tlenku cynku, kauczuku i lateksu, wodoodporny, o wysokiej przylepności początkowej i długoczasowej. Rozmiar 5cm x 9,14m </t>
  </si>
  <si>
    <t>Bezpieczny Zestaw Do Punkcji Opłucnej I Otrzewnej - Torakocentezy I Paracentezy, Sterylny. Skład Zestawu: Igła Veresa, strzykawka Luer-Lock 50ml, kaniula z otworami bocznymi oraz znacznikiem głębokości co 1cm, zawór trójdrożny zapewniający wygodny dostęp do zestawu drenującego bez otwierania systemu, worek o poj. minimum 2000ml. worek, kaniula i strzykawka tworzące system zamknięty. Igła wprowadzająca igła veresa wyposażona w zawór jednokierunkowy wentylowy zapobiegający powstawaniu odmy oraz dwu kolorowy wskaźnik bezpieczeństwa. zestaw z cewnikiem poliuretanowym długości 12,5cm umieszczonym na igle, rozmiar 8F/CH</t>
  </si>
  <si>
    <t>Pakiet nr 7- Porty naczyniowe</t>
  </si>
  <si>
    <t>Pakiet nr -3 - Opatrunki i przylepce chirurgiczne</t>
  </si>
  <si>
    <t>Pakiet nr -5 Dreny do drenażu klatki piersiowej z trokarem</t>
  </si>
  <si>
    <t>Pakiet nr 8-Narzędzia do szycia laparoskopowego z wymiennym ładunkiem</t>
  </si>
  <si>
    <t>Trokar z nożem płaskim z kaniulą żebrowaną, zawór 2 albo 3 pozycyjny</t>
  </si>
  <si>
    <t>Kod CPV:  33141410-7</t>
  </si>
  <si>
    <t>Nr (rozmiar)</t>
  </si>
  <si>
    <t>5 mm</t>
  </si>
  <si>
    <t>5-11 mm albo 5-10mm</t>
  </si>
  <si>
    <t>5-12 mm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</si>
  <si>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</si>
  <si>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Pakiet nr 6-Pojemniki na odpady medyczne</t>
  </si>
  <si>
    <t>1 litr</t>
  </si>
  <si>
    <t>2 litry</t>
  </si>
  <si>
    <t>5 litrów</t>
  </si>
  <si>
    <t>10 litrów</t>
  </si>
  <si>
    <t>Pojemność</t>
  </si>
  <si>
    <t>Pojemnik niejałowy na odpady medyczne</t>
  </si>
  <si>
    <t>Kod CPV:  33169400-6, 33141613-0</t>
  </si>
  <si>
    <t>Wykonawca zobowiązany jest zapewnić dostępność wszystkich wymienionych rozmiarów. Zamawiający będzie dokonywał zamówienia w zależności od zapotrzebowania.</t>
  </si>
  <si>
    <t>Wymiary 213x91cm. Część przykrywająca stopy pacjenta nieogrzewana. Posiada zakładki do podwinięcia pod ramiona pacjenta w celu lepszego ufiksowania kołdry. Posiada 6 oddzielonych perforacją części w celu lepszego/wygodniejszego dostępu do pacjenta. Na wierzchniej części posiada dwa plasterki do przyklejenia koca. Jeden otwór do podłączenia dmuchawy Polipropylenowa kołdra. Kołdra skonstruowana z podłużnie ułożonych tub, z których ciepłe powietrze rozprowadzane jest z tuby centralnej do bocznych części. Pomiędzy tubami są specjalne tunele, których zadaniem jest rozprowadzanie powietrza w momencie gdy górna warstwa kołdry (folia) częściowo ulegnie zniszczeniu(pęknięciu) . Na całej dolnej powierzchni kołdry są małe otworki , które rozprowadzają ciepło równomiernie na ciało pacjenta. Kołdry kompatybilne i zgodne z instrukcja obsługi urządzeń BH775 będących na wyposażeniu zamawiającego.</t>
  </si>
  <si>
    <t>Wymiary 152 x 91cm. Polipropylenowa kołdra. Kołdra skonstruowana z podłużnie ułożonych tub, z których ciepłe powietrze rozprowadzane jest z tuby centralnej do bocznych części. Pomiędzy tubami są specjalne tunele , których zadaniem jest rozprowadzanie powietrza w momencie gdy górna warstwa kołdry (folia) częściowo ulegnie zniszczeniu (pęknięciu). Cała powierzchnia kołdry od strony pacjenta posiada drobne otworki, które równomiernie rozprowadzają ciepło na ciało pacjenta . 
1 otwór do urządzenia grzewczego umieszczony w dole kołdry. Posiada specjalne taśmy klejące, służące do ufiksowania kołdry do pacjenta. Specjalna folia na stopy utrzymuje ciepło. Kołdry kompatybilne i zgodne z instrukcja obsługi urządzeń BH775 będących na wyposażeniu zamawiającego.</t>
  </si>
  <si>
    <t>30 litrów</t>
  </si>
  <si>
    <t>Dren do drenażu klatki piersiowej ze stalowym trokarem. Wykonany z PCV z linią RTG na całej długości, z otworem końcowym  oraz dwoma otworami bocznymi naprzemianległymi , skalowany co 2 cm, z fabrycznie zamontowanym łącznikiem. Długość 22cm-37cm. Aluminiowy trokar z uchwytem oraz ostrzem zabezpieczonym osłonką- z oznaczeniem rozmiaru drenu na rączce trokara. Nazwa producenta oraz rozmair umieszczone na drenie. Pakowany podwójnie: wewnętrzne oraz zewnetrzne opakowanie folia-papier. Rozmiar: CH 14</t>
  </si>
  <si>
    <t>Dren do drenażu klatki piersiowej ze stalowym trokarem. Wykonany z PCV z linią RTG na całej długości, z otworem końcowym  oraz dwoma otworami bocznymi naprzemianległymi , skalowany co 2 cm, z fabrycznie zamontowanym łącznikiem. Długość 22cm-37cm. Aluminiowy trokar z uchwytem oraz ostrzem zabezpieczonym osłonką- z oznaczeniem rozmiaru drenu na rączce trokara. Nazwa producenta oraz rozmair umieszczone na drenie. Pakowany podwójnie: wewnętrzne oraz zewnetrzne opakowanie folia-papier. Rozmiar: CH 16</t>
  </si>
  <si>
    <t>Kod CPV:  33141000-0</t>
  </si>
  <si>
    <t>Kod CPV:  33171100-0</t>
  </si>
  <si>
    <t>Kod CPV:  CPV-33141200-2</t>
  </si>
  <si>
    <t>Kod CPV:   33141111-1</t>
  </si>
  <si>
    <t xml:space="preserve">Wykonawca zobowiązany jest zapewnić dostępność wszystkich wymienionych rozmiarów. Zamawiający będzie dokonywał zamówienia w zależności od zapotrzebowania.									</t>
  </si>
  <si>
    <t>SZCZEGÓŁOWA OFERTA CENOWA</t>
  </si>
  <si>
    <t>Pakiet nr 4 - Zestaw do torakocentezy i paracentezy</t>
  </si>
  <si>
    <t xml:space="preserve"> Nr katalogowy i nazwa produktu zoferowanego (podać)</t>
  </si>
  <si>
    <t>Nr postępowania: 36/2023</t>
  </si>
  <si>
    <t>Wartość netto
(4x5)</t>
  </si>
  <si>
    <t xml:space="preserve">Wartość netto        (4x5)
</t>
  </si>
  <si>
    <t xml:space="preserve">Wartość netto            (4x5)
</t>
  </si>
  <si>
    <t xml:space="preserve">Wartość netto               (4x5)
</t>
  </si>
  <si>
    <t>Port naczyniowy – wysokoprofilowy i  niskoprofilowy – do wyboru przez Zamawiającego
- komora i przewód wyprowadzający wykonane z tytanu
-  komora portu powleczona od zewnątrz tworzywem polioksymetylen z silikonowanymi wypełnieniami miejsc przeznaczonych do mocowania
- 3 otwory do przyszycia portu w tym min 2 otwory od strony podłączenia cewnika
- średnica podstawy 30,8x22,6 wysokość 12,2mm, waga 7,6g - port wysokoprofilowy
- średnica podstawy 25,8x20,9  wysokość 10,1mm, waga 5,0g – port niskoprofilowy
- zestaw wprowadzający oparty na technice Seldingera
- cewnik silikonowy dołączany (nie połączony trwale z komorą portu) 
- cewnik  o długości 60 cm, 
- rozmiar  7,2Fr 1,20mm x 2,40mm  port wysokoprofilowy 
- rozmiar  7,2Fr 1,20mm x 2,40mm  lub 6,5Fr,02mm x 2,16mm  - port niskoprofilowy - do wyboru przez Zamawiającego
- oznaczenie długości co 1 cm trwale naniesione na cewnik i opis co 5 cm
- w zestawie tunelizator do przeprowadzania cewnika pod skórą – “tępy”, bez powierzchni tnącej, rozrywalny zestaw wprowadzający,
- dwa łączniki, urządzenie do podnoszenia żył,
- echogeniczna igła wprowadzająca 18Gx70 mm, 
- prowadnik "J"(0,35"x 60 cm) w podajniku umożliwiającym obsługę jedną ręką
- zestaw do przetoczeń z bezpieczną  wysokociśnieniową igłą Hubera i drenem o długości 25 cm, do wypełnienia komory portu 
- strzykawka 10ml
- sterylne obłożenie, bezlateksowa osłona na głowice USG, dwie sterylne gumki i żel, 
- zastawka zapobiegająca utracie krwi oraz zatorowości powietrznej podczas wprowadzania prowadnika mocowana na igle do nakłucia. 
 w zestawie paszport portu dla pacjenta w j. polskim
Zamawiający wymaga, aby port umożliwiał podawanie wlewów pod ciśnieniem, pompy perystaltyczne, strzykawki automatyczne, CT, czyli żeby posiadał cewnik odporny na ciśnienie powyżej 320 PSI -  potwierdzone przez Producenta. Port posiada unikalne znakowanie radiologiczne umożliwiające łatwą identyfikację maksymalnego przepływu oraz położenia portu. Zamawiający wymaga, aby porty oraz igły można było używać w MRI- potwierdzone przez Producenta. Cały oferowany sprzęt musi być kompatybilny ze sobą  i pochodzić od tego samego Producenta. (dotyczy portów naczyniowych)</t>
  </si>
  <si>
    <t>Port naczyniowy – wysokoprofilowy i  niskoprofilowy – do wyboru przez Zamawiającego
- komora i przewód wyprowadzający wykonane z tytanu
-  komora portu powleczona od zewnątrz tworzywem polioksymetylen - 3 otwory do przyszycia portu w tym min 2 otwory od strony podłączenia cewnika
- średnica podstawy 30,8x22,6 wysokość 12,2mm, waga 7,6g - port wysokoprofilowy
- średnica podstawy 25,8x20,9  wysokość 10,1mm, waga 5,0g – port niskoprofilowy
- zestaw wprowadzający oparty na technice Seldingera
- cewnik silikonowy dołączany (nie połączony trwale z komorą portu) 
- cewnik  o długości 60 cm, 
- rozmiar  7,2Fr 1,20mm x 2,40mm  port wysokoprofilowy 
- rozmiar  7,2Fr 1,20mm x 2,40mm  lub 6,5Fr,02mm x 2,16mm  - port niskoprofilowy - do wyboru przez Zamawiającego
- oznaczenie długości co 1 cm trwale naniesione na cewnik i opis co 5 cm
- w zestawie tunelizator do przeprowadzania cewnika pod skórą – “tępy”, bez powierzchni tnącej, rozrywalny zestaw wprowadzający,
- dwa łączniki, urządzenie do podnoszenia żył,
- echogeniczna igła wprowadzająca 18Gx70 mm, 
- prowadnik "J"(0,35"x 60 cm) w podajniku umożliwiającym obsługę jedną ręką
- strzykawka 10ml
- sterylne obłożenie, bezlateksowa osłona na głowice USG, dwie sterylne gumki i żel, 
- zastawka zapobiegająca utracie krwi oraz zatorowości powietrznej podczas wprowadzania prowadnika mocowana na igle do nakłucia. 
 w zestawie paszport portu dla pacjenta w j. polskim
Zamawiający wymaga, aby port umożliwiał podawanie wlewów pod ciśnieniem, pompy perystaltyczne, strzykawki automatyczne, CT, czyli żeby posiadał cewnik odporny na ciśnienie powyżej 320 PSI -  potwierdzone przez Producenta. Zamawiający wymaga, aby porty oraz igły można było używać w MRI- potwierdzone przez Producenta. Cały oferowany sprzęt musi być kompatybilny ze sobą  i pochodzić od tego samego Producenta. (dotyczy portów naczyniowych)</t>
  </si>
  <si>
    <t>Załącznik nr 2 do SWZ (zmodyfikowany)</t>
  </si>
  <si>
    <r>
      <t xml:space="preserve">Cena jednostkowa netto za </t>
    </r>
    <r>
      <rPr>
        <b/>
        <sz val="8"/>
        <color rgb="FFFF0000"/>
        <rFont val="Tahoma"/>
        <family val="2"/>
        <charset val="238"/>
      </rPr>
      <t>sztukę</t>
    </r>
  </si>
  <si>
    <r>
      <t xml:space="preserve">Cena jednostkowa brutto za </t>
    </r>
    <r>
      <rPr>
        <b/>
        <sz val="8"/>
        <color rgb="FFFF0000"/>
        <rFont val="Tahoma"/>
        <family val="2"/>
        <charset val="238"/>
      </rPr>
      <t xml:space="preserve">sztukę  </t>
    </r>
    <r>
      <rPr>
        <b/>
        <sz val="8"/>
        <color rgb="FF000000"/>
        <rFont val="Tahoma"/>
        <family val="2"/>
        <charset val="238"/>
      </rPr>
      <t xml:space="preserve">            </t>
    </r>
  </si>
  <si>
    <r>
      <t xml:space="preserve">Cena jednostkowa brutto za </t>
    </r>
    <r>
      <rPr>
        <b/>
        <sz val="8"/>
        <color rgb="FFFF0000"/>
        <rFont val="Tahoma"/>
        <family val="2"/>
        <charset val="238"/>
      </rPr>
      <t xml:space="preserve">sztukę  </t>
    </r>
    <r>
      <rPr>
        <b/>
        <sz val="8"/>
        <color rgb="FF000000"/>
        <rFont val="Tahoma"/>
        <family val="2"/>
        <charset val="238"/>
      </rPr>
      <t xml:space="preserve">                </t>
    </r>
  </si>
  <si>
    <r>
      <t xml:space="preserve">Cena jednostkowa brutto za </t>
    </r>
    <r>
      <rPr>
        <b/>
        <sz val="8"/>
        <color rgb="FFFF0000"/>
        <rFont val="Tahoma"/>
        <family val="2"/>
        <charset val="238"/>
      </rPr>
      <t xml:space="preserve">sztukę   </t>
    </r>
    <r>
      <rPr>
        <b/>
        <sz val="8"/>
        <color rgb="FF000000"/>
        <rFont val="Tahoma"/>
        <family val="2"/>
        <charset val="238"/>
      </rPr>
      <t xml:space="preserve">              </t>
    </r>
  </si>
  <si>
    <r>
      <t xml:space="preserve">Cena jednostkowa brutto za </t>
    </r>
    <r>
      <rPr>
        <b/>
        <sz val="8"/>
        <color rgb="FFFF0000"/>
        <rFont val="Tahoma"/>
        <family val="2"/>
        <charset val="238"/>
      </rPr>
      <t xml:space="preserve">sztukę   </t>
    </r>
    <r>
      <rPr>
        <b/>
        <sz val="8"/>
        <color rgb="FF000000"/>
        <rFont val="Tahoma"/>
        <family val="2"/>
        <charset val="238"/>
      </rPr>
      <t xml:space="preserve">             </t>
    </r>
  </si>
  <si>
    <r>
      <t xml:space="preserve">Cena jednostkowa brutto za </t>
    </r>
    <r>
      <rPr>
        <b/>
        <sz val="8"/>
        <color rgb="FFFF0000"/>
        <rFont val="Tahoma"/>
        <family val="2"/>
        <charset val="238"/>
      </rPr>
      <t>sztukę</t>
    </r>
    <r>
      <rPr>
        <b/>
        <sz val="8"/>
        <color rgb="FF000000"/>
        <rFont val="Tahoma"/>
        <family val="2"/>
        <charset val="238"/>
      </rPr>
      <t xml:space="preserve">          </t>
    </r>
  </si>
  <si>
    <r>
      <t xml:space="preserve">Cena jednostkowa brutto za </t>
    </r>
    <r>
      <rPr>
        <b/>
        <sz val="8"/>
        <color rgb="FFFF0000"/>
        <rFont val="Tahoma"/>
        <family val="2"/>
        <charset val="238"/>
      </rPr>
      <t xml:space="preserve">sztukę </t>
    </r>
    <r>
      <rPr>
        <b/>
        <sz val="8"/>
        <color rgb="FF000000"/>
        <rFont val="Tahoma"/>
        <family val="2"/>
        <charset val="238"/>
      </rPr>
      <t xml:space="preserve">                 </t>
    </r>
  </si>
  <si>
    <r>
      <t xml:space="preserve">Cena jednostkowa brutto za </t>
    </r>
    <r>
      <rPr>
        <b/>
        <sz val="8"/>
        <color rgb="FFFF0000"/>
        <rFont val="Tahoma"/>
        <family val="2"/>
        <charset val="238"/>
      </rPr>
      <t xml:space="preserve">sztukę    </t>
    </r>
    <r>
      <rPr>
        <b/>
        <sz val="8"/>
        <color rgb="FF000000"/>
        <rFont val="Tahoma"/>
        <family val="2"/>
        <charset val="238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</si>
</sst>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zł &quot;;#,##0.00&quot; zł &quot;;&quot;-&quot;#&quot; zł &quot;;@&quot; &quot;"/>
    <numFmt numFmtId="165" formatCode="#,##0.00&quot;     &quot;"/>
    <numFmt numFmtId="166" formatCode="#,##0.00&quot; zł&quot;"/>
    <numFmt numFmtId="167" formatCode="&quot; &quot;#,##0.00&quot; &quot;[$zł-415]&quot; &quot;;&quot;-&quot;#,##0.00&quot; &quot;[$zł-415]&quot; &quot;;&quot; -&quot;00&quot; &quot;[$zł-415]&quot; &quot;;@&quot;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1"/>
      <charset val="238"/>
    </font>
    <font>
      <b/>
      <sz val="8"/>
      <color rgb="FF000000"/>
      <name val="Tahoma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sz val="10"/>
      <color rgb="FF333399"/>
      <name val="Tahoma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Tahoma"/>
      <family val="2"/>
      <charset val="238"/>
    </font>
    <font>
      <sz val="10"/>
      <name val="Arial"/>
      <family val="2"/>
      <charset val="238"/>
    </font>
    <font>
      <sz val="11"/>
      <color rgb="FF800080"/>
      <name val="Czcionka tekstu podstawowego"/>
      <family val="2"/>
      <charset val="238"/>
    </font>
    <font>
      <b/>
      <sz val="8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rgb="FFFF808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2" fillId="0" borderId="0"/>
    <xf numFmtId="164" fontId="4" fillId="0" borderId="0" applyBorder="0" applyProtection="0"/>
    <xf numFmtId="164" fontId="2" fillId="0" borderId="0" applyFont="0" applyBorder="0" applyProtection="0"/>
    <xf numFmtId="9" fontId="2" fillId="0" borderId="0" applyFon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13" fillId="0" borderId="0"/>
    <xf numFmtId="0" fontId="15" fillId="0" borderId="0"/>
    <xf numFmtId="0" fontId="15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7" borderId="0" applyBorder="0" applyProtection="0"/>
    <xf numFmtId="0" fontId="16" fillId="7" borderId="0" applyBorder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/>
    <xf numFmtId="0" fontId="3" fillId="0" borderId="0" xfId="1" applyFont="1" applyAlignment="1">
      <alignment horizontal="center" vertical="center"/>
    </xf>
    <xf numFmtId="164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164" fontId="3" fillId="0" borderId="1" xfId="3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/>
    <xf numFmtId="0" fontId="5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right" wrapText="1"/>
    </xf>
    <xf numFmtId="9" fontId="5" fillId="0" borderId="1" xfId="4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8" fillId="0" borderId="0" xfId="5" applyFont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wrapText="1"/>
    </xf>
    <xf numFmtId="0" fontId="3" fillId="6" borderId="1" xfId="1" applyFont="1" applyFill="1" applyBorder="1" applyAlignment="1">
      <alignment horizontal="center" vertical="center" wrapText="1"/>
    </xf>
    <xf numFmtId="167" fontId="3" fillId="6" borderId="1" xfId="1" applyNumberFormat="1" applyFont="1" applyFill="1" applyBorder="1" applyAlignment="1">
      <alignment horizontal="center" vertical="center"/>
    </xf>
    <xf numFmtId="167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9" fontId="11" fillId="0" borderId="1" xfId="4" applyFont="1" applyBorder="1" applyAlignment="1">
      <alignment horizontal="center" vertical="center"/>
    </xf>
    <xf numFmtId="164" fontId="10" fillId="0" borderId="1" xfId="3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64" fontId="3" fillId="0" borderId="4" xfId="3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7" applyFont="1"/>
    <xf numFmtId="166" fontId="5" fillId="0" borderId="0" xfId="1" applyNumberFormat="1" applyFont="1" applyAlignment="1">
      <alignment horizontal="center" vertical="center"/>
    </xf>
    <xf numFmtId="164" fontId="3" fillId="0" borderId="0" xfId="3" applyFont="1" applyBorder="1" applyAlignment="1">
      <alignment horizontal="center" vertical="center"/>
    </xf>
    <xf numFmtId="0" fontId="14" fillId="0" borderId="0" xfId="12" applyFont="1"/>
    <xf numFmtId="44" fontId="5" fillId="2" borderId="2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2" fillId="3" borderId="1" xfId="1" applyFill="1" applyBorder="1"/>
    <xf numFmtId="0" fontId="5" fillId="0" borderId="1" xfId="1" applyFont="1" applyBorder="1" applyAlignment="1">
      <alignment horizontal="right" vertical="center" wrapText="1"/>
    </xf>
    <xf numFmtId="0" fontId="9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</cellXfs>
  <cellStyles count="19">
    <cellStyle name="Excel_BuiltIn_Currency 1" xfId="2" xr:uid="{D862AE9B-D03C-43C1-8B4C-71F7DB0158F8}"/>
    <cellStyle name="Normalny" xfId="0" builtinId="0"/>
    <cellStyle name="Normalny 2" xfId="1" xr:uid="{C2D7471B-BE82-40F3-9482-CC07DD834256}"/>
    <cellStyle name="Normalny 2 2" xfId="9" xr:uid="{3A8D4102-2E93-4823-8515-70621853281D}"/>
    <cellStyle name="Normalny 2 3" xfId="8" xr:uid="{CFF516C6-4917-43CD-B18A-AC2422B0E638}"/>
    <cellStyle name="Normalny 3" xfId="10" xr:uid="{95D5B70E-B9DC-4D92-992C-D9EBCCD271DD}"/>
    <cellStyle name="Normalny 4" xfId="11" xr:uid="{0920B839-5E44-4EB6-8C99-6E6F3CA9F84B}"/>
    <cellStyle name="Normalny 5" xfId="12" xr:uid="{6CF263CB-976C-4159-9D4D-6E6F7D735513}"/>
    <cellStyle name="Normalny 6" xfId="7" xr:uid="{4D019B1F-1DC5-43A7-AB3C-5E0A48B748C8}"/>
    <cellStyle name="Normalny_Arkusz1 2" xfId="5" xr:uid="{53FBC1DB-45DD-4E2F-831A-6023EA929061}"/>
    <cellStyle name="Normalny_Załącznik nr 2 do SIWZ - Szczegółowa oferta cenowa - po modyfikacji z dnia 13.05.2009" xfId="6" xr:uid="{C2EF579A-8FA8-48EA-BDF3-04B923549453}"/>
    <cellStyle name="Procentowy 2" xfId="4" xr:uid="{0C838A96-21C0-411B-827B-DA996B345BFE}"/>
    <cellStyle name="Procentowy 2 2" xfId="14" xr:uid="{F717A5E5-B750-4F3D-8023-74A7CD4457AD}"/>
    <cellStyle name="Procentowy 3" xfId="13" xr:uid="{9AF093C2-386F-4367-BAFF-8786A7AB5344}"/>
    <cellStyle name="Tekst objaśnienia 2" xfId="16" xr:uid="{4F0BD488-8C6E-47E4-B586-F20915AB9D61}"/>
    <cellStyle name="Tekst objaśnienia 3" xfId="15" xr:uid="{03B46AB3-D690-45D5-9437-70C39C82B7E4}"/>
    <cellStyle name="Walutowy 2" xfId="3" xr:uid="{C648338E-8069-4E94-B280-0FBF077A4228}"/>
    <cellStyle name="Walutowy 2 2" xfId="18" xr:uid="{0896157E-0D23-4BA0-BD49-B82CDE7DB3FA}"/>
    <cellStyle name="Walutowy 3" xfId="17" xr:uid="{005B5139-EDF4-4210-A2AC-04B792689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opLeftCell="A4" workbookViewId="0">
      <selection activeCell="H9" sqref="H9"/>
    </sheetView>
  </sheetViews>
  <sheetFormatPr defaultRowHeight="15"/>
  <cols>
    <col min="2" max="2" width="47.140625" customWidth="1"/>
    <col min="5" max="5" width="12.28515625" customWidth="1"/>
    <col min="7" max="7" width="11.5703125" customWidth="1"/>
    <col min="8" max="8" width="17.140625" customWidth="1"/>
    <col min="10" max="10" width="24.140625" customWidth="1"/>
    <col min="11" max="11" width="13.140625" customWidth="1"/>
    <col min="12" max="12" width="12.42578125" customWidth="1"/>
    <col min="13" max="13" width="10.5703125" customWidth="1"/>
    <col min="14" max="14" width="13.42578125" customWidth="1"/>
  </cols>
  <sheetData>
    <row r="1" spans="1:15">
      <c r="A1" t="s">
        <v>65</v>
      </c>
    </row>
    <row r="2" spans="1:15">
      <c r="A2" s="1"/>
      <c r="B2" s="6"/>
      <c r="C2" s="5"/>
      <c r="D2" s="4"/>
      <c r="E2" s="47"/>
      <c r="F2" s="47" t="s">
        <v>62</v>
      </c>
      <c r="G2" s="47"/>
      <c r="H2" s="47"/>
      <c r="I2" s="47"/>
      <c r="J2" s="1"/>
      <c r="K2" s="1"/>
      <c r="L2" s="1"/>
      <c r="M2" s="1" t="s">
        <v>72</v>
      </c>
      <c r="N2" s="1"/>
      <c r="O2" s="1"/>
    </row>
    <row r="3" spans="1:15" ht="34.5" customHeight="1">
      <c r="A3" s="1"/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ht="46.5" customHeight="1">
      <c r="A4" s="2"/>
      <c r="B4" s="28" t="s">
        <v>21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58</v>
      </c>
      <c r="C5" s="2"/>
      <c r="D5" s="1"/>
      <c r="E5" s="1"/>
      <c r="F5" s="1"/>
      <c r="G5" s="1"/>
      <c r="H5" s="1"/>
      <c r="I5" s="1"/>
      <c r="J5" s="1"/>
      <c r="K5" s="54" t="s">
        <v>17</v>
      </c>
      <c r="L5" s="54"/>
      <c r="M5" s="54"/>
      <c r="N5" s="54"/>
      <c r="O5" s="1"/>
    </row>
    <row r="6" spans="1:15" ht="94.5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73</v>
      </c>
      <c r="F6" s="26" t="s">
        <v>12</v>
      </c>
      <c r="G6" s="26" t="s">
        <v>74</v>
      </c>
      <c r="H6" s="26" t="s">
        <v>66</v>
      </c>
      <c r="I6" s="26" t="s">
        <v>10</v>
      </c>
      <c r="J6" s="26" t="s">
        <v>9</v>
      </c>
      <c r="K6" s="25" t="s">
        <v>64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"/>
    </row>
    <row r="9" spans="1:15" ht="101.25" customHeight="1">
      <c r="A9" s="21">
        <v>1</v>
      </c>
      <c r="B9" s="20" t="s">
        <v>18</v>
      </c>
      <c r="C9" s="21" t="s">
        <v>4</v>
      </c>
      <c r="D9" s="23">
        <v>2400</v>
      </c>
      <c r="E9" s="22"/>
      <c r="F9" s="17">
        <v>0.08</v>
      </c>
      <c r="G9" s="7">
        <f>E9*1.08</f>
        <v>0</v>
      </c>
      <c r="H9" s="7">
        <f>D9*E9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 ht="102.75" customHeight="1">
      <c r="A10" s="21">
        <v>2</v>
      </c>
      <c r="B10" s="20" t="s">
        <v>19</v>
      </c>
      <c r="C10" s="21" t="s">
        <v>4</v>
      </c>
      <c r="D10" s="23">
        <v>2000</v>
      </c>
      <c r="E10" s="22"/>
      <c r="F10" s="17">
        <v>0.08</v>
      </c>
      <c r="G10" s="7">
        <f t="shared" ref="G10:G11" si="0">E10*1.08</f>
        <v>0</v>
      </c>
      <c r="H10" s="7">
        <f t="shared" ref="H10:H11" si="1">D10*E10</f>
        <v>0</v>
      </c>
      <c r="I10" s="7">
        <f t="shared" ref="I10:I11" si="2">J10-H10</f>
        <v>0</v>
      </c>
      <c r="J10" s="7">
        <f t="shared" ref="J10:J11" si="3">G10*D10</f>
        <v>0</v>
      </c>
      <c r="K10" s="21"/>
      <c r="L10" s="21"/>
      <c r="M10" s="21"/>
      <c r="N10" s="21"/>
      <c r="O10" s="1"/>
    </row>
    <row r="11" spans="1:15" ht="105" customHeight="1">
      <c r="A11" s="21">
        <v>3</v>
      </c>
      <c r="B11" s="20" t="s">
        <v>20</v>
      </c>
      <c r="C11" s="19" t="s">
        <v>4</v>
      </c>
      <c r="D11" s="18">
        <v>120</v>
      </c>
      <c r="E11" s="7"/>
      <c r="F11" s="17">
        <v>0.08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/>
      <c r="L11" s="7"/>
      <c r="M11" s="7"/>
      <c r="N11" s="7"/>
      <c r="O11" s="1"/>
    </row>
    <row r="12" spans="1:15">
      <c r="A12" s="56" t="s">
        <v>3</v>
      </c>
      <c r="B12" s="56"/>
      <c r="C12" s="56"/>
      <c r="D12" s="56"/>
      <c r="E12" s="56"/>
      <c r="F12" s="56"/>
      <c r="G12" s="56"/>
      <c r="H12" s="51">
        <f>SUM(H9:H11)</f>
        <v>0</v>
      </c>
      <c r="I12" s="16" t="s">
        <v>3</v>
      </c>
      <c r="J12" s="51">
        <f>SUM(J9:J11)</f>
        <v>0</v>
      </c>
      <c r="K12" s="1"/>
      <c r="L12" s="1"/>
      <c r="M12" s="1"/>
      <c r="N12" s="1"/>
      <c r="O12" s="1"/>
    </row>
    <row r="13" spans="1:15">
      <c r="K13" s="1"/>
      <c r="L13" s="1"/>
      <c r="M13" s="1"/>
      <c r="N13" s="1"/>
      <c r="O13" s="1"/>
    </row>
    <row r="14" spans="1:15">
      <c r="B14" s="58" t="s">
        <v>51</v>
      </c>
      <c r="C14" s="58"/>
      <c r="D14" s="58"/>
      <c r="E14" s="58"/>
      <c r="F14" s="58"/>
      <c r="G14" s="58"/>
      <c r="H14" s="58"/>
      <c r="I14" s="58"/>
      <c r="J14" s="58"/>
      <c r="K14" s="58"/>
      <c r="L14" s="1"/>
      <c r="M14" s="1"/>
      <c r="N14" s="1"/>
      <c r="O14" s="1"/>
    </row>
    <row r="15" spans="1:15">
      <c r="K15" s="1"/>
      <c r="L15" s="1"/>
      <c r="M15" s="1"/>
      <c r="N15" s="1"/>
      <c r="O15" s="1"/>
    </row>
    <row r="16" spans="1:15">
      <c r="A16" s="12"/>
      <c r="B16" s="13"/>
      <c r="C16" s="10"/>
      <c r="D16" s="5"/>
      <c r="E16" s="8"/>
      <c r="F16" s="8"/>
      <c r="G16" s="8"/>
      <c r="H16" s="8"/>
      <c r="I16" s="1"/>
      <c r="J16" s="1"/>
      <c r="K16" s="1"/>
      <c r="L16" s="1"/>
      <c r="M16" s="1"/>
      <c r="N16" s="1"/>
      <c r="O16" s="1"/>
    </row>
    <row r="17" spans="1:15">
      <c r="A17" s="12"/>
      <c r="B17" s="11" t="s">
        <v>2</v>
      </c>
      <c r="C17" s="10"/>
      <c r="D17" s="5"/>
      <c r="E17" s="9"/>
      <c r="F17" s="9" t="s">
        <v>1</v>
      </c>
      <c r="G17" s="9"/>
      <c r="H17" s="8"/>
      <c r="I17" s="1"/>
      <c r="J17" s="49"/>
      <c r="K17" s="1"/>
      <c r="L17" s="1"/>
      <c r="M17" s="1"/>
      <c r="N17" s="1"/>
      <c r="O17" s="1"/>
    </row>
    <row r="18" spans="1:15">
      <c r="A18" s="1"/>
      <c r="B18" s="6"/>
      <c r="C18" s="5"/>
      <c r="D18" s="4"/>
      <c r="E18" s="4"/>
      <c r="F18" s="4" t="s">
        <v>0</v>
      </c>
      <c r="G18" s="3"/>
      <c r="H18" s="2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5">
    <mergeCell ref="K5:N5"/>
    <mergeCell ref="A8:N8"/>
    <mergeCell ref="A12:G12"/>
    <mergeCell ref="B3:N3"/>
    <mergeCell ref="B14:K14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C616-C39B-4F41-8DCC-BDD539BC7CF6}">
  <sheetPr>
    <pageSetUpPr fitToPage="1"/>
  </sheetPr>
  <dimension ref="A1:O22"/>
  <sheetViews>
    <sheetView topLeftCell="A4" workbookViewId="0">
      <selection activeCell="H6" sqref="H6"/>
    </sheetView>
  </sheetViews>
  <sheetFormatPr defaultRowHeight="15"/>
  <cols>
    <col min="2" max="2" width="59" customWidth="1"/>
    <col min="5" max="5" width="12.140625" customWidth="1"/>
    <col min="7" max="7" width="10.85546875" customWidth="1"/>
    <col min="8" max="8" width="17.140625" customWidth="1"/>
    <col min="10" max="10" width="16.5703125" customWidth="1"/>
    <col min="11" max="11" width="12.28515625" customWidth="1"/>
    <col min="12" max="12" width="14.5703125" customWidth="1"/>
    <col min="14" max="14" width="13.42578125" customWidth="1"/>
  </cols>
  <sheetData>
    <row r="1" spans="1:15">
      <c r="A1" t="s">
        <v>65</v>
      </c>
    </row>
    <row r="2" spans="1:15">
      <c r="D2" s="50"/>
      <c r="E2" s="50" t="s">
        <v>62</v>
      </c>
      <c r="F2" s="50"/>
      <c r="G2" s="50"/>
      <c r="H2" s="50"/>
      <c r="M2" s="4"/>
      <c r="N2" s="2" t="s">
        <v>72</v>
      </c>
      <c r="O2" s="2"/>
    </row>
    <row r="3" spans="1:15" ht="31.5" customHeight="1">
      <c r="A3" s="1"/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ht="46.5" customHeight="1">
      <c r="A4" s="2"/>
      <c r="B4" s="28" t="s">
        <v>22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57</v>
      </c>
      <c r="C5" s="2"/>
      <c r="D5" s="1"/>
      <c r="E5" s="1"/>
      <c r="F5" s="1"/>
      <c r="G5" s="1"/>
      <c r="H5" s="1"/>
      <c r="I5" s="1"/>
      <c r="J5" s="1"/>
      <c r="K5" s="54" t="s">
        <v>17</v>
      </c>
      <c r="L5" s="54"/>
      <c r="M5" s="54"/>
      <c r="N5" s="54"/>
      <c r="O5" s="1"/>
    </row>
    <row r="6" spans="1:15" ht="84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73</v>
      </c>
      <c r="F6" s="26" t="s">
        <v>12</v>
      </c>
      <c r="G6" s="26" t="s">
        <v>75</v>
      </c>
      <c r="H6" s="26" t="s">
        <v>66</v>
      </c>
      <c r="I6" s="26" t="s">
        <v>10</v>
      </c>
      <c r="J6" s="26" t="s">
        <v>9</v>
      </c>
      <c r="K6" s="25" t="s">
        <v>8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"/>
    </row>
    <row r="9" spans="1:15" ht="137.25" customHeight="1">
      <c r="A9" s="21">
        <v>1</v>
      </c>
      <c r="B9" s="32" t="s">
        <v>52</v>
      </c>
      <c r="C9" s="21" t="s">
        <v>4</v>
      </c>
      <c r="D9" s="23">
        <v>100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 ht="123" customHeight="1">
      <c r="A10" s="21">
        <v>2</v>
      </c>
      <c r="B10" s="32" t="s">
        <v>53</v>
      </c>
      <c r="C10" s="21" t="s">
        <v>4</v>
      </c>
      <c r="D10" s="23">
        <v>100</v>
      </c>
      <c r="E10" s="22"/>
      <c r="F10" s="17">
        <v>0.08</v>
      </c>
      <c r="G10" s="7">
        <f>E10*1.08</f>
        <v>0</v>
      </c>
      <c r="H10" s="7">
        <f>D10*E10</f>
        <v>0</v>
      </c>
      <c r="I10" s="7">
        <f>J10-H10</f>
        <v>0</v>
      </c>
      <c r="J10" s="7">
        <f>G10*D10</f>
        <v>0</v>
      </c>
      <c r="K10" s="21"/>
      <c r="L10" s="21"/>
      <c r="M10" s="21"/>
      <c r="N10" s="21"/>
      <c r="O10" s="1"/>
    </row>
    <row r="11" spans="1:15">
      <c r="A11" s="56" t="s">
        <v>3</v>
      </c>
      <c r="B11" s="56"/>
      <c r="C11" s="56"/>
      <c r="D11" s="56"/>
      <c r="E11" s="56"/>
      <c r="F11" s="56"/>
      <c r="G11" s="56"/>
      <c r="H11" s="51">
        <f>SUM(H9:H10)</f>
        <v>0</v>
      </c>
      <c r="I11" s="16" t="s">
        <v>3</v>
      </c>
      <c r="J11" s="51">
        <f>SUM(J9:J10)</f>
        <v>0</v>
      </c>
      <c r="K11" s="1"/>
      <c r="L11" s="1"/>
      <c r="M11" s="1"/>
      <c r="N11" s="1"/>
      <c r="O11" s="1"/>
    </row>
    <row r="12" spans="1:15">
      <c r="K12" s="1"/>
      <c r="L12" s="1"/>
      <c r="M12" s="1"/>
      <c r="N12" s="1"/>
      <c r="O12" s="1"/>
    </row>
    <row r="13" spans="1:15">
      <c r="B13" s="58" t="s">
        <v>61</v>
      </c>
      <c r="C13" s="58"/>
      <c r="D13" s="58"/>
      <c r="E13" s="58"/>
      <c r="F13" s="58"/>
      <c r="G13" s="58"/>
      <c r="H13" s="58"/>
      <c r="I13" s="58"/>
      <c r="J13" s="58"/>
      <c r="K13" s="58"/>
      <c r="L13" s="1"/>
      <c r="M13" s="1"/>
      <c r="N13" s="1"/>
      <c r="O13" s="1"/>
    </row>
    <row r="14" spans="1:15">
      <c r="A14" s="12"/>
      <c r="B14" s="13"/>
      <c r="C14" s="10"/>
      <c r="D14" s="5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</row>
    <row r="15" spans="1:15">
      <c r="A15" s="12"/>
      <c r="B15" s="11" t="s">
        <v>2</v>
      </c>
      <c r="C15" s="10"/>
      <c r="D15" s="5"/>
      <c r="E15" s="9"/>
      <c r="F15" s="9" t="s">
        <v>1</v>
      </c>
      <c r="G15" s="9"/>
      <c r="H15" s="8"/>
      <c r="I15" s="1"/>
      <c r="J15" s="49"/>
      <c r="K15" s="1"/>
      <c r="L15" s="1"/>
      <c r="M15" s="1"/>
      <c r="N15" s="1"/>
      <c r="O15" s="1"/>
    </row>
    <row r="16" spans="1:15">
      <c r="A16" s="1"/>
      <c r="B16" s="6"/>
      <c r="C16" s="5"/>
      <c r="D16" s="4"/>
      <c r="E16" s="4"/>
      <c r="F16" s="4" t="s">
        <v>0</v>
      </c>
      <c r="G16" s="3"/>
      <c r="H16" s="2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1:15">
      <c r="B22" s="46"/>
    </row>
  </sheetData>
  <mergeCells count="5">
    <mergeCell ref="K5:N5"/>
    <mergeCell ref="A8:N8"/>
    <mergeCell ref="A11:G11"/>
    <mergeCell ref="B3:N3"/>
    <mergeCell ref="B13:K13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8F8E1-66F6-4AE2-A8CD-77448796C09D}">
  <sheetPr>
    <pageSetUpPr fitToPage="1"/>
  </sheetPr>
  <dimension ref="A1:O22"/>
  <sheetViews>
    <sheetView topLeftCell="A19" workbookViewId="0">
      <selection activeCell="H9" sqref="H9"/>
    </sheetView>
  </sheetViews>
  <sheetFormatPr defaultRowHeight="15"/>
  <cols>
    <col min="1" max="1" width="9.140625" style="1" customWidth="1"/>
    <col min="2" max="2" width="59.7109375" style="1" customWidth="1"/>
    <col min="3" max="4" width="9.140625" style="1" customWidth="1"/>
    <col min="5" max="5" width="11.42578125" style="1" customWidth="1"/>
    <col min="6" max="6" width="9.140625" style="1" customWidth="1"/>
    <col min="7" max="8" width="10.7109375" style="1" customWidth="1"/>
    <col min="9" max="9" width="9.140625" style="1" customWidth="1"/>
    <col min="10" max="10" width="10.7109375" style="1" customWidth="1"/>
    <col min="11" max="11" width="14.140625" style="1" customWidth="1"/>
    <col min="12" max="12" width="16.42578125" style="1" customWidth="1"/>
    <col min="13" max="13" width="9.140625" style="1"/>
    <col min="14" max="14" width="12.28515625" style="1" customWidth="1"/>
    <col min="15" max="16384" width="9.140625" style="1"/>
  </cols>
  <sheetData>
    <row r="1" spans="1:15">
      <c r="A1" s="1" t="s">
        <v>65</v>
      </c>
    </row>
    <row r="2" spans="1:15">
      <c r="D2" s="50"/>
      <c r="E2" s="50" t="s">
        <v>62</v>
      </c>
      <c r="F2" s="50"/>
      <c r="G2" s="50"/>
      <c r="H2" s="50"/>
      <c r="M2" s="4"/>
      <c r="N2" s="2" t="s">
        <v>72</v>
      </c>
      <c r="O2" s="2"/>
    </row>
    <row r="3" spans="1:15" ht="39" customHeight="1"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47.25" customHeight="1">
      <c r="A4" s="2"/>
      <c r="B4" s="28" t="s">
        <v>33</v>
      </c>
      <c r="C4" s="2"/>
      <c r="D4" s="2"/>
      <c r="E4" s="2"/>
      <c r="F4" s="2"/>
      <c r="G4" s="2"/>
      <c r="H4" s="2"/>
    </row>
    <row r="5" spans="1:15" ht="23.25" customHeight="1">
      <c r="B5" s="27" t="s">
        <v>60</v>
      </c>
      <c r="C5" s="2"/>
      <c r="K5" s="54" t="s">
        <v>17</v>
      </c>
      <c r="L5" s="54"/>
      <c r="M5" s="54"/>
      <c r="N5" s="54"/>
    </row>
    <row r="6" spans="1:15" ht="63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73</v>
      </c>
      <c r="F6" s="26" t="s">
        <v>12</v>
      </c>
      <c r="G6" s="26" t="s">
        <v>76</v>
      </c>
      <c r="H6" s="26" t="s">
        <v>11</v>
      </c>
      <c r="I6" s="26" t="s">
        <v>10</v>
      </c>
      <c r="J6" s="26" t="s">
        <v>9</v>
      </c>
      <c r="K6" s="25" t="s">
        <v>64</v>
      </c>
      <c r="L6" s="25" t="s">
        <v>7</v>
      </c>
      <c r="M6" s="25" t="s">
        <v>6</v>
      </c>
      <c r="N6" s="25" t="s">
        <v>5</v>
      </c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5" ht="135.75" customHeight="1">
      <c r="A9" s="21">
        <v>1</v>
      </c>
      <c r="B9" s="20" t="s">
        <v>23</v>
      </c>
      <c r="C9" s="21" t="s">
        <v>4</v>
      </c>
      <c r="D9" s="23">
        <v>3000</v>
      </c>
      <c r="E9" s="22"/>
      <c r="F9" s="17">
        <v>0.08</v>
      </c>
      <c r="G9" s="7">
        <f t="shared" ref="G9:G16" si="0"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</row>
    <row r="10" spans="1:15" ht="126.75" customHeight="1">
      <c r="A10" s="21">
        <v>2</v>
      </c>
      <c r="B10" s="20" t="s">
        <v>24</v>
      </c>
      <c r="C10" s="21" t="s">
        <v>4</v>
      </c>
      <c r="D10" s="23">
        <v>1500</v>
      </c>
      <c r="E10" s="22"/>
      <c r="F10" s="17">
        <v>0.08</v>
      </c>
      <c r="G10" s="7">
        <f t="shared" si="0"/>
        <v>0</v>
      </c>
      <c r="H10" s="7">
        <f t="shared" ref="H10:H16" si="1">E10*D10</f>
        <v>0</v>
      </c>
      <c r="I10" s="7">
        <f t="shared" ref="I10:I16" si="2">J10-H10</f>
        <v>0</v>
      </c>
      <c r="J10" s="7">
        <f t="shared" ref="J10:J16" si="3">G10*D10</f>
        <v>0</v>
      </c>
      <c r="K10" s="21"/>
      <c r="L10" s="21"/>
      <c r="M10" s="21"/>
      <c r="N10" s="21"/>
    </row>
    <row r="11" spans="1:15" ht="86.25" customHeight="1">
      <c r="A11" s="21">
        <v>3</v>
      </c>
      <c r="B11" s="20" t="s">
        <v>25</v>
      </c>
      <c r="C11" s="21" t="s">
        <v>4</v>
      </c>
      <c r="D11" s="23">
        <v>300</v>
      </c>
      <c r="E11" s="33"/>
      <c r="F11" s="17">
        <v>0.08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21"/>
      <c r="L11" s="21"/>
      <c r="M11" s="21"/>
      <c r="N11" s="21"/>
    </row>
    <row r="12" spans="1:15" ht="69.75" customHeight="1">
      <c r="A12" s="21">
        <v>4</v>
      </c>
      <c r="B12" s="20" t="s">
        <v>26</v>
      </c>
      <c r="C12" s="21" t="s">
        <v>4</v>
      </c>
      <c r="D12" s="23">
        <v>300</v>
      </c>
      <c r="E12" s="33"/>
      <c r="F12" s="17">
        <v>0.08</v>
      </c>
      <c r="G12" s="7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21"/>
      <c r="L12" s="21"/>
      <c r="M12" s="21"/>
      <c r="N12" s="21"/>
    </row>
    <row r="13" spans="1:15" ht="58.5" customHeight="1">
      <c r="A13" s="21">
        <v>5</v>
      </c>
      <c r="B13" s="20" t="s">
        <v>27</v>
      </c>
      <c r="C13" s="21" t="s">
        <v>4</v>
      </c>
      <c r="D13" s="23">
        <v>150</v>
      </c>
      <c r="E13" s="22"/>
      <c r="F13" s="17">
        <v>0.08</v>
      </c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21"/>
      <c r="L13" s="21"/>
      <c r="M13" s="21"/>
      <c r="N13" s="21"/>
    </row>
    <row r="14" spans="1:15" ht="129.75" customHeight="1">
      <c r="A14" s="21">
        <v>6</v>
      </c>
      <c r="B14" s="20" t="s">
        <v>28</v>
      </c>
      <c r="C14" s="21" t="s">
        <v>4</v>
      </c>
      <c r="D14" s="23">
        <v>50</v>
      </c>
      <c r="E14" s="33"/>
      <c r="F14" s="17">
        <v>0.08</v>
      </c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21"/>
      <c r="L14" s="21"/>
      <c r="M14" s="21"/>
      <c r="N14" s="21"/>
    </row>
    <row r="15" spans="1:15" ht="57.75" customHeight="1">
      <c r="A15" s="21">
        <v>7</v>
      </c>
      <c r="B15" s="20" t="s">
        <v>29</v>
      </c>
      <c r="C15" s="21" t="s">
        <v>4</v>
      </c>
      <c r="D15" s="23">
        <v>300</v>
      </c>
      <c r="E15" s="22"/>
      <c r="F15" s="17">
        <v>0.08</v>
      </c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21"/>
      <c r="L15" s="21"/>
      <c r="M15" s="21"/>
      <c r="N15" s="21"/>
    </row>
    <row r="16" spans="1:15" ht="57.75" customHeight="1">
      <c r="A16" s="21">
        <v>8</v>
      </c>
      <c r="B16" s="20" t="s">
        <v>30</v>
      </c>
      <c r="C16" s="19" t="s">
        <v>4</v>
      </c>
      <c r="D16" s="18">
        <v>90</v>
      </c>
      <c r="E16" s="7"/>
      <c r="F16" s="17">
        <v>0.08</v>
      </c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/>
      <c r="L16" s="7"/>
      <c r="M16" s="7"/>
      <c r="N16" s="7"/>
    </row>
    <row r="17" spans="1:12">
      <c r="A17" s="56" t="s">
        <v>3</v>
      </c>
      <c r="B17" s="56"/>
      <c r="C17" s="56"/>
      <c r="D17" s="56"/>
      <c r="E17" s="56"/>
      <c r="F17" s="56"/>
      <c r="G17" s="56"/>
      <c r="H17" s="51">
        <f>SUM(H9:H16)</f>
        <v>0</v>
      </c>
      <c r="I17" s="16" t="s">
        <v>3</v>
      </c>
      <c r="J17" s="51">
        <f>SUM(J9:J16)</f>
        <v>0</v>
      </c>
    </row>
    <row r="18" spans="1:12">
      <c r="A18"/>
      <c r="B18"/>
      <c r="C18"/>
      <c r="D18"/>
      <c r="E18"/>
      <c r="F18"/>
      <c r="G18"/>
      <c r="H18"/>
      <c r="I18"/>
      <c r="J18"/>
    </row>
    <row r="19" spans="1:12">
      <c r="A19"/>
      <c r="B19" s="58" t="s">
        <v>51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>
      <c r="A20" s="12"/>
      <c r="B20" s="13"/>
      <c r="C20" s="10"/>
      <c r="D20" s="5"/>
      <c r="E20" s="8"/>
      <c r="F20" s="8"/>
      <c r="G20" s="8"/>
      <c r="H20" s="8"/>
    </row>
    <row r="21" spans="1:12">
      <c r="A21" s="12"/>
      <c r="B21" s="11" t="s">
        <v>2</v>
      </c>
      <c r="C21" s="10"/>
      <c r="D21" s="5"/>
      <c r="E21" s="9"/>
      <c r="F21" s="9" t="s">
        <v>1</v>
      </c>
      <c r="G21" s="9"/>
      <c r="H21" s="8"/>
      <c r="J21" s="49"/>
    </row>
    <row r="22" spans="1:12">
      <c r="B22" s="6"/>
      <c r="C22" s="5"/>
      <c r="D22" s="4"/>
      <c r="E22" s="4"/>
      <c r="F22" s="4" t="s">
        <v>0</v>
      </c>
      <c r="G22" s="3"/>
      <c r="H22" s="2"/>
    </row>
  </sheetData>
  <mergeCells count="5">
    <mergeCell ref="K5:N5"/>
    <mergeCell ref="A8:N8"/>
    <mergeCell ref="A17:G17"/>
    <mergeCell ref="B3:N3"/>
    <mergeCell ref="B19:L19"/>
  </mergeCells>
  <pageMargins left="0.70000000000000007" right="0.70000000000000007" top="0.75" bottom="0.75" header="0.30000000000000004" footer="0.30000000000000004"/>
  <pageSetup paperSize="9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DB67-F08C-48EF-9AAE-10A305205BB4}">
  <sheetPr>
    <pageSetUpPr fitToPage="1"/>
  </sheetPr>
  <dimension ref="A1:O19"/>
  <sheetViews>
    <sheetView workbookViewId="0">
      <selection activeCell="A8" sqref="A8:N8"/>
    </sheetView>
  </sheetViews>
  <sheetFormatPr defaultRowHeight="15"/>
  <cols>
    <col min="2" max="2" width="59" customWidth="1"/>
    <col min="5" max="5" width="11" customWidth="1"/>
    <col min="7" max="7" width="11" customWidth="1"/>
    <col min="8" max="8" width="17.140625" customWidth="1"/>
    <col min="10" max="10" width="16.5703125" customWidth="1"/>
    <col min="11" max="11" width="15" customWidth="1"/>
    <col min="12" max="12" width="11.7109375" customWidth="1"/>
    <col min="14" max="14" width="13.42578125" customWidth="1"/>
  </cols>
  <sheetData>
    <row r="1" spans="1:15">
      <c r="A1" t="s">
        <v>65</v>
      </c>
    </row>
    <row r="2" spans="1:15">
      <c r="D2" s="50"/>
      <c r="E2" s="50" t="s">
        <v>62</v>
      </c>
      <c r="F2" s="50"/>
      <c r="G2" s="50"/>
      <c r="H2" s="50"/>
      <c r="N2" s="2" t="s">
        <v>72</v>
      </c>
    </row>
    <row r="3" spans="1:15" ht="32.25" customHeight="1">
      <c r="A3" s="1"/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2"/>
    </row>
    <row r="4" spans="1:15" ht="46.5" customHeight="1">
      <c r="A4" s="2"/>
      <c r="B4" s="28" t="s">
        <v>63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57</v>
      </c>
      <c r="C5" s="2"/>
      <c r="D5" s="1"/>
      <c r="E5" s="1"/>
      <c r="F5" s="1"/>
      <c r="G5" s="1"/>
      <c r="H5" s="1"/>
      <c r="I5" s="1"/>
      <c r="J5" s="1"/>
      <c r="K5" s="54" t="s">
        <v>17</v>
      </c>
      <c r="L5" s="54"/>
      <c r="M5" s="54"/>
      <c r="N5" s="54"/>
      <c r="O5" s="1"/>
    </row>
    <row r="6" spans="1:15" ht="94.5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73</v>
      </c>
      <c r="F6" s="26" t="s">
        <v>12</v>
      </c>
      <c r="G6" s="26" t="s">
        <v>75</v>
      </c>
      <c r="H6" s="26" t="s">
        <v>67</v>
      </c>
      <c r="I6" s="26" t="s">
        <v>10</v>
      </c>
      <c r="J6" s="26" t="s">
        <v>9</v>
      </c>
      <c r="K6" s="25" t="s">
        <v>64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"/>
    </row>
    <row r="9" spans="1:15" ht="147.75" customHeight="1">
      <c r="A9" s="21">
        <v>1</v>
      </c>
      <c r="B9" s="29" t="s">
        <v>31</v>
      </c>
      <c r="C9" s="21" t="s">
        <v>4</v>
      </c>
      <c r="D9" s="23">
        <v>100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>
      <c r="A10" s="56" t="s">
        <v>3</v>
      </c>
      <c r="B10" s="56"/>
      <c r="C10" s="56"/>
      <c r="D10" s="56"/>
      <c r="E10" s="56"/>
      <c r="F10" s="56"/>
      <c r="G10" s="56"/>
      <c r="H10" s="51">
        <f>SUM(H9:H9)</f>
        <v>0</v>
      </c>
      <c r="I10" s="16" t="s">
        <v>3</v>
      </c>
      <c r="J10" s="51">
        <f>SUM(J9:J9)</f>
        <v>0</v>
      </c>
      <c r="K10" s="1"/>
      <c r="L10" s="1"/>
      <c r="M10" s="1"/>
      <c r="N10" s="1"/>
      <c r="O10" s="1"/>
    </row>
    <row r="11" spans="1:15">
      <c r="K11" s="1"/>
      <c r="L11" s="1"/>
      <c r="M11" s="1"/>
      <c r="N11" s="1"/>
      <c r="O11" s="1"/>
    </row>
    <row r="12" spans="1:15">
      <c r="B12" s="58" t="s">
        <v>51</v>
      </c>
      <c r="C12" s="58"/>
      <c r="D12" s="58"/>
      <c r="E12" s="58"/>
      <c r="F12" s="58"/>
      <c r="G12" s="58"/>
      <c r="H12" s="58"/>
      <c r="I12" s="58"/>
      <c r="J12" s="58"/>
      <c r="K12" s="58"/>
      <c r="L12" s="1"/>
      <c r="M12" s="1"/>
      <c r="N12" s="1"/>
      <c r="O12" s="1"/>
    </row>
    <row r="13" spans="1:15">
      <c r="A13" s="12"/>
      <c r="B13" s="13"/>
      <c r="C13" s="10"/>
      <c r="D13" s="5"/>
      <c r="E13" s="8"/>
      <c r="F13" s="8"/>
      <c r="G13" s="8"/>
      <c r="H13" s="8"/>
      <c r="I13" s="1"/>
      <c r="J13" s="1"/>
      <c r="K13" s="1"/>
      <c r="L13" s="1"/>
      <c r="M13" s="1"/>
      <c r="N13" s="1"/>
      <c r="O13" s="1"/>
    </row>
    <row r="14" spans="1:15">
      <c r="A14" s="12"/>
      <c r="B14" s="11" t="s">
        <v>2</v>
      </c>
      <c r="C14" s="10"/>
      <c r="D14" s="5"/>
      <c r="E14" s="9"/>
      <c r="F14" s="9" t="s">
        <v>1</v>
      </c>
      <c r="G14" s="9"/>
      <c r="H14" s="8"/>
      <c r="I14" s="1"/>
      <c r="J14" s="49"/>
      <c r="K14" s="1"/>
      <c r="L14" s="1"/>
      <c r="M14" s="1"/>
      <c r="N14" s="1"/>
      <c r="O14" s="1"/>
    </row>
    <row r="15" spans="1:15">
      <c r="A15" s="1"/>
      <c r="B15" s="6"/>
      <c r="C15" s="5"/>
      <c r="D15" s="4"/>
      <c r="E15" s="4"/>
      <c r="F15" s="4" t="s">
        <v>0</v>
      </c>
      <c r="G15" s="3"/>
      <c r="H15" s="2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5">
    <mergeCell ref="K5:N5"/>
    <mergeCell ref="A8:N8"/>
    <mergeCell ref="A10:G10"/>
    <mergeCell ref="B3:N3"/>
    <mergeCell ref="B12:K12"/>
  </mergeCells>
  <pageMargins left="0.7" right="0.7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F0776-5B84-47BC-BDAF-FCD99D07D3CB}">
  <sheetPr>
    <pageSetUpPr fitToPage="1"/>
  </sheetPr>
  <dimension ref="A1:N16"/>
  <sheetViews>
    <sheetView topLeftCell="A14" workbookViewId="0">
      <selection activeCell="G7" sqref="G7"/>
    </sheetView>
  </sheetViews>
  <sheetFormatPr defaultRowHeight="15"/>
  <cols>
    <col min="1" max="1" width="9.140625" style="1" customWidth="1"/>
    <col min="2" max="2" width="59.7109375" style="1" customWidth="1"/>
    <col min="3" max="4" width="9.140625" style="1" customWidth="1"/>
    <col min="5" max="5" width="10.42578125" style="1" customWidth="1"/>
    <col min="6" max="6" width="9.140625" style="1" customWidth="1"/>
    <col min="7" max="7" width="12.28515625" style="1" customWidth="1"/>
    <col min="8" max="8" width="10.7109375" style="1" customWidth="1"/>
    <col min="9" max="9" width="9.140625" style="1" customWidth="1"/>
    <col min="10" max="10" width="10.7109375" style="1" customWidth="1"/>
    <col min="11" max="11" width="15.5703125" style="1" customWidth="1"/>
    <col min="12" max="12" width="12.85546875" style="1" customWidth="1"/>
    <col min="13" max="13" width="13" style="1" customWidth="1"/>
    <col min="14" max="14" width="13.140625" style="1" customWidth="1"/>
    <col min="15" max="16384" width="9.140625" style="1"/>
  </cols>
  <sheetData>
    <row r="1" spans="1:14">
      <c r="A1" s="1" t="s">
        <v>65</v>
      </c>
    </row>
    <row r="2" spans="1:14">
      <c r="B2" s="6"/>
      <c r="C2" s="5"/>
      <c r="D2" s="50"/>
      <c r="E2" s="50" t="s">
        <v>62</v>
      </c>
      <c r="F2" s="50"/>
      <c r="G2" s="50"/>
      <c r="H2" s="50"/>
      <c r="L2" s="4"/>
      <c r="M2" s="2" t="s">
        <v>72</v>
      </c>
      <c r="N2" s="2"/>
    </row>
    <row r="3" spans="1:14" ht="39" customHeight="1"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44.25" customHeight="1">
      <c r="A4" s="2"/>
      <c r="B4" s="28" t="s">
        <v>34</v>
      </c>
      <c r="C4" s="2"/>
      <c r="D4" s="2"/>
      <c r="E4" s="2"/>
      <c r="F4" s="2"/>
      <c r="G4" s="2"/>
      <c r="H4" s="2"/>
    </row>
    <row r="5" spans="1:14" ht="28.5" customHeight="1">
      <c r="B5" s="27" t="s">
        <v>57</v>
      </c>
      <c r="C5" s="2"/>
      <c r="K5" s="54" t="s">
        <v>17</v>
      </c>
      <c r="L5" s="54"/>
      <c r="M5" s="54"/>
      <c r="N5" s="54"/>
    </row>
    <row r="6" spans="1:14" ht="94.5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73</v>
      </c>
      <c r="F6" s="26" t="s">
        <v>12</v>
      </c>
      <c r="G6" s="26" t="s">
        <v>77</v>
      </c>
      <c r="H6" s="26" t="s">
        <v>68</v>
      </c>
      <c r="I6" s="26" t="s">
        <v>10</v>
      </c>
      <c r="J6" s="26" t="s">
        <v>9</v>
      </c>
      <c r="K6" s="25" t="s">
        <v>8</v>
      </c>
      <c r="L6" s="25" t="s">
        <v>7</v>
      </c>
      <c r="M6" s="25" t="s">
        <v>6</v>
      </c>
      <c r="N6" s="25" t="s">
        <v>5</v>
      </c>
    </row>
    <row r="7" spans="1:14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135.75" customHeight="1">
      <c r="A9" s="21">
        <v>1</v>
      </c>
      <c r="B9" s="20" t="s">
        <v>55</v>
      </c>
      <c r="C9" s="21" t="s">
        <v>4</v>
      </c>
      <c r="D9" s="23">
        <v>25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43"/>
      <c r="L9" s="43"/>
      <c r="M9" s="43"/>
      <c r="N9" s="43"/>
    </row>
    <row r="10" spans="1:14" ht="135.75" customHeight="1">
      <c r="A10" s="21">
        <v>2</v>
      </c>
      <c r="B10" s="20" t="s">
        <v>56</v>
      </c>
      <c r="C10" s="21" t="s">
        <v>4</v>
      </c>
      <c r="D10" s="23">
        <v>25</v>
      </c>
      <c r="E10" s="22"/>
      <c r="F10" s="17">
        <v>0.08</v>
      </c>
      <c r="G10" s="7">
        <f>E10*1.08</f>
        <v>0</v>
      </c>
      <c r="H10" s="7">
        <f>E10*D10</f>
        <v>0</v>
      </c>
      <c r="I10" s="7">
        <f>J10-H10</f>
        <v>0</v>
      </c>
      <c r="J10" s="42">
        <f>G10*D10</f>
        <v>0</v>
      </c>
      <c r="K10" s="44"/>
      <c r="L10" s="44"/>
      <c r="M10" s="44"/>
      <c r="N10" s="44"/>
    </row>
    <row r="11" spans="1:14">
      <c r="A11" s="56" t="s">
        <v>3</v>
      </c>
      <c r="B11" s="56"/>
      <c r="C11" s="56"/>
      <c r="D11" s="56"/>
      <c r="E11" s="56"/>
      <c r="F11" s="56"/>
      <c r="G11" s="56"/>
      <c r="H11" s="51">
        <f>SUM(H9:H10)</f>
        <v>0</v>
      </c>
      <c r="I11" s="16" t="s">
        <v>3</v>
      </c>
      <c r="J11" s="51">
        <f>SUM(J9:J10)</f>
        <v>0</v>
      </c>
    </row>
    <row r="12" spans="1:14">
      <c r="A12" s="12"/>
      <c r="B12" s="15"/>
      <c r="C12" s="15"/>
      <c r="D12" s="15"/>
      <c r="E12" s="15"/>
      <c r="G12" s="14"/>
    </row>
    <row r="13" spans="1:14" ht="35.25" customHeight="1">
      <c r="A13" s="12"/>
      <c r="B13" s="59" t="s">
        <v>51</v>
      </c>
      <c r="C13" s="59"/>
      <c r="D13" s="59"/>
      <c r="E13" s="59"/>
      <c r="F13" s="59"/>
      <c r="G13" s="59"/>
      <c r="H13" s="59"/>
    </row>
    <row r="14" spans="1:14">
      <c r="A14" s="12"/>
      <c r="B14" s="13"/>
      <c r="C14" s="10"/>
      <c r="D14" s="5"/>
      <c r="E14" s="8"/>
      <c r="F14" s="8"/>
      <c r="G14" s="8"/>
      <c r="H14" s="8"/>
    </row>
    <row r="15" spans="1:14">
      <c r="A15" s="12"/>
      <c r="B15" s="11" t="s">
        <v>2</v>
      </c>
      <c r="C15" s="10"/>
      <c r="D15" s="5"/>
      <c r="E15" s="9"/>
      <c r="F15" s="9" t="s">
        <v>1</v>
      </c>
      <c r="G15" s="9"/>
      <c r="H15" s="8"/>
      <c r="J15" s="49"/>
    </row>
    <row r="16" spans="1:14">
      <c r="B16" s="6"/>
      <c r="C16" s="5"/>
      <c r="D16" s="4"/>
      <c r="E16" s="4"/>
      <c r="F16" s="4" t="s">
        <v>0</v>
      </c>
      <c r="G16" s="3"/>
      <c r="H16" s="2"/>
    </row>
  </sheetData>
  <mergeCells count="5">
    <mergeCell ref="K5:N5"/>
    <mergeCell ref="A8:N8"/>
    <mergeCell ref="A11:G11"/>
    <mergeCell ref="B3:N3"/>
    <mergeCell ref="B13:H13"/>
  </mergeCells>
  <pageMargins left="0.70000000000000007" right="0.70000000000000007" top="0.75" bottom="0.75" header="0.30000000000000004" footer="0.30000000000000004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C4DB-20C9-41B2-821E-2D8C78C00F03}">
  <sheetPr>
    <pageSetUpPr fitToPage="1"/>
  </sheetPr>
  <dimension ref="A1:N21"/>
  <sheetViews>
    <sheetView topLeftCell="A7" workbookViewId="0">
      <selection activeCell="H11" sqref="H11"/>
    </sheetView>
  </sheetViews>
  <sheetFormatPr defaultRowHeight="15"/>
  <cols>
    <col min="2" max="2" width="35.28515625" customWidth="1"/>
    <col min="3" max="3" width="15" customWidth="1"/>
    <col min="4" max="4" width="14.42578125" customWidth="1"/>
    <col min="5" max="5" width="22" customWidth="1"/>
    <col min="7" max="7" width="12.140625" customWidth="1"/>
    <col min="8" max="8" width="22.42578125" customWidth="1"/>
    <col min="10" max="10" width="13.5703125" customWidth="1"/>
    <col min="11" max="11" width="16.140625" customWidth="1"/>
    <col min="12" max="12" width="16.42578125" customWidth="1"/>
    <col min="13" max="13" width="12.42578125" customWidth="1"/>
    <col min="14" max="14" width="13.140625" customWidth="1"/>
  </cols>
  <sheetData>
    <row r="1" spans="1:14">
      <c r="A1" s="1" t="s">
        <v>65</v>
      </c>
      <c r="B1" s="6"/>
      <c r="C1" s="5"/>
      <c r="D1" s="4"/>
      <c r="E1" s="4"/>
      <c r="I1" s="1"/>
      <c r="J1" s="1"/>
      <c r="K1" s="1"/>
      <c r="L1" s="4"/>
      <c r="M1" s="2" t="s">
        <v>72</v>
      </c>
      <c r="N1" s="2"/>
    </row>
    <row r="2" spans="1:14">
      <c r="A2" s="1"/>
      <c r="B2" s="6"/>
      <c r="C2" s="5"/>
      <c r="D2" s="4"/>
      <c r="E2" s="50"/>
      <c r="F2" s="50" t="s">
        <v>62</v>
      </c>
      <c r="G2" s="50"/>
      <c r="H2" s="50"/>
      <c r="I2" s="50"/>
      <c r="J2" s="1"/>
      <c r="K2" s="1"/>
      <c r="L2" s="4"/>
      <c r="M2" s="2"/>
      <c r="N2" s="2"/>
    </row>
    <row r="3" spans="1:14" ht="41.25" customHeight="1">
      <c r="A3" s="1"/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5.5">
      <c r="A4" s="2"/>
      <c r="B4" s="28" t="s">
        <v>43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</row>
    <row r="5" spans="1:14" ht="30.75" customHeight="1">
      <c r="A5" s="1"/>
      <c r="B5" s="27" t="s">
        <v>50</v>
      </c>
      <c r="C5" s="2"/>
      <c r="D5" s="1"/>
      <c r="E5" s="1"/>
      <c r="F5" s="1"/>
      <c r="G5" s="1"/>
      <c r="H5" s="1"/>
      <c r="I5" s="1"/>
      <c r="J5" s="1"/>
      <c r="K5" s="54" t="s">
        <v>17</v>
      </c>
      <c r="L5" s="54"/>
      <c r="M5" s="54"/>
      <c r="N5" s="54"/>
    </row>
    <row r="6" spans="1:14" ht="63">
      <c r="A6" s="26" t="s">
        <v>16</v>
      </c>
      <c r="B6" s="26" t="s">
        <v>15</v>
      </c>
      <c r="C6" s="26" t="s">
        <v>48</v>
      </c>
      <c r="D6" s="26" t="s">
        <v>13</v>
      </c>
      <c r="E6" s="26" t="s">
        <v>73</v>
      </c>
      <c r="F6" s="26" t="s">
        <v>12</v>
      </c>
      <c r="G6" s="26" t="s">
        <v>78</v>
      </c>
      <c r="H6" s="26" t="s">
        <v>69</v>
      </c>
      <c r="I6" s="26" t="s">
        <v>10</v>
      </c>
      <c r="J6" s="26" t="s">
        <v>9</v>
      </c>
      <c r="K6" s="25" t="s">
        <v>64</v>
      </c>
      <c r="L6" s="25" t="s">
        <v>7</v>
      </c>
      <c r="M6" s="25" t="s">
        <v>6</v>
      </c>
      <c r="N6" s="25" t="s">
        <v>5</v>
      </c>
    </row>
    <row r="7" spans="1:14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>
      <c r="A9" s="35">
        <v>1</v>
      </c>
      <c r="B9" s="36" t="s">
        <v>49</v>
      </c>
      <c r="C9" s="35" t="s">
        <v>44</v>
      </c>
      <c r="D9" s="37">
        <v>4000</v>
      </c>
      <c r="E9" s="34"/>
      <c r="F9" s="38">
        <v>0.23</v>
      </c>
      <c r="G9" s="39">
        <f>E9*1.23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</row>
    <row r="10" spans="1:14">
      <c r="A10" s="35">
        <v>2</v>
      </c>
      <c r="B10" s="36" t="s">
        <v>49</v>
      </c>
      <c r="C10" s="35" t="s">
        <v>45</v>
      </c>
      <c r="D10" s="37">
        <v>4000</v>
      </c>
      <c r="E10" s="34"/>
      <c r="F10" s="38">
        <v>0.23</v>
      </c>
      <c r="G10" s="39">
        <f>E10*1.23</f>
        <v>0</v>
      </c>
      <c r="H10" s="7">
        <f t="shared" ref="H10:H13" si="0">E10*D10</f>
        <v>0</v>
      </c>
      <c r="I10" s="7">
        <f t="shared" ref="I10:I13" si="1">J10-H10</f>
        <v>0</v>
      </c>
      <c r="J10" s="7">
        <f t="shared" ref="J10:J13" si="2">G10*D10</f>
        <v>0</v>
      </c>
      <c r="K10" s="21"/>
      <c r="L10" s="21"/>
      <c r="M10" s="21"/>
      <c r="N10" s="21"/>
    </row>
    <row r="11" spans="1:14">
      <c r="A11" s="35">
        <v>3</v>
      </c>
      <c r="B11" s="36" t="s">
        <v>49</v>
      </c>
      <c r="C11" s="35" t="s">
        <v>46</v>
      </c>
      <c r="D11" s="37">
        <v>4000</v>
      </c>
      <c r="E11" s="34"/>
      <c r="F11" s="38">
        <v>0.23</v>
      </c>
      <c r="G11" s="39">
        <f>E11*1.23</f>
        <v>0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21"/>
      <c r="L11" s="21"/>
      <c r="M11" s="21"/>
      <c r="N11" s="21"/>
    </row>
    <row r="12" spans="1:14">
      <c r="A12" s="35">
        <v>4</v>
      </c>
      <c r="B12" s="36" t="s">
        <v>49</v>
      </c>
      <c r="C12" s="35" t="s">
        <v>47</v>
      </c>
      <c r="D12" s="37">
        <v>1000</v>
      </c>
      <c r="E12" s="34"/>
      <c r="F12" s="38">
        <v>0.23</v>
      </c>
      <c r="G12" s="39">
        <f>E12*1.23</f>
        <v>0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21"/>
      <c r="L12" s="21"/>
      <c r="M12" s="21"/>
      <c r="N12" s="21"/>
    </row>
    <row r="13" spans="1:14">
      <c r="A13" s="35">
        <v>5</v>
      </c>
      <c r="B13" s="36" t="s">
        <v>49</v>
      </c>
      <c r="C13" s="40" t="s">
        <v>54</v>
      </c>
      <c r="D13" s="41">
        <v>100</v>
      </c>
      <c r="E13" s="39"/>
      <c r="F13" s="38">
        <v>0.23</v>
      </c>
      <c r="G13" s="39">
        <f>E13*1.23</f>
        <v>0</v>
      </c>
      <c r="H13" s="7">
        <f t="shared" si="0"/>
        <v>0</v>
      </c>
      <c r="I13" s="7">
        <f t="shared" si="1"/>
        <v>0</v>
      </c>
      <c r="J13" s="7">
        <f t="shared" si="2"/>
        <v>0</v>
      </c>
      <c r="K13" s="7"/>
      <c r="L13" s="7"/>
      <c r="M13" s="7"/>
      <c r="N13" s="7"/>
    </row>
    <row r="14" spans="1:14">
      <c r="A14" s="60" t="s">
        <v>3</v>
      </c>
      <c r="B14" s="60"/>
      <c r="C14" s="60"/>
      <c r="D14" s="60"/>
      <c r="E14" s="60"/>
      <c r="F14" s="60"/>
      <c r="G14" s="60"/>
      <c r="H14" s="51">
        <f>SUM(H9:H13)</f>
        <v>0</v>
      </c>
      <c r="I14" s="16" t="s">
        <v>3</v>
      </c>
      <c r="J14" s="51">
        <f>SUM(J9:J13)</f>
        <v>0</v>
      </c>
      <c r="K14" s="1"/>
      <c r="L14" s="1"/>
      <c r="M14" s="1"/>
      <c r="N14" s="1"/>
    </row>
    <row r="15" spans="1:14">
      <c r="A15" s="12"/>
      <c r="B15" s="15"/>
      <c r="C15" s="15"/>
      <c r="D15" s="15"/>
      <c r="E15" s="15"/>
      <c r="F15" s="1"/>
      <c r="G15" s="14"/>
      <c r="H15" s="1"/>
      <c r="I15" s="1"/>
      <c r="J15" s="1"/>
      <c r="K15" s="1"/>
      <c r="L15" s="1"/>
      <c r="M15" s="1"/>
      <c r="N15" s="1"/>
    </row>
    <row r="16" spans="1:14" ht="26.25" customHeight="1">
      <c r="A16" s="12"/>
      <c r="B16" s="59" t="s">
        <v>51</v>
      </c>
      <c r="C16" s="59"/>
      <c r="D16" s="59"/>
      <c r="E16" s="59"/>
      <c r="F16" s="59"/>
      <c r="G16" s="59"/>
      <c r="H16" s="59"/>
      <c r="I16" s="1"/>
      <c r="J16" s="1"/>
      <c r="K16" s="1"/>
      <c r="L16" s="1"/>
      <c r="M16" s="1"/>
      <c r="N16" s="1"/>
    </row>
    <row r="17" spans="1:14">
      <c r="A17" s="12"/>
      <c r="B17" s="13"/>
      <c r="C17" s="10"/>
      <c r="D17" s="5"/>
      <c r="E17" s="8"/>
      <c r="F17" s="8"/>
      <c r="G17" s="8"/>
      <c r="H17" s="8"/>
      <c r="I17" s="1"/>
      <c r="J17" s="1"/>
      <c r="K17" s="1"/>
      <c r="L17" s="1"/>
      <c r="M17" s="1"/>
      <c r="N17" s="1"/>
    </row>
    <row r="18" spans="1:14">
      <c r="A18" s="12"/>
      <c r="B18" s="11" t="s">
        <v>2</v>
      </c>
      <c r="C18" s="10"/>
      <c r="D18" s="5"/>
      <c r="E18" s="9"/>
      <c r="F18" s="9" t="s">
        <v>1</v>
      </c>
      <c r="G18" s="9"/>
      <c r="H18" s="8"/>
      <c r="I18" s="1"/>
      <c r="J18" s="49"/>
      <c r="K18" s="1"/>
      <c r="L18" s="1"/>
      <c r="M18" s="1"/>
      <c r="N18" s="1"/>
    </row>
    <row r="19" spans="1:14">
      <c r="A19" s="1"/>
      <c r="B19" s="6"/>
      <c r="C19" s="5"/>
      <c r="D19" s="4"/>
      <c r="E19" s="4"/>
      <c r="F19" s="4" t="s">
        <v>0</v>
      </c>
      <c r="G19" s="3"/>
      <c r="H19" s="2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5">
    <mergeCell ref="K5:N5"/>
    <mergeCell ref="A8:N8"/>
    <mergeCell ref="A14:G14"/>
    <mergeCell ref="B3:N3"/>
    <mergeCell ref="B16:H16"/>
  </mergeCells>
  <pageMargins left="0.7" right="0.7" top="0.75" bottom="0.75" header="0.3" footer="0.3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1E0E-0079-4D3C-9358-63BC2AAEDA74}">
  <sheetPr>
    <pageSetUpPr fitToPage="1"/>
  </sheetPr>
  <dimension ref="A1:O20"/>
  <sheetViews>
    <sheetView topLeftCell="A7" workbookViewId="0">
      <selection activeCell="I6" sqref="I6"/>
    </sheetView>
  </sheetViews>
  <sheetFormatPr defaultRowHeight="15"/>
  <cols>
    <col min="2" max="2" width="110.42578125" customWidth="1"/>
    <col min="5" max="5" width="12" customWidth="1"/>
    <col min="7" max="7" width="12" customWidth="1"/>
    <col min="8" max="8" width="23" customWidth="1"/>
    <col min="9" max="9" width="22.28515625" customWidth="1"/>
    <col min="10" max="10" width="19.140625" customWidth="1"/>
    <col min="11" max="11" width="21" customWidth="1"/>
    <col min="12" max="12" width="15.85546875" customWidth="1"/>
    <col min="14" max="14" width="13.42578125" customWidth="1"/>
  </cols>
  <sheetData>
    <row r="1" spans="1:15">
      <c r="A1" t="s">
        <v>65</v>
      </c>
    </row>
    <row r="2" spans="1:15">
      <c r="A2" s="1"/>
      <c r="B2" s="6"/>
      <c r="C2" s="50"/>
      <c r="D2" s="50" t="s">
        <v>62</v>
      </c>
      <c r="E2" s="50"/>
      <c r="F2" s="50"/>
      <c r="G2" s="50"/>
      <c r="I2" s="1"/>
      <c r="J2" s="1"/>
      <c r="K2" s="1"/>
      <c r="L2" s="2"/>
      <c r="M2" s="2" t="s">
        <v>72</v>
      </c>
      <c r="O2" s="1"/>
    </row>
    <row r="3" spans="1:15" ht="39" customHeight="1">
      <c r="A3" s="1"/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</row>
    <row r="4" spans="1:15" ht="46.5" customHeight="1">
      <c r="A4" s="2"/>
      <c r="B4" s="28" t="s">
        <v>32</v>
      </c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20.25" customHeight="1">
      <c r="A5" s="1"/>
      <c r="B5" s="27" t="s">
        <v>59</v>
      </c>
      <c r="C5" s="2"/>
      <c r="D5" s="1"/>
      <c r="E5" s="1"/>
      <c r="F5" s="1"/>
      <c r="G5" s="1"/>
      <c r="H5" s="1"/>
      <c r="I5" s="1"/>
      <c r="J5" s="1"/>
      <c r="K5" s="54" t="s">
        <v>17</v>
      </c>
      <c r="L5" s="54"/>
      <c r="M5" s="54"/>
      <c r="N5" s="54"/>
      <c r="O5" s="1"/>
    </row>
    <row r="6" spans="1:15" ht="73.5">
      <c r="A6" s="26" t="s">
        <v>16</v>
      </c>
      <c r="B6" s="26" t="s">
        <v>15</v>
      </c>
      <c r="C6" s="26" t="s">
        <v>14</v>
      </c>
      <c r="D6" s="26" t="s">
        <v>13</v>
      </c>
      <c r="E6" s="26" t="s">
        <v>73</v>
      </c>
      <c r="F6" s="26" t="s">
        <v>12</v>
      </c>
      <c r="G6" s="26" t="s">
        <v>79</v>
      </c>
      <c r="H6" s="26" t="s">
        <v>66</v>
      </c>
      <c r="I6" s="26" t="s">
        <v>10</v>
      </c>
      <c r="J6" s="26" t="s">
        <v>9</v>
      </c>
      <c r="K6" s="25" t="s">
        <v>64</v>
      </c>
      <c r="L6" s="25" t="s">
        <v>7</v>
      </c>
      <c r="M6" s="25" t="s">
        <v>6</v>
      </c>
      <c r="N6" s="25" t="s">
        <v>5</v>
      </c>
      <c r="O6" s="1"/>
    </row>
    <row r="7" spans="1: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1"/>
    </row>
    <row r="8" spans="1:1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"/>
    </row>
    <row r="9" spans="1:15" ht="282.75" customHeight="1">
      <c r="A9" s="21">
        <v>1</v>
      </c>
      <c r="B9" s="52" t="s">
        <v>70</v>
      </c>
      <c r="C9" s="21" t="s">
        <v>4</v>
      </c>
      <c r="D9" s="23">
        <v>450</v>
      </c>
      <c r="E9" s="22"/>
      <c r="F9" s="17">
        <v>0.08</v>
      </c>
      <c r="G9" s="7">
        <f>E9*1.08</f>
        <v>0</v>
      </c>
      <c r="H9" s="7">
        <f>E9*D9</f>
        <v>0</v>
      </c>
      <c r="I9" s="7">
        <f>J9-H9</f>
        <v>0</v>
      </c>
      <c r="J9" s="7">
        <f>G9*D9</f>
        <v>0</v>
      </c>
      <c r="K9" s="21"/>
      <c r="L9" s="21"/>
      <c r="M9" s="21"/>
      <c r="N9" s="21"/>
      <c r="O9" s="1"/>
    </row>
    <row r="10" spans="1:15" ht="256.5" customHeight="1">
      <c r="A10" s="21">
        <v>2</v>
      </c>
      <c r="B10" s="53" t="s">
        <v>71</v>
      </c>
      <c r="C10" s="21" t="s">
        <v>4</v>
      </c>
      <c r="D10" s="23">
        <v>150</v>
      </c>
      <c r="E10" s="22"/>
      <c r="F10" s="17">
        <v>0.08</v>
      </c>
      <c r="G10" s="7">
        <f>E10*1.08</f>
        <v>0</v>
      </c>
      <c r="H10" s="7">
        <f>E10*D10</f>
        <v>0</v>
      </c>
      <c r="I10" s="7">
        <f>J10-H10</f>
        <v>0</v>
      </c>
      <c r="J10" s="7">
        <f>G10*D10</f>
        <v>0</v>
      </c>
      <c r="K10" s="21"/>
      <c r="L10" s="21"/>
      <c r="M10" s="21"/>
      <c r="N10" s="21"/>
      <c r="O10" s="1"/>
    </row>
    <row r="11" spans="1:15">
      <c r="A11" s="56" t="s">
        <v>3</v>
      </c>
      <c r="B11" s="56"/>
      <c r="C11" s="56"/>
      <c r="D11" s="56"/>
      <c r="E11" s="56"/>
      <c r="F11" s="56"/>
      <c r="G11" s="56"/>
      <c r="H11" s="51">
        <f>SUM(H9:H10)</f>
        <v>0</v>
      </c>
      <c r="I11" s="16" t="s">
        <v>3</v>
      </c>
      <c r="J11" s="51">
        <f>SUM(J9:J10)</f>
        <v>0</v>
      </c>
      <c r="K11" s="1"/>
      <c r="L11" s="1"/>
      <c r="M11" s="1"/>
      <c r="N11" s="1"/>
      <c r="O11" s="1"/>
    </row>
    <row r="12" spans="1:15">
      <c r="A12" s="30"/>
      <c r="B12" s="30"/>
      <c r="C12" s="30"/>
      <c r="D12" s="30"/>
      <c r="E12" s="30"/>
      <c r="F12" s="30"/>
      <c r="G12" s="30"/>
      <c r="H12" s="48"/>
      <c r="I12" s="31"/>
      <c r="J12" s="48"/>
      <c r="K12" s="1"/>
      <c r="L12" s="1"/>
      <c r="M12" s="1"/>
      <c r="N12" s="1"/>
      <c r="O12" s="1"/>
    </row>
    <row r="13" spans="1:15">
      <c r="A13" s="12"/>
      <c r="B13" s="58" t="s">
        <v>51</v>
      </c>
      <c r="C13" s="58"/>
      <c r="D13" s="58"/>
      <c r="E13" s="58"/>
      <c r="F13" s="58"/>
      <c r="G13" s="58"/>
      <c r="L13" s="1"/>
      <c r="M13" s="1"/>
      <c r="N13" s="1"/>
      <c r="O13" s="1"/>
    </row>
    <row r="14" spans="1:15">
      <c r="A14" s="12"/>
      <c r="B14" s="13"/>
      <c r="C14" s="10"/>
      <c r="D14" s="5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</row>
    <row r="15" spans="1:15">
      <c r="A15" s="12"/>
      <c r="B15" s="11" t="s">
        <v>2</v>
      </c>
      <c r="C15" s="10"/>
      <c r="D15" s="5"/>
      <c r="E15" s="9"/>
      <c r="F15" s="9" t="s">
        <v>1</v>
      </c>
      <c r="G15" s="9"/>
      <c r="H15" s="8"/>
      <c r="I15" s="1"/>
      <c r="J15" s="49"/>
      <c r="K15" s="1"/>
      <c r="L15" s="1"/>
      <c r="M15" s="1"/>
      <c r="N15" s="1"/>
      <c r="O15" s="1"/>
    </row>
    <row r="16" spans="1:15">
      <c r="A16" s="1"/>
      <c r="B16" s="6"/>
      <c r="C16" s="5"/>
      <c r="D16" s="4"/>
      <c r="E16" s="4"/>
      <c r="F16" s="4" t="s">
        <v>0</v>
      </c>
      <c r="G16" s="3"/>
      <c r="H16" s="2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mergeCells count="5">
    <mergeCell ref="K5:N5"/>
    <mergeCell ref="A8:N8"/>
    <mergeCell ref="A11:G11"/>
    <mergeCell ref="B3:N3"/>
    <mergeCell ref="B13:G13"/>
  </mergeCells>
  <pageMargins left="0.7" right="0.7" top="0.75" bottom="0.75" header="0.3" footer="0.3"/>
  <pageSetup paperSize="9" scale="4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B8E9-9787-460D-B947-8E4FC77B63E5}">
  <sheetPr>
    <pageSetUpPr fitToPage="1"/>
  </sheetPr>
  <dimension ref="A1:P22"/>
  <sheetViews>
    <sheetView tabSelected="1" workbookViewId="0">
      <selection activeCell="I10" sqref="I10"/>
    </sheetView>
  </sheetViews>
  <sheetFormatPr defaultRowHeight="15"/>
  <cols>
    <col min="2" max="2" width="42.28515625" customWidth="1"/>
    <col min="3" max="3" width="17.140625" customWidth="1"/>
    <col min="6" max="6" width="11.140625" customWidth="1"/>
    <col min="8" max="8" width="11.7109375" customWidth="1"/>
    <col min="9" max="9" width="17.140625" customWidth="1"/>
    <col min="11" max="11" width="19.140625" customWidth="1"/>
    <col min="12" max="12" width="18.85546875" customWidth="1"/>
    <col min="13" max="13" width="20.140625" customWidth="1"/>
    <col min="14" max="14" width="15" customWidth="1"/>
    <col min="15" max="15" width="13.42578125" customWidth="1"/>
  </cols>
  <sheetData>
    <row r="1" spans="1:16">
      <c r="A1" t="s">
        <v>65</v>
      </c>
      <c r="M1" s="4"/>
      <c r="N1" s="2" t="s">
        <v>72</v>
      </c>
      <c r="O1" s="2"/>
    </row>
    <row r="2" spans="1:16">
      <c r="G2" s="50"/>
      <c r="H2" s="50" t="s">
        <v>62</v>
      </c>
      <c r="I2" s="50"/>
      <c r="J2" s="50"/>
      <c r="K2" s="50"/>
    </row>
    <row r="3" spans="1:16" ht="45.75" customHeight="1">
      <c r="A3" s="1"/>
      <c r="B3" s="57" t="s">
        <v>42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  <c r="P3" s="1"/>
    </row>
    <row r="4" spans="1:16" ht="20.25" customHeight="1">
      <c r="A4" s="1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"/>
      <c r="P4" s="1"/>
    </row>
    <row r="5" spans="1:16" ht="46.5" customHeight="1">
      <c r="A5" s="2"/>
      <c r="B5" s="28" t="s">
        <v>35</v>
      </c>
      <c r="C5" s="28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</row>
    <row r="6" spans="1:16" ht="20.25" customHeight="1">
      <c r="A6" s="1"/>
      <c r="B6" s="27" t="s">
        <v>37</v>
      </c>
      <c r="C6" s="27"/>
      <c r="D6" s="2"/>
      <c r="E6" s="1"/>
      <c r="F6" s="1"/>
      <c r="G6" s="1"/>
      <c r="H6" s="1"/>
      <c r="I6" s="1"/>
      <c r="J6" s="1"/>
      <c r="K6" s="1"/>
      <c r="L6" s="54" t="s">
        <v>17</v>
      </c>
      <c r="M6" s="54"/>
      <c r="N6" s="54"/>
      <c r="O6" s="54"/>
      <c r="P6" s="1"/>
    </row>
    <row r="7" spans="1:16" ht="52.5">
      <c r="A7" s="26" t="s">
        <v>16</v>
      </c>
      <c r="B7" s="26" t="s">
        <v>15</v>
      </c>
      <c r="C7" s="26" t="s">
        <v>38</v>
      </c>
      <c r="D7" s="26" t="s">
        <v>14</v>
      </c>
      <c r="E7" s="26" t="s">
        <v>13</v>
      </c>
      <c r="F7" s="26" t="s">
        <v>73</v>
      </c>
      <c r="G7" s="26" t="s">
        <v>12</v>
      </c>
      <c r="H7" s="26" t="s">
        <v>80</v>
      </c>
      <c r="I7" s="26" t="s">
        <v>66</v>
      </c>
      <c r="J7" s="26" t="s">
        <v>10</v>
      </c>
      <c r="K7" s="26" t="s">
        <v>9</v>
      </c>
      <c r="L7" s="25" t="s">
        <v>8</v>
      </c>
      <c r="M7" s="25" t="s">
        <v>7</v>
      </c>
      <c r="N7" s="25" t="s">
        <v>6</v>
      </c>
      <c r="O7" s="25" t="s">
        <v>5</v>
      </c>
      <c r="P7" s="1"/>
    </row>
    <row r="8" spans="1:16">
      <c r="A8" s="24">
        <v>1</v>
      </c>
      <c r="B8" s="24">
        <v>2</v>
      </c>
      <c r="C8" s="24"/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1"/>
    </row>
    <row r="9" spans="1:16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1"/>
    </row>
    <row r="10" spans="1:16" ht="101.25" customHeight="1">
      <c r="A10" s="21">
        <v>1</v>
      </c>
      <c r="B10" s="20" t="s">
        <v>36</v>
      </c>
      <c r="C10" s="20" t="s">
        <v>39</v>
      </c>
      <c r="D10" s="21" t="s">
        <v>4</v>
      </c>
      <c r="E10" s="23">
        <v>120</v>
      </c>
      <c r="F10" s="22"/>
      <c r="G10" s="17">
        <v>0.08</v>
      </c>
      <c r="H10" s="7">
        <f>F10*1.08</f>
        <v>0</v>
      </c>
      <c r="I10" s="7">
        <f>F10*E10</f>
        <v>0</v>
      </c>
      <c r="J10" s="7">
        <f>K10-I10</f>
        <v>0</v>
      </c>
      <c r="K10" s="7">
        <f>H10*E10</f>
        <v>0</v>
      </c>
      <c r="L10" s="21"/>
      <c r="M10" s="21"/>
      <c r="N10" s="21"/>
      <c r="O10" s="21"/>
      <c r="P10" s="1"/>
    </row>
    <row r="11" spans="1:16" ht="102.75" customHeight="1">
      <c r="A11" s="21">
        <v>2</v>
      </c>
      <c r="B11" s="20" t="s">
        <v>36</v>
      </c>
      <c r="C11" s="20" t="s">
        <v>40</v>
      </c>
      <c r="D11" s="21" t="s">
        <v>4</v>
      </c>
      <c r="E11" s="23">
        <v>120</v>
      </c>
      <c r="F11" s="22"/>
      <c r="G11" s="17">
        <v>0.08</v>
      </c>
      <c r="H11" s="7">
        <f t="shared" ref="H11:H12" si="0">F11*1.08</f>
        <v>0</v>
      </c>
      <c r="I11" s="7">
        <f t="shared" ref="I11:I12" si="1">F11*E11</f>
        <v>0</v>
      </c>
      <c r="J11" s="7">
        <f t="shared" ref="J11:J12" si="2">K11-I11</f>
        <v>0</v>
      </c>
      <c r="K11" s="7">
        <f t="shared" ref="K11:K12" si="3">H11*E11</f>
        <v>0</v>
      </c>
      <c r="L11" s="21"/>
      <c r="M11" s="21"/>
      <c r="N11" s="21"/>
      <c r="O11" s="21"/>
      <c r="P11" s="1"/>
    </row>
    <row r="12" spans="1:16" ht="105" customHeight="1">
      <c r="A12" s="21">
        <v>3</v>
      </c>
      <c r="B12" s="20" t="s">
        <v>36</v>
      </c>
      <c r="C12" s="20" t="s">
        <v>41</v>
      </c>
      <c r="D12" s="19" t="s">
        <v>4</v>
      </c>
      <c r="E12" s="18">
        <v>120</v>
      </c>
      <c r="F12" s="7"/>
      <c r="G12" s="17">
        <v>0.08</v>
      </c>
      <c r="H12" s="7">
        <f t="shared" si="0"/>
        <v>0</v>
      </c>
      <c r="I12" s="7">
        <f t="shared" si="1"/>
        <v>0</v>
      </c>
      <c r="J12" s="7">
        <f t="shared" si="2"/>
        <v>0</v>
      </c>
      <c r="K12" s="7">
        <f t="shared" si="3"/>
        <v>0</v>
      </c>
      <c r="L12" s="7"/>
      <c r="M12" s="7"/>
      <c r="N12" s="7"/>
      <c r="O12" s="7"/>
      <c r="P12" s="1"/>
    </row>
    <row r="13" spans="1:16">
      <c r="A13" s="56" t="s">
        <v>3</v>
      </c>
      <c r="B13" s="56"/>
      <c r="C13" s="56"/>
      <c r="D13" s="56"/>
      <c r="E13" s="56"/>
      <c r="F13" s="56"/>
      <c r="G13" s="56"/>
      <c r="H13" s="56"/>
      <c r="I13" s="51">
        <f>SUM(I10:I12)</f>
        <v>0</v>
      </c>
      <c r="J13" s="16" t="s">
        <v>3</v>
      </c>
      <c r="K13" s="51">
        <f>SUM(K10:K12)</f>
        <v>0</v>
      </c>
      <c r="L13" s="1"/>
      <c r="M13" s="1"/>
      <c r="N13" s="1"/>
      <c r="O13" s="1"/>
      <c r="P13" s="1"/>
    </row>
    <row r="14" spans="1:16">
      <c r="A14" s="12"/>
      <c r="B14" s="15"/>
      <c r="C14" s="15"/>
      <c r="D14" s="15"/>
      <c r="E14" s="15"/>
      <c r="F14" s="15"/>
      <c r="G14" s="1"/>
      <c r="H14" s="14"/>
      <c r="I14" s="1"/>
      <c r="J14" s="1"/>
      <c r="K14" s="1"/>
      <c r="L14" s="1"/>
      <c r="M14" s="1"/>
      <c r="N14" s="1"/>
      <c r="O14" s="1"/>
      <c r="P14" s="1"/>
    </row>
    <row r="15" spans="1:16" ht="18.75" customHeight="1">
      <c r="A15" s="12"/>
      <c r="B15" s="59" t="s">
        <v>51</v>
      </c>
      <c r="C15" s="59"/>
      <c r="D15" s="59"/>
      <c r="E15" s="59"/>
      <c r="F15" s="59"/>
      <c r="G15" s="59"/>
      <c r="H15" s="59"/>
      <c r="I15" s="59"/>
      <c r="J15" s="59"/>
      <c r="K15" s="59"/>
      <c r="L15" s="1"/>
      <c r="M15" s="1"/>
      <c r="N15" s="1"/>
      <c r="O15" s="1"/>
      <c r="P15" s="1"/>
    </row>
    <row r="16" spans="1:16">
      <c r="A16" s="12"/>
      <c r="B16" s="13"/>
      <c r="C16" s="13"/>
      <c r="D16" s="10"/>
      <c r="E16" s="5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</row>
    <row r="17" spans="1:16">
      <c r="A17" s="12"/>
      <c r="B17" s="11" t="s">
        <v>2</v>
      </c>
      <c r="C17" s="11"/>
      <c r="D17" s="10"/>
      <c r="E17" s="5"/>
      <c r="F17" s="9"/>
      <c r="G17" s="9" t="s">
        <v>1</v>
      </c>
      <c r="H17" s="9"/>
      <c r="I17" s="8"/>
      <c r="J17" s="1"/>
      <c r="K17" s="49"/>
      <c r="L17" s="1"/>
      <c r="M17" s="1"/>
      <c r="N17" s="1"/>
      <c r="O17" s="1"/>
      <c r="P17" s="1"/>
    </row>
    <row r="18" spans="1:16">
      <c r="A18" s="1"/>
      <c r="B18" s="6"/>
      <c r="C18" s="6"/>
      <c r="D18" s="5"/>
      <c r="E18" s="4"/>
      <c r="F18" s="4"/>
      <c r="G18" s="4" t="s">
        <v>0</v>
      </c>
      <c r="H18" s="3"/>
      <c r="I18" s="2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5">
    <mergeCell ref="L6:O6"/>
    <mergeCell ref="A9:O9"/>
    <mergeCell ref="A13:H13"/>
    <mergeCell ref="B3:N3"/>
    <mergeCell ref="B15:K15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Pakiet_nr 5</vt:lpstr>
      <vt:lpstr>Pakiet nr 6</vt:lpstr>
      <vt:lpstr>Pakiet nr 7</vt:lpstr>
      <vt:lpstr>Pakiet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Mswia Szczecin</cp:lastModifiedBy>
  <cp:lastPrinted>2023-08-23T14:06:47Z</cp:lastPrinted>
  <dcterms:created xsi:type="dcterms:W3CDTF">2015-06-05T18:19:34Z</dcterms:created>
  <dcterms:modified xsi:type="dcterms:W3CDTF">2023-09-18T10:59:51Z</dcterms:modified>
</cp:coreProperties>
</file>