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2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lokalizacje" sheetId="5" r:id="rId5"/>
    <sheet name="osp" sheetId="6" r:id="rId6"/>
    <sheet name="szkody" sheetId="7" r:id="rId7"/>
  </sheets>
  <definedNames>
    <definedName name="_xlnm.Print_Area" localSheetId="1">'budynki'!$A$1:$Z$175</definedName>
    <definedName name="_xlnm.Print_Area" localSheetId="2">'elektronika '!$A$1:$D$366</definedName>
  </definedNames>
  <calcPr fullCalcOnLoad="1"/>
</workbook>
</file>

<file path=xl/sharedStrings.xml><?xml version="1.0" encoding="utf-8"?>
<sst xmlns="http://schemas.openxmlformats.org/spreadsheetml/2006/main" count="2893" uniqueCount="986">
  <si>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</si>
  <si>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</si>
  <si>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</si>
  <si>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</si>
  <si>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</si>
  <si>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</si>
  <si>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</si>
  <si>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</si>
  <si>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</si>
  <si>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</si>
  <si>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</si>
  <si>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</si>
  <si>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</si>
  <si>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</si>
  <si>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</si>
  <si>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</si>
  <si>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</si>
  <si>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</si>
  <si>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</si>
  <si>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</si>
  <si>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</si>
  <si>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</si>
  <si>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</si>
  <si>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</si>
  <si>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</si>
  <si>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</si>
  <si>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Liczba uczniów/ wychowanków/ pensjonariuszy</t>
  </si>
  <si>
    <t>Rodzaj prowadzonej działalności (opisowo)</t>
  </si>
  <si>
    <t>Odległość lokalizacji od najbliższego zbiornika wodnego</t>
  </si>
  <si>
    <t>Wysokość rocznego budżetu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</si>
  <si>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</si>
  <si>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</si>
  <si>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</si>
  <si>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</si>
  <si>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</si>
  <si>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</si>
  <si>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</si>
  <si>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</si>
  <si>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</si>
  <si>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</si>
  <si>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</si>
  <si>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</si>
  <si>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</si>
  <si>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</si>
  <si>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</si>
  <si>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</si>
  <si>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</si>
  <si>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</si>
  <si>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</si>
  <si>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</si>
  <si>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</si>
  <si>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INFORMACJA O MAJĄTKU TRWAŁYM</t>
  </si>
  <si>
    <t>Urząd Gminy</t>
  </si>
  <si>
    <t>Ośrodek Pomocy Społecznej</t>
  </si>
  <si>
    <t>Biblioteka Publiczna</t>
  </si>
  <si>
    <t>Zespół Szkolno-Przedszkolny w Piławie Dolnej</t>
  </si>
  <si>
    <t>Zespół Szkolno-Przedszkolny w Mościsku</t>
  </si>
  <si>
    <t>Zespół Szkolno-Przedszkolny w Ostroszowicach</t>
  </si>
  <si>
    <t>Szkoła Podstawowa w Tuszynie</t>
  </si>
  <si>
    <t>Zakład Gospodarki Komunalnej</t>
  </si>
  <si>
    <t>Tabela nr 1 - Informacje ogólne do oceny ryzyka w Gminie Dzierżoniów (REGON: 890717875)</t>
  </si>
  <si>
    <t>000533742</t>
  </si>
  <si>
    <t>X</t>
  </si>
  <si>
    <t>nie</t>
  </si>
  <si>
    <t>005811170</t>
  </si>
  <si>
    <t>021114078</t>
  </si>
  <si>
    <t>891349072</t>
  </si>
  <si>
    <t>8520Z</t>
  </si>
  <si>
    <t>szkoły podstawowe</t>
  </si>
  <si>
    <t>brak</t>
  </si>
  <si>
    <t>891349066</t>
  </si>
  <si>
    <t>8560Z</t>
  </si>
  <si>
    <t>działalność wspomagająca edukację</t>
  </si>
  <si>
    <t>przydomowa oczyszczalnia ścieków, plac zabaw, boisko, szatnia, stołówka</t>
  </si>
  <si>
    <t>001192869</t>
  </si>
  <si>
    <t>891349089</t>
  </si>
  <si>
    <t>działalność bibliotek</t>
  </si>
  <si>
    <t>pomoc społeczna bez zakwaterowania</t>
  </si>
  <si>
    <t>8411Z</t>
  </si>
  <si>
    <t>kierowanie podstawowymi rodzajami działalności publicznej</t>
  </si>
  <si>
    <t>8899Z</t>
  </si>
  <si>
    <t>3700Z
6832Z</t>
  </si>
  <si>
    <t>odprowadzanie i oczyszczanie ścieków
zarządzanie nieruchomościmi na zlecenie</t>
  </si>
  <si>
    <t xml:space="preserve"> ' 000281051</t>
  </si>
  <si>
    <t>9101A</t>
  </si>
  <si>
    <t>1. Urząd Gminy</t>
  </si>
  <si>
    <t>2. Ośrodek Pomocy Społecznej</t>
  </si>
  <si>
    <t>3. Biblioteka Publiczna</t>
  </si>
  <si>
    <t>4. Zespół Szkolno-Przedszkolny w Piławie Dolnej</t>
  </si>
  <si>
    <t>5. Zespół Szkolno-Przedszkolny w Mościsku</t>
  </si>
  <si>
    <t>6. Zespół Szkolno-Przedszkolny w Ostroszowicach</t>
  </si>
  <si>
    <t>Tabela nr 2 - Wykaz budynków i budowli w Gminie Dzierżoniów</t>
  </si>
  <si>
    <t>Tabela nr 3 - Wykaz sprzętu elektronicznego w Gminie Dzierżoniów</t>
  </si>
  <si>
    <t>WYKAZ LOKALIZACJI, W KTÓRYCH PROWADZONA JEST DZIAŁALNOŚĆ ORAZ LOKALIZACJI, GDZIE ZNAJDUJE SIĘ MIENIE NALEŻĄCE DO JEDNOSTEK GMINY DZIERŻONIÓW (nie wykazane w załączniku nr 1 - poniższy wykaz nie musi być pełnym wykazem lokalizacji)</t>
  </si>
  <si>
    <t>Budynek szkolny</t>
  </si>
  <si>
    <t>edukacja</t>
  </si>
  <si>
    <t>TAK</t>
  </si>
  <si>
    <t>NIE</t>
  </si>
  <si>
    <t>czy budynek jest przeznaczony do rozbiórki? (TAK/NIE)</t>
  </si>
  <si>
    <t>ppoż - gaśnice - 5 szt., hydrant - 3 szt. , czujnik dymu - 3 szt.</t>
  </si>
  <si>
    <t>KB</t>
  </si>
  <si>
    <t>cegła</t>
  </si>
  <si>
    <t>Płyty gipsowo-kartonowe, Płyty z trzciny, filce, maty i płyty z wełny mineralnej</t>
  </si>
  <si>
    <t>nowy dach z 2011 - dachówka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</si>
  <si>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</si>
  <si>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</si>
  <si>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20 m od rzeki</t>
  </si>
  <si>
    <t>bardzo dobry</t>
  </si>
  <si>
    <t>dobry</t>
  </si>
  <si>
    <t>nie dotyczy</t>
  </si>
  <si>
    <t>Szkoła Podstawowa im. Mikołaja Kopernika</t>
  </si>
  <si>
    <t>szkoła</t>
  </si>
  <si>
    <t>Gminne Przedszkole Publiczne</t>
  </si>
  <si>
    <t>przedszkole</t>
  </si>
  <si>
    <t>gaśnice, kraty</t>
  </si>
  <si>
    <t>cegła, żelbeton</t>
  </si>
  <si>
    <t>dachówka</t>
  </si>
  <si>
    <t>gaśnice, alarm</t>
  </si>
  <si>
    <t>płyty</t>
  </si>
  <si>
    <t>blacho-dachówka</t>
  </si>
  <si>
    <t>ul. Bielawska 58, 
58-262 Ostroszowice</t>
  </si>
  <si>
    <t>ul. Bielawska 58a,
 58-262 Ostroszowice</t>
  </si>
  <si>
    <t>200m</t>
  </si>
  <si>
    <t>dostateczny</t>
  </si>
  <si>
    <t>II piętra</t>
  </si>
  <si>
    <t>tak</t>
  </si>
  <si>
    <t>--------------</t>
  </si>
  <si>
    <t>parter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</si>
  <si>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</si>
  <si>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</si>
  <si>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</si>
  <si>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</si>
  <si>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</si>
  <si>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</si>
  <si>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</si>
  <si>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</si>
  <si>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</si>
  <si>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</si>
  <si>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</si>
  <si>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</si>
  <si>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</si>
  <si>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</si>
  <si>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</si>
  <si>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</si>
  <si>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</si>
  <si>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</si>
  <si>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</si>
  <si>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</si>
  <si>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</si>
  <si>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</si>
  <si>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</si>
  <si>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</si>
  <si>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</si>
  <si>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</si>
  <si>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1.</t>
  </si>
  <si>
    <t>2.</t>
  </si>
  <si>
    <t>3.</t>
  </si>
  <si>
    <t>4.</t>
  </si>
  <si>
    <t>5.</t>
  </si>
  <si>
    <t>Szkoła podstawowa/przedszkole</t>
  </si>
  <si>
    <t>szkoła, przedszkole</t>
  </si>
  <si>
    <t>1960-62</t>
  </si>
  <si>
    <t>Przedszkole</t>
  </si>
  <si>
    <t>gaśnice, alarm, monitoring, kraty</t>
  </si>
  <si>
    <t>żelbetonowe</t>
  </si>
  <si>
    <t>stropodach, papa</t>
  </si>
  <si>
    <t>drewniane</t>
  </si>
  <si>
    <t>ul. Główna 50,
 58-241 Piława Dolna</t>
  </si>
  <si>
    <t>modernizacje 1985,2005,2008</t>
  </si>
  <si>
    <t>dobra</t>
  </si>
  <si>
    <t>bardzo dobra</t>
  </si>
  <si>
    <t>I piętro</t>
  </si>
  <si>
    <t>częściowo</t>
  </si>
  <si>
    <t>GAŚNICE, HYDRANT, CZUJNIK DYMU, ALARM, KRATY W OKNACH, MONITORING ZEWETRZNY</t>
  </si>
  <si>
    <t>Tuszyn 47</t>
  </si>
  <si>
    <t>kamienno-ceglane</t>
  </si>
  <si>
    <t>żelbetowe samonośne</t>
  </si>
  <si>
    <t>więrzba dachowa drewniana pokryta dachówką ceramiczną karpiówką</t>
  </si>
  <si>
    <t>GAŚNICE, ALARM</t>
  </si>
  <si>
    <t>szkieletowe drewniane ocieplone wełną mineralną i obudowane z zewn.płytą OSB</t>
  </si>
  <si>
    <t>dźwigary kratowe 2 spadowe 20st. stalowe, pokrycie blacha dachówkopodobna</t>
  </si>
  <si>
    <t xml:space="preserve">modernizacja i adaptacja 2005r., </t>
  </si>
  <si>
    <t xml:space="preserve">nie </t>
  </si>
  <si>
    <t>OSP Mościsko</t>
  </si>
  <si>
    <t>Remiza</t>
  </si>
  <si>
    <t>budynek przedwojenny</t>
  </si>
  <si>
    <t>OSP Piława Dolna</t>
  </si>
  <si>
    <t>Mościsko ul. Kolejowa 12b</t>
  </si>
  <si>
    <t>kraty w oknach</t>
  </si>
  <si>
    <t>Roztocznik 41a</t>
  </si>
  <si>
    <t>bloczki betonowe</t>
  </si>
  <si>
    <t>płyta żelbet</t>
  </si>
  <si>
    <t>konstrukcja drewniana ,pokrycie dachówka</t>
  </si>
  <si>
    <t>cegła pełna</t>
  </si>
  <si>
    <t>drewniany,obity wewnątrz płytą regips</t>
  </si>
  <si>
    <t>stropodach pokrycie papą</t>
  </si>
  <si>
    <t>pustak</t>
  </si>
  <si>
    <t>drewniany, otynkowany</t>
  </si>
  <si>
    <t>konstrukcja  drewniana ,pokrycie dachówka</t>
  </si>
  <si>
    <t>300 m ( staw)</t>
  </si>
  <si>
    <t>nowo oddany obiekt</t>
  </si>
  <si>
    <t>bardz dobry</t>
  </si>
  <si>
    <t>nie występuje</t>
  </si>
  <si>
    <t>1+ strych</t>
  </si>
  <si>
    <t>70 m ( strumień)</t>
  </si>
  <si>
    <t xml:space="preserve">remont pomieszczenia garażowego,wymiana bramy garażowej,ocieplenie ściany szczytowej, - 2014-2016 </t>
  </si>
  <si>
    <t xml:space="preserve">1 + strych </t>
  </si>
  <si>
    <t>2 km</t>
  </si>
  <si>
    <t xml:space="preserve">Remont kapitalny budynku - 2013-2015 </t>
  </si>
  <si>
    <t>10 m</t>
  </si>
  <si>
    <t>1 + strych</t>
  </si>
  <si>
    <t>modernizacja Sali gimnastycznej 2013r. - 60.511,09zł</t>
  </si>
  <si>
    <t>Przenośny sprzęt elektroniczny do 5 lat zakupiony ze środków unijnych - użyczony indywidualnym benefiocjentom - 40 szt, wart. jednostkowa: 2.623,50 zł</t>
  </si>
  <si>
    <t>powojenny</t>
  </si>
  <si>
    <t>hydranty zewnętrzne - 2 szt, hydranty wewnętrzne - 2 szt, alarm i monitoring</t>
  </si>
  <si>
    <t>Dzierżoniów, 
ul. Piastowska 1</t>
  </si>
  <si>
    <t>Budynek administracyjny budynek gospodarczy</t>
  </si>
  <si>
    <t>Budynek gospodarczy</t>
  </si>
  <si>
    <t>gospodarczy</t>
  </si>
  <si>
    <t>Jodłownik, przy bud. 29</t>
  </si>
  <si>
    <t>Dom pogrzebowy</t>
  </si>
  <si>
    <t>pogrzeby</t>
  </si>
  <si>
    <t>murowany - bloczki</t>
  </si>
  <si>
    <t>drewniany</t>
  </si>
  <si>
    <t>papa</t>
  </si>
  <si>
    <t xml:space="preserve">murowany  </t>
  </si>
  <si>
    <t>murowany</t>
  </si>
  <si>
    <t>beton</t>
  </si>
  <si>
    <t xml:space="preserve">Dobrocin 
</t>
  </si>
  <si>
    <t>ul. Stawowa, Piława Dolna</t>
  </si>
  <si>
    <t>Owiesno</t>
  </si>
  <si>
    <t>Dobrocin</t>
  </si>
  <si>
    <t>Książnica, Owiesno i Ostroszowice</t>
  </si>
  <si>
    <t>Brama  Owiesno</t>
  </si>
  <si>
    <t>XII w.</t>
  </si>
  <si>
    <r>
      <t xml:space="preserve">7. Szkoła Podstawowa w Tuszynie                       </t>
    </r>
    <r>
      <rPr>
        <b/>
        <sz val="10"/>
        <color indexed="10"/>
        <rFont val="Arial"/>
        <family val="2"/>
      </rPr>
      <t xml:space="preserve">  </t>
    </r>
  </si>
  <si>
    <t>oczyszczalnia ścieków</t>
  </si>
  <si>
    <t>Transport ścieków</t>
  </si>
  <si>
    <t>użyteczność publiczna</t>
  </si>
  <si>
    <t>mieszkalny</t>
  </si>
  <si>
    <t>betonowa</t>
  </si>
  <si>
    <t>PCV</t>
  </si>
  <si>
    <t>murowano drewniana</t>
  </si>
  <si>
    <t>murowana</t>
  </si>
  <si>
    <t>przedwojenny</t>
  </si>
  <si>
    <t xml:space="preserve">XVIII wiek , zabytkowy </t>
  </si>
  <si>
    <t>1996-1999</t>
  </si>
  <si>
    <t xml:space="preserve">Rok budowy  1890r. ,  </t>
  </si>
  <si>
    <t xml:space="preserve">Przedwojenny </t>
  </si>
  <si>
    <t>modernizacja 2000r, 2010r</t>
  </si>
  <si>
    <t xml:space="preserve">Sala Wiejska </t>
  </si>
  <si>
    <t xml:space="preserve">Mechaniczno-Biologiczna Oczyszczalnia Ścieków typu „OBRA” </t>
  </si>
  <si>
    <t xml:space="preserve">Mechaniczno-Biologiczna Oczyszczalnia Ścieków typu OS BIOS-OS 350/B  </t>
  </si>
  <si>
    <t xml:space="preserve">Biologiczna oczyszczalnia ścieków </t>
  </si>
  <si>
    <t xml:space="preserve">Przepompownia ścieków </t>
  </si>
  <si>
    <t xml:space="preserve">Centrum Kulturalno-Sportowe  </t>
  </si>
  <si>
    <t xml:space="preserve">Sala wiejska, </t>
  </si>
  <si>
    <t xml:space="preserve">Wiejski Ośrodek Kultury  </t>
  </si>
  <si>
    <t xml:space="preserve">Centrum Sportowo-Rekreacyjno-Oświatowe </t>
  </si>
  <si>
    <t xml:space="preserve">Budynek mieszkalny </t>
  </si>
  <si>
    <t>32.</t>
  </si>
  <si>
    <t>33.</t>
  </si>
  <si>
    <t>34.</t>
  </si>
  <si>
    <t>35.</t>
  </si>
  <si>
    <t>36.</t>
  </si>
  <si>
    <t>37.</t>
  </si>
  <si>
    <t>38.</t>
  </si>
  <si>
    <t>39.</t>
  </si>
  <si>
    <t>Dzierżoniów, ul. Piastowska 1</t>
  </si>
  <si>
    <t>Tabela nr 7</t>
  </si>
  <si>
    <t>Budynek mieszkalny i 2 garaże</t>
  </si>
  <si>
    <t>cegła klinkierowa</t>
  </si>
  <si>
    <t>drewno</t>
  </si>
  <si>
    <t>dachówka ceramiczna</t>
  </si>
  <si>
    <t>40.</t>
  </si>
  <si>
    <t>gaśnica</t>
  </si>
  <si>
    <t>OSP Owiesno - budynek LKSu</t>
  </si>
  <si>
    <t>Owiesno 88</t>
  </si>
  <si>
    <t>murowany z cegły</t>
  </si>
  <si>
    <t>blachodachówka</t>
  </si>
  <si>
    <t>Budynek Biblioteki</t>
  </si>
  <si>
    <t>Elementy mające wpływ na ocenę ryzyka (wpisać zgodnie z pkt. 9 ankiety ogólnej)</t>
  </si>
  <si>
    <t>Czy w konstrukcji budynków występuje płyta warstwowa? (Jeśli tak, to proszę wpisać rodzaj wypełnienia)</t>
  </si>
  <si>
    <t>Czy od 1997 r. wystąpiło w jednostce ryzyko powodzi? (Jeśli tak, to proszę wpisać kiedy oraz wysokość strat)</t>
  </si>
  <si>
    <t>termomodernizacja w latach 2010 - 2012</t>
  </si>
  <si>
    <t>nie dot.</t>
  </si>
  <si>
    <t xml:space="preserve"> modernizacja w 2010r.
Remont kapitalny 2016 r.</t>
  </si>
  <si>
    <t>Urząd Gminy
ul. Piastowska 1
58-200 Dzierżoniów</t>
  </si>
  <si>
    <t>Ośrodek Pomocy Społecznej
ul. Piastowska 1
58-200 Dzierżoniów</t>
  </si>
  <si>
    <t>Biblioteka Publiczna
ul. Kolejowa 12B
58-200 Mościsko</t>
  </si>
  <si>
    <t>Zespół Szkolno-Przedszkolny w Ostroszowicach
ul. Bielawska 58
58-200 Ostroszowice</t>
  </si>
  <si>
    <t>Zespół Szkolno-Przedszkolny w Mościsku
ul. Szkolna 12
58-200 Mościsko</t>
  </si>
  <si>
    <t>Szkoła Podstawowa im. Jana Pawła II
Tuszyn 47
58-200 Tuszyn</t>
  </si>
  <si>
    <t>Zakład Gospodarki Komunalnej
ul. Piastowska 1
58-200 Dzierżoniów</t>
  </si>
  <si>
    <t>Jednostki Ochotniczej Straży Pożarnej w: Mościsku, Ostroszowicach, Tuszynie, Piławie Dolnej oraz Roztoczniku</t>
  </si>
  <si>
    <t>rodzaj wartości
KB - księgowa brutto
O* - rzeczywista podana przez Klienta
O - odtworzeniowa</t>
  </si>
  <si>
    <t>Budynek gospodarczy przy stawach</t>
  </si>
  <si>
    <t>Stowarzyszenie</t>
  </si>
  <si>
    <t>budynek powojenny</t>
  </si>
  <si>
    <t>O</t>
  </si>
  <si>
    <t>Budynek wielofunkcyjny  
OSP Roztocznik</t>
  </si>
  <si>
    <t>41.</t>
  </si>
  <si>
    <t>budynek gospodarczy</t>
  </si>
  <si>
    <t>ŁĄCZNA WARTOŚĆ BUDYNKÓW</t>
  </si>
  <si>
    <t>mieszkalny/garaż</t>
  </si>
  <si>
    <t>konstrukcja drewniana</t>
  </si>
  <si>
    <t>kraty w oknach, gaśnica</t>
  </si>
  <si>
    <t>cegła silikatowa</t>
  </si>
  <si>
    <t>monitoring,alarm, hydrant</t>
  </si>
  <si>
    <t xml:space="preserve">5. Zespół Szkolno-Przedszkolny w Mościsku              </t>
  </si>
  <si>
    <t xml:space="preserve">Przedszkole Uciechów
</t>
  </si>
  <si>
    <t xml:space="preserve">Szkoła Podstawowa
</t>
  </si>
  <si>
    <t xml:space="preserve">6. Zespół Szkolno-Przedszkolny w Ostroszowicach                   </t>
  </si>
  <si>
    <t xml:space="preserve">4. Zespół Szkolno-Przedszkolny w Piławie Dolnej                </t>
  </si>
  <si>
    <r>
      <t xml:space="preserve">3.Biblioteka Publiczna                          </t>
    </r>
    <r>
      <rPr>
        <b/>
        <sz val="10"/>
        <color indexed="10"/>
        <rFont val="Arial"/>
        <family val="2"/>
      </rPr>
      <t xml:space="preserve"> </t>
    </r>
  </si>
  <si>
    <t xml:space="preserve">1. Urząd Gminy                                      </t>
  </si>
  <si>
    <t xml:space="preserve">7. Szkoła Podstawowa w Tuszynie  </t>
  </si>
  <si>
    <t>hydranty szt. 3, gaśnice 9 szt.-  Ochrona, alarm, drzwi antywłamaniowe, monitoring.</t>
  </si>
  <si>
    <t>bloczek komórkowy</t>
  </si>
  <si>
    <t>płyty betonowe</t>
  </si>
  <si>
    <t>cegła i kamień</t>
  </si>
  <si>
    <t>gaśnice szt. 3 dozór</t>
  </si>
  <si>
    <t>drewniane pokrycie ceramiczne</t>
  </si>
  <si>
    <t>Staw  400 m</t>
  </si>
  <si>
    <t>Bardzo dobry</t>
  </si>
  <si>
    <t>923 m2</t>
  </si>
  <si>
    <t>Rzeka – 150m</t>
  </si>
  <si>
    <t>nie bylo</t>
  </si>
  <si>
    <t>464m2</t>
  </si>
  <si>
    <t>remont kapitalny 2015r</t>
  </si>
  <si>
    <t xml:space="preserve">3. Biblioteka Publiczna </t>
  </si>
  <si>
    <t>Uciechów, ul. Piastowska 1</t>
  </si>
  <si>
    <t>Piława Dolna, ul. Głowna 50</t>
  </si>
  <si>
    <t>gaśnice, kraty na oknach</t>
  </si>
  <si>
    <t>Ostroszowice, ul. Bielawska 58</t>
  </si>
  <si>
    <t>Zespół Szkolno-Przedszkolny w Piławie Dolnej
ul. Główna 50; Piława Dolna
85-200 Dzierżoniów</t>
  </si>
  <si>
    <t>2016 - remont - 101 801,72;
2015 - remont - 8897,21 zł ; 
2014 - remont - 30163,21 zł; 
2013 - remont - 21000,00 zł; 
2012- remont - 17958,00 zł; 
2011- remont - 311818,41 zł;</t>
  </si>
  <si>
    <t>żelbeton</t>
  </si>
  <si>
    <t>konstrukcja drewniania, blacha dachówkopodobna</t>
  </si>
  <si>
    <t>58-116 Mościsko 
ul. Kościelna 3</t>
  </si>
  <si>
    <t>58-116 Mościsko 
ul Kolejowa 12B</t>
  </si>
  <si>
    <t>58-116 Mościsko,
 ul. Szkolna 12</t>
  </si>
  <si>
    <t xml:space="preserve">58-211 Uciechów
 ul.Piastowska </t>
  </si>
  <si>
    <t>58-200 Dzierżoniów, 
ul. Ząbkowicka 70</t>
  </si>
  <si>
    <t>wartość budynku/budowli z 2016 roku</t>
  </si>
  <si>
    <t>42.</t>
  </si>
  <si>
    <t>43.</t>
  </si>
  <si>
    <t>44.</t>
  </si>
  <si>
    <t>45.</t>
  </si>
  <si>
    <t>Sala wiejska we Włókach</t>
  </si>
  <si>
    <t xml:space="preserve">Budynek wielofunkcyjny  </t>
  </si>
  <si>
    <t>Kontener świetlicowy</t>
  </si>
  <si>
    <t>gaśnice 7 szt. dozór sms informacja przekazywana do obsługi oczyszczalni</t>
  </si>
  <si>
    <t>betonowy</t>
  </si>
  <si>
    <t>dozór sms informacja przekazywana do obsługi oczyszczalni</t>
  </si>
  <si>
    <t>1 hydrant zewnętrzny, dozór sms informacja przekazywana do obsługi oczyszczalni</t>
  </si>
  <si>
    <t>1 hydrant zewnętrzny i wewnętrzny; 2 gaśnice</t>
  </si>
  <si>
    <t>monitoring 2 gaśnice</t>
  </si>
  <si>
    <t>2 gaśnice</t>
  </si>
  <si>
    <t>dachówka ceramiczna/betonowy</t>
  </si>
  <si>
    <t>1 hydrant wewnętrzny, 3 gaśnice</t>
  </si>
  <si>
    <t>monitoring, 3 gaśnice</t>
  </si>
  <si>
    <t>monitoring, 2 gaśnice</t>
  </si>
  <si>
    <t>1 gaśnica</t>
  </si>
  <si>
    <t xml:space="preserve">hydrant wewnetrzny, 2 gaśnice </t>
  </si>
  <si>
    <t>betonowe</t>
  </si>
  <si>
    <t xml:space="preserve">2 gaśnice </t>
  </si>
  <si>
    <t>stalowy</t>
  </si>
  <si>
    <t>stalowe</t>
  </si>
  <si>
    <t>modernizacja 1999r. W roku 2016 wykonano modernizację ogrzewania na gaz ziemny</t>
  </si>
  <si>
    <t>modernizacja dachu 2015/2016</t>
  </si>
  <si>
    <t>remont kapitalny 2013</t>
  </si>
  <si>
    <t>modernizacja dachu 2011</t>
  </si>
  <si>
    <t xml:space="preserve">58-116 Mościsko 
ul. Dzierżoniowska 1a </t>
  </si>
  <si>
    <t>58-200 Dzierżoniów
Jodłownik</t>
  </si>
  <si>
    <t>58-241 Piławia Dolna 
ul. Stawowa 1C</t>
  </si>
  <si>
    <t xml:space="preserve">58-241 Piławia Dolna 
ul. Błotnista </t>
  </si>
  <si>
    <t>58-211 Uciechów ,
 ul. Sportowa nr 4</t>
  </si>
  <si>
    <t>58-211 Uciechów 
ul .Piastowska nr 38A</t>
  </si>
  <si>
    <t>58-241 Piława Dolna, 
 ul. Główna 28</t>
  </si>
  <si>
    <t>58-200 Dobrocin,
 ul. Kościuszki 14A</t>
  </si>
  <si>
    <t>58-200 Dzierżoniów
Jodłownik 15</t>
  </si>
  <si>
    <t>58-200 Nowizna 
ul. Długa 12</t>
  </si>
  <si>
    <t>58-200 Dzierżoniów
Tuszyn 4</t>
  </si>
  <si>
    <t>ul. Piastowska 1 
58-211 Uciechów</t>
  </si>
  <si>
    <t>58-211 Uciechów,
 ul. Kościelna 5</t>
  </si>
  <si>
    <t>58-211 Uciechów, 
ul. Piaskowa 25</t>
  </si>
  <si>
    <t>58-211 Uciechów, 
ul. Zielona 10a</t>
  </si>
  <si>
    <t>58-211 Uciechów, 
ul. Kwiatowa 4c</t>
  </si>
  <si>
    <t>58-211 Uciechów, 
ul. Kwiatowa 15a</t>
  </si>
  <si>
    <t>58-211 Uciechów,
 ul. Wylotowa 18a</t>
  </si>
  <si>
    <t>58-211 Uciechów, 
ul. Wylotowa 1</t>
  </si>
  <si>
    <t>cmentarz, nieczynne składowisko odpadów, oczyszczalnie ścieków</t>
  </si>
  <si>
    <t>Użytkowy – stowarzyszenia</t>
  </si>
  <si>
    <t>Budynek po remizie</t>
  </si>
  <si>
    <t>58-207 Tuszyn
Tuszyn 47</t>
  </si>
  <si>
    <t>58-207 Tuszyn
Jędrzejowice</t>
  </si>
  <si>
    <t>58-207 Tuszyn
Myśliszów</t>
  </si>
  <si>
    <t>58-207 Tuszyn
Tuszyn 9</t>
  </si>
  <si>
    <t>58-207 Tuszyn
Książnica</t>
  </si>
  <si>
    <t>58-207 Tuszyn
Włóki 82</t>
  </si>
  <si>
    <t>58-207 Tuszyn
Włóki 50</t>
  </si>
  <si>
    <t>58-207 Tuszyn
Włóki 84</t>
  </si>
  <si>
    <t>58-207 Tuszyn
Kiełczyn 60</t>
  </si>
  <si>
    <t xml:space="preserve">58-207 Tuszyn
Tuszyn </t>
  </si>
  <si>
    <t>58-207 Tuszyn
Włóki 17</t>
  </si>
  <si>
    <t>58-207 Tuszyn
Włóki 18a</t>
  </si>
  <si>
    <t>58-207 Tuszyn
Włóki 38a</t>
  </si>
  <si>
    <t>58-207 Tuszyn
Włóki 52</t>
  </si>
  <si>
    <t>58-207 Tuszyn
Włóki 70</t>
  </si>
  <si>
    <t>58-207 Tuszyn
Tuszyn 60</t>
  </si>
  <si>
    <t>58-207 Tuszyn
Tuszyn 39</t>
  </si>
  <si>
    <t>58-207 Tuszyn
Kiełczyn 13</t>
  </si>
  <si>
    <t>58-262 Ostroszowice
Owiesno 88</t>
  </si>
  <si>
    <t>58-262 Ostroszowice
Józefówek 12</t>
  </si>
  <si>
    <t>58-262 Ostroszowice,
 ul. Bielawska 55</t>
  </si>
  <si>
    <t>58-214 Gilów
Roztocznik nr 41A</t>
  </si>
  <si>
    <t>58-262 Ostroszowice
Jodłownik nr 40</t>
  </si>
  <si>
    <t>58-241 Piława Dolna 
ul. Główna 78a</t>
  </si>
  <si>
    <t>58-207 Tuszyn      Tuszyn 42 a</t>
  </si>
  <si>
    <t>ul. Stawowa 
58-241 Piława Dolna</t>
  </si>
  <si>
    <t>58-262  Ostroszowice ul. Ogrodowa 1</t>
  </si>
  <si>
    <t>58-116 Mościsko ul. Szkolna 9b</t>
  </si>
  <si>
    <t>58- 116 Mościsko ul. Kolejowa 12b</t>
  </si>
  <si>
    <t>Zaplecze boiska sportowego</t>
  </si>
  <si>
    <t xml:space="preserve">Szatnie dla sportowców   (kontenerty) </t>
  </si>
  <si>
    <t>Lokal użytkowane przez bibliotekę</t>
  </si>
  <si>
    <t>Budynek byłej Biblioteki</t>
  </si>
  <si>
    <t xml:space="preserve"> -</t>
  </si>
  <si>
    <t>Urząd Gminy , pomieszczenia gospodarcze w  odrębnym budynku. Gmina posiada udział w budynku 48,86%  o wartości wykazanej w tabeli.</t>
  </si>
  <si>
    <t>Sala wiejska   (udział Gminy w budynku stanowi 39,64%)</t>
  </si>
  <si>
    <t>Smartfony MOTOROLA MOTO C szt. 2</t>
  </si>
  <si>
    <t>Komputer stacjonarny i3-7100</t>
  </si>
  <si>
    <t>Monitor AOC 18,5''</t>
  </si>
  <si>
    <t>Komputer stacjonarny i3-7100 3,9GHz/1TB/4GB/DVD-RW/WIN10/WiFi</t>
  </si>
  <si>
    <t>Projektor Ricoh X4340 DLP (2 szt.)</t>
  </si>
  <si>
    <t>Tablica interaktywna myBoard 84''</t>
  </si>
  <si>
    <t>Drukarka HP LaserJet Pro M203dw</t>
  </si>
  <si>
    <t>Projektor ultra krótkoogniskowy BenQ MX842UST  (2 szt)</t>
  </si>
  <si>
    <t>Tablica interaktywna myBoard 95''  (2 szt.)</t>
  </si>
  <si>
    <t xml:space="preserve">Tablica interaktywna myBoard 85" </t>
  </si>
  <si>
    <t>Tablet 8" Lenovo TAB2 A8-50F  (12 szt.)</t>
  </si>
  <si>
    <t>Laptop ASUS X541-NA-PD1003Y  (11 szt.)</t>
  </si>
  <si>
    <t xml:space="preserve">Tablet Samsung Galaxy Tab E 8GB czarny  </t>
  </si>
  <si>
    <t xml:space="preserve">Laptop Lenovo MIIX 320-10ICR (80XF00JKPB) + stacja dokująca </t>
  </si>
  <si>
    <t>Laptop Acer Aspire3  (3szt.)</t>
  </si>
  <si>
    <t>Ozobot bit (7 szt.)</t>
  </si>
  <si>
    <t>Ozobot evo (12 szt.)</t>
  </si>
  <si>
    <t>Budynek Tuszyn 39</t>
  </si>
  <si>
    <t>remont 4 lokali mieszkalnych</t>
  </si>
  <si>
    <t>Osiedlowa Biologiczna Oczyszczalnia Budynków Mieszkalnych w Dobrocinie wraz z kanalizacją sanitarną</t>
  </si>
  <si>
    <t>Zestaw hydrauliczny - własność gminy Dzierżoniów</t>
  </si>
  <si>
    <t>Tuszyn 39</t>
  </si>
  <si>
    <t>SERWER DELLR 230 E3-123 V/6/2TXT/8GB/3Y</t>
  </si>
  <si>
    <t>oczyszczalnia ścieków KINGSPAN</t>
  </si>
  <si>
    <t>Dobrocin 58-200 dz.612</t>
  </si>
  <si>
    <t>Notebook Lenovo Ideapad 320  2 szt</t>
  </si>
  <si>
    <t>Notebook DELL INSPIRON 3567 1 szt</t>
  </si>
  <si>
    <t>Tablica interaktywna myBoard 84" (2szt.)</t>
  </si>
  <si>
    <t>Projektor Vivitek DX881ST (2szt.)</t>
  </si>
  <si>
    <t>Tablica interaktywna</t>
  </si>
  <si>
    <t xml:space="preserve">Komputer All in One </t>
  </si>
  <si>
    <t>Projektor Benq</t>
  </si>
  <si>
    <t>Drukarka 3D</t>
  </si>
  <si>
    <t>Urządzenie wielofunkcyjne SAMSUNG</t>
  </si>
  <si>
    <t>Podłoga interaktywna FunFloor EDU</t>
  </si>
  <si>
    <t>46.</t>
  </si>
  <si>
    <t>Kamera video Panasonic HC-V180EP-K SN:%DJ8JB001234</t>
  </si>
  <si>
    <t>Laptop HP 15-ra048nw(3FY53EA) Celeron N3060/15,6"/4GB/HDD500GB/Win10 64-bit SN:CND8033P77|CND8033P1V (2szt.)</t>
  </si>
  <si>
    <t>Laptop HP 15-bs005nw (1WA38EA) Pentium N3710/15,6"/4GB/HDD1TB/Win10(64-bit) SN:CND 7400DT9</t>
  </si>
  <si>
    <t>Laptop HP 15-bs005nw (1WA38EA) Pentium N3710/15,6"/4GB/HDD1TB/Win10(64-bit) SN:CND 7479ZGL|CND7479ZBT|CND7479Z9F|CND7400DVP (4szt.)</t>
  </si>
  <si>
    <t>NOTEBOOK LENOVO V130-151GM 81HL001FPB N4000 1T 15,6 W10, kod: 894627 (2szt.)</t>
  </si>
  <si>
    <t>Oczyszczacz powietrza Rowenta PU6020 Intense SN: 3221610115008</t>
  </si>
  <si>
    <t>Dron Yuneec Mantis  Q SN: YU18360105B16A02</t>
  </si>
  <si>
    <t>Laptop HP 15-da0002nw (4UG55EA) 120GB M.2 + 1TB HDD [Core i3 7020U/15,6"/4GB/Win10 (64-bit) SN:CND85068HV</t>
  </si>
  <si>
    <t>Projektor OVERMAX MULTIPIC 2.3, KOD: 288896</t>
  </si>
  <si>
    <t>Aparat fotograficzny lustrzanka Canon EOS 4000D + obiektyw EF-S 18-55 DC III SN:21143070043692</t>
  </si>
  <si>
    <t>Odtwarzacz Blaupunkt BB30BT SN:5901750502385</t>
  </si>
  <si>
    <t>LG SuperMulti DVD+/-RW GP57EB40</t>
  </si>
  <si>
    <t>Laptop HP 15-da0012nw (4TY33EA) 8BG [Core i3 7020U/15,6"/SSD256GB/Win10(64-bit) SN:CND84181YS</t>
  </si>
  <si>
    <t>Drukarka HP Color LaserJet Pro M254dw Printer SN:VNC5T25193</t>
  </si>
  <si>
    <t>Laptop Lenovo V130-151KB i3-7020U/15,6"FHD/4GB/256GB KLNOT81HN00N5PB</t>
  </si>
  <si>
    <t>Laptop Lenovo V130-151KB i3-7020U/15,6"FHD/4GB/256GB KLNOT81HN00N5PB (5szt.)</t>
  </si>
  <si>
    <t>Notebook Lenovo 320-151SK 80XH00K6PB/1KKPB/1WVPB I3-6006U 4 1T INT 15,6" W10BL kod: 874381</t>
  </si>
  <si>
    <t>Laptop Acer Aspire3 (NX.GY9EP.022) AMD Ryzen 3 2200U/15,6"FHD/8GB/SSD:240GB/WIN 10(64-bit) SN:NXGY9EP0229100FAA93400</t>
  </si>
  <si>
    <t>Laptop Acer Aspire3 (NX.GY9EP.022) AMD Ryzen 3 2200U/15,6"FHD/8GB/SSD:480GB/WIN 10(64-bit) SN:NXGY9EP0229100F9E43400</t>
  </si>
  <si>
    <t>NOTEBOOK LENOVO 330-15AST 81D600Q3PB AMD A6-925 4GB 256SSD 15,6" W10, kod: 550193</t>
  </si>
  <si>
    <t xml:space="preserve">Wizualizer </t>
  </si>
  <si>
    <t>budynek mieszkalny</t>
  </si>
  <si>
    <t>sala wiejska</t>
  </si>
  <si>
    <t>58-262   Ostroszowice ul. Krótka 1</t>
  </si>
  <si>
    <t>58-262 Ostroszowice Owiesno 88</t>
  </si>
  <si>
    <t>modernizacja dachu 2017</t>
  </si>
  <si>
    <t>modernizacja CO</t>
  </si>
  <si>
    <t>tak częściowo</t>
  </si>
  <si>
    <t>Laptop DELL</t>
  </si>
  <si>
    <t xml:space="preserve">Tablica interaktywna Avtec PAMORAMA 90 </t>
  </si>
  <si>
    <t>projektor XGA 3600ANSI</t>
  </si>
  <si>
    <t xml:space="preserve">projektor BENQ MW535 z ekranem </t>
  </si>
  <si>
    <t>urządzenie wielofunkcyjne Brother</t>
  </si>
  <si>
    <t>Monitor Iiyama TH5565MIS-B1AG</t>
  </si>
  <si>
    <t>Tablica interaktywna MyBoard Silver 95''C</t>
  </si>
  <si>
    <t>Projektor VivitekD756USTI</t>
  </si>
  <si>
    <t>Laptop Lenovo V330-15IKB (20 szt)</t>
  </si>
  <si>
    <t xml:space="preserve">Urządzenie wielofunkcyjne CANON Pixma TS6150 1szt                                                   </t>
  </si>
  <si>
    <t xml:space="preserve">Zmywarka z pompą odpływową   </t>
  </si>
  <si>
    <t>Głośnik Sony SRSXB21R czerwony</t>
  </si>
  <si>
    <t>Monitor interaktywny TH5565MIS-BiAG liyama</t>
  </si>
  <si>
    <t>Tablica interaktywna MyBoard Silver 95”C, 6986</t>
  </si>
  <si>
    <t>Projektor Vivitek D756USTI</t>
  </si>
  <si>
    <t>Notebook Lenovo 81AX00J5PB 20 szt</t>
  </si>
  <si>
    <t>Drukarka Kyocera P2040DN</t>
  </si>
  <si>
    <t>Komputer PRICEMAX Q2KM</t>
  </si>
  <si>
    <t xml:space="preserve">2. Ośrodek Pomocy Społecznej </t>
  </si>
  <si>
    <t xml:space="preserve">Lokal użytkowany przez OPS - Klub Senior+                             </t>
  </si>
  <si>
    <t>hydrant wewnętrzny</t>
  </si>
  <si>
    <t>58-241 Piława Dolna, ul. Błotnista 12</t>
  </si>
  <si>
    <t>lokal - remont kapitalny 2019 r.</t>
  </si>
  <si>
    <t>1 (parter)</t>
  </si>
  <si>
    <t>Komputery stacjonarne - 3 sztuki</t>
  </si>
  <si>
    <t>drukarka HP laserjet pro M402DNE - 2 sztuki</t>
  </si>
  <si>
    <t>drukarka  HP laserjet pro M501DN</t>
  </si>
  <si>
    <t>drukarka  Lexmark MS517dn</t>
  </si>
  <si>
    <t>kamera obrotowa IP full HD</t>
  </si>
  <si>
    <t>komputery stacjonarne - 10 sztuk</t>
  </si>
  <si>
    <t>monitory - 3 sztuki</t>
  </si>
  <si>
    <t>drukarki - 4 sztuki</t>
  </si>
  <si>
    <t>serwer DELL T140</t>
  </si>
  <si>
    <t>laptopy - 4 sztuki</t>
  </si>
  <si>
    <t>tablety - 2 sztuki</t>
  </si>
  <si>
    <t>sala integracji społecznej</t>
  </si>
  <si>
    <t>58-207 Książnica 5B</t>
  </si>
  <si>
    <t>bloczki Silka</t>
  </si>
  <si>
    <t>Laptop HP 15-DW0021CL</t>
  </si>
  <si>
    <t>Lenovo V-320</t>
  </si>
  <si>
    <t>8. Zakład Gospodarki Komunalnej</t>
  </si>
  <si>
    <t>Urządzenie wielofunkcyjne Epson Ecotank L3160</t>
  </si>
  <si>
    <t>Kserokopiatka Toshiba E-2323AM</t>
  </si>
  <si>
    <t>Xbox one S 1TB + kkinect</t>
  </si>
  <si>
    <t>Ekspres do kawy kolbowy DeLonghi EC 820 B</t>
  </si>
  <si>
    <t>Młynek do kawy Baratza Encore</t>
  </si>
  <si>
    <t>Głośnik mobilny JBL CHARGE</t>
  </si>
  <si>
    <t>Wireless Microphone UHF 16CH WITH 1</t>
  </si>
  <si>
    <t>Monitoring na zewnątrz i wewnątrz budynku</t>
  </si>
  <si>
    <t>Wideodomofon</t>
  </si>
  <si>
    <t>cegła i częściowo kamień</t>
  </si>
  <si>
    <t>konstrukcja drewniana, dachówka ceramiczna</t>
  </si>
  <si>
    <t>Komputer LENOVO V320</t>
  </si>
  <si>
    <t xml:space="preserve">gaśnice 2 szt., alarm </t>
  </si>
  <si>
    <t>Mikser audio</t>
  </si>
  <si>
    <t xml:space="preserve">2011 - wymina pokrycia dachowego i przebudowa poddasza - 212553,26 zł
2013 - remont Sali gimnastycznej i oświetlenia - 14790,92 zł
2013 remont korytarza przybudówki - 14005,00 zł
2015 - założenie systemu fotowoltanicznego na dachu budynku - z projektu Urzędu Gminy Dzierżoniów
2018 - wymiana drzwi i remont podłogi na I piętrze - 9951,35 zł
2018/19 wymiana instalacji grzewczej
2018/19 - remont chodnika, schodów podjazdu wokół szkoły
2020 - remont sali gimnastycznej - wymiana podłogi , malowanie ścian, elektryka - 29437,90 zł (budżet szkoły + Rada Rodziców)                                               2020 - remont zaplecza kuchennego i jadalni - 24000,01 zł - projekt MEN "Posiłek w szkole i domu"                               </t>
  </si>
  <si>
    <t>Projektor BENQ - 2 szt.</t>
  </si>
  <si>
    <t>Projektor ART.- 1 szt.</t>
  </si>
  <si>
    <t xml:space="preserve">Telefon PANASONIC KX-TG2511PDM </t>
  </si>
  <si>
    <t xml:space="preserve">Monitor Philips 23.6'' 243V5LHSB </t>
  </si>
  <si>
    <t>Telefon Panasonic KX-TG2512PDM</t>
  </si>
  <si>
    <t>Telefon stacjonarny Panasonic KX-TSC11PDW</t>
  </si>
  <si>
    <t>Telefon stacjonarny Panasonic KX-TG2511PDM</t>
  </si>
  <si>
    <t>Telefon SLICAN CTS-102.HT</t>
  </si>
  <si>
    <t>Drukarka laserowa HP LaserJet Pro 404dn</t>
  </si>
  <si>
    <t>Niszczarka HSM shredstar X10</t>
  </si>
  <si>
    <t>Router Asus RT-AX56U</t>
  </si>
  <si>
    <t>Projektor Epson EB-U05</t>
  </si>
  <si>
    <t>Środek trwały pozostaje własnością gminy Dzierżoniów, eksploatowany przez ZGK Dzierżoniów</t>
  </si>
  <si>
    <t>47.</t>
  </si>
  <si>
    <t>48.</t>
  </si>
  <si>
    <t>Budynek gospodarczy przy boisku (od KOWR)</t>
  </si>
  <si>
    <t>wartość rynkowa</t>
  </si>
  <si>
    <t xml:space="preserve"> przedwojenny</t>
  </si>
  <si>
    <t>Ostroszowice - boisko</t>
  </si>
  <si>
    <t>200m (zbiornik ujęcia wody pitnej)</t>
  </si>
  <si>
    <t>mała architektura</t>
  </si>
  <si>
    <t>rekreacja</t>
  </si>
  <si>
    <t>2019/2020</t>
  </si>
  <si>
    <t>Teren rekreacyjny - Zakatek Zaczarowanego Ołówka</t>
  </si>
  <si>
    <t>Stowarzyszenie "Dobrocin- Wieś XXI w."</t>
  </si>
  <si>
    <t>Stowarzyszenie "Nasza Nowizna"</t>
  </si>
  <si>
    <t>Stowarzyszenie Piława Dolna</t>
  </si>
  <si>
    <t>Stowarzyszenie Przyaciół Gór Sowich</t>
  </si>
  <si>
    <t>Stowarzyszenie "Razem Dla Wsi"</t>
  </si>
  <si>
    <t>Stowarzyszenie "Uciechów-Moja Wieś"</t>
  </si>
  <si>
    <t>Stowarzyszenie Wzgórza Kiełczyńskie</t>
  </si>
  <si>
    <t>Stowarzyszenie Promocji i Rozwoju Wsi- Przystań Mościsko</t>
  </si>
  <si>
    <t>020873563</t>
  </si>
  <si>
    <t>022386749</t>
  </si>
  <si>
    <t>020677661</t>
  </si>
  <si>
    <t>020931734</t>
  </si>
  <si>
    <t>021533792</t>
  </si>
  <si>
    <t>021180738</t>
  </si>
  <si>
    <t>02079477</t>
  </si>
  <si>
    <t>020694553</t>
  </si>
  <si>
    <t>Teren rekreacyjny  „Park dobrych nowin” (tablice edukacyjne)</t>
  </si>
  <si>
    <t>2019/2021</t>
  </si>
  <si>
    <t xml:space="preserve">Plac zabaw i siłownia plenerowa                                      </t>
  </si>
  <si>
    <t>Teren rekreacyjny przy Dworskich Stawach (stoły i ławy kamienne)</t>
  </si>
  <si>
    <t>Teren rekreacyjny przy Domku Myśliwskim (pawilon drerwniany, ławy i stoły)</t>
  </si>
  <si>
    <t>Teren rekreacyjny "Park pod Kasztanami" (ławki drewniane, stragan, plac utwardzony)</t>
  </si>
  <si>
    <t>Pole do minigolfa</t>
  </si>
  <si>
    <t>Teren rekreacyjny "Gnejsy we Włókach" (kładka, pomost, ławki, stoły, urządzenia rekreacyjne)</t>
  </si>
  <si>
    <t xml:space="preserve">3 wiaty rekreacyjne w miejscowościach Mościsko, Nowizna, Ostroszowice                 </t>
  </si>
  <si>
    <t xml:space="preserve">Izba pamięci we wsi Mościsko          </t>
  </si>
  <si>
    <t>Platforma widokowa na Górze Lelek</t>
  </si>
  <si>
    <t>58-116 Mościsko ul.Kolejowa 12b</t>
  </si>
  <si>
    <t>58-207 Tuszyn 47</t>
  </si>
  <si>
    <t>58-211 Uciechów ul. Piastowska 1</t>
  </si>
  <si>
    <t>58-262 0stroszowice, Owiesno 87a</t>
  </si>
  <si>
    <t>58-241 Ostroszowice ul. Bielawska 58</t>
  </si>
  <si>
    <t>58-241 Piława Dolna ul. Głowna 11</t>
  </si>
  <si>
    <t>58-116 Mościsko, Nowizna ul. Długa 12</t>
  </si>
  <si>
    <t>58-203 Dobrocin ul. Kościuszki 15</t>
  </si>
  <si>
    <t>Kontrabas</t>
  </si>
  <si>
    <t>Rejestrator + kamera + dysk twardy</t>
  </si>
  <si>
    <t>Urządzenie wielofunkcyjne Brother</t>
  </si>
  <si>
    <t>Drukarka Brother</t>
  </si>
  <si>
    <t>Laptop ACER Aspire</t>
  </si>
  <si>
    <t>Laptop LENOVO – 10 szt</t>
  </si>
  <si>
    <t>Monitor interaktywny – 2 szt.</t>
  </si>
  <si>
    <t>Laptop HP 17 Black</t>
  </si>
  <si>
    <t>Drukarka HP Laser Jet PRO404DN</t>
  </si>
  <si>
    <t>Laptop LENOVO V15-IIL (2szt)</t>
  </si>
  <si>
    <t xml:space="preserve">Urządzenie wielofunkcyjne Brother DCP-L6600DW    </t>
  </si>
  <si>
    <t xml:space="preserve">Drukarka laserowa mono Brother HL-L5000D     </t>
  </si>
  <si>
    <t xml:space="preserve">Ekspres Delonghi ESAM2200 silver   </t>
  </si>
  <si>
    <t xml:space="preserve">Monitor interaktywny INSGRAF 65''       </t>
  </si>
  <si>
    <t xml:space="preserve">Głośnik POWER AUDIO MANTA       </t>
  </si>
  <si>
    <t xml:space="preserve">Pralka BEKO MWUE6536CW 6KG 1000obr                                                                  </t>
  </si>
  <si>
    <t xml:space="preserve">Niszczarka Fellowes 60cs           </t>
  </si>
  <si>
    <t xml:space="preserve">Drukarka Brother HL-L5000D    </t>
  </si>
  <si>
    <t>Drukarka Epson</t>
  </si>
  <si>
    <t>Laptop 14,0 Huawei MateBook D 14 R-7-3700U/8GB/512/Win10</t>
  </si>
  <si>
    <t>Laptop 14,0 Huawei MateBook D 14 R-7-3700U /8GB/512/Win10</t>
  </si>
  <si>
    <t>Auna KTV Karaoke System 15,4</t>
  </si>
  <si>
    <t>Laptop ASUS ZenBook Flip 14 UM462</t>
  </si>
  <si>
    <t>Mikrofony bezprzewodowe Shudder UHF-4 szt.</t>
  </si>
  <si>
    <t>Mikser Brass Tone Audio 8K</t>
  </si>
  <si>
    <t>Kurtyna światłowodowa 2m</t>
  </si>
  <si>
    <t>Laptop ASUS VivoBook X509JA</t>
  </si>
  <si>
    <t>Tablety graficzne HUION HS64 - 19 szt.</t>
  </si>
  <si>
    <t>Laptop 13,3 Huawei MateBook D 14 R-5-3500/8GB/512/Win10</t>
  </si>
  <si>
    <t>Tablet 8 Samsung Galaxy TabA 8,0 T290 2/32GB - 9 szt.</t>
  </si>
  <si>
    <t>Blender kielichowy Tefal Perfect Mix BL811138</t>
  </si>
  <si>
    <t>Piekarnik MESKO MS 6021</t>
  </si>
  <si>
    <t xml:space="preserve">Gofrownica DEZAL 301 Gastronom </t>
  </si>
  <si>
    <t>49.</t>
  </si>
  <si>
    <t>50.</t>
  </si>
  <si>
    <t>51.</t>
  </si>
  <si>
    <t>52.</t>
  </si>
  <si>
    <t>Monitory SMART Board 2szt</t>
  </si>
  <si>
    <t>Monitor interaktywny</t>
  </si>
  <si>
    <t>Drukarka HP LaserJet Pro M501DN</t>
  </si>
  <si>
    <t>Skaner HP ScanJet Pro 3500</t>
  </si>
  <si>
    <t>Komputer ACER VERITON X2632GW10PK2</t>
  </si>
  <si>
    <t>Monitor Philips 243V7QDSB/00</t>
  </si>
  <si>
    <t>Telefon systemowy Slican CTS-202.CL-GR</t>
  </si>
  <si>
    <t>Megafon TM-35 Monacor</t>
  </si>
  <si>
    <t>Radiotelefon Motorola T82 Extreme Quad</t>
  </si>
  <si>
    <t>Przełącznik/Switch Cisco SG110-24-EU</t>
  </si>
  <si>
    <t>Laptop Lenovo S340-15IIL</t>
  </si>
  <si>
    <t>8891Z</t>
  </si>
  <si>
    <t>Opieka dzienna nad dziećmi w wieku do lat 3</t>
  </si>
  <si>
    <t>Żłobek Gminny Sudeckie Skrzaty
ul. Ząbkowicka 70
58-200 Dzierżoniów</t>
  </si>
  <si>
    <t>200 m</t>
  </si>
  <si>
    <t>9. Żłobek Gminny Sudeckie Skrzaty</t>
  </si>
  <si>
    <t>Komputer Pricemax K6</t>
  </si>
  <si>
    <t>Monitor Philips</t>
  </si>
  <si>
    <t>Ozonator przenośny</t>
  </si>
  <si>
    <t>Laptop Dell Vostro</t>
  </si>
  <si>
    <t xml:space="preserve">Żłobek Gminny </t>
  </si>
  <si>
    <t>Pałac Kiełczyn</t>
  </si>
  <si>
    <t>Kiełczyn  13</t>
  </si>
  <si>
    <t>pomost rekreacyjny w Piławie Dolnej przy stawach</t>
  </si>
  <si>
    <t>Piława Dolna - stawy</t>
  </si>
  <si>
    <t>53.</t>
  </si>
  <si>
    <t>54.</t>
  </si>
  <si>
    <t>55.</t>
  </si>
  <si>
    <t>56.</t>
  </si>
  <si>
    <t>57.</t>
  </si>
  <si>
    <t>58.</t>
  </si>
  <si>
    <t>59.</t>
  </si>
  <si>
    <t xml:space="preserve">Na budynku zamontowane panele fotowoltaiczne. </t>
  </si>
  <si>
    <t>Budynek - Wiejski Osrodek Kultury Owiesno 88</t>
  </si>
  <si>
    <t>Na budynku zamontowane panele fotowoltaiczne. W 2017 remont dachu.</t>
  </si>
  <si>
    <t>Laptop HP 17by3613dx</t>
  </si>
  <si>
    <t>Drukarka Banach 3D</t>
  </si>
  <si>
    <t>Tablet - 15 szt.</t>
  </si>
  <si>
    <t>Kamera cyfrowa SONY - 1 szt.</t>
  </si>
  <si>
    <t>Gimbal do aparatu o kamery - 1 szt.</t>
  </si>
  <si>
    <t>Aparat fotograficzny Sony - 1 szt.</t>
  </si>
  <si>
    <t>Kamera przenośna Sony 4K FDR-AX53</t>
  </si>
  <si>
    <t>Aparat cyfrowy LUMIX</t>
  </si>
  <si>
    <t>Skaner 3D Creali</t>
  </si>
  <si>
    <t>Projektor Acer H6518Sti 2szt</t>
  </si>
  <si>
    <t>Urządzenie wielofunkcyjne Xerox B1025V_U</t>
  </si>
  <si>
    <t>Sygnis Edu Lab 3D</t>
  </si>
  <si>
    <t xml:space="preserve">8. Zakład Gospodarki Komunalnej                                </t>
  </si>
  <si>
    <t xml:space="preserve">10. Stowarzyszenie "Dobrocin- Wieś XXI w."               </t>
  </si>
  <si>
    <t>11. Stowarzyszenie "Nasza Nowizna"</t>
  </si>
  <si>
    <t>12. Stowarzyszenie Piława Dolna</t>
  </si>
  <si>
    <t>14. Stowarzyszenie "Razem Dla Wsi"</t>
  </si>
  <si>
    <t>15. Stowarzyszenie "Uciechów-Moja Wieś"</t>
  </si>
  <si>
    <t>16. Stowarzyszenie Wzgórza Kiełczyńskie</t>
  </si>
  <si>
    <t>17. Stowarzyszenie Promocji i Rozwoju Wsi- Przystań Mościsko</t>
  </si>
  <si>
    <t>Telewizor Samsung 55" 4K</t>
  </si>
  <si>
    <t>Monitoring wizyjny z umiejscowieniem ka,mer wewnątrz i na zewnątrz budynku (19 kamer)</t>
  </si>
  <si>
    <t>Przedszkole Gminna Wielka Przygoda
ul. Ząbkowicka 70
58-200 Dzierżoniów</t>
  </si>
  <si>
    <t>85.1</t>
  </si>
  <si>
    <t>10. Przedszkole Gminna Wielka Przygoda</t>
  </si>
  <si>
    <t>Drukarka atramentowaHP  OfficeJet Pro 7720</t>
  </si>
  <si>
    <t>Smartfloor. Podłoga interaktywna 2 szt.</t>
  </si>
  <si>
    <t xml:space="preserve">Laptop Lenowo Idea Pad </t>
  </si>
  <si>
    <t>Laptop Lenowo Idea Pad</t>
  </si>
  <si>
    <t>budynek przedszkola i żłobka</t>
  </si>
  <si>
    <t xml:space="preserve">Urządzenie wielofuncyjne HP Office Jet </t>
  </si>
  <si>
    <t xml:space="preserve">Komputer Lenowo </t>
  </si>
  <si>
    <t>Przedszkole Gminne Wielka Przygoda</t>
  </si>
  <si>
    <t xml:space="preserve">Dzierżoniów, ul. Ząbkowicka 70 </t>
  </si>
  <si>
    <t>monitoring, gaśnice 2 szt., hydrant wew.</t>
  </si>
  <si>
    <t>gaśnice, monitoring</t>
  </si>
  <si>
    <t>Dobrocin 
ul. Kościuszki 14A,
 58-200 Dzierżoniów</t>
  </si>
  <si>
    <t>konstrukcja drewniana, blachodachówka</t>
  </si>
  <si>
    <t>bardzo odbra</t>
  </si>
  <si>
    <t>jednokodygnacyjny</t>
  </si>
  <si>
    <t xml:space="preserve">Laptop ASUS Expert BOOk </t>
  </si>
  <si>
    <t>Laptop ASUS P3540F</t>
  </si>
  <si>
    <t>Walizka długopisów Banach z powerbankami</t>
  </si>
  <si>
    <t>Dron DJI Tello - 2 szt.</t>
  </si>
  <si>
    <t>Zestaw okularów ClassVR 8 Premium -  8 szt.</t>
  </si>
  <si>
    <t>Aparat fotograficzny Sony RX100 III</t>
  </si>
  <si>
    <t xml:space="preserve">Lampa Massa </t>
  </si>
  <si>
    <t>Mikrofon Saramonic Vmic Mini</t>
  </si>
  <si>
    <t>Laptop Asus X509FA-EJ1040T</t>
  </si>
  <si>
    <t>Stacja lutownicza Hot Air</t>
  </si>
  <si>
    <r>
      <t>Monitor Interaktywny 55</t>
    </r>
    <r>
      <rPr>
        <sz val="9"/>
        <color indexed="36"/>
        <rFont val="Calibri"/>
        <family val="2"/>
      </rPr>
      <t>ʹ</t>
    </r>
  </si>
  <si>
    <r>
      <t>Monitor Interaktywny 75</t>
    </r>
    <r>
      <rPr>
        <sz val="9"/>
        <color indexed="36"/>
        <rFont val="Calibri"/>
        <family val="2"/>
      </rPr>
      <t>ʹ</t>
    </r>
  </si>
  <si>
    <t>Drukarka 3D MaterBot</t>
  </si>
  <si>
    <t>1970/2022</t>
  </si>
  <si>
    <t>OSP Ostroszowice + garaż blaszak</t>
  </si>
  <si>
    <t>OSP Tuszyn + garaż blaszak</t>
  </si>
  <si>
    <t>Budynek integracyjny (przy boisku)</t>
  </si>
  <si>
    <t>integracyjny</t>
  </si>
  <si>
    <t xml:space="preserve">tak </t>
  </si>
  <si>
    <t>Piława Dolna, ul.Stawowa 2C</t>
  </si>
  <si>
    <t>60.</t>
  </si>
  <si>
    <t>61.</t>
  </si>
  <si>
    <t>62.</t>
  </si>
  <si>
    <t>63.</t>
  </si>
  <si>
    <t>64.</t>
  </si>
  <si>
    <t>65.</t>
  </si>
  <si>
    <t>Projektor VIEWSONIC PA503X</t>
  </si>
  <si>
    <t>Monitor Avtek Touch Screen 6 65'</t>
  </si>
  <si>
    <t>urządzenie wielofunkcyjne Brother DCP-L2532DW</t>
  </si>
  <si>
    <t>Kserokopiarka KYOCERA TA3510i</t>
  </si>
  <si>
    <t>Zestaw do EEG</t>
  </si>
  <si>
    <t>Monitor interaktywny Avtek TS 7 Mate 65'  (2 szt)</t>
  </si>
  <si>
    <t>Laptopy LENOVO (5 szt)</t>
  </si>
  <si>
    <t>Laptop DELL (1 szt)</t>
  </si>
  <si>
    <t>OSP Tuszyn</t>
  </si>
  <si>
    <t>OSP Roztocznik</t>
  </si>
  <si>
    <t>OSP Ostroszowice</t>
  </si>
  <si>
    <t>Wykaz okresów ubezpieczenia w jednostkach OSP</t>
  </si>
  <si>
    <t>JEDNOSTKA</t>
  </si>
  <si>
    <t>Adres</t>
  </si>
  <si>
    <t>58-217 Gilów, Roztocznik 41A</t>
  </si>
  <si>
    <t>58-262 Ostroszowice ul. Ogrodowa 1</t>
  </si>
  <si>
    <t>58-116 Mościsko ul. Kolejowa 12B</t>
  </si>
  <si>
    <t>58-241 Piława Dolna ul. Głowna 78A</t>
  </si>
  <si>
    <t>58-207 Tuszyn 42A</t>
  </si>
  <si>
    <t>Tabela nr 5 - Szkodowość w Gminie Dzierżoniów</t>
  </si>
  <si>
    <t>Ryzyko</t>
  </si>
  <si>
    <t>Suma wypłat</t>
  </si>
  <si>
    <t>OC dróg</t>
  </si>
  <si>
    <t>Szyby</t>
  </si>
  <si>
    <t>Kradzież</t>
  </si>
  <si>
    <t>razem rok 2020</t>
  </si>
  <si>
    <t>REZERWY</t>
  </si>
  <si>
    <t>Data szkody</t>
  </si>
  <si>
    <t>Jednostka organizacyjna</t>
  </si>
  <si>
    <t>Opis szkody</t>
  </si>
  <si>
    <t>razem rok 2021</t>
  </si>
  <si>
    <t>razem rok 2022</t>
  </si>
  <si>
    <t>razem rok 2023</t>
  </si>
  <si>
    <t>Urząd Gminy Dzierżoniów</t>
  </si>
  <si>
    <t xml:space="preserve">Urząd Gminy </t>
  </si>
  <si>
    <t>Liczba szkód</t>
  </si>
  <si>
    <t>Zespół Szkolno Przedszkolny w Ostroszowicach</t>
  </si>
  <si>
    <t>Zespół Szkolno Przedszkolny w Mościsku</t>
  </si>
  <si>
    <t xml:space="preserve">Wybicie szyby tylnej w wiacie przystankowej </t>
  </si>
  <si>
    <t>Uszkodzenie budynku socjalnego wskutek uderzenia przez powalone drzewo</t>
  </si>
  <si>
    <t>Kradzież oraz zniszczenie mienia</t>
  </si>
  <si>
    <t>Mienie od ognia i innych zdarzeń</t>
  </si>
  <si>
    <t>Uszkodzenie mienia (lamp) w wyniku silnego wiatru</t>
  </si>
  <si>
    <t>Uszkodzenie rozdzielni elektrycznej oraz sprzętów zgodnie z załącznikami wskutek przepięcia.</t>
  </si>
  <si>
    <t>Zniszczenie mienia wskutek intensywnych opadów deszczu</t>
  </si>
  <si>
    <t>Uszkodzenie szyby przez nieznanych sprawców</t>
  </si>
  <si>
    <t>Uraz ciała wskutek wejścia przez poszkodowaną w  ubytek w drodze.</t>
  </si>
  <si>
    <t>Uszkodzenie płyty elektroniki w pompie ciepła HRC 25 w wyniku skoków napięcia elektrycznego.</t>
  </si>
  <si>
    <t>Zniszczenie mienia wskutek silnego wiatru i opadów śniegu.</t>
  </si>
  <si>
    <t>Zawalenie się stropu pompowni głównej oraz zasypanie komory pompowni.</t>
  </si>
  <si>
    <t>Naniesienie mułu na teren kompleksu sportowego oraz podtopienie sali wiejskiej  wskutek nawałnicy z silnymi opadami deszczu</t>
  </si>
  <si>
    <t xml:space="preserve">Zalanie części regipsowego sufitu oraz przeciek z sufitu na ścianę wskutek niekorzystnych warunków atmosferycznych </t>
  </si>
  <si>
    <t>Zakład Gospodarki Komunalnej w Dzierżoniowie</t>
  </si>
  <si>
    <t>Żłobek Gminny Sudeckie Skrzty</t>
  </si>
  <si>
    <t>Zespół Szkolno Przedszkolny w Piławia Dolnej</t>
  </si>
  <si>
    <t>Uszkodzenie sprzętu elektronicznego wskutek przepięcia</t>
  </si>
  <si>
    <t>Uszkodzenie mienia podczas silnej wichury</t>
  </si>
  <si>
    <t>Uszkodzenie dachówek na budynku szkoły w wyniku silnego, porywistego wiatru.</t>
  </si>
  <si>
    <t>Uszkodzenie dachu budynku  z dachówek w wyniku  silnego i porywistego wiatru.</t>
  </si>
  <si>
    <t>Zalanie pomieszczeń piwnicy oraz terenu przyległego do  do budynku w wyniku nagłego silnego deszczu.</t>
  </si>
  <si>
    <t>Zalanie pomieszczeń w budynku szkoły w wyniku kikudniowych wzmożonych opadów deszczu.</t>
  </si>
  <si>
    <t>Uszkodzenie ( zapadnięcie ) chodnika w dwóch miejscach w wyniku wypłukania podbudowy podczas intensywnych opadów deszczu.</t>
  </si>
  <si>
    <t>Uszkodzenie nawierzchni chodnika w wyniku wypłukania podczas intensywnych opadów deszczu.</t>
  </si>
  <si>
    <t>Uszkodzenie namiotu   w wyniku burzy</t>
  </si>
  <si>
    <t xml:space="preserve">Uszkodzenie infrastruktury drogowej w wyniku prawdopodobnie przez pojazd ciężarowy </t>
  </si>
  <si>
    <t>Uszkodzenie pojazdu (szyby) wskutek uderzenia kamienień podczas koszenia trawy</t>
  </si>
  <si>
    <t>OC ogólne</t>
  </si>
  <si>
    <t>Kradzież mienia</t>
  </si>
  <si>
    <t>Kradziez mienia z terenu rekreacyjnego</t>
  </si>
  <si>
    <t>Kradzież mienia.</t>
  </si>
  <si>
    <t>Uszkodzenie pojazdu na drodze w wyniku wjechania w ubytek w nawierzchni jezdni.</t>
  </si>
  <si>
    <t>Uszkodzenie mienia na boisku do piłki nożnej w wyniku zjawiska okiści śnieżnej oraz silnego wiatru.</t>
  </si>
  <si>
    <t>Uszkodzenie mienia podczas zabawy w przedszkolu</t>
  </si>
  <si>
    <t>Uszkodzenie mienia wskutek przepięcia elektrycznego</t>
  </si>
  <si>
    <t>Uszkodzenie mienia wskutek dewastacji</t>
  </si>
  <si>
    <t>Przedszkole Gminne Wielka Przygoda w Dzierżoniowie</t>
  </si>
  <si>
    <t>Szkoła Podstawowa im. Jana Pawła II w Tuszynie</t>
  </si>
  <si>
    <t>monitoring, gaśnice 2 szt., hydranty wew. 8 szt., gaśnica GB-6 10 szt.</t>
  </si>
  <si>
    <t>Ekspres do kawy De Longhi ECAM 45.760W</t>
  </si>
  <si>
    <t>Telefon Samsung Galaxy A51</t>
  </si>
  <si>
    <t>Telefon Samsun Galaxy S20 FE6</t>
  </si>
  <si>
    <t>9. Przedszkole Gminne Wielka Przygoda</t>
  </si>
  <si>
    <t>3. Żłobek Gminny</t>
  </si>
  <si>
    <t>Lokal mieszkanlny</t>
  </si>
  <si>
    <t>mieszkalnictwo komunalne</t>
  </si>
  <si>
    <t>Bielawska  16/7 Ostroszowice</t>
  </si>
  <si>
    <t>Bielawska  16/8 Ostroszowice</t>
  </si>
  <si>
    <t>Bielawska  44/1a Ostroszowice</t>
  </si>
  <si>
    <t>Bielawska  44/3 Ostroszowice</t>
  </si>
  <si>
    <t>Bielawska  44/5 Ostroszowice</t>
  </si>
  <si>
    <t>Bielawska  44/13 Ostroszowice</t>
  </si>
  <si>
    <t>Bielawska  44/15 Ostroszowice</t>
  </si>
  <si>
    <t>Bielawska 44/17 Ostroszowice</t>
  </si>
  <si>
    <t>Bielawska 58/1 Ostroszowice</t>
  </si>
  <si>
    <t>Bielawska 60/1 Ostroszowice</t>
  </si>
  <si>
    <t>Bielawska  60/3 Ostroszowice</t>
  </si>
  <si>
    <t>Bielawska  60/4 Ostroszowice</t>
  </si>
  <si>
    <t>Bielawska 60/8 Ostroszowice</t>
  </si>
  <si>
    <t>Bielawska 61/1 Ostroszowice</t>
  </si>
  <si>
    <t>Bielawska  61/1a Ostroszowice</t>
  </si>
  <si>
    <t>Bielawska  61/3 Ostroszowice</t>
  </si>
  <si>
    <t>66.</t>
  </si>
  <si>
    <t>67.</t>
  </si>
  <si>
    <t>68.</t>
  </si>
  <si>
    <t>Krótka 3/1 Ostroszowice</t>
  </si>
  <si>
    <t>69.</t>
  </si>
  <si>
    <t>Krótka 3/2 Ostroszowice</t>
  </si>
  <si>
    <t>70.</t>
  </si>
  <si>
    <t>Krótka 3/3 Ostroszowice</t>
  </si>
  <si>
    <t>71.</t>
  </si>
  <si>
    <t>Krótka 3/5 Ostroszowice</t>
  </si>
  <si>
    <t>72.</t>
  </si>
  <si>
    <t>Krótka 3/6 Ostroszowice</t>
  </si>
  <si>
    <t>73.</t>
  </si>
  <si>
    <t>Krótka 3/8 Ostroszowice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</si>
  <si>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</si>
  <si>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</si>
  <si>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</si>
  <si>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</si>
  <si>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</si>
  <si>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</si>
  <si>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</si>
  <si>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</si>
  <si>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</si>
  <si>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</si>
  <si>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</si>
  <si>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</si>
  <si>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</si>
  <si>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</si>
  <si>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</si>
  <si>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Jodłownik 16/7</t>
  </si>
  <si>
    <t>89.</t>
  </si>
  <si>
    <t>Błotnista 12/8</t>
  </si>
  <si>
    <t>Błotnista 12/11</t>
  </si>
  <si>
    <t>Owiesno 28/3</t>
  </si>
  <si>
    <t>Szkolna 29/2</t>
  </si>
  <si>
    <t>Szkolna 29/5</t>
  </si>
  <si>
    <t>Wrocławska  4/1</t>
  </si>
  <si>
    <t>Ogrodowa 9/4</t>
  </si>
  <si>
    <t>Włóki  87/4</t>
  </si>
  <si>
    <t>Włóki  87/8</t>
  </si>
  <si>
    <t>Długa 12/4</t>
  </si>
  <si>
    <t>Książnica 60/2</t>
  </si>
  <si>
    <t>Książnica 60/4</t>
  </si>
  <si>
    <t>Książnica 60/5</t>
  </si>
  <si>
    <t>Lokal użytkowy</t>
  </si>
  <si>
    <t>działalność społeczna</t>
  </si>
  <si>
    <t>Stawowa  2c Piława Dolna</t>
  </si>
  <si>
    <t>Szkolna 9B Mościsko</t>
  </si>
  <si>
    <t xml:space="preserve"> Kościelna 3 Mościsko</t>
  </si>
  <si>
    <t>58-211 Uciechów,
 ul. Wylotowa</t>
  </si>
  <si>
    <t>Lokal chroniony</t>
  </si>
  <si>
    <t>58-262 Ostroszowice Bielawska 48/1</t>
  </si>
  <si>
    <t>Laptop Lenovo (1 szt)</t>
  </si>
  <si>
    <t>Telefon Samsung Galaxy A52s</t>
  </si>
  <si>
    <t>Laptop Dell Vostro 3510 i7-1165G7</t>
  </si>
  <si>
    <t xml:space="preserve">Telefon Sony Xperia 10 IV </t>
  </si>
  <si>
    <t>Projektor ViewSonic PX706HD</t>
  </si>
  <si>
    <t>Avtek WallMount Next 1200 2szt</t>
  </si>
  <si>
    <t>Kserokopiarka Toshiba e-2822AM</t>
  </si>
  <si>
    <t>Monitor Philips V-line 243V7QDSB 23,8</t>
  </si>
  <si>
    <t>Laptop Asus Expert book</t>
  </si>
  <si>
    <t>Laptop Lenovo Ideapool 3 i58gb/512</t>
  </si>
  <si>
    <t>Telefon komórkowy Samsung Galaxy A14</t>
  </si>
  <si>
    <t>Komputer lenowo</t>
  </si>
  <si>
    <t>Kolumny aktywne szt 2 (Turbosound i Q12)</t>
  </si>
  <si>
    <t>Urządzenie wielofunkcyjne HP kolor</t>
  </si>
  <si>
    <t>Urządzenie wielofunkcyjne Eko Tank</t>
  </si>
  <si>
    <t>Laptop HP szt 6 x 1829</t>
  </si>
  <si>
    <t>Urządzenie wielofunkcyjne drukarka</t>
  </si>
  <si>
    <t>Zestaw nagłaśniający ( inwestycja budynek Owiesno)</t>
  </si>
  <si>
    <t>Stojak wystawowy ( inwestycja budynek Owiesno)</t>
  </si>
  <si>
    <t>Podłoga interaktywna ( inwestycja budynek Owiesno)</t>
  </si>
  <si>
    <t>Zjeżdżalnia średnia  ( inwestycja budynek Owiesno)</t>
  </si>
  <si>
    <t>Kamera</t>
  </si>
  <si>
    <t>Instrument muzyczny  (pianino elektroniczne)</t>
  </si>
  <si>
    <t>gaśnice,</t>
  </si>
  <si>
    <t>gaśnice</t>
  </si>
  <si>
    <t>Serwer DELL TI40 XEON</t>
  </si>
  <si>
    <t>Komputer ACER Veriton</t>
  </si>
  <si>
    <t>Laptop LENOVO 3 15ITLOS 15''</t>
  </si>
  <si>
    <t>LaptopHP 17-CN1053</t>
  </si>
  <si>
    <t>58-207 Tuszyn; Włóki 78</t>
  </si>
  <si>
    <t>O (podana przez Klienta)</t>
  </si>
  <si>
    <t xml:space="preserve">Sala wiejska </t>
  </si>
  <si>
    <t>OC działalności</t>
  </si>
  <si>
    <t>Dewastacja</t>
  </si>
  <si>
    <t>remont pałacu za kwotę 600 000 zł (2023 r.)</t>
  </si>
  <si>
    <t>Serwer Dell PowerEdge T140 Server</t>
  </si>
  <si>
    <t>Klimatyzator ścienny typu SPLIT - 6 sztuk</t>
  </si>
  <si>
    <t>Telewizor LG LED 65UP78003LB - 1szt.</t>
  </si>
  <si>
    <t>Kamera obrotowa IP FULL HD - 1szt.</t>
  </si>
  <si>
    <t>Komputer ACER VERITON X2632 - 1szt.</t>
  </si>
  <si>
    <t>Monitor Philips 243V7QDSB/00 - 1szt.</t>
  </si>
  <si>
    <t>Monitor Philips 243V7QDSB/00 - 2szt.</t>
  </si>
  <si>
    <t>Serwer Dell PowerEdge R350 - 1szt.</t>
  </si>
  <si>
    <t>Przełącznik CISCO SG550X-48-K9-EU - 2szt.</t>
  </si>
  <si>
    <t>Komputer OptiPlex 3090 SFF - 17szt.</t>
  </si>
  <si>
    <t>Monitor Dell E2422H - 17szt.</t>
  </si>
  <si>
    <t>Firewall/UTM Stormshiled SN310 - 1szt.</t>
  </si>
  <si>
    <t>Serwer Dell PE 250  - 1szt.</t>
  </si>
  <si>
    <t>Switch zarządzalny Cisco SG250-18K9-18 - 1szt.</t>
  </si>
  <si>
    <t>Zasilacz awaryjny UPS APC Smart-UPS X - 1szt.</t>
  </si>
  <si>
    <t>Niszczarka HSM X10 - 1szt.</t>
  </si>
  <si>
    <t>Zasilacz UPS Legrand DAKER DK+ 5000W -1szt.</t>
  </si>
  <si>
    <t>tablet LENOVO TAB4 TB-7304F - 17 szt.</t>
  </si>
  <si>
    <t>Laptop Dell Latitude 3520 -5szt.</t>
  </si>
  <si>
    <t>LICZBA STRAŻAKÓW OSP</t>
  </si>
  <si>
    <t>LICZBA STRAŻAKÓW MDP</t>
  </si>
  <si>
    <t>W tym panele fotowoltaiczne</t>
  </si>
  <si>
    <t xml:space="preserve"> </t>
  </si>
  <si>
    <t>13. Stowarzyszenie Przyjaciół Gór Sowich</t>
  </si>
  <si>
    <t>Przepompownia P-23 z instalacjami</t>
  </si>
  <si>
    <t>Przepompownia P-22  z instalacjami</t>
  </si>
  <si>
    <t>Przepompownia P-21  z instalacjami</t>
  </si>
  <si>
    <t>Przepompownia P-20  z instalacjami</t>
  </si>
  <si>
    <t>Przepompownia P-19  z instalacjami</t>
  </si>
  <si>
    <t>Przepompownia P-18  z instalacjami</t>
  </si>
  <si>
    <t>Przepompownia P-17  z instalacjami</t>
  </si>
  <si>
    <t>Przepompownia P-16  z instalacjami</t>
  </si>
  <si>
    <t>Przepompownia P-15  z instalacjami</t>
  </si>
  <si>
    <t>Przepompownia P-14  z instalacjami</t>
  </si>
  <si>
    <t>Przepompownia P-13  z instalacjami</t>
  </si>
  <si>
    <t>Przepompownia P-12  z instalacjami</t>
  </si>
  <si>
    <t>Przepompownia P-11 z instalacjami</t>
  </si>
  <si>
    <t>Przepompownia P-10  z instalacjami</t>
  </si>
  <si>
    <t>Przepompownia P-9 z instalacjami</t>
  </si>
  <si>
    <t>Przepompownia P-8  z instalacjami</t>
  </si>
  <si>
    <t>Przepompownia P-7  z instalacjami</t>
  </si>
  <si>
    <t>Przepompownia P-6 z instalacjami</t>
  </si>
  <si>
    <t>Przepompownia P-5  z instalacjami</t>
  </si>
  <si>
    <t>Przepompownia P-4  z instalacjami</t>
  </si>
  <si>
    <t>Przepompownia P-3  z instalacjami</t>
  </si>
  <si>
    <t>Przepompownia P-2  z instalacjami</t>
  </si>
  <si>
    <t>Przepompownia P-1  z instalacjami</t>
  </si>
  <si>
    <t>tak (gotowy do zamieszkania w każdej chwili)</t>
  </si>
  <si>
    <t>Uszkodzenie mienia podczas silnego wiatru</t>
  </si>
  <si>
    <t>raport szkód na dzień 27.11.2023 r.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</si>
</sst>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0.00&quot; zł&quot;"/>
    <numFmt numFmtId="184" formatCode="[$-415]dddd\,\ d\ mmmm\ yyyy"/>
    <numFmt numFmtId="185" formatCode="#,##0.00&quot; zł&quot;;[Red]\-#,##0.00&quot; zł&quot;"/>
    <numFmt numFmtId="186" formatCode="d/mm/yyyy"/>
    <numFmt numFmtId="187" formatCode="#,##0.00\ [$zł-415];\-#,##0.00\ [$zł-415]"/>
    <numFmt numFmtId="188" formatCode="0;[Red]0"/>
    <numFmt numFmtId="189" formatCode="_-* #,##0\ _z_ł_-;\-* #,##0\ _z_ł_-;_-* &quot;-&quot;??\ _z_ł_-;_-@_-"/>
    <numFmt numFmtId="190" formatCode="[$-415]General"/>
    <numFmt numFmtId="191" formatCode="&quot; &quot;#,##0.00&quot; zł &quot;;&quot;-&quot;#,##0.00&quot; zł &quot;;&quot; -&quot;#&quot; zł &quot;;&quot; &quot;@&quot; &quot;"/>
    <numFmt numFmtId="192" formatCode="#,##0.00&quot; zł&quot;;[Red]&quot;-&quot;#,##0.00&quot; zł&quot;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9"/>
      <color indexed="36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0" fontId="49" fillId="0" borderId="0">
      <alignment/>
      <protection/>
    </xf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170" fontId="0" fillId="0" borderId="0" xfId="0" applyNumberFormat="1" applyFont="1" applyAlignment="1">
      <alignment horizontal="right"/>
    </xf>
    <xf numFmtId="170" fontId="10" fillId="0" borderId="0" xfId="0" applyNumberFormat="1" applyFont="1" applyAlignment="1">
      <alignment horizontal="center"/>
    </xf>
    <xf numFmtId="170" fontId="1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70" fontId="1" fillId="0" borderId="0" xfId="0" applyNumberFormat="1" applyFont="1" applyAlignment="1">
      <alignment horizontal="right"/>
    </xf>
    <xf numFmtId="170" fontId="12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right" wrapText="1"/>
    </xf>
    <xf numFmtId="170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 horizontal="right"/>
    </xf>
    <xf numFmtId="170" fontId="1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Alignment="1">
      <alignment horizontal="right" vertical="center"/>
    </xf>
    <xf numFmtId="170" fontId="0" fillId="0" borderId="10" xfId="0" applyNumberFormat="1" applyFill="1" applyBorder="1" applyAlignment="1">
      <alignment vertical="center"/>
    </xf>
    <xf numFmtId="170" fontId="1" fillId="0" borderId="10" xfId="0" applyNumberFormat="1" applyFont="1" applyFill="1" applyBorder="1" applyAlignment="1">
      <alignment vertical="center"/>
    </xf>
    <xf numFmtId="170" fontId="0" fillId="0" borderId="0" xfId="0" applyNumberFormat="1" applyFill="1" applyAlignment="1">
      <alignment/>
    </xf>
    <xf numFmtId="170" fontId="0" fillId="0" borderId="10" xfId="0" applyNumberFormat="1" applyFill="1" applyBorder="1" applyAlignment="1">
      <alignment horizontal="right" vertical="center"/>
    </xf>
    <xf numFmtId="170" fontId="0" fillId="0" borderId="11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70" fontId="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170" fontId="0" fillId="0" borderId="12" xfId="0" applyNumberFormat="1" applyFont="1" applyFill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70" fontId="1" fillId="0" borderId="12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70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4" fontId="1" fillId="34" borderId="10" xfId="67" applyFont="1" applyFill="1" applyBorder="1" applyAlignment="1">
      <alignment horizontal="center" vertical="center" wrapText="1"/>
    </xf>
    <xf numFmtId="170" fontId="1" fillId="34" borderId="10" xfId="0" applyNumberFormat="1" applyFont="1" applyFill="1" applyBorder="1" applyAlignment="1">
      <alignment horizontal="right" wrapText="1"/>
    </xf>
    <xf numFmtId="170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35" borderId="13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35" borderId="13" xfId="0" applyFont="1" applyFill="1" applyBorder="1" applyAlignment="1">
      <alignment/>
    </xf>
    <xf numFmtId="0" fontId="0" fillId="35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183" fontId="0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35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83" fontId="0" fillId="33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83" fontId="0" fillId="36" borderId="14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70" fontId="0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35" borderId="13" xfId="0" applyFont="1" applyFill="1" applyBorder="1" applyAlignment="1">
      <alignment vertical="center"/>
    </xf>
    <xf numFmtId="183" fontId="0" fillId="0" borderId="13" xfId="0" applyNumberFormat="1" applyFont="1" applyBorder="1" applyAlignment="1">
      <alignment vertical="center" wrapText="1"/>
    </xf>
    <xf numFmtId="0" fontId="63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8" fontId="0" fillId="0" borderId="10" xfId="0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83" fontId="0" fillId="0" borderId="13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170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83" fontId="0" fillId="33" borderId="10" xfId="0" applyNumberFormat="1" applyFont="1" applyFill="1" applyBorder="1" applyAlignment="1">
      <alignment horizontal="center" vertical="center" wrapText="1"/>
    </xf>
    <xf numFmtId="170" fontId="0" fillId="33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vertical="center" wrapText="1"/>
    </xf>
    <xf numFmtId="0" fontId="0" fillId="0" borderId="13" xfId="0" applyBorder="1" applyAlignment="1">
      <alignment wrapText="1"/>
    </xf>
    <xf numFmtId="181" fontId="0" fillId="0" borderId="13" xfId="0" applyNumberFormat="1" applyBorder="1" applyAlignment="1">
      <alignment vertical="center" wrapText="1"/>
    </xf>
    <xf numFmtId="181" fontId="0" fillId="0" borderId="13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170" fontId="0" fillId="33" borderId="10" xfId="0" applyNumberFormat="1" applyFont="1" applyFill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horizontal="right" vertical="center"/>
    </xf>
    <xf numFmtId="0" fontId="65" fillId="0" borderId="13" xfId="0" applyFont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70" fontId="0" fillId="33" borderId="1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183" fontId="0" fillId="33" borderId="17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1" fontId="0" fillId="0" borderId="13" xfId="0" applyNumberFormat="1" applyFont="1" applyBorder="1" applyAlignment="1">
      <alignment horizontal="right"/>
    </xf>
    <xf numFmtId="170" fontId="7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56" fillId="0" borderId="0" xfId="57">
      <alignment/>
      <protection/>
    </xf>
    <xf numFmtId="0" fontId="1" fillId="37" borderId="13" xfId="57" applyFont="1" applyFill="1" applyBorder="1" applyAlignment="1">
      <alignment horizontal="center" vertical="center"/>
      <protection/>
    </xf>
    <xf numFmtId="0" fontId="56" fillId="0" borderId="0" xfId="57" applyAlignment="1">
      <alignment horizontal="center" vertical="center"/>
      <protection/>
    </xf>
    <xf numFmtId="0" fontId="0" fillId="33" borderId="10" xfId="0" applyFont="1" applyFill="1" applyBorder="1" applyAlignment="1">
      <alignment vertical="center" wrapText="1"/>
    </xf>
    <xf numFmtId="17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12" xfId="0" applyFont="1" applyBorder="1" applyAlignment="1">
      <alignment vertical="center"/>
    </xf>
    <xf numFmtId="170" fontId="0" fillId="0" borderId="12" xfId="0" applyNumberFormat="1" applyBorder="1" applyAlignment="1">
      <alignment vertical="center"/>
    </xf>
    <xf numFmtId="170" fontId="0" fillId="0" borderId="10" xfId="0" applyNumberFormat="1" applyBorder="1" applyAlignment="1">
      <alignment vertical="center"/>
    </xf>
    <xf numFmtId="170" fontId="0" fillId="0" borderId="0" xfId="0" applyNumberFormat="1" applyBorder="1" applyAlignment="1">
      <alignment vertical="center"/>
    </xf>
    <xf numFmtId="14" fontId="66" fillId="33" borderId="10" xfId="57" applyNumberFormat="1" applyFont="1" applyFill="1" applyBorder="1" applyAlignment="1">
      <alignment horizontal="center" vertical="center" wrapText="1"/>
      <protection/>
    </xf>
    <xf numFmtId="0" fontId="66" fillId="33" borderId="10" xfId="57" applyNumberFormat="1" applyFont="1" applyFill="1" applyBorder="1" applyAlignment="1">
      <alignment horizontal="center" vertical="center" wrapText="1"/>
      <protection/>
    </xf>
    <xf numFmtId="0" fontId="66" fillId="33" borderId="10" xfId="57" applyNumberFormat="1" applyFont="1" applyFill="1" applyBorder="1" applyAlignment="1">
      <alignment vertical="center" wrapText="1"/>
      <protection/>
    </xf>
    <xf numFmtId="0" fontId="1" fillId="31" borderId="10" xfId="0" applyFont="1" applyFill="1" applyBorder="1" applyAlignment="1">
      <alignment horizontal="center" vertical="center" wrapText="1"/>
    </xf>
    <xf numFmtId="170" fontId="1" fillId="31" borderId="10" xfId="0" applyNumberFormat="1" applyFont="1" applyFill="1" applyBorder="1" applyAlignment="1">
      <alignment horizontal="center" vertical="center" wrapText="1"/>
    </xf>
    <xf numFmtId="170" fontId="1" fillId="31" borderId="21" xfId="0" applyNumberFormat="1" applyFont="1" applyFill="1" applyBorder="1" applyAlignment="1">
      <alignment vertical="center" wrapText="1"/>
    </xf>
    <xf numFmtId="0" fontId="1" fillId="31" borderId="21" xfId="0" applyFont="1" applyFill="1" applyBorder="1" applyAlignment="1">
      <alignment vertical="center" wrapText="1"/>
    </xf>
    <xf numFmtId="170" fontId="1" fillId="31" borderId="10" xfId="0" applyNumberFormat="1" applyFont="1" applyFill="1" applyBorder="1" applyAlignment="1">
      <alignment vertical="center" wrapText="1"/>
    </xf>
    <xf numFmtId="0" fontId="1" fillId="31" borderId="10" xfId="0" applyFont="1" applyFill="1" applyBorder="1" applyAlignment="1">
      <alignment horizontal="right" vertical="center" wrapText="1"/>
    </xf>
    <xf numFmtId="0" fontId="17" fillId="31" borderId="10" xfId="0" applyFont="1" applyFill="1" applyBorder="1" applyAlignment="1">
      <alignment horizontal="center" vertical="center"/>
    </xf>
    <xf numFmtId="0" fontId="17" fillId="31" borderId="10" xfId="0" applyFont="1" applyFill="1" applyBorder="1" applyAlignment="1">
      <alignment horizontal="center" vertical="center" wrapText="1"/>
    </xf>
    <xf numFmtId="170" fontId="1" fillId="31" borderId="22" xfId="0" applyNumberFormat="1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center"/>
    </xf>
    <xf numFmtId="0" fontId="1" fillId="31" borderId="10" xfId="0" applyFont="1" applyFill="1" applyBorder="1" applyAlignment="1">
      <alignment horizontal="center" vertical="center"/>
    </xf>
    <xf numFmtId="0" fontId="0" fillId="31" borderId="10" xfId="0" applyFill="1" applyBorder="1" applyAlignment="1">
      <alignment horizontal="center" wrapText="1"/>
    </xf>
    <xf numFmtId="183" fontId="0" fillId="0" borderId="10" xfId="0" applyNumberFormat="1" applyFont="1" applyBorder="1" applyAlignment="1">
      <alignment vertical="center" wrapText="1"/>
    </xf>
    <xf numFmtId="183" fontId="0" fillId="0" borderId="10" xfId="0" applyNumberFormat="1" applyFont="1" applyBorder="1" applyAlignment="1">
      <alignment horizontal="right" vertical="center" wrapText="1"/>
    </xf>
    <xf numFmtId="183" fontId="0" fillId="38" borderId="12" xfId="0" applyNumberFormat="1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horizontal="left" vertical="center"/>
    </xf>
    <xf numFmtId="0" fontId="0" fillId="38" borderId="11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 vertical="center" wrapText="1"/>
    </xf>
    <xf numFmtId="183" fontId="0" fillId="38" borderId="23" xfId="0" applyNumberFormat="1" applyFont="1" applyFill="1" applyBorder="1" applyAlignment="1">
      <alignment horizontal="center" vertical="center" wrapText="1"/>
    </xf>
    <xf numFmtId="0" fontId="0" fillId="38" borderId="23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38" borderId="11" xfId="0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83" fontId="0" fillId="38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 wrapText="1"/>
    </xf>
    <xf numFmtId="170" fontId="0" fillId="0" borderId="10" xfId="81" applyNumberFormat="1" applyFont="1" applyFill="1" applyBorder="1" applyAlignment="1">
      <alignment horizontal="right" vertical="center" wrapText="1"/>
    </xf>
    <xf numFmtId="170" fontId="0" fillId="0" borderId="10" xfId="0" applyNumberFormat="1" applyFont="1" applyBorder="1" applyAlignment="1">
      <alignment horizontal="right"/>
    </xf>
    <xf numFmtId="170" fontId="0" fillId="0" borderId="13" xfId="0" applyNumberFormat="1" applyFont="1" applyBorder="1" applyAlignment="1">
      <alignment horizontal="right"/>
    </xf>
    <xf numFmtId="170" fontId="0" fillId="0" borderId="10" xfId="0" applyNumberFormat="1" applyBorder="1" applyAlignment="1">
      <alignment/>
    </xf>
    <xf numFmtId="170" fontId="0" fillId="0" borderId="10" xfId="0" applyNumberFormat="1" applyFont="1" applyBorder="1" applyAlignment="1">
      <alignment/>
    </xf>
    <xf numFmtId="170" fontId="0" fillId="0" borderId="13" xfId="0" applyNumberFormat="1" applyBorder="1" applyAlignment="1">
      <alignment vertical="center" wrapText="1"/>
    </xf>
    <xf numFmtId="170" fontId="0" fillId="0" borderId="11" xfId="0" applyNumberFormat="1" applyFill="1" applyBorder="1" applyAlignment="1">
      <alignment vertical="center"/>
    </xf>
    <xf numFmtId="190" fontId="66" fillId="0" borderId="24" xfId="45" applyFont="1" applyBorder="1" applyAlignment="1">
      <alignment vertical="center" wrapText="1"/>
      <protection/>
    </xf>
    <xf numFmtId="190" fontId="66" fillId="0" borderId="24" xfId="45" applyFont="1" applyBorder="1" applyAlignment="1">
      <alignment horizontal="center" vertical="center" wrapText="1"/>
      <protection/>
    </xf>
    <xf numFmtId="183" fontId="66" fillId="0" borderId="24" xfId="45" applyNumberFormat="1" applyFont="1" applyBorder="1" applyAlignment="1">
      <alignment vertical="center" wrapText="1"/>
      <protection/>
    </xf>
    <xf numFmtId="190" fontId="66" fillId="0" borderId="25" xfId="45" applyFont="1" applyBorder="1" applyAlignment="1">
      <alignment vertical="center" wrapText="1"/>
      <protection/>
    </xf>
    <xf numFmtId="190" fontId="66" fillId="0" borderId="26" xfId="45" applyFont="1" applyBorder="1" applyAlignment="1">
      <alignment vertical="center" wrapText="1"/>
      <protection/>
    </xf>
    <xf numFmtId="190" fontId="66" fillId="0" borderId="25" xfId="45" applyFont="1" applyBorder="1" applyAlignment="1">
      <alignment horizontal="center" vertical="center" wrapText="1"/>
      <protection/>
    </xf>
    <xf numFmtId="191" fontId="0" fillId="0" borderId="24" xfId="55" applyNumberFormat="1" applyBorder="1" applyAlignment="1">
      <alignment horizontal="right" vertical="center" wrapText="1"/>
      <protection/>
    </xf>
    <xf numFmtId="190" fontId="66" fillId="0" borderId="27" xfId="45" applyFont="1" applyBorder="1" applyAlignment="1">
      <alignment horizontal="center" vertical="center" wrapText="1"/>
      <protection/>
    </xf>
    <xf numFmtId="191" fontId="0" fillId="0" borderId="27" xfId="55" applyNumberFormat="1" applyBorder="1" applyAlignment="1">
      <alignment horizontal="right" vertical="center" wrapText="1"/>
      <protection/>
    </xf>
    <xf numFmtId="192" fontId="66" fillId="0" borderId="24" xfId="45" applyNumberFormat="1" applyFont="1" applyBorder="1" applyAlignment="1">
      <alignment vertical="center" wrapText="1"/>
      <protection/>
    </xf>
    <xf numFmtId="190" fontId="49" fillId="0" borderId="24" xfId="45" applyBorder="1" applyAlignment="1">
      <alignment vertical="center"/>
      <protection/>
    </xf>
    <xf numFmtId="190" fontId="49" fillId="0" borderId="24" xfId="45" applyBorder="1" applyAlignment="1">
      <alignment horizontal="center" vertical="center"/>
      <protection/>
    </xf>
    <xf numFmtId="181" fontId="0" fillId="0" borderId="13" xfId="55" applyNumberFormat="1" applyBorder="1" applyAlignment="1">
      <alignment horizontal="right" vertical="center" wrapText="1"/>
      <protection/>
    </xf>
    <xf numFmtId="170" fontId="0" fillId="33" borderId="12" xfId="0" applyNumberFormat="1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 wrapText="1"/>
    </xf>
    <xf numFmtId="183" fontId="0" fillId="39" borderId="12" xfId="0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3" fontId="0" fillId="33" borderId="12" xfId="0" applyNumberFormat="1" applyFont="1" applyFill="1" applyBorder="1" applyAlignment="1">
      <alignment horizontal="center" vertical="center" wrapText="1"/>
    </xf>
    <xf numFmtId="183" fontId="0" fillId="33" borderId="13" xfId="0" applyNumberFormat="1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38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38" borderId="1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170" fontId="0" fillId="33" borderId="10" xfId="0" applyNumberFormat="1" applyFont="1" applyFill="1" applyBorder="1" applyAlignment="1">
      <alignment horizontal="center" vertical="center" wrapText="1"/>
    </xf>
    <xf numFmtId="170" fontId="0" fillId="33" borderId="12" xfId="0" applyNumberFormat="1" applyFont="1" applyFill="1" applyBorder="1" applyAlignment="1">
      <alignment horizontal="center" vertical="center" wrapText="1"/>
    </xf>
    <xf numFmtId="170" fontId="63" fillId="0" borderId="10" xfId="0" applyNumberFormat="1" applyFont="1" applyFill="1" applyBorder="1" applyAlignment="1">
      <alignment horizontal="right" vertical="center" wrapText="1"/>
    </xf>
    <xf numFmtId="0" fontId="63" fillId="0" borderId="0" xfId="0" applyFont="1" applyFill="1" applyAlignment="1">
      <alignment horizontal="center" vertical="center"/>
    </xf>
    <xf numFmtId="0" fontId="0" fillId="0" borderId="13" xfId="56" applyBorder="1" applyAlignment="1">
      <alignment vertical="center"/>
      <protection/>
    </xf>
    <xf numFmtId="0" fontId="0" fillId="33" borderId="13" xfId="56" applyFill="1" applyBorder="1" applyAlignment="1">
      <alignment horizontal="left" vertical="center"/>
      <protection/>
    </xf>
    <xf numFmtId="0" fontId="0" fillId="33" borderId="13" xfId="56" applyFill="1" applyBorder="1" applyAlignment="1">
      <alignment horizontal="center" vertical="center"/>
      <protection/>
    </xf>
    <xf numFmtId="0" fontId="1" fillId="37" borderId="13" xfId="56" applyFont="1" applyFill="1" applyBorder="1" applyAlignment="1">
      <alignment horizontal="center" vertical="center"/>
      <protection/>
    </xf>
    <xf numFmtId="0" fontId="43" fillId="0" borderId="13" xfId="56" applyFont="1" applyBorder="1" applyAlignment="1">
      <alignment horizontal="center" vertical="center"/>
      <protection/>
    </xf>
    <xf numFmtId="183" fontId="0" fillId="33" borderId="29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vertical="center" wrapText="1"/>
    </xf>
    <xf numFmtId="170" fontId="0" fillId="33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0" fontId="8" fillId="31" borderId="30" xfId="0" applyNumberFormat="1" applyFont="1" applyFill="1" applyBorder="1" applyAlignment="1">
      <alignment horizontal="center" vertical="center"/>
    </xf>
    <xf numFmtId="170" fontId="8" fillId="31" borderId="31" xfId="0" applyNumberFormat="1" applyFont="1" applyFill="1" applyBorder="1" applyAlignment="1">
      <alignment horizontal="center" vertical="center"/>
    </xf>
    <xf numFmtId="44" fontId="1" fillId="34" borderId="10" xfId="67" applyFont="1" applyFill="1" applyBorder="1" applyAlignment="1">
      <alignment horizontal="left" vertical="center" wrapText="1"/>
    </xf>
    <xf numFmtId="0" fontId="1" fillId="31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170" fontId="1" fillId="31" borderId="10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0" fontId="0" fillId="33" borderId="11" xfId="0" applyNumberFormat="1" applyFont="1" applyFill="1" applyBorder="1" applyAlignment="1">
      <alignment horizontal="center" vertical="center" wrapText="1"/>
    </xf>
    <xf numFmtId="170" fontId="0" fillId="33" borderId="23" xfId="0" applyNumberFormat="1" applyFont="1" applyFill="1" applyBorder="1" applyAlignment="1">
      <alignment horizontal="center" vertical="center" wrapText="1"/>
    </xf>
    <xf numFmtId="170" fontId="0" fillId="33" borderId="12" xfId="0" applyNumberFormat="1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left" vertical="center" wrapText="1"/>
    </xf>
    <xf numFmtId="0" fontId="1" fillId="34" borderId="33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40" borderId="10" xfId="57" applyFont="1" applyFill="1" applyBorder="1" applyAlignment="1">
      <alignment horizontal="center" vertical="center"/>
      <protection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6" fillId="33" borderId="11" xfId="57" applyNumberFormat="1" applyFont="1" applyFill="1" applyBorder="1" applyAlignment="1">
      <alignment horizontal="center" vertical="center" wrapText="1"/>
      <protection/>
    </xf>
    <xf numFmtId="0" fontId="66" fillId="33" borderId="23" xfId="57" applyNumberFormat="1" applyFont="1" applyFill="1" applyBorder="1" applyAlignment="1">
      <alignment horizontal="center" vertical="center" wrapText="1"/>
      <protection/>
    </xf>
    <xf numFmtId="0" fontId="66" fillId="33" borderId="12" xfId="57" applyNumberFormat="1" applyFont="1" applyFill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41" borderId="36" xfId="58" applyFont="1" applyFill="1" applyBorder="1" applyAlignment="1">
      <alignment horizontal="center"/>
      <protection/>
    </xf>
    <xf numFmtId="0" fontId="1" fillId="41" borderId="31" xfId="58" applyFont="1" applyFill="1" applyBorder="1" applyAlignment="1">
      <alignment horizontal="center"/>
      <protection/>
    </xf>
    <xf numFmtId="0" fontId="1" fillId="41" borderId="37" xfId="58" applyFont="1" applyFill="1" applyBorder="1" applyAlignment="1">
      <alignment horizontal="center"/>
      <protection/>
    </xf>
    <xf numFmtId="14" fontId="66" fillId="33" borderId="21" xfId="57" applyNumberFormat="1" applyFont="1" applyFill="1" applyBorder="1" applyAlignment="1">
      <alignment horizontal="center" vertical="center" wrapText="1"/>
      <protection/>
    </xf>
    <xf numFmtId="0" fontId="66" fillId="33" borderId="21" xfId="57" applyNumberFormat="1" applyFont="1" applyFill="1" applyBorder="1" applyAlignment="1">
      <alignment horizontal="center" vertical="center" wrapText="1"/>
      <protection/>
    </xf>
    <xf numFmtId="0" fontId="67" fillId="0" borderId="30" xfId="0" applyFont="1" applyBorder="1" applyAlignment="1">
      <alignment horizontal="center"/>
    </xf>
    <xf numFmtId="0" fontId="67" fillId="0" borderId="22" xfId="0" applyFont="1" applyBorder="1" applyAlignment="1">
      <alignment horizontal="center"/>
    </xf>
  </cellXfs>
  <cellStyles count="7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5" xfId="57"/>
    <cellStyle name="Normalny 6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2 2" xfId="70"/>
    <cellStyle name="Walutowy 2 2 2" xfId="71"/>
    <cellStyle name="Walutowy 2 2 2 2" xfId="72"/>
    <cellStyle name="Walutowy 2 2 3" xfId="73"/>
    <cellStyle name="Walutowy 2 3" xfId="74"/>
    <cellStyle name="Walutowy 2 3 2" xfId="75"/>
    <cellStyle name="Walutowy 2 4" xfId="76"/>
    <cellStyle name="Walutowy 3" xfId="77"/>
    <cellStyle name="Walutowy 3 2" xfId="78"/>
    <cellStyle name="Walutowy 3 2 2" xfId="79"/>
    <cellStyle name="Walutowy 3 3" xfId="80"/>
    <cellStyle name="Walutowy 4" xfId="81"/>
    <cellStyle name="Walutowy 4 2" xfId="82"/>
    <cellStyle name="Walutowy 5" xfId="83"/>
    <cellStyle name="Zły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comp.pl/produkty.php?n=TELEFON+PANASONIC+KX-TG2511PDM+SZARY&amp;sid=v15_telefony_stacjonarne-138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90" zoomScaleNormal="90" zoomScalePageLayoutView="0" workbookViewId="0" topLeftCell="A1">
      <selection activeCell="Q9" sqref="Q9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48" customWidth="1"/>
    <col min="5" max="5" width="10.421875" style="48" customWidth="1"/>
    <col min="6" max="6" width="25.140625" style="48" customWidth="1"/>
    <col min="7" max="7" width="13.140625" style="0" customWidth="1"/>
    <col min="8" max="8" width="17.140625" style="48" customWidth="1"/>
    <col min="9" max="13" width="19.8515625" style="0" customWidth="1"/>
  </cols>
  <sheetData>
    <row r="1" spans="1:7" ht="12.75">
      <c r="A1" s="14" t="s">
        <v>60</v>
      </c>
      <c r="G1" s="52"/>
    </row>
    <row r="3" spans="1:13" ht="90" customHeight="1">
      <c r="A3" s="225" t="s">
        <v>4</v>
      </c>
      <c r="B3" s="225" t="s">
        <v>5</v>
      </c>
      <c r="C3" s="225" t="s">
        <v>6</v>
      </c>
      <c r="D3" s="225" t="s">
        <v>7</v>
      </c>
      <c r="E3" s="225" t="s">
        <v>3</v>
      </c>
      <c r="F3" s="226" t="s">
        <v>27</v>
      </c>
      <c r="G3" s="226" t="s">
        <v>8</v>
      </c>
      <c r="H3" s="226" t="s">
        <v>26</v>
      </c>
      <c r="I3" s="226" t="s">
        <v>281</v>
      </c>
      <c r="J3" s="226" t="s">
        <v>282</v>
      </c>
      <c r="K3" s="226" t="s">
        <v>28</v>
      </c>
      <c r="L3" s="226" t="s">
        <v>283</v>
      </c>
      <c r="M3" s="226" t="s">
        <v>29</v>
      </c>
    </row>
    <row r="4" spans="1:13" s="55" customFormat="1" ht="72" customHeight="1">
      <c r="A4" s="54" t="s">
        <v>154</v>
      </c>
      <c r="B4" s="209" t="s">
        <v>287</v>
      </c>
      <c r="C4" s="25">
        <v>8821868034</v>
      </c>
      <c r="D4" s="33" t="s">
        <v>61</v>
      </c>
      <c r="E4" s="34" t="s">
        <v>78</v>
      </c>
      <c r="F4" s="57" t="s">
        <v>79</v>
      </c>
      <c r="G4" s="84">
        <v>37</v>
      </c>
      <c r="H4" s="84" t="s">
        <v>62</v>
      </c>
      <c r="I4" s="75" t="s">
        <v>392</v>
      </c>
      <c r="J4" s="84" t="s">
        <v>63</v>
      </c>
      <c r="K4" s="84" t="s">
        <v>69</v>
      </c>
      <c r="L4" s="84" t="s">
        <v>63</v>
      </c>
      <c r="M4" s="85">
        <v>50603992.75</v>
      </c>
    </row>
    <row r="5" spans="1:13" s="7" customFormat="1" ht="45" customHeight="1">
      <c r="A5" s="54" t="s">
        <v>155</v>
      </c>
      <c r="B5" s="209" t="s">
        <v>288</v>
      </c>
      <c r="C5" s="25">
        <v>882146696</v>
      </c>
      <c r="D5" s="33" t="s">
        <v>64</v>
      </c>
      <c r="E5" s="34" t="s">
        <v>80</v>
      </c>
      <c r="F5" s="57" t="s">
        <v>77</v>
      </c>
      <c r="G5" s="84">
        <v>14</v>
      </c>
      <c r="H5" s="84" t="s">
        <v>62</v>
      </c>
      <c r="I5" s="84" t="s">
        <v>62</v>
      </c>
      <c r="J5" s="84" t="s">
        <v>63</v>
      </c>
      <c r="K5" s="84" t="s">
        <v>69</v>
      </c>
      <c r="L5" s="84" t="s">
        <v>63</v>
      </c>
      <c r="M5" s="85">
        <v>6485510</v>
      </c>
    </row>
    <row r="6" spans="1:13" s="7" customFormat="1" ht="45" customHeight="1">
      <c r="A6" s="54" t="s">
        <v>156</v>
      </c>
      <c r="B6" s="209" t="s">
        <v>289</v>
      </c>
      <c r="C6" s="2">
        <v>8820003467</v>
      </c>
      <c r="D6" s="25" t="s">
        <v>83</v>
      </c>
      <c r="E6" s="2" t="s">
        <v>84</v>
      </c>
      <c r="F6" s="2" t="s">
        <v>76</v>
      </c>
      <c r="G6" s="84">
        <v>11</v>
      </c>
      <c r="H6" s="84" t="s">
        <v>62</v>
      </c>
      <c r="I6" s="84" t="s">
        <v>62</v>
      </c>
      <c r="J6" s="84" t="s">
        <v>63</v>
      </c>
      <c r="K6" s="84" t="s">
        <v>69</v>
      </c>
      <c r="L6" s="84" t="s">
        <v>63</v>
      </c>
      <c r="M6" s="85">
        <v>1883600</v>
      </c>
    </row>
    <row r="7" spans="1:13" s="7" customFormat="1" ht="43.5" customHeight="1">
      <c r="A7" s="54" t="s">
        <v>157</v>
      </c>
      <c r="B7" s="209" t="s">
        <v>335</v>
      </c>
      <c r="C7" s="25">
        <v>8821884895</v>
      </c>
      <c r="D7" s="35" t="s">
        <v>66</v>
      </c>
      <c r="E7" s="35" t="s">
        <v>67</v>
      </c>
      <c r="F7" s="35" t="s">
        <v>68</v>
      </c>
      <c r="G7" s="84">
        <v>32</v>
      </c>
      <c r="H7" s="84">
        <v>178</v>
      </c>
      <c r="I7" s="84" t="s">
        <v>62</v>
      </c>
      <c r="J7" s="84" t="s">
        <v>63</v>
      </c>
      <c r="K7" s="84" t="s">
        <v>69</v>
      </c>
      <c r="L7" s="84" t="s">
        <v>63</v>
      </c>
      <c r="M7" s="85">
        <v>1639265</v>
      </c>
    </row>
    <row r="8" spans="1:13" s="7" customFormat="1" ht="69" customHeight="1">
      <c r="A8" s="54" t="s">
        <v>158</v>
      </c>
      <c r="B8" s="209" t="s">
        <v>291</v>
      </c>
      <c r="C8" s="25">
        <v>8821884889</v>
      </c>
      <c r="D8" s="36" t="s">
        <v>70</v>
      </c>
      <c r="E8" s="35" t="s">
        <v>71</v>
      </c>
      <c r="F8" s="37" t="s">
        <v>72</v>
      </c>
      <c r="G8" s="84">
        <v>22</v>
      </c>
      <c r="H8" s="84">
        <v>101</v>
      </c>
      <c r="I8" s="75" t="s">
        <v>73</v>
      </c>
      <c r="J8" s="84" t="s">
        <v>63</v>
      </c>
      <c r="K8" s="84" t="s">
        <v>69</v>
      </c>
      <c r="L8" s="84" t="s">
        <v>63</v>
      </c>
      <c r="M8" s="85">
        <v>2146000</v>
      </c>
    </row>
    <row r="9" spans="1:13" s="7" customFormat="1" ht="45" customHeight="1">
      <c r="A9" s="54" t="s">
        <v>128</v>
      </c>
      <c r="B9" s="209" t="s">
        <v>290</v>
      </c>
      <c r="C9" s="25">
        <v>8821884903</v>
      </c>
      <c r="D9" s="36" t="s">
        <v>75</v>
      </c>
      <c r="E9" s="35" t="s">
        <v>67</v>
      </c>
      <c r="F9" s="35" t="s">
        <v>68</v>
      </c>
      <c r="G9" s="84">
        <v>26</v>
      </c>
      <c r="H9" s="84">
        <v>179</v>
      </c>
      <c r="I9" s="84" t="s">
        <v>62</v>
      </c>
      <c r="J9" s="84" t="s">
        <v>63</v>
      </c>
      <c r="K9" s="84" t="s">
        <v>69</v>
      </c>
      <c r="L9" s="84" t="s">
        <v>63</v>
      </c>
      <c r="M9" s="85">
        <v>1431832</v>
      </c>
    </row>
    <row r="10" spans="1:13" s="7" customFormat="1" ht="44.25" customHeight="1">
      <c r="A10" s="54" t="s">
        <v>129</v>
      </c>
      <c r="B10" s="209" t="s">
        <v>292</v>
      </c>
      <c r="C10" s="25">
        <v>8821837401</v>
      </c>
      <c r="D10" s="36" t="s">
        <v>74</v>
      </c>
      <c r="E10" s="35" t="s">
        <v>67</v>
      </c>
      <c r="F10" s="35" t="s">
        <v>68</v>
      </c>
      <c r="G10" s="84">
        <v>35</v>
      </c>
      <c r="H10" s="84">
        <v>218</v>
      </c>
      <c r="I10" s="84" t="s">
        <v>62</v>
      </c>
      <c r="J10" s="84" t="s">
        <v>63</v>
      </c>
      <c r="K10" s="84" t="s">
        <v>69</v>
      </c>
      <c r="L10" s="84" t="s">
        <v>63</v>
      </c>
      <c r="M10" s="85">
        <v>1908740</v>
      </c>
    </row>
    <row r="11" spans="1:13" s="7" customFormat="1" ht="70.5" customHeight="1">
      <c r="A11" s="54" t="s">
        <v>130</v>
      </c>
      <c r="B11" s="209" t="s">
        <v>293</v>
      </c>
      <c r="C11" s="10">
        <v>8822084843</v>
      </c>
      <c r="D11" s="33" t="s">
        <v>65</v>
      </c>
      <c r="E11" s="2" t="s">
        <v>81</v>
      </c>
      <c r="F11" s="2" t="s">
        <v>82</v>
      </c>
      <c r="G11" s="84">
        <v>11</v>
      </c>
      <c r="H11" s="84" t="s">
        <v>62</v>
      </c>
      <c r="I11" s="84" t="s">
        <v>236</v>
      </c>
      <c r="J11" s="84" t="s">
        <v>63</v>
      </c>
      <c r="K11" s="84" t="s">
        <v>69</v>
      </c>
      <c r="L11" s="84" t="s">
        <v>63</v>
      </c>
      <c r="M11" s="85">
        <v>1705500</v>
      </c>
    </row>
    <row r="12" spans="1:13" s="7" customFormat="1" ht="70.5" customHeight="1">
      <c r="A12" s="54" t="s">
        <v>131</v>
      </c>
      <c r="B12" s="209" t="s">
        <v>660</v>
      </c>
      <c r="C12" s="54">
        <v>8822134914</v>
      </c>
      <c r="D12" s="139">
        <v>385888027</v>
      </c>
      <c r="E12" s="54" t="s">
        <v>658</v>
      </c>
      <c r="F12" s="118" t="s">
        <v>659</v>
      </c>
      <c r="G12" s="84">
        <v>14</v>
      </c>
      <c r="H12" s="84">
        <v>50</v>
      </c>
      <c r="I12" s="84" t="s">
        <v>428</v>
      </c>
      <c r="J12" s="84" t="s">
        <v>63</v>
      </c>
      <c r="K12" s="84" t="s">
        <v>661</v>
      </c>
      <c r="L12" s="84" t="s">
        <v>63</v>
      </c>
      <c r="M12" s="186">
        <v>975161</v>
      </c>
    </row>
    <row r="13" spans="1:13" s="7" customFormat="1" ht="64.5" customHeight="1">
      <c r="A13" s="54" t="s">
        <v>132</v>
      </c>
      <c r="B13" s="209" t="s">
        <v>704</v>
      </c>
      <c r="C13" s="197">
        <v>8822137982</v>
      </c>
      <c r="D13" s="139">
        <v>389364410</v>
      </c>
      <c r="E13" s="54" t="s">
        <v>705</v>
      </c>
      <c r="F13" s="118" t="s">
        <v>95</v>
      </c>
      <c r="G13" s="84">
        <v>10</v>
      </c>
      <c r="H13" s="84">
        <v>50</v>
      </c>
      <c r="I13" s="84" t="s">
        <v>428</v>
      </c>
      <c r="J13" s="84" t="s">
        <v>63</v>
      </c>
      <c r="K13" s="84" t="s">
        <v>661</v>
      </c>
      <c r="L13" s="84" t="s">
        <v>63</v>
      </c>
      <c r="M13" s="85">
        <v>540000</v>
      </c>
    </row>
    <row r="14" spans="1:13" s="55" customFormat="1" ht="46.5" customHeight="1">
      <c r="A14" s="54" t="s">
        <v>133</v>
      </c>
      <c r="B14" s="87" t="s">
        <v>294</v>
      </c>
      <c r="C14" s="136" t="s">
        <v>428</v>
      </c>
      <c r="D14" s="56" t="s">
        <v>428</v>
      </c>
      <c r="E14" s="136" t="s">
        <v>428</v>
      </c>
      <c r="F14" s="136" t="s">
        <v>428</v>
      </c>
      <c r="G14" s="136" t="s">
        <v>428</v>
      </c>
      <c r="H14" s="136" t="s">
        <v>428</v>
      </c>
      <c r="I14" s="136" t="s">
        <v>428</v>
      </c>
      <c r="J14" s="136" t="s">
        <v>428</v>
      </c>
      <c r="K14" s="136" t="s">
        <v>428</v>
      </c>
      <c r="L14" s="136" t="s">
        <v>428</v>
      </c>
      <c r="M14" s="136" t="s">
        <v>428</v>
      </c>
    </row>
    <row r="15" spans="1:13" ht="27.75" customHeight="1">
      <c r="A15" s="54" t="s">
        <v>134</v>
      </c>
      <c r="B15" s="169" t="s">
        <v>575</v>
      </c>
      <c r="C15" s="136" t="s">
        <v>428</v>
      </c>
      <c r="D15" s="173" t="s">
        <v>583</v>
      </c>
      <c r="E15" s="136" t="s">
        <v>428</v>
      </c>
      <c r="F15" s="136" t="s">
        <v>428</v>
      </c>
      <c r="G15" s="136" t="s">
        <v>428</v>
      </c>
      <c r="H15" s="136" t="s">
        <v>428</v>
      </c>
      <c r="I15" s="136" t="s">
        <v>428</v>
      </c>
      <c r="J15" s="136" t="s">
        <v>428</v>
      </c>
      <c r="K15" s="136" t="s">
        <v>428</v>
      </c>
      <c r="L15" s="136" t="s">
        <v>428</v>
      </c>
      <c r="M15" s="136" t="s">
        <v>428</v>
      </c>
    </row>
    <row r="16" spans="1:13" ht="27.75" customHeight="1">
      <c r="A16" s="54" t="s">
        <v>135</v>
      </c>
      <c r="B16" s="124" t="s">
        <v>576</v>
      </c>
      <c r="C16" s="136" t="s">
        <v>428</v>
      </c>
      <c r="D16" s="174" t="s">
        <v>584</v>
      </c>
      <c r="E16" s="136" t="s">
        <v>428</v>
      </c>
      <c r="F16" s="136" t="s">
        <v>428</v>
      </c>
      <c r="G16" s="136" t="s">
        <v>428</v>
      </c>
      <c r="H16" s="136" t="s">
        <v>428</v>
      </c>
      <c r="I16" s="136" t="s">
        <v>428</v>
      </c>
      <c r="J16" s="136" t="s">
        <v>428</v>
      </c>
      <c r="K16" s="136" t="s">
        <v>428</v>
      </c>
      <c r="L16" s="136" t="s">
        <v>428</v>
      </c>
      <c r="M16" s="136" t="s">
        <v>428</v>
      </c>
    </row>
    <row r="17" spans="1:13" ht="27.75" customHeight="1">
      <c r="A17" s="54" t="s">
        <v>136</v>
      </c>
      <c r="B17" s="177" t="s">
        <v>577</v>
      </c>
      <c r="C17" s="136" t="s">
        <v>428</v>
      </c>
      <c r="D17" s="173" t="s">
        <v>585</v>
      </c>
      <c r="E17" s="136" t="s">
        <v>428</v>
      </c>
      <c r="F17" s="136" t="s">
        <v>428</v>
      </c>
      <c r="G17" s="136" t="s">
        <v>428</v>
      </c>
      <c r="H17" s="136" t="s">
        <v>428</v>
      </c>
      <c r="I17" s="136" t="s">
        <v>428</v>
      </c>
      <c r="J17" s="136" t="s">
        <v>428</v>
      </c>
      <c r="K17" s="136" t="s">
        <v>428</v>
      </c>
      <c r="L17" s="136" t="s">
        <v>428</v>
      </c>
      <c r="M17" s="136" t="s">
        <v>428</v>
      </c>
    </row>
    <row r="18" spans="1:13" ht="27.75" customHeight="1">
      <c r="A18" s="54" t="s">
        <v>137</v>
      </c>
      <c r="B18" s="170" t="s">
        <v>578</v>
      </c>
      <c r="C18" s="136" t="s">
        <v>428</v>
      </c>
      <c r="D18" s="174" t="s">
        <v>586</v>
      </c>
      <c r="E18" s="136" t="s">
        <v>428</v>
      </c>
      <c r="F18" s="136" t="s">
        <v>428</v>
      </c>
      <c r="G18" s="136" t="s">
        <v>428</v>
      </c>
      <c r="H18" s="136" t="s">
        <v>428</v>
      </c>
      <c r="I18" s="136" t="s">
        <v>428</v>
      </c>
      <c r="J18" s="136" t="s">
        <v>428</v>
      </c>
      <c r="K18" s="136" t="s">
        <v>428</v>
      </c>
      <c r="L18" s="136" t="s">
        <v>428</v>
      </c>
      <c r="M18" s="136" t="s">
        <v>428</v>
      </c>
    </row>
    <row r="19" spans="1:13" ht="27.75" customHeight="1">
      <c r="A19" s="54" t="s">
        <v>138</v>
      </c>
      <c r="B19" s="169" t="s">
        <v>579</v>
      </c>
      <c r="C19" s="136" t="s">
        <v>428</v>
      </c>
      <c r="D19" s="173" t="s">
        <v>587</v>
      </c>
      <c r="E19" s="136" t="s">
        <v>428</v>
      </c>
      <c r="F19" s="136" t="s">
        <v>428</v>
      </c>
      <c r="G19" s="136" t="s">
        <v>428</v>
      </c>
      <c r="H19" s="136" t="s">
        <v>428</v>
      </c>
      <c r="I19" s="136" t="s">
        <v>428</v>
      </c>
      <c r="J19" s="136" t="s">
        <v>428</v>
      </c>
      <c r="K19" s="136" t="s">
        <v>428</v>
      </c>
      <c r="L19" s="136" t="s">
        <v>428</v>
      </c>
      <c r="M19" s="136" t="s">
        <v>428</v>
      </c>
    </row>
    <row r="20" spans="1:13" ht="27.75" customHeight="1">
      <c r="A20" s="54" t="s">
        <v>139</v>
      </c>
      <c r="B20" s="169" t="s">
        <v>580</v>
      </c>
      <c r="C20" s="136" t="s">
        <v>428</v>
      </c>
      <c r="D20" s="173" t="s">
        <v>588</v>
      </c>
      <c r="E20" s="136" t="s">
        <v>428</v>
      </c>
      <c r="F20" s="136" t="s">
        <v>428</v>
      </c>
      <c r="G20" s="136" t="s">
        <v>428</v>
      </c>
      <c r="H20" s="136" t="s">
        <v>428</v>
      </c>
      <c r="I20" s="136" t="s">
        <v>428</v>
      </c>
      <c r="J20" s="136" t="s">
        <v>428</v>
      </c>
      <c r="K20" s="136" t="s">
        <v>428</v>
      </c>
      <c r="L20" s="136" t="s">
        <v>428</v>
      </c>
      <c r="M20" s="136" t="s">
        <v>428</v>
      </c>
    </row>
    <row r="21" spans="1:13" ht="27.75" customHeight="1">
      <c r="A21" s="54" t="s">
        <v>140</v>
      </c>
      <c r="B21" s="171" t="s">
        <v>581</v>
      </c>
      <c r="C21" s="136" t="s">
        <v>428</v>
      </c>
      <c r="D21" s="175" t="s">
        <v>589</v>
      </c>
      <c r="E21" s="136" t="s">
        <v>428</v>
      </c>
      <c r="F21" s="136" t="s">
        <v>428</v>
      </c>
      <c r="G21" s="136" t="s">
        <v>428</v>
      </c>
      <c r="H21" s="136" t="s">
        <v>428</v>
      </c>
      <c r="I21" s="136" t="s">
        <v>428</v>
      </c>
      <c r="J21" s="136" t="s">
        <v>428</v>
      </c>
      <c r="K21" s="136" t="s">
        <v>428</v>
      </c>
      <c r="L21" s="136" t="s">
        <v>428</v>
      </c>
      <c r="M21" s="136" t="s">
        <v>428</v>
      </c>
    </row>
    <row r="22" spans="1:13" ht="27.75" customHeight="1">
      <c r="A22" s="54" t="s">
        <v>141</v>
      </c>
      <c r="B22" s="172" t="s">
        <v>582</v>
      </c>
      <c r="C22" s="136" t="s">
        <v>428</v>
      </c>
      <c r="D22" s="176" t="s">
        <v>590</v>
      </c>
      <c r="E22" s="136" t="s">
        <v>428</v>
      </c>
      <c r="F22" s="136" t="s">
        <v>428</v>
      </c>
      <c r="G22" s="136" t="s">
        <v>428</v>
      </c>
      <c r="H22" s="136" t="s">
        <v>428</v>
      </c>
      <c r="I22" s="136" t="s">
        <v>428</v>
      </c>
      <c r="J22" s="136" t="s">
        <v>428</v>
      </c>
      <c r="K22" s="136" t="s">
        <v>428</v>
      </c>
      <c r="L22" s="136" t="s">
        <v>428</v>
      </c>
      <c r="M22" s="136" t="s">
        <v>428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75"/>
  <sheetViews>
    <sheetView view="pageBreakPreview" zoomScale="85" zoomScaleNormal="70" zoomScaleSheetLayoutView="85" zoomScalePageLayoutView="25" workbookViewId="0" topLeftCell="A1">
      <pane ySplit="5" topLeftCell="A161" activePane="bottomLeft" state="frozen"/>
      <selection pane="topLeft" activeCell="N1" sqref="N1"/>
      <selection pane="bottomLeft" activeCell="E139" sqref="E139"/>
    </sheetView>
  </sheetViews>
  <sheetFormatPr defaultColWidth="9.140625" defaultRowHeight="12.75"/>
  <cols>
    <col min="1" max="1" width="4.28125" style="8" customWidth="1"/>
    <col min="2" max="2" width="39.8515625" style="6" customWidth="1"/>
    <col min="3" max="3" width="23.140625" style="8" customWidth="1"/>
    <col min="4" max="4" width="26.140625" style="60" customWidth="1"/>
    <col min="5" max="5" width="16.421875" style="60" customWidth="1"/>
    <col min="6" max="6" width="16.421875" style="21" customWidth="1"/>
    <col min="7" max="7" width="14.00390625" style="194" customWidth="1"/>
    <col min="8" max="8" width="22.57421875" style="60" customWidth="1"/>
    <col min="9" max="9" width="18.28125" style="8" customWidth="1"/>
    <col min="10" max="10" width="33.7109375" style="157" customWidth="1"/>
    <col min="11" max="11" width="22.140625" style="288" customWidth="1"/>
    <col min="12" max="12" width="18.421875" style="6" customWidth="1"/>
    <col min="13" max="13" width="15.140625" style="138" customWidth="1"/>
    <col min="14" max="14" width="22.140625" style="138" customWidth="1"/>
    <col min="15" max="15" width="15.140625" style="6" customWidth="1"/>
    <col min="16" max="16" width="53.28125" style="6" customWidth="1"/>
    <col min="17" max="22" width="16.140625" style="194" customWidth="1"/>
    <col min="23" max="23" width="11.28125" style="138" customWidth="1"/>
    <col min="24" max="24" width="13.140625" style="138" customWidth="1"/>
    <col min="25" max="25" width="15.7109375" style="138" customWidth="1"/>
    <col min="26" max="26" width="12.7109375" style="138" customWidth="1"/>
    <col min="27" max="16384" width="9.140625" style="6" customWidth="1"/>
  </cols>
  <sheetData>
    <row r="2" ht="12.75">
      <c r="F2" s="8"/>
    </row>
    <row r="3" spans="1:7" ht="12.75">
      <c r="A3" s="31" t="s">
        <v>91</v>
      </c>
      <c r="G3" s="203"/>
    </row>
    <row r="4" spans="1:26" ht="62.25" customHeight="1">
      <c r="A4" s="317" t="s">
        <v>30</v>
      </c>
      <c r="B4" s="317" t="s">
        <v>31</v>
      </c>
      <c r="C4" s="317" t="s">
        <v>32</v>
      </c>
      <c r="D4" s="317" t="s">
        <v>33</v>
      </c>
      <c r="E4" s="317" t="s">
        <v>98</v>
      </c>
      <c r="F4" s="317" t="s">
        <v>34</v>
      </c>
      <c r="G4" s="317" t="s">
        <v>35</v>
      </c>
      <c r="H4" s="324" t="s">
        <v>344</v>
      </c>
      <c r="I4" s="317" t="s">
        <v>295</v>
      </c>
      <c r="J4" s="317" t="s">
        <v>9</v>
      </c>
      <c r="K4" s="322" t="s">
        <v>10</v>
      </c>
      <c r="L4" s="317" t="s">
        <v>36</v>
      </c>
      <c r="M4" s="317"/>
      <c r="N4" s="317"/>
      <c r="O4" s="317" t="s">
        <v>104</v>
      </c>
      <c r="P4" s="317" t="s">
        <v>105</v>
      </c>
      <c r="Q4" s="317" t="s">
        <v>50</v>
      </c>
      <c r="R4" s="317"/>
      <c r="S4" s="317"/>
      <c r="T4" s="317"/>
      <c r="U4" s="317"/>
      <c r="V4" s="317"/>
      <c r="W4" s="317" t="s">
        <v>37</v>
      </c>
      <c r="X4" s="317" t="s">
        <v>38</v>
      </c>
      <c r="Y4" s="317" t="s">
        <v>39</v>
      </c>
      <c r="Z4" s="317" t="s">
        <v>40</v>
      </c>
    </row>
    <row r="5" spans="1:26" ht="54" customHeight="1">
      <c r="A5" s="317"/>
      <c r="B5" s="317"/>
      <c r="C5" s="317"/>
      <c r="D5" s="317"/>
      <c r="E5" s="317"/>
      <c r="F5" s="317"/>
      <c r="G5" s="317"/>
      <c r="H5" s="324"/>
      <c r="I5" s="317"/>
      <c r="J5" s="317"/>
      <c r="K5" s="322"/>
      <c r="L5" s="273" t="s">
        <v>41</v>
      </c>
      <c r="M5" s="273" t="s">
        <v>42</v>
      </c>
      <c r="N5" s="273" t="s">
        <v>43</v>
      </c>
      <c r="O5" s="317"/>
      <c r="P5" s="317"/>
      <c r="Q5" s="273" t="s">
        <v>44</v>
      </c>
      <c r="R5" s="273" t="s">
        <v>45</v>
      </c>
      <c r="S5" s="273" t="s">
        <v>46</v>
      </c>
      <c r="T5" s="273" t="s">
        <v>47</v>
      </c>
      <c r="U5" s="273" t="s">
        <v>48</v>
      </c>
      <c r="V5" s="273" t="s">
        <v>49</v>
      </c>
      <c r="W5" s="317"/>
      <c r="X5" s="317"/>
      <c r="Y5" s="317"/>
      <c r="Z5" s="317"/>
    </row>
    <row r="6" spans="1:26" ht="13.5" customHeight="1">
      <c r="A6" s="316" t="s">
        <v>315</v>
      </c>
      <c r="B6" s="316"/>
      <c r="C6" s="316"/>
      <c r="D6" s="316"/>
      <c r="E6" s="316"/>
      <c r="F6" s="316"/>
      <c r="G6" s="76"/>
      <c r="H6" s="77"/>
      <c r="I6" s="78"/>
      <c r="J6" s="158"/>
      <c r="K6" s="289"/>
      <c r="L6" s="79"/>
      <c r="M6" s="156"/>
      <c r="N6" s="156"/>
      <c r="O6" s="80"/>
      <c r="P6" s="80"/>
      <c r="Q6" s="276"/>
      <c r="R6" s="276"/>
      <c r="S6" s="276"/>
      <c r="T6" s="276"/>
      <c r="U6" s="276"/>
      <c r="V6" s="276"/>
      <c r="W6" s="156"/>
      <c r="X6" s="156"/>
      <c r="Y6" s="156"/>
      <c r="Z6" s="156"/>
    </row>
    <row r="7" spans="1:26" ht="76.5" customHeight="1">
      <c r="A7" s="2" t="s">
        <v>154</v>
      </c>
      <c r="B7" s="112" t="s">
        <v>429</v>
      </c>
      <c r="C7" s="112" t="s">
        <v>216</v>
      </c>
      <c r="D7" s="113" t="s">
        <v>125</v>
      </c>
      <c r="E7" s="113" t="s">
        <v>63</v>
      </c>
      <c r="F7" s="113" t="s">
        <v>63</v>
      </c>
      <c r="G7" s="165" t="s">
        <v>213</v>
      </c>
      <c r="H7" s="272">
        <v>5445000</v>
      </c>
      <c r="I7" s="127" t="s">
        <v>299</v>
      </c>
      <c r="J7" s="89" t="s">
        <v>214</v>
      </c>
      <c r="K7" s="96" t="s">
        <v>215</v>
      </c>
      <c r="L7" s="97" t="s">
        <v>226</v>
      </c>
      <c r="M7" s="97" t="s">
        <v>227</v>
      </c>
      <c r="N7" s="97" t="s">
        <v>224</v>
      </c>
      <c r="O7" s="98"/>
      <c r="P7" s="99" t="s">
        <v>284</v>
      </c>
      <c r="Q7" s="99" t="s">
        <v>108</v>
      </c>
      <c r="R7" s="99" t="s">
        <v>108</v>
      </c>
      <c r="S7" s="99" t="s">
        <v>108</v>
      </c>
      <c r="T7" s="99" t="s">
        <v>108</v>
      </c>
      <c r="U7" s="99" t="s">
        <v>285</v>
      </c>
      <c r="V7" s="99" t="s">
        <v>108</v>
      </c>
      <c r="W7" s="114">
        <v>1230</v>
      </c>
      <c r="X7" s="97"/>
      <c r="Y7" s="97"/>
      <c r="Z7" s="97"/>
    </row>
    <row r="8" spans="1:26" ht="35.25" customHeight="1">
      <c r="A8" s="2" t="s">
        <v>155</v>
      </c>
      <c r="B8" s="112" t="s">
        <v>217</v>
      </c>
      <c r="C8" s="112" t="s">
        <v>218</v>
      </c>
      <c r="D8" s="90" t="s">
        <v>125</v>
      </c>
      <c r="E8" s="90" t="s">
        <v>63</v>
      </c>
      <c r="F8" s="90" t="s">
        <v>63</v>
      </c>
      <c r="G8" s="165" t="s">
        <v>213</v>
      </c>
      <c r="H8" s="125">
        <v>4379.55</v>
      </c>
      <c r="I8" s="128" t="s">
        <v>100</v>
      </c>
      <c r="J8" s="89" t="s">
        <v>275</v>
      </c>
      <c r="K8" s="96" t="s">
        <v>219</v>
      </c>
      <c r="L8" s="97" t="s">
        <v>222</v>
      </c>
      <c r="M8" s="97" t="s">
        <v>223</v>
      </c>
      <c r="N8" s="97" t="s">
        <v>224</v>
      </c>
      <c r="O8" s="98"/>
      <c r="P8" s="99"/>
      <c r="Q8" s="99" t="s">
        <v>108</v>
      </c>
      <c r="R8" s="99" t="s">
        <v>285</v>
      </c>
      <c r="S8" s="99" t="s">
        <v>285</v>
      </c>
      <c r="T8" s="99" t="s">
        <v>285</v>
      </c>
      <c r="U8" s="99" t="s">
        <v>285</v>
      </c>
      <c r="V8" s="99" t="s">
        <v>285</v>
      </c>
      <c r="W8" s="97"/>
      <c r="X8" s="97"/>
      <c r="Y8" s="97"/>
      <c r="Z8" s="97"/>
    </row>
    <row r="9" spans="1:26" ht="26.25">
      <c r="A9" s="2" t="s">
        <v>156</v>
      </c>
      <c r="B9" s="112" t="s">
        <v>220</v>
      </c>
      <c r="C9" s="112" t="s">
        <v>221</v>
      </c>
      <c r="D9" s="90" t="s">
        <v>125</v>
      </c>
      <c r="E9" s="90" t="s">
        <v>63</v>
      </c>
      <c r="F9" s="90" t="s">
        <v>63</v>
      </c>
      <c r="G9" s="165" t="s">
        <v>213</v>
      </c>
      <c r="H9" s="272">
        <v>494000</v>
      </c>
      <c r="I9" s="127" t="s">
        <v>299</v>
      </c>
      <c r="J9" s="108"/>
      <c r="K9" s="290" t="s">
        <v>228</v>
      </c>
      <c r="L9" s="97" t="s">
        <v>101</v>
      </c>
      <c r="M9" s="97" t="s">
        <v>223</v>
      </c>
      <c r="N9" s="97" t="s">
        <v>116</v>
      </c>
      <c r="O9" s="98"/>
      <c r="P9" s="99"/>
      <c r="Q9" s="99" t="s">
        <v>108</v>
      </c>
      <c r="R9" s="99" t="s">
        <v>108</v>
      </c>
      <c r="S9" s="99" t="s">
        <v>285</v>
      </c>
      <c r="T9" s="99" t="s">
        <v>108</v>
      </c>
      <c r="U9" s="99" t="s">
        <v>285</v>
      </c>
      <c r="V9" s="99" t="s">
        <v>285</v>
      </c>
      <c r="W9" s="103">
        <v>48</v>
      </c>
      <c r="X9" s="97"/>
      <c r="Y9" s="97"/>
      <c r="Z9" s="97"/>
    </row>
    <row r="10" spans="1:26" ht="26.25">
      <c r="A10" s="2" t="s">
        <v>157</v>
      </c>
      <c r="B10" s="112" t="s">
        <v>424</v>
      </c>
      <c r="C10" s="112" t="s">
        <v>218</v>
      </c>
      <c r="D10" s="90" t="s">
        <v>125</v>
      </c>
      <c r="E10" s="90" t="s">
        <v>63</v>
      </c>
      <c r="F10" s="90" t="s">
        <v>63</v>
      </c>
      <c r="G10" s="165" t="s">
        <v>213</v>
      </c>
      <c r="H10" s="125">
        <v>32855.87</v>
      </c>
      <c r="I10" s="101" t="s">
        <v>100</v>
      </c>
      <c r="J10" s="106"/>
      <c r="K10" s="96" t="s">
        <v>229</v>
      </c>
      <c r="L10" s="97" t="s">
        <v>225</v>
      </c>
      <c r="M10" s="97"/>
      <c r="N10" s="97"/>
      <c r="O10" s="100"/>
      <c r="P10" s="100"/>
      <c r="Q10" s="103"/>
      <c r="R10" s="103"/>
      <c r="S10" s="103"/>
      <c r="T10" s="103"/>
      <c r="U10" s="103"/>
      <c r="V10" s="103"/>
      <c r="W10" s="97"/>
      <c r="X10" s="97"/>
      <c r="Y10" s="97"/>
      <c r="Z10" s="97"/>
    </row>
    <row r="11" spans="1:26" ht="41.25" customHeight="1">
      <c r="A11" s="2" t="s">
        <v>158</v>
      </c>
      <c r="B11" s="112" t="s">
        <v>668</v>
      </c>
      <c r="C11" s="115" t="s">
        <v>238</v>
      </c>
      <c r="D11" s="90" t="s">
        <v>125</v>
      </c>
      <c r="E11" s="90" t="s">
        <v>63</v>
      </c>
      <c r="F11" s="90" t="s">
        <v>63</v>
      </c>
      <c r="G11" s="165" t="s">
        <v>213</v>
      </c>
      <c r="H11" s="125">
        <v>2453247.62</v>
      </c>
      <c r="I11" s="101" t="s">
        <v>100</v>
      </c>
      <c r="J11" s="91"/>
      <c r="K11" s="291" t="s">
        <v>669</v>
      </c>
      <c r="L11" s="104"/>
      <c r="M11" s="132"/>
      <c r="N11" s="132"/>
      <c r="O11" s="104"/>
      <c r="P11" s="104" t="s">
        <v>935</v>
      </c>
      <c r="Q11" s="277"/>
      <c r="R11" s="277"/>
      <c r="S11" s="277"/>
      <c r="T11" s="277"/>
      <c r="U11" s="277"/>
      <c r="V11" s="277"/>
      <c r="W11" s="132"/>
      <c r="X11" s="132"/>
      <c r="Y11" s="132"/>
      <c r="Z11" s="132"/>
    </row>
    <row r="12" spans="1:26" ht="55.5" customHeight="1">
      <c r="A12" s="2" t="s">
        <v>128</v>
      </c>
      <c r="B12" s="188" t="s">
        <v>670</v>
      </c>
      <c r="C12" s="188" t="s">
        <v>571</v>
      </c>
      <c r="D12" s="90" t="s">
        <v>125</v>
      </c>
      <c r="E12" s="90" t="s">
        <v>63</v>
      </c>
      <c r="F12" s="90" t="s">
        <v>109</v>
      </c>
      <c r="G12" s="75"/>
      <c r="H12" s="189">
        <v>59380</v>
      </c>
      <c r="I12" s="127" t="s">
        <v>100</v>
      </c>
      <c r="J12" s="187"/>
      <c r="K12" s="292" t="s">
        <v>671</v>
      </c>
      <c r="L12" s="104"/>
      <c r="M12" s="132"/>
      <c r="N12" s="132"/>
      <c r="O12" s="104"/>
      <c r="P12" s="104"/>
      <c r="Q12" s="277"/>
      <c r="R12" s="277"/>
      <c r="S12" s="277"/>
      <c r="T12" s="277"/>
      <c r="U12" s="277"/>
      <c r="V12" s="277"/>
      <c r="W12" s="132"/>
      <c r="X12" s="132"/>
      <c r="Y12" s="132"/>
      <c r="Z12" s="132"/>
    </row>
    <row r="13" spans="1:26" ht="41.25" customHeight="1">
      <c r="A13" s="2" t="s">
        <v>129</v>
      </c>
      <c r="B13" s="192" t="s">
        <v>425</v>
      </c>
      <c r="C13" s="120"/>
      <c r="D13" s="193" t="s">
        <v>125</v>
      </c>
      <c r="E13" s="90" t="s">
        <v>63</v>
      </c>
      <c r="F13" s="190" t="s">
        <v>63</v>
      </c>
      <c r="G13" s="2"/>
      <c r="H13" s="191">
        <v>65774.39</v>
      </c>
      <c r="I13" s="101" t="s">
        <v>100</v>
      </c>
      <c r="J13" s="91"/>
      <c r="K13" s="291" t="s">
        <v>232</v>
      </c>
      <c r="L13" s="104"/>
      <c r="M13" s="132"/>
      <c r="N13" s="132"/>
      <c r="O13" s="104"/>
      <c r="P13" s="104"/>
      <c r="Q13" s="277"/>
      <c r="R13" s="277"/>
      <c r="S13" s="277"/>
      <c r="T13" s="277"/>
      <c r="U13" s="277"/>
      <c r="V13" s="277"/>
      <c r="W13" s="132"/>
      <c r="X13" s="132"/>
      <c r="Y13" s="132"/>
      <c r="Z13" s="132"/>
    </row>
    <row r="14" spans="1:26" ht="41.25" customHeight="1">
      <c r="A14" s="2" t="s">
        <v>130</v>
      </c>
      <c r="B14" s="112" t="s">
        <v>233</v>
      </c>
      <c r="C14" s="115"/>
      <c r="D14" s="193" t="s">
        <v>125</v>
      </c>
      <c r="E14" s="90" t="s">
        <v>63</v>
      </c>
      <c r="F14" s="90" t="s">
        <v>96</v>
      </c>
      <c r="G14" s="90" t="s">
        <v>234</v>
      </c>
      <c r="H14" s="125">
        <v>147810.16</v>
      </c>
      <c r="I14" s="101" t="s">
        <v>100</v>
      </c>
      <c r="J14" s="91"/>
      <c r="K14" s="291" t="s">
        <v>230</v>
      </c>
      <c r="L14" s="104"/>
      <c r="M14" s="132"/>
      <c r="N14" s="132"/>
      <c r="O14" s="104"/>
      <c r="P14" s="104"/>
      <c r="Q14" s="277"/>
      <c r="R14" s="277"/>
      <c r="S14" s="277"/>
      <c r="T14" s="277"/>
      <c r="U14" s="277"/>
      <c r="V14" s="277"/>
      <c r="W14" s="132"/>
      <c r="X14" s="132"/>
      <c r="Y14" s="132"/>
      <c r="Z14" s="132"/>
    </row>
    <row r="15" spans="1:26" s="9" customFormat="1" ht="56.25" customHeight="1">
      <c r="A15" s="2" t="s">
        <v>131</v>
      </c>
      <c r="B15" s="112" t="s">
        <v>183</v>
      </c>
      <c r="C15" s="91" t="s">
        <v>184</v>
      </c>
      <c r="D15" s="90" t="s">
        <v>125</v>
      </c>
      <c r="E15" s="90" t="s">
        <v>63</v>
      </c>
      <c r="F15" s="90" t="s">
        <v>63</v>
      </c>
      <c r="G15" s="90">
        <v>1970</v>
      </c>
      <c r="H15" s="129">
        <v>882204</v>
      </c>
      <c r="I15" s="101" t="s">
        <v>100</v>
      </c>
      <c r="J15" s="92" t="s">
        <v>308</v>
      </c>
      <c r="K15" s="290" t="s">
        <v>423</v>
      </c>
      <c r="L15" s="91" t="s">
        <v>307</v>
      </c>
      <c r="M15" s="91" t="s">
        <v>191</v>
      </c>
      <c r="N15" s="91" t="s">
        <v>192</v>
      </c>
      <c r="O15" s="91" t="s">
        <v>199</v>
      </c>
      <c r="P15" s="91" t="s">
        <v>200</v>
      </c>
      <c r="Q15" s="90" t="s">
        <v>107</v>
      </c>
      <c r="R15" s="90" t="s">
        <v>107</v>
      </c>
      <c r="S15" s="90" t="s">
        <v>201</v>
      </c>
      <c r="T15" s="90" t="s">
        <v>107</v>
      </c>
      <c r="U15" s="90" t="s">
        <v>202</v>
      </c>
      <c r="V15" s="90" t="s">
        <v>107</v>
      </c>
      <c r="W15" s="105">
        <v>157.4</v>
      </c>
      <c r="X15" s="105" t="s">
        <v>203</v>
      </c>
      <c r="Y15" s="105" t="s">
        <v>63</v>
      </c>
      <c r="Z15" s="105" t="s">
        <v>63</v>
      </c>
    </row>
    <row r="16" spans="1:26" s="9" customFormat="1" ht="56.25" customHeight="1">
      <c r="A16" s="2" t="s">
        <v>132</v>
      </c>
      <c r="B16" s="112" t="s">
        <v>394</v>
      </c>
      <c r="C16" s="91" t="s">
        <v>393</v>
      </c>
      <c r="D16" s="90" t="s">
        <v>125</v>
      </c>
      <c r="E16" s="90" t="s">
        <v>63</v>
      </c>
      <c r="F16" s="90" t="s">
        <v>63</v>
      </c>
      <c r="G16" s="90" t="s">
        <v>735</v>
      </c>
      <c r="H16" s="303">
        <v>499000</v>
      </c>
      <c r="I16" s="127" t="s">
        <v>299</v>
      </c>
      <c r="J16" s="92" t="s">
        <v>275</v>
      </c>
      <c r="K16" s="290" t="s">
        <v>422</v>
      </c>
      <c r="L16" s="91" t="s">
        <v>190</v>
      </c>
      <c r="M16" s="91" t="s">
        <v>191</v>
      </c>
      <c r="N16" s="91" t="s">
        <v>192</v>
      </c>
      <c r="O16" s="91" t="s">
        <v>199</v>
      </c>
      <c r="P16" s="91" t="s">
        <v>200</v>
      </c>
      <c r="Q16" s="90" t="s">
        <v>107</v>
      </c>
      <c r="R16" s="90" t="s">
        <v>107</v>
      </c>
      <c r="S16" s="90" t="s">
        <v>201</v>
      </c>
      <c r="T16" s="90" t="s">
        <v>107</v>
      </c>
      <c r="U16" s="90" t="s">
        <v>202</v>
      </c>
      <c r="V16" s="90" t="s">
        <v>107</v>
      </c>
      <c r="W16" s="105">
        <v>98.93</v>
      </c>
      <c r="X16" s="105"/>
      <c r="Y16" s="105" t="s">
        <v>63</v>
      </c>
      <c r="Z16" s="105" t="s">
        <v>63</v>
      </c>
    </row>
    <row r="17" spans="1:26" s="9" customFormat="1" ht="56.25" customHeight="1">
      <c r="A17" s="2" t="s">
        <v>133</v>
      </c>
      <c r="B17" s="106" t="s">
        <v>736</v>
      </c>
      <c r="C17" s="91" t="s">
        <v>184</v>
      </c>
      <c r="D17" s="90" t="s">
        <v>125</v>
      </c>
      <c r="E17" s="90" t="s">
        <v>63</v>
      </c>
      <c r="F17" s="90" t="s">
        <v>63</v>
      </c>
      <c r="G17" s="101" t="s">
        <v>185</v>
      </c>
      <c r="H17" s="303">
        <v>637000</v>
      </c>
      <c r="I17" s="127" t="s">
        <v>299</v>
      </c>
      <c r="J17" s="93" t="s">
        <v>306</v>
      </c>
      <c r="K17" s="293" t="s">
        <v>421</v>
      </c>
      <c r="L17" s="106" t="s">
        <v>193</v>
      </c>
      <c r="M17" s="106" t="s">
        <v>194</v>
      </c>
      <c r="N17" s="91" t="s">
        <v>192</v>
      </c>
      <c r="O17" s="106" t="s">
        <v>204</v>
      </c>
      <c r="P17" s="106" t="s">
        <v>205</v>
      </c>
      <c r="Q17" s="128" t="s">
        <v>108</v>
      </c>
      <c r="R17" s="101" t="s">
        <v>108</v>
      </c>
      <c r="S17" s="101" t="s">
        <v>108</v>
      </c>
      <c r="T17" s="90" t="s">
        <v>107</v>
      </c>
      <c r="U17" s="90" t="s">
        <v>202</v>
      </c>
      <c r="V17" s="101" t="s">
        <v>108</v>
      </c>
      <c r="W17" s="107">
        <v>145</v>
      </c>
      <c r="X17" s="107" t="s">
        <v>206</v>
      </c>
      <c r="Y17" s="107" t="s">
        <v>63</v>
      </c>
      <c r="Z17" s="107" t="s">
        <v>63</v>
      </c>
    </row>
    <row r="18" spans="1:26" s="9" customFormat="1" ht="56.25" customHeight="1">
      <c r="A18" s="2" t="s">
        <v>134</v>
      </c>
      <c r="B18" s="108" t="s">
        <v>296</v>
      </c>
      <c r="C18" s="116" t="s">
        <v>297</v>
      </c>
      <c r="D18" s="95" t="s">
        <v>125</v>
      </c>
      <c r="E18" s="95" t="s">
        <v>63</v>
      </c>
      <c r="F18" s="95" t="s">
        <v>63</v>
      </c>
      <c r="G18" s="95" t="s">
        <v>298</v>
      </c>
      <c r="H18" s="129">
        <v>16686.72</v>
      </c>
      <c r="I18" s="127" t="s">
        <v>100</v>
      </c>
      <c r="J18" s="94" t="s">
        <v>188</v>
      </c>
      <c r="K18" s="294" t="s">
        <v>420</v>
      </c>
      <c r="L18" s="108" t="s">
        <v>278</v>
      </c>
      <c r="M18" s="108" t="s">
        <v>272</v>
      </c>
      <c r="N18" s="108" t="s">
        <v>279</v>
      </c>
      <c r="O18" s="108"/>
      <c r="P18" s="108"/>
      <c r="Q18" s="127"/>
      <c r="R18" s="95"/>
      <c r="S18" s="95"/>
      <c r="T18" s="95"/>
      <c r="U18" s="95"/>
      <c r="V18" s="95"/>
      <c r="W18" s="99"/>
      <c r="X18" s="99"/>
      <c r="Y18" s="99"/>
      <c r="Z18" s="99"/>
    </row>
    <row r="19" spans="1:26" s="88" customFormat="1" ht="57.75" customHeight="1">
      <c r="A19" s="2" t="s">
        <v>135</v>
      </c>
      <c r="B19" s="106" t="s">
        <v>737</v>
      </c>
      <c r="C19" s="106" t="s">
        <v>184</v>
      </c>
      <c r="D19" s="101" t="s">
        <v>125</v>
      </c>
      <c r="E19" s="101" t="s">
        <v>63</v>
      </c>
      <c r="F19" s="101" t="s">
        <v>63</v>
      </c>
      <c r="G19" s="101">
        <v>1970</v>
      </c>
      <c r="H19" s="303">
        <v>703000</v>
      </c>
      <c r="I19" s="127" t="s">
        <v>299</v>
      </c>
      <c r="J19" s="93" t="s">
        <v>306</v>
      </c>
      <c r="K19" s="293" t="s">
        <v>419</v>
      </c>
      <c r="L19" s="106" t="s">
        <v>196</v>
      </c>
      <c r="M19" s="106" t="s">
        <v>191</v>
      </c>
      <c r="N19" s="106" t="s">
        <v>195</v>
      </c>
      <c r="O19" s="106" t="s">
        <v>207</v>
      </c>
      <c r="P19" s="106" t="s">
        <v>208</v>
      </c>
      <c r="Q19" s="128" t="s">
        <v>107</v>
      </c>
      <c r="R19" s="101" t="s">
        <v>107</v>
      </c>
      <c r="S19" s="101" t="s">
        <v>108</v>
      </c>
      <c r="T19" s="101" t="s">
        <v>107</v>
      </c>
      <c r="U19" s="101" t="s">
        <v>202</v>
      </c>
      <c r="V19" s="101" t="s">
        <v>107</v>
      </c>
      <c r="W19" s="107">
        <v>160</v>
      </c>
      <c r="X19" s="107">
        <v>1</v>
      </c>
      <c r="Y19" s="107" t="s">
        <v>63</v>
      </c>
      <c r="Z19" s="107" t="s">
        <v>63</v>
      </c>
    </row>
    <row r="20" spans="1:26" s="9" customFormat="1" ht="36.75" customHeight="1">
      <c r="A20" s="2" t="s">
        <v>136</v>
      </c>
      <c r="B20" s="106" t="s">
        <v>186</v>
      </c>
      <c r="C20" s="106" t="s">
        <v>184</v>
      </c>
      <c r="D20" s="101" t="s">
        <v>125</v>
      </c>
      <c r="E20" s="101" t="s">
        <v>63</v>
      </c>
      <c r="F20" s="101" t="s">
        <v>63</v>
      </c>
      <c r="G20" s="101" t="s">
        <v>185</v>
      </c>
      <c r="H20" s="303">
        <v>268000</v>
      </c>
      <c r="I20" s="127" t="s">
        <v>299</v>
      </c>
      <c r="J20" s="93" t="s">
        <v>306</v>
      </c>
      <c r="K20" s="293" t="s">
        <v>418</v>
      </c>
      <c r="L20" s="106" t="s">
        <v>193</v>
      </c>
      <c r="M20" s="106" t="s">
        <v>197</v>
      </c>
      <c r="N20" s="91" t="s">
        <v>198</v>
      </c>
      <c r="O20" s="106" t="s">
        <v>209</v>
      </c>
      <c r="P20" s="106"/>
      <c r="Q20" s="101" t="s">
        <v>123</v>
      </c>
      <c r="R20" s="101" t="s">
        <v>123</v>
      </c>
      <c r="S20" s="101" t="s">
        <v>69</v>
      </c>
      <c r="T20" s="101" t="s">
        <v>123</v>
      </c>
      <c r="U20" s="101" t="s">
        <v>202</v>
      </c>
      <c r="V20" s="101" t="s">
        <v>123</v>
      </c>
      <c r="W20" s="107">
        <v>61</v>
      </c>
      <c r="X20" s="107" t="s">
        <v>210</v>
      </c>
      <c r="Y20" s="107" t="s">
        <v>63</v>
      </c>
      <c r="Z20" s="107" t="s">
        <v>63</v>
      </c>
    </row>
    <row r="21" spans="1:26" s="9" customFormat="1" ht="56.25" customHeight="1">
      <c r="A21" s="2" t="s">
        <v>137</v>
      </c>
      <c r="B21" s="59" t="s">
        <v>448</v>
      </c>
      <c r="C21" s="59" t="s">
        <v>449</v>
      </c>
      <c r="D21" s="62" t="s">
        <v>125</v>
      </c>
      <c r="E21" s="62" t="s">
        <v>63</v>
      </c>
      <c r="F21" s="62" t="s">
        <v>63</v>
      </c>
      <c r="G21" s="2">
        <v>2018</v>
      </c>
      <c r="H21" s="272">
        <v>392862.71</v>
      </c>
      <c r="I21" s="127" t="s">
        <v>100</v>
      </c>
      <c r="J21" s="94"/>
      <c r="K21" s="295" t="s">
        <v>452</v>
      </c>
      <c r="L21" s="108"/>
      <c r="M21" s="108"/>
      <c r="N21" s="108"/>
      <c r="O21" s="108"/>
      <c r="P21" s="108"/>
      <c r="Q21" s="127"/>
      <c r="R21" s="95"/>
      <c r="S21" s="95"/>
      <c r="T21" s="95"/>
      <c r="U21" s="95"/>
      <c r="V21" s="95"/>
      <c r="W21" s="99"/>
      <c r="X21" s="99"/>
      <c r="Y21" s="99"/>
      <c r="Z21" s="99"/>
    </row>
    <row r="22" spans="1:26" s="9" customFormat="1" ht="48" customHeight="1">
      <c r="A22" s="2" t="s">
        <v>138</v>
      </c>
      <c r="B22" s="209" t="s">
        <v>451</v>
      </c>
      <c r="C22" s="1"/>
      <c r="D22" s="62" t="s">
        <v>125</v>
      </c>
      <c r="E22" s="62" t="s">
        <v>63</v>
      </c>
      <c r="F22" s="62" t="s">
        <v>63</v>
      </c>
      <c r="G22" s="2">
        <v>2018</v>
      </c>
      <c r="H22" s="272">
        <v>79950.01</v>
      </c>
      <c r="I22" s="127" t="s">
        <v>100</v>
      </c>
      <c r="J22" s="93"/>
      <c r="K22" s="293"/>
      <c r="L22" s="106"/>
      <c r="M22" s="106"/>
      <c r="N22" s="91"/>
      <c r="O22" s="106"/>
      <c r="P22" s="106"/>
      <c r="Q22" s="101"/>
      <c r="R22" s="101"/>
      <c r="S22" s="101"/>
      <c r="T22" s="101"/>
      <c r="U22" s="101"/>
      <c r="V22" s="101"/>
      <c r="W22" s="107"/>
      <c r="X22" s="107"/>
      <c r="Y22" s="107"/>
      <c r="Z22" s="107"/>
    </row>
    <row r="23" spans="1:26" ht="83.25" customHeight="1">
      <c r="A23" s="2" t="s">
        <v>139</v>
      </c>
      <c r="B23" s="130" t="s">
        <v>427</v>
      </c>
      <c r="C23" s="130" t="s">
        <v>238</v>
      </c>
      <c r="D23" s="62" t="s">
        <v>125</v>
      </c>
      <c r="E23" s="109" t="s">
        <v>63</v>
      </c>
      <c r="F23" s="109" t="s">
        <v>125</v>
      </c>
      <c r="G23" s="109" t="s">
        <v>244</v>
      </c>
      <c r="H23" s="311">
        <v>1063000</v>
      </c>
      <c r="I23" s="312" t="s">
        <v>299</v>
      </c>
      <c r="J23" s="111" t="s">
        <v>69</v>
      </c>
      <c r="K23" s="296" t="s">
        <v>339</v>
      </c>
      <c r="L23" s="117" t="s">
        <v>320</v>
      </c>
      <c r="M23" s="117" t="s">
        <v>166</v>
      </c>
      <c r="N23" s="117" t="s">
        <v>116</v>
      </c>
      <c r="O23" s="98" t="s">
        <v>326</v>
      </c>
      <c r="P23" s="99" t="s">
        <v>327</v>
      </c>
      <c r="Q23" s="99" t="s">
        <v>123</v>
      </c>
      <c r="R23" s="99" t="s">
        <v>123</v>
      </c>
      <c r="S23" s="99" t="s">
        <v>123</v>
      </c>
      <c r="T23" s="99" t="s">
        <v>123</v>
      </c>
      <c r="U23" s="99" t="s">
        <v>109</v>
      </c>
      <c r="V23" s="99" t="s">
        <v>123</v>
      </c>
      <c r="W23" s="103" t="s">
        <v>328</v>
      </c>
      <c r="X23" s="97">
        <v>2</v>
      </c>
      <c r="Y23" s="97" t="s">
        <v>125</v>
      </c>
      <c r="Z23" s="97" t="s">
        <v>63</v>
      </c>
    </row>
    <row r="24" spans="1:26" s="9" customFormat="1" ht="43.5" customHeight="1">
      <c r="A24" s="2" t="s">
        <v>140</v>
      </c>
      <c r="B24" s="209" t="s">
        <v>426</v>
      </c>
      <c r="C24" s="1" t="s">
        <v>238</v>
      </c>
      <c r="D24" s="2" t="s">
        <v>125</v>
      </c>
      <c r="E24" s="2" t="s">
        <v>63</v>
      </c>
      <c r="F24" s="2" t="s">
        <v>63</v>
      </c>
      <c r="G24" s="2" t="s">
        <v>244</v>
      </c>
      <c r="H24" s="167">
        <v>1481000</v>
      </c>
      <c r="I24" s="313" t="s">
        <v>299</v>
      </c>
      <c r="J24" s="159" t="s">
        <v>321</v>
      </c>
      <c r="K24" s="134" t="s">
        <v>413</v>
      </c>
      <c r="L24" s="119" t="s">
        <v>226</v>
      </c>
      <c r="M24" s="120" t="s">
        <v>223</v>
      </c>
      <c r="N24" s="120" t="s">
        <v>322</v>
      </c>
      <c r="O24" s="121"/>
      <c r="P24" s="122" t="s">
        <v>329</v>
      </c>
      <c r="Q24" s="122" t="s">
        <v>108</v>
      </c>
      <c r="R24" s="122" t="s">
        <v>108</v>
      </c>
      <c r="S24" s="122" t="s">
        <v>108</v>
      </c>
      <c r="T24" s="122" t="s">
        <v>123</v>
      </c>
      <c r="U24" s="122"/>
      <c r="V24" s="122" t="s">
        <v>108</v>
      </c>
      <c r="W24" s="123">
        <v>245.94</v>
      </c>
      <c r="X24" s="117"/>
      <c r="Y24" s="117" t="s">
        <v>125</v>
      </c>
      <c r="Z24" s="117" t="s">
        <v>63</v>
      </c>
    </row>
    <row r="25" spans="1:26" ht="48" customHeight="1">
      <c r="A25" s="2" t="s">
        <v>141</v>
      </c>
      <c r="B25" s="209" t="s">
        <v>738</v>
      </c>
      <c r="C25" s="75" t="s">
        <v>739</v>
      </c>
      <c r="D25" s="75" t="s">
        <v>740</v>
      </c>
      <c r="E25" s="75" t="s">
        <v>182</v>
      </c>
      <c r="F25" s="75" t="s">
        <v>63</v>
      </c>
      <c r="G25" s="75"/>
      <c r="H25" s="185">
        <v>121815.64</v>
      </c>
      <c r="I25" s="127" t="s">
        <v>100</v>
      </c>
      <c r="J25" s="201"/>
      <c r="K25" s="204" t="s">
        <v>741</v>
      </c>
      <c r="L25" s="120"/>
      <c r="M25" s="120"/>
      <c r="N25" s="120"/>
      <c r="O25" s="120"/>
      <c r="P25" s="120"/>
      <c r="Q25" s="118"/>
      <c r="R25" s="118"/>
      <c r="S25" s="118"/>
      <c r="T25" s="118"/>
      <c r="U25" s="118"/>
      <c r="V25" s="118"/>
      <c r="W25" s="19"/>
      <c r="X25" s="19"/>
      <c r="Y25" s="19"/>
      <c r="Z25" s="19"/>
    </row>
    <row r="26" spans="1:26" s="9" customFormat="1" ht="43.5" customHeight="1">
      <c r="A26" s="2" t="s">
        <v>142</v>
      </c>
      <c r="B26" s="209" t="s">
        <v>566</v>
      </c>
      <c r="C26" s="161"/>
      <c r="D26" s="2" t="s">
        <v>63</v>
      </c>
      <c r="E26" s="2" t="s">
        <v>63</v>
      </c>
      <c r="F26" s="2" t="s">
        <v>63</v>
      </c>
      <c r="G26" s="2" t="s">
        <v>568</v>
      </c>
      <c r="H26" s="162">
        <v>99981</v>
      </c>
      <c r="I26" s="163" t="s">
        <v>567</v>
      </c>
      <c r="J26" s="164" t="s">
        <v>275</v>
      </c>
      <c r="K26" s="124" t="s">
        <v>569</v>
      </c>
      <c r="L26" s="119" t="s">
        <v>226</v>
      </c>
      <c r="M26" s="97"/>
      <c r="N26" s="97" t="s">
        <v>224</v>
      </c>
      <c r="O26" s="120" t="s">
        <v>570</v>
      </c>
      <c r="P26" s="99" t="s">
        <v>327</v>
      </c>
      <c r="Q26" s="99" t="s">
        <v>123</v>
      </c>
      <c r="R26" s="99" t="s">
        <v>123</v>
      </c>
      <c r="S26" s="99" t="s">
        <v>109</v>
      </c>
      <c r="T26" s="99" t="s">
        <v>123</v>
      </c>
      <c r="U26" s="99" t="s">
        <v>109</v>
      </c>
      <c r="V26" s="99" t="s">
        <v>109</v>
      </c>
      <c r="W26" s="54">
        <v>500</v>
      </c>
      <c r="X26" s="54">
        <v>1</v>
      </c>
      <c r="Y26" s="54" t="s">
        <v>63</v>
      </c>
      <c r="Z26" s="54" t="s">
        <v>63</v>
      </c>
    </row>
    <row r="27" spans="1:26" s="9" customFormat="1" ht="15.75" customHeight="1">
      <c r="A27" s="318" t="s">
        <v>0</v>
      </c>
      <c r="B27" s="318" t="s">
        <v>0</v>
      </c>
      <c r="C27" s="318"/>
      <c r="D27" s="40"/>
      <c r="E27" s="40"/>
      <c r="F27" s="24"/>
      <c r="G27" s="2"/>
      <c r="H27" s="68">
        <f>SUM(H7:H26)</f>
        <v>14946947.670000002</v>
      </c>
      <c r="I27" s="61"/>
      <c r="J27" s="1"/>
      <c r="K27" s="134"/>
      <c r="L27" s="17"/>
      <c r="M27" s="53"/>
      <c r="N27" s="53"/>
      <c r="O27" s="17"/>
      <c r="P27" s="17"/>
      <c r="Q27" s="25"/>
      <c r="R27" s="25"/>
      <c r="S27" s="25"/>
      <c r="T27" s="25"/>
      <c r="U27" s="25"/>
      <c r="V27" s="25"/>
      <c r="W27" s="53"/>
      <c r="X27" s="53"/>
      <c r="Y27" s="53"/>
      <c r="Z27" s="53"/>
    </row>
    <row r="28" spans="1:26" ht="12.75" customHeight="1">
      <c r="A28" s="316" t="s">
        <v>513</v>
      </c>
      <c r="B28" s="316"/>
      <c r="C28" s="316"/>
      <c r="D28" s="316"/>
      <c r="E28" s="316"/>
      <c r="F28" s="316"/>
      <c r="G28" s="316"/>
      <c r="H28" s="316"/>
      <c r="I28" s="126"/>
      <c r="J28" s="158"/>
      <c r="K28" s="289"/>
      <c r="L28" s="79"/>
      <c r="M28" s="156"/>
      <c r="N28" s="156"/>
      <c r="O28" s="79"/>
      <c r="P28" s="79"/>
      <c r="Q28" s="276"/>
      <c r="R28" s="276"/>
      <c r="S28" s="276"/>
      <c r="T28" s="276"/>
      <c r="U28" s="276"/>
      <c r="V28" s="276"/>
      <c r="W28" s="156"/>
      <c r="X28" s="156"/>
      <c r="Y28" s="156"/>
      <c r="Z28" s="156"/>
    </row>
    <row r="29" spans="1:26" s="9" customFormat="1" ht="43.5" customHeight="1">
      <c r="A29" s="2" t="s">
        <v>154</v>
      </c>
      <c r="B29" s="134" t="s">
        <v>514</v>
      </c>
      <c r="C29" s="134" t="s">
        <v>238</v>
      </c>
      <c r="D29" s="2" t="s">
        <v>125</v>
      </c>
      <c r="E29" s="2" t="s">
        <v>63</v>
      </c>
      <c r="F29" s="2" t="s">
        <v>125</v>
      </c>
      <c r="G29" s="2"/>
      <c r="H29" s="167">
        <v>2697000</v>
      </c>
      <c r="I29" s="282" t="s">
        <v>299</v>
      </c>
      <c r="J29" s="135" t="s">
        <v>515</v>
      </c>
      <c r="K29" s="134" t="s">
        <v>516</v>
      </c>
      <c r="L29" s="120" t="s">
        <v>545</v>
      </c>
      <c r="M29" s="120"/>
      <c r="N29" s="120" t="s">
        <v>546</v>
      </c>
      <c r="O29" s="121"/>
      <c r="P29" s="2" t="s">
        <v>517</v>
      </c>
      <c r="Q29" s="122"/>
      <c r="R29" s="122"/>
      <c r="S29" s="122"/>
      <c r="T29" s="122"/>
      <c r="U29" s="122"/>
      <c r="V29" s="122"/>
      <c r="W29" s="25">
        <v>447.71</v>
      </c>
      <c r="X29" s="25" t="s">
        <v>518</v>
      </c>
      <c r="Y29" s="53" t="s">
        <v>125</v>
      </c>
      <c r="Z29" s="53" t="s">
        <v>63</v>
      </c>
    </row>
    <row r="30" spans="1:26" s="9" customFormat="1" ht="15.75" customHeight="1">
      <c r="A30" s="318" t="s">
        <v>0</v>
      </c>
      <c r="B30" s="318" t="s">
        <v>0</v>
      </c>
      <c r="C30" s="318"/>
      <c r="D30" s="40"/>
      <c r="E30" s="40"/>
      <c r="F30" s="24"/>
      <c r="G30" s="2"/>
      <c r="H30" s="68">
        <f>SUM(H29)</f>
        <v>2697000</v>
      </c>
      <c r="I30" s="61"/>
      <c r="J30" s="1"/>
      <c r="K30" s="134"/>
      <c r="L30" s="17"/>
      <c r="M30" s="53"/>
      <c r="N30" s="53"/>
      <c r="O30" s="17"/>
      <c r="P30" s="17"/>
      <c r="Q30" s="25"/>
      <c r="R30" s="25"/>
      <c r="S30" s="25"/>
      <c r="T30" s="25"/>
      <c r="U30" s="25"/>
      <c r="V30" s="25"/>
      <c r="W30" s="53"/>
      <c r="X30" s="53"/>
      <c r="Y30" s="53"/>
      <c r="Z30" s="53"/>
    </row>
    <row r="31" spans="1:26" ht="12.75" customHeight="1">
      <c r="A31" s="316" t="s">
        <v>314</v>
      </c>
      <c r="B31" s="316"/>
      <c r="C31" s="316"/>
      <c r="D31" s="316"/>
      <c r="E31" s="316"/>
      <c r="F31" s="316"/>
      <c r="G31" s="316"/>
      <c r="H31" s="316"/>
      <c r="I31" s="126"/>
      <c r="J31" s="158"/>
      <c r="K31" s="289"/>
      <c r="L31" s="79"/>
      <c r="M31" s="156"/>
      <c r="N31" s="156"/>
      <c r="O31" s="79"/>
      <c r="P31" s="79"/>
      <c r="Q31" s="276"/>
      <c r="R31" s="276"/>
      <c r="S31" s="276"/>
      <c r="T31" s="276"/>
      <c r="U31" s="276"/>
      <c r="V31" s="276"/>
      <c r="W31" s="156"/>
      <c r="X31" s="156"/>
      <c r="Y31" s="156"/>
      <c r="Z31" s="156"/>
    </row>
    <row r="32" spans="1:26" ht="54" customHeight="1">
      <c r="A32" s="110" t="s">
        <v>154</v>
      </c>
      <c r="B32" s="120" t="s">
        <v>280</v>
      </c>
      <c r="C32" s="120" t="s">
        <v>238</v>
      </c>
      <c r="D32" s="118" t="s">
        <v>125</v>
      </c>
      <c r="E32" s="118" t="s">
        <v>63</v>
      </c>
      <c r="F32" s="118" t="s">
        <v>63</v>
      </c>
      <c r="G32" s="118">
        <v>2013</v>
      </c>
      <c r="H32" s="279">
        <v>5753000</v>
      </c>
      <c r="I32" s="127" t="s">
        <v>299</v>
      </c>
      <c r="J32" s="164" t="s">
        <v>317</v>
      </c>
      <c r="K32" s="96" t="s">
        <v>340</v>
      </c>
      <c r="L32" s="97" t="s">
        <v>318</v>
      </c>
      <c r="M32" s="97" t="s">
        <v>319</v>
      </c>
      <c r="N32" s="97" t="s">
        <v>116</v>
      </c>
      <c r="O32" s="143" t="s">
        <v>323</v>
      </c>
      <c r="P32" s="95" t="s">
        <v>679</v>
      </c>
      <c r="Q32" s="99" t="s">
        <v>324</v>
      </c>
      <c r="R32" s="99" t="s">
        <v>170</v>
      </c>
      <c r="S32" s="99" t="s">
        <v>170</v>
      </c>
      <c r="T32" s="99" t="s">
        <v>170</v>
      </c>
      <c r="U32" s="99" t="s">
        <v>170</v>
      </c>
      <c r="V32" s="99" t="s">
        <v>170</v>
      </c>
      <c r="W32" s="114" t="s">
        <v>325</v>
      </c>
      <c r="X32" s="97">
        <v>1</v>
      </c>
      <c r="Y32" s="97" t="s">
        <v>63</v>
      </c>
      <c r="Z32" s="97" t="s">
        <v>125</v>
      </c>
    </row>
    <row r="33" spans="1:26" ht="61.5" customHeight="1">
      <c r="A33" s="110">
        <v>2</v>
      </c>
      <c r="B33" s="120" t="s">
        <v>680</v>
      </c>
      <c r="C33" s="120" t="s">
        <v>238</v>
      </c>
      <c r="D33" s="118" t="s">
        <v>125</v>
      </c>
      <c r="E33" s="118" t="s">
        <v>63</v>
      </c>
      <c r="F33" s="118" t="s">
        <v>63</v>
      </c>
      <c r="G33" s="118" t="s">
        <v>244</v>
      </c>
      <c r="H33" s="279">
        <v>3845000</v>
      </c>
      <c r="I33" s="127" t="s">
        <v>299</v>
      </c>
      <c r="J33" s="164" t="s">
        <v>317</v>
      </c>
      <c r="K33" s="96" t="s">
        <v>340</v>
      </c>
      <c r="L33" s="97" t="s">
        <v>101</v>
      </c>
      <c r="M33" s="97" t="s">
        <v>166</v>
      </c>
      <c r="N33" s="97" t="s">
        <v>279</v>
      </c>
      <c r="O33" s="143"/>
      <c r="P33" s="95" t="s">
        <v>681</v>
      </c>
      <c r="Q33" s="99" t="s">
        <v>169</v>
      </c>
      <c r="R33" s="99" t="s">
        <v>169</v>
      </c>
      <c r="S33" s="99" t="s">
        <v>169</v>
      </c>
      <c r="T33" s="99" t="s">
        <v>169</v>
      </c>
      <c r="U33" s="99" t="s">
        <v>69</v>
      </c>
      <c r="V33" s="280" t="s">
        <v>169</v>
      </c>
      <c r="W33" s="54">
        <v>740.2</v>
      </c>
      <c r="X33" s="281">
        <v>2</v>
      </c>
      <c r="Y33" s="97" t="s">
        <v>125</v>
      </c>
      <c r="Z33" s="97" t="s">
        <v>63</v>
      </c>
    </row>
    <row r="34" spans="1:26" s="9" customFormat="1" ht="12.75" customHeight="1">
      <c r="A34" s="318" t="s">
        <v>0</v>
      </c>
      <c r="B34" s="318"/>
      <c r="C34" s="318"/>
      <c r="D34" s="40"/>
      <c r="E34" s="40"/>
      <c r="F34" s="24"/>
      <c r="G34" s="2"/>
      <c r="H34" s="68">
        <f>SUM(H32:H33)</f>
        <v>9598000</v>
      </c>
      <c r="I34" s="61"/>
      <c r="J34" s="1"/>
      <c r="K34" s="134"/>
      <c r="L34" s="17"/>
      <c r="M34" s="53"/>
      <c r="N34" s="53"/>
      <c r="O34" s="17"/>
      <c r="P34" s="17"/>
      <c r="Q34" s="25"/>
      <c r="R34" s="25"/>
      <c r="S34" s="25"/>
      <c r="T34" s="25"/>
      <c r="U34" s="25"/>
      <c r="V34" s="25"/>
      <c r="W34" s="53"/>
      <c r="X34" s="53"/>
      <c r="Y34" s="53"/>
      <c r="Z34" s="53"/>
    </row>
    <row r="35" spans="1:27" ht="12.75" customHeight="1">
      <c r="A35" s="316" t="s">
        <v>313</v>
      </c>
      <c r="B35" s="316"/>
      <c r="C35" s="316"/>
      <c r="D35" s="316"/>
      <c r="E35" s="316"/>
      <c r="F35" s="316"/>
      <c r="G35" s="316"/>
      <c r="H35" s="316"/>
      <c r="I35" s="126"/>
      <c r="J35" s="158"/>
      <c r="K35" s="289"/>
      <c r="L35" s="79"/>
      <c r="M35" s="156"/>
      <c r="N35" s="156"/>
      <c r="O35" s="79"/>
      <c r="P35" s="79"/>
      <c r="Q35" s="276"/>
      <c r="R35" s="276"/>
      <c r="S35" s="276"/>
      <c r="T35" s="276"/>
      <c r="U35" s="276"/>
      <c r="V35" s="276"/>
      <c r="W35" s="156"/>
      <c r="X35" s="156"/>
      <c r="Y35" s="156"/>
      <c r="Z35" s="156"/>
      <c r="AA35" s="9"/>
    </row>
    <row r="36" spans="1:26" ht="48" customHeight="1">
      <c r="A36" s="118">
        <v>1</v>
      </c>
      <c r="B36" s="184" t="s">
        <v>159</v>
      </c>
      <c r="C36" s="184" t="s">
        <v>160</v>
      </c>
      <c r="D36" s="146" t="s">
        <v>125</v>
      </c>
      <c r="E36" s="146" t="s">
        <v>63</v>
      </c>
      <c r="F36" s="146" t="s">
        <v>63</v>
      </c>
      <c r="G36" s="146" t="s">
        <v>161</v>
      </c>
      <c r="H36" s="272">
        <v>4457000</v>
      </c>
      <c r="I36" s="75" t="s">
        <v>299</v>
      </c>
      <c r="J36" s="198" t="s">
        <v>163</v>
      </c>
      <c r="K36" s="297" t="s">
        <v>167</v>
      </c>
      <c r="L36" s="184" t="s">
        <v>101</v>
      </c>
      <c r="M36" s="184" t="s">
        <v>164</v>
      </c>
      <c r="N36" s="184" t="s">
        <v>165</v>
      </c>
      <c r="O36" s="184" t="s">
        <v>122</v>
      </c>
      <c r="P36" s="184" t="s">
        <v>168</v>
      </c>
      <c r="Q36" s="146" t="s">
        <v>108</v>
      </c>
      <c r="R36" s="146" t="s">
        <v>108</v>
      </c>
      <c r="S36" s="146" t="s">
        <v>169</v>
      </c>
      <c r="T36" s="146" t="s">
        <v>170</v>
      </c>
      <c r="U36" s="146" t="s">
        <v>169</v>
      </c>
      <c r="V36" s="146" t="s">
        <v>169</v>
      </c>
      <c r="W36" s="199">
        <v>1429</v>
      </c>
      <c r="X36" s="199" t="s">
        <v>171</v>
      </c>
      <c r="Y36" s="199" t="s">
        <v>172</v>
      </c>
      <c r="Z36" s="199" t="s">
        <v>63</v>
      </c>
    </row>
    <row r="37" spans="1:26" ht="57" customHeight="1">
      <c r="A37" s="118">
        <v>2</v>
      </c>
      <c r="B37" s="120" t="s">
        <v>162</v>
      </c>
      <c r="C37" s="120" t="s">
        <v>113</v>
      </c>
      <c r="D37" s="118" t="s">
        <v>125</v>
      </c>
      <c r="E37" s="118" t="s">
        <v>63</v>
      </c>
      <c r="F37" s="118" t="s">
        <v>63</v>
      </c>
      <c r="G37" s="118">
        <v>2021</v>
      </c>
      <c r="H37" s="272">
        <v>4032471.71</v>
      </c>
      <c r="I37" s="75" t="s">
        <v>100</v>
      </c>
      <c r="J37" s="160" t="s">
        <v>717</v>
      </c>
      <c r="K37" s="124" t="s">
        <v>718</v>
      </c>
      <c r="L37" s="120" t="s">
        <v>101</v>
      </c>
      <c r="M37" s="120" t="s">
        <v>223</v>
      </c>
      <c r="N37" s="120" t="s">
        <v>719</v>
      </c>
      <c r="O37" s="120" t="s">
        <v>109</v>
      </c>
      <c r="P37" s="120"/>
      <c r="Q37" s="75" t="s">
        <v>107</v>
      </c>
      <c r="R37" s="118" t="s">
        <v>107</v>
      </c>
      <c r="S37" s="118" t="s">
        <v>107</v>
      </c>
      <c r="T37" s="118" t="s">
        <v>107</v>
      </c>
      <c r="U37" s="118" t="s">
        <v>720</v>
      </c>
      <c r="V37" s="118" t="s">
        <v>170</v>
      </c>
      <c r="W37" s="54">
        <v>240.72</v>
      </c>
      <c r="X37" s="54" t="s">
        <v>721</v>
      </c>
      <c r="Y37" s="54" t="s">
        <v>63</v>
      </c>
      <c r="Z37" s="54" t="s">
        <v>63</v>
      </c>
    </row>
    <row r="38" spans="1:26" s="9" customFormat="1" ht="12.75">
      <c r="A38" s="2"/>
      <c r="B38" s="318" t="s">
        <v>0</v>
      </c>
      <c r="C38" s="318"/>
      <c r="D38" s="40"/>
      <c r="E38" s="40"/>
      <c r="F38" s="22"/>
      <c r="G38" s="25"/>
      <c r="H38" s="68">
        <f>SUM(H36:H37)</f>
        <v>8489471.71</v>
      </c>
      <c r="I38" s="61"/>
      <c r="J38" s="1"/>
      <c r="K38" s="134"/>
      <c r="L38" s="17"/>
      <c r="M38" s="53"/>
      <c r="N38" s="53"/>
      <c r="O38" s="17"/>
      <c r="P38" s="17"/>
      <c r="Q38" s="25"/>
      <c r="R38" s="25"/>
      <c r="S38" s="25"/>
      <c r="T38" s="25"/>
      <c r="U38" s="25"/>
      <c r="V38" s="25"/>
      <c r="W38" s="53"/>
      <c r="X38" s="53"/>
      <c r="Y38" s="53"/>
      <c r="Z38" s="53"/>
    </row>
    <row r="39" spans="1:26" ht="12.75" customHeight="1">
      <c r="A39" s="316" t="s">
        <v>309</v>
      </c>
      <c r="B39" s="316"/>
      <c r="C39" s="316"/>
      <c r="D39" s="316"/>
      <c r="E39" s="316"/>
      <c r="F39" s="316"/>
      <c r="G39" s="316"/>
      <c r="H39" s="316"/>
      <c r="I39" s="126"/>
      <c r="J39" s="158"/>
      <c r="K39" s="289"/>
      <c r="L39" s="79"/>
      <c r="M39" s="156"/>
      <c r="N39" s="156"/>
      <c r="O39" s="79"/>
      <c r="P39" s="79"/>
      <c r="Q39" s="276"/>
      <c r="R39" s="276"/>
      <c r="S39" s="276"/>
      <c r="T39" s="276"/>
      <c r="U39" s="276"/>
      <c r="V39" s="276"/>
      <c r="W39" s="156"/>
      <c r="X39" s="156"/>
      <c r="Y39" s="156"/>
      <c r="Z39" s="156"/>
    </row>
    <row r="40" spans="1:26" ht="185.25" customHeight="1">
      <c r="A40" s="2">
        <v>1</v>
      </c>
      <c r="B40" s="59" t="s">
        <v>94</v>
      </c>
      <c r="C40" s="59" t="s">
        <v>95</v>
      </c>
      <c r="D40" s="62" t="s">
        <v>125</v>
      </c>
      <c r="E40" s="62" t="s">
        <v>63</v>
      </c>
      <c r="F40" s="62" t="s">
        <v>63</v>
      </c>
      <c r="G40" s="62">
        <v>1925</v>
      </c>
      <c r="H40" s="272">
        <v>3266000</v>
      </c>
      <c r="I40" s="75" t="s">
        <v>299</v>
      </c>
      <c r="J40" s="2" t="s">
        <v>99</v>
      </c>
      <c r="K40" s="295" t="s">
        <v>341</v>
      </c>
      <c r="L40" s="59" t="s">
        <v>101</v>
      </c>
      <c r="M40" s="59" t="s">
        <v>102</v>
      </c>
      <c r="N40" s="59" t="s">
        <v>103</v>
      </c>
      <c r="O40" s="59" t="s">
        <v>106</v>
      </c>
      <c r="P40" s="66" t="s">
        <v>550</v>
      </c>
      <c r="Q40" s="62" t="s">
        <v>107</v>
      </c>
      <c r="R40" s="62" t="s">
        <v>108</v>
      </c>
      <c r="S40" s="62" t="s">
        <v>123</v>
      </c>
      <c r="T40" s="62" t="s">
        <v>108</v>
      </c>
      <c r="U40" s="62" t="s">
        <v>109</v>
      </c>
      <c r="V40" s="62" t="s">
        <v>108</v>
      </c>
      <c r="W40" s="67">
        <v>929.5</v>
      </c>
      <c r="X40" s="67">
        <v>3</v>
      </c>
      <c r="Y40" s="67" t="s">
        <v>97</v>
      </c>
      <c r="Z40" s="67" t="s">
        <v>97</v>
      </c>
    </row>
    <row r="41" spans="1:26" s="9" customFormat="1" ht="18" customHeight="1">
      <c r="A41" s="318" t="s">
        <v>13</v>
      </c>
      <c r="B41" s="318"/>
      <c r="C41" s="318"/>
      <c r="D41" s="40"/>
      <c r="E41" s="40"/>
      <c r="F41" s="24"/>
      <c r="G41" s="2"/>
      <c r="H41" s="68">
        <f>SUM(H40:H40)</f>
        <v>3266000</v>
      </c>
      <c r="I41" s="61"/>
      <c r="J41" s="1"/>
      <c r="K41" s="134"/>
      <c r="L41" s="17"/>
      <c r="M41" s="53"/>
      <c r="N41" s="53"/>
      <c r="O41" s="17"/>
      <c r="P41" s="17"/>
      <c r="Q41" s="25"/>
      <c r="R41" s="25"/>
      <c r="S41" s="25"/>
      <c r="T41" s="25"/>
      <c r="U41" s="25"/>
      <c r="V41" s="25"/>
      <c r="W41" s="53"/>
      <c r="X41" s="53"/>
      <c r="Y41" s="53"/>
      <c r="Z41" s="53"/>
    </row>
    <row r="42" spans="1:26" s="9" customFormat="1" ht="15" customHeight="1">
      <c r="A42" s="323" t="s">
        <v>312</v>
      </c>
      <c r="B42" s="323"/>
      <c r="C42" s="323"/>
      <c r="D42" s="323"/>
      <c r="E42" s="323"/>
      <c r="F42" s="323"/>
      <c r="G42" s="323"/>
      <c r="H42" s="323"/>
      <c r="I42" s="126"/>
      <c r="J42" s="158"/>
      <c r="K42" s="289"/>
      <c r="L42" s="79"/>
      <c r="M42" s="156"/>
      <c r="N42" s="156"/>
      <c r="O42" s="79"/>
      <c r="P42" s="79"/>
      <c r="Q42" s="276"/>
      <c r="R42" s="276"/>
      <c r="S42" s="276"/>
      <c r="T42" s="276"/>
      <c r="U42" s="276"/>
      <c r="V42" s="276"/>
      <c r="W42" s="156"/>
      <c r="X42" s="156"/>
      <c r="Y42" s="156"/>
      <c r="Z42" s="156"/>
    </row>
    <row r="43" spans="1:26" ht="80.25" customHeight="1">
      <c r="A43" s="2">
        <v>1</v>
      </c>
      <c r="B43" s="59" t="s">
        <v>110</v>
      </c>
      <c r="C43" s="59" t="s">
        <v>111</v>
      </c>
      <c r="D43" s="62" t="s">
        <v>125</v>
      </c>
      <c r="E43" s="62" t="s">
        <v>63</v>
      </c>
      <c r="F43" s="62" t="s">
        <v>63</v>
      </c>
      <c r="G43" s="62">
        <v>1946</v>
      </c>
      <c r="H43" s="272">
        <v>2741000</v>
      </c>
      <c r="I43" s="75" t="s">
        <v>299</v>
      </c>
      <c r="J43" s="70" t="s">
        <v>114</v>
      </c>
      <c r="K43" s="295" t="s">
        <v>120</v>
      </c>
      <c r="L43" s="59" t="s">
        <v>101</v>
      </c>
      <c r="M43" s="59" t="s">
        <v>115</v>
      </c>
      <c r="N43" s="59" t="s">
        <v>116</v>
      </c>
      <c r="O43" s="59" t="s">
        <v>122</v>
      </c>
      <c r="P43" s="59" t="s">
        <v>336</v>
      </c>
      <c r="Q43" s="62" t="s">
        <v>107</v>
      </c>
      <c r="R43" s="62" t="s">
        <v>108</v>
      </c>
      <c r="S43" s="62" t="s">
        <v>123</v>
      </c>
      <c r="T43" s="62" t="s">
        <v>107</v>
      </c>
      <c r="U43" s="62" t="s">
        <v>109</v>
      </c>
      <c r="V43" s="62" t="s">
        <v>108</v>
      </c>
      <c r="W43" s="67">
        <v>624</v>
      </c>
      <c r="X43" s="67" t="s">
        <v>124</v>
      </c>
      <c r="Y43" s="67" t="s">
        <v>125</v>
      </c>
      <c r="Z43" s="67" t="s">
        <v>63</v>
      </c>
    </row>
    <row r="44" spans="1:26" ht="26.25" customHeight="1">
      <c r="A44" s="2">
        <v>2</v>
      </c>
      <c r="B44" s="1" t="s">
        <v>112</v>
      </c>
      <c r="C44" s="1" t="s">
        <v>113</v>
      </c>
      <c r="D44" s="62" t="s">
        <v>125</v>
      </c>
      <c r="E44" s="62" t="s">
        <v>63</v>
      </c>
      <c r="F44" s="62" t="s">
        <v>63</v>
      </c>
      <c r="G44" s="62">
        <v>2011</v>
      </c>
      <c r="H44" s="63">
        <v>546741.04</v>
      </c>
      <c r="I44" s="2" t="s">
        <v>100</v>
      </c>
      <c r="J44" s="26" t="s">
        <v>117</v>
      </c>
      <c r="K44" s="134" t="s">
        <v>121</v>
      </c>
      <c r="L44" s="1" t="s">
        <v>118</v>
      </c>
      <c r="M44" s="1"/>
      <c r="N44" s="1" t="s">
        <v>119</v>
      </c>
      <c r="O44" s="1" t="s">
        <v>122</v>
      </c>
      <c r="P44" s="71" t="s">
        <v>126</v>
      </c>
      <c r="Q44" s="2" t="s">
        <v>107</v>
      </c>
      <c r="R44" s="2" t="s">
        <v>107</v>
      </c>
      <c r="S44" s="2" t="s">
        <v>107</v>
      </c>
      <c r="T44" s="2" t="s">
        <v>107</v>
      </c>
      <c r="U44" s="2" t="s">
        <v>107</v>
      </c>
      <c r="V44" s="2" t="s">
        <v>107</v>
      </c>
      <c r="W44" s="25">
        <v>102.2</v>
      </c>
      <c r="X44" s="25" t="s">
        <v>127</v>
      </c>
      <c r="Y44" s="25" t="s">
        <v>63</v>
      </c>
      <c r="Z44" s="25" t="s">
        <v>63</v>
      </c>
    </row>
    <row r="45" spans="1:26" s="9" customFormat="1" ht="18" customHeight="1">
      <c r="A45" s="318" t="s">
        <v>13</v>
      </c>
      <c r="B45" s="318"/>
      <c r="C45" s="318"/>
      <c r="D45" s="40"/>
      <c r="E45" s="40"/>
      <c r="F45" s="24"/>
      <c r="G45" s="2"/>
      <c r="H45" s="68">
        <f>SUM(H43:H44)</f>
        <v>3287741.04</v>
      </c>
      <c r="I45" s="61"/>
      <c r="J45" s="1"/>
      <c r="K45" s="134"/>
      <c r="L45" s="17"/>
      <c r="M45" s="53"/>
      <c r="N45" s="53"/>
      <c r="O45" s="17"/>
      <c r="P45" s="17"/>
      <c r="Q45" s="25"/>
      <c r="R45" s="25"/>
      <c r="S45" s="25"/>
      <c r="T45" s="25"/>
      <c r="U45" s="25"/>
      <c r="V45" s="25"/>
      <c r="W45" s="53"/>
      <c r="X45" s="53"/>
      <c r="Y45" s="53"/>
      <c r="Z45" s="53"/>
    </row>
    <row r="46" spans="1:26" s="9" customFormat="1" ht="14.25" customHeight="1">
      <c r="A46" s="321" t="s">
        <v>235</v>
      </c>
      <c r="B46" s="321"/>
      <c r="C46" s="321"/>
      <c r="D46" s="321"/>
      <c r="E46" s="321"/>
      <c r="F46" s="321"/>
      <c r="G46" s="321"/>
      <c r="H46" s="321"/>
      <c r="I46" s="81"/>
      <c r="J46" s="158"/>
      <c r="K46" s="289"/>
      <c r="L46" s="79"/>
      <c r="M46" s="156"/>
      <c r="N46" s="156"/>
      <c r="O46" s="79"/>
      <c r="P46" s="79"/>
      <c r="Q46" s="276"/>
      <c r="R46" s="276"/>
      <c r="S46" s="276"/>
      <c r="T46" s="276"/>
      <c r="U46" s="276"/>
      <c r="V46" s="276"/>
      <c r="W46" s="156"/>
      <c r="X46" s="156"/>
      <c r="Y46" s="156"/>
      <c r="Z46" s="156"/>
    </row>
    <row r="47" spans="1:26" ht="87" customHeight="1">
      <c r="A47" s="2">
        <v>1</v>
      </c>
      <c r="B47" s="59" t="s">
        <v>311</v>
      </c>
      <c r="C47" s="59" t="s">
        <v>95</v>
      </c>
      <c r="D47" s="62" t="s">
        <v>125</v>
      </c>
      <c r="E47" s="62" t="s">
        <v>63</v>
      </c>
      <c r="F47" s="62" t="s">
        <v>125</v>
      </c>
      <c r="G47" s="62">
        <v>1609</v>
      </c>
      <c r="H47" s="63">
        <v>4544391.57</v>
      </c>
      <c r="I47" s="2" t="s">
        <v>100</v>
      </c>
      <c r="J47" s="70" t="s">
        <v>173</v>
      </c>
      <c r="K47" s="295" t="s">
        <v>395</v>
      </c>
      <c r="L47" s="59" t="s">
        <v>175</v>
      </c>
      <c r="M47" s="59" t="s">
        <v>176</v>
      </c>
      <c r="N47" s="59" t="s">
        <v>177</v>
      </c>
      <c r="O47" s="59" t="s">
        <v>109</v>
      </c>
      <c r="P47" s="59" t="s">
        <v>181</v>
      </c>
      <c r="Q47" s="62" t="s">
        <v>109</v>
      </c>
      <c r="R47" s="62" t="s">
        <v>109</v>
      </c>
      <c r="S47" s="62" t="s">
        <v>109</v>
      </c>
      <c r="T47" s="62" t="s">
        <v>109</v>
      </c>
      <c r="U47" s="62" t="s">
        <v>109</v>
      </c>
      <c r="V47" s="62" t="s">
        <v>109</v>
      </c>
      <c r="W47" s="67">
        <v>750</v>
      </c>
      <c r="X47" s="67">
        <v>4</v>
      </c>
      <c r="Y47" s="67" t="s">
        <v>125</v>
      </c>
      <c r="Z47" s="67" t="s">
        <v>63</v>
      </c>
    </row>
    <row r="48" spans="1:26" ht="74.25" customHeight="1">
      <c r="A48" s="2">
        <v>2</v>
      </c>
      <c r="B48" s="1" t="s">
        <v>310</v>
      </c>
      <c r="C48" s="1" t="s">
        <v>95</v>
      </c>
      <c r="D48" s="2" t="s">
        <v>125</v>
      </c>
      <c r="E48" s="2" t="s">
        <v>63</v>
      </c>
      <c r="F48" s="2" t="s">
        <v>63</v>
      </c>
      <c r="G48" s="2">
        <v>2011</v>
      </c>
      <c r="H48" s="272">
        <v>2721000</v>
      </c>
      <c r="I48" s="75" t="s">
        <v>299</v>
      </c>
      <c r="J48" s="70" t="s">
        <v>178</v>
      </c>
      <c r="K48" s="134" t="s">
        <v>342</v>
      </c>
      <c r="L48" s="1" t="s">
        <v>179</v>
      </c>
      <c r="M48" s="1"/>
      <c r="N48" s="1" t="s">
        <v>180</v>
      </c>
      <c r="O48" s="1" t="s">
        <v>109</v>
      </c>
      <c r="P48" s="1" t="s">
        <v>109</v>
      </c>
      <c r="Q48" s="62" t="s">
        <v>109</v>
      </c>
      <c r="R48" s="62" t="s">
        <v>109</v>
      </c>
      <c r="S48" s="62" t="s">
        <v>109</v>
      </c>
      <c r="T48" s="62" t="s">
        <v>109</v>
      </c>
      <c r="U48" s="62" t="s">
        <v>109</v>
      </c>
      <c r="V48" s="62" t="s">
        <v>109</v>
      </c>
      <c r="W48" s="25">
        <v>559.6</v>
      </c>
      <c r="X48" s="25">
        <v>1</v>
      </c>
      <c r="Y48" s="25" t="s">
        <v>182</v>
      </c>
      <c r="Z48" s="25" t="s">
        <v>63</v>
      </c>
    </row>
    <row r="49" spans="1:26" s="9" customFormat="1" ht="18.75" customHeight="1">
      <c r="A49" s="325" t="s">
        <v>13</v>
      </c>
      <c r="B49" s="326"/>
      <c r="C49" s="327"/>
      <c r="D49" s="64"/>
      <c r="E49" s="64"/>
      <c r="F49" s="28"/>
      <c r="G49" s="65"/>
      <c r="H49" s="68">
        <f>SUM(H47:H48)</f>
        <v>7265391.57</v>
      </c>
      <c r="I49" s="61"/>
      <c r="J49" s="1"/>
      <c r="K49" s="134"/>
      <c r="L49" s="17"/>
      <c r="M49" s="53"/>
      <c r="N49" s="53"/>
      <c r="O49" s="17"/>
      <c r="P49" s="17"/>
      <c r="Q49" s="25"/>
      <c r="R49" s="25"/>
      <c r="S49" s="25"/>
      <c r="T49" s="25"/>
      <c r="U49" s="25"/>
      <c r="V49" s="25"/>
      <c r="W49" s="53"/>
      <c r="X49" s="53"/>
      <c r="Y49" s="53"/>
      <c r="Z49" s="53"/>
    </row>
    <row r="50" spans="1:26" s="9" customFormat="1" ht="12.75" customHeight="1">
      <c r="A50" s="331" t="s">
        <v>694</v>
      </c>
      <c r="B50" s="332"/>
      <c r="C50" s="332"/>
      <c r="D50" s="332"/>
      <c r="E50" s="332"/>
      <c r="F50" s="332"/>
      <c r="G50" s="332"/>
      <c r="H50" s="333"/>
      <c r="I50" s="126"/>
      <c r="J50" s="158"/>
      <c r="K50" s="289"/>
      <c r="L50" s="79"/>
      <c r="M50" s="156"/>
      <c r="N50" s="156"/>
      <c r="O50" s="79"/>
      <c r="P50" s="79"/>
      <c r="Q50" s="276"/>
      <c r="R50" s="276"/>
      <c r="S50" s="276"/>
      <c r="T50" s="276"/>
      <c r="U50" s="276"/>
      <c r="V50" s="276"/>
      <c r="W50" s="156"/>
      <c r="X50" s="156"/>
      <c r="Y50" s="156"/>
      <c r="Z50" s="156"/>
    </row>
    <row r="51" spans="1:26" ht="39.75" customHeight="1">
      <c r="A51" s="118" t="s">
        <v>154</v>
      </c>
      <c r="B51" s="120" t="s">
        <v>251</v>
      </c>
      <c r="C51" s="124" t="s">
        <v>236</v>
      </c>
      <c r="D51" s="118" t="s">
        <v>125</v>
      </c>
      <c r="E51" s="118" t="s">
        <v>63</v>
      </c>
      <c r="F51" s="118" t="s">
        <v>63</v>
      </c>
      <c r="G51" s="54">
        <v>1996</v>
      </c>
      <c r="H51" s="233">
        <v>2406772.62</v>
      </c>
      <c r="I51" s="118" t="s">
        <v>100</v>
      </c>
      <c r="J51" s="118" t="s">
        <v>352</v>
      </c>
      <c r="K51" s="298" t="s">
        <v>373</v>
      </c>
      <c r="L51" s="54" t="s">
        <v>240</v>
      </c>
      <c r="M51" s="235" t="s">
        <v>353</v>
      </c>
      <c r="N51" s="235" t="s">
        <v>353</v>
      </c>
      <c r="O51" s="19"/>
      <c r="P51" s="19"/>
      <c r="Q51" s="237"/>
      <c r="R51" s="237"/>
      <c r="S51" s="237"/>
      <c r="T51" s="237"/>
      <c r="U51" s="237"/>
      <c r="V51" s="237"/>
      <c r="W51" s="54">
        <v>2748</v>
      </c>
      <c r="X51" s="119"/>
      <c r="Y51" s="119"/>
      <c r="Z51" s="119"/>
    </row>
    <row r="52" spans="1:26" ht="39.75" customHeight="1">
      <c r="A52" s="118" t="s">
        <v>155</v>
      </c>
      <c r="B52" s="120" t="s">
        <v>252</v>
      </c>
      <c r="C52" s="124" t="s">
        <v>236</v>
      </c>
      <c r="D52" s="118" t="s">
        <v>125</v>
      </c>
      <c r="E52" s="118" t="s">
        <v>63</v>
      </c>
      <c r="F52" s="118" t="s">
        <v>63</v>
      </c>
      <c r="G52" s="54">
        <v>2010</v>
      </c>
      <c r="H52" s="233">
        <v>359819.19</v>
      </c>
      <c r="I52" s="118" t="s">
        <v>100</v>
      </c>
      <c r="J52" s="118" t="s">
        <v>354</v>
      </c>
      <c r="K52" s="298" t="s">
        <v>374</v>
      </c>
      <c r="L52" s="54" t="s">
        <v>240</v>
      </c>
      <c r="M52" s="235"/>
      <c r="N52" s="235"/>
      <c r="O52" s="19"/>
      <c r="P52" s="19"/>
      <c r="Q52" s="237"/>
      <c r="R52" s="237"/>
      <c r="S52" s="237"/>
      <c r="T52" s="237"/>
      <c r="U52" s="237"/>
      <c r="V52" s="237"/>
      <c r="W52" s="54"/>
      <c r="X52" s="119"/>
      <c r="Y52" s="119"/>
      <c r="Z52" s="119"/>
    </row>
    <row r="53" spans="1:26" ht="39.75" customHeight="1">
      <c r="A53" s="118" t="s">
        <v>156</v>
      </c>
      <c r="B53" s="120" t="s">
        <v>253</v>
      </c>
      <c r="C53" s="124" t="s">
        <v>236</v>
      </c>
      <c r="D53" s="118" t="s">
        <v>125</v>
      </c>
      <c r="E53" s="118" t="s">
        <v>63</v>
      </c>
      <c r="F53" s="118" t="s">
        <v>63</v>
      </c>
      <c r="G53" s="54">
        <v>2012</v>
      </c>
      <c r="H53" s="233">
        <v>379200</v>
      </c>
      <c r="I53" s="118" t="s">
        <v>100</v>
      </c>
      <c r="J53" s="118" t="s">
        <v>355</v>
      </c>
      <c r="K53" s="298" t="s">
        <v>375</v>
      </c>
      <c r="L53" s="54" t="s">
        <v>241</v>
      </c>
      <c r="M53" s="235"/>
      <c r="N53" s="235"/>
      <c r="O53" s="19"/>
      <c r="P53" s="19"/>
      <c r="Q53" s="237"/>
      <c r="R53" s="237"/>
      <c r="S53" s="237"/>
      <c r="T53" s="237"/>
      <c r="U53" s="237"/>
      <c r="V53" s="237"/>
      <c r="W53" s="54"/>
      <c r="X53" s="119"/>
      <c r="Y53" s="119"/>
      <c r="Z53" s="119"/>
    </row>
    <row r="54" spans="1:26" ht="29.25" customHeight="1">
      <c r="A54" s="118" t="s">
        <v>157</v>
      </c>
      <c r="B54" s="120" t="s">
        <v>254</v>
      </c>
      <c r="C54" s="124" t="s">
        <v>237</v>
      </c>
      <c r="D54" s="118" t="s">
        <v>125</v>
      </c>
      <c r="E54" s="118" t="s">
        <v>63</v>
      </c>
      <c r="F54" s="118" t="s">
        <v>63</v>
      </c>
      <c r="G54" s="54">
        <v>2012</v>
      </c>
      <c r="H54" s="233">
        <v>66800</v>
      </c>
      <c r="I54" s="118" t="s">
        <v>100</v>
      </c>
      <c r="J54" s="118" t="s">
        <v>354</v>
      </c>
      <c r="K54" s="298" t="s">
        <v>376</v>
      </c>
      <c r="L54" s="54" t="s">
        <v>241</v>
      </c>
      <c r="M54" s="235"/>
      <c r="N54" s="235"/>
      <c r="O54" s="19"/>
      <c r="P54" s="19"/>
      <c r="Q54" s="237"/>
      <c r="R54" s="237"/>
      <c r="S54" s="237"/>
      <c r="T54" s="237"/>
      <c r="U54" s="237"/>
      <c r="V54" s="237"/>
      <c r="W54" s="54"/>
      <c r="X54" s="119"/>
      <c r="Y54" s="119"/>
      <c r="Z54" s="119"/>
    </row>
    <row r="55" spans="1:26" ht="39.75" customHeight="1">
      <c r="A55" s="118" t="s">
        <v>158</v>
      </c>
      <c r="B55" s="120" t="s">
        <v>932</v>
      </c>
      <c r="C55" s="124" t="s">
        <v>238</v>
      </c>
      <c r="D55" s="118" t="s">
        <v>125</v>
      </c>
      <c r="E55" s="118" t="s">
        <v>63</v>
      </c>
      <c r="F55" s="118" t="s">
        <v>63</v>
      </c>
      <c r="G55" s="118" t="s">
        <v>244</v>
      </c>
      <c r="H55" s="274">
        <v>862000</v>
      </c>
      <c r="I55" s="236" t="s">
        <v>299</v>
      </c>
      <c r="J55" s="236" t="s">
        <v>356</v>
      </c>
      <c r="K55" s="298" t="s">
        <v>417</v>
      </c>
      <c r="L55" s="118" t="s">
        <v>242</v>
      </c>
      <c r="M55" s="235" t="s">
        <v>223</v>
      </c>
      <c r="N55" s="235" t="s">
        <v>273</v>
      </c>
      <c r="O55" s="19"/>
      <c r="P55" s="74" t="s">
        <v>286</v>
      </c>
      <c r="Q55" s="237" t="s">
        <v>108</v>
      </c>
      <c r="R55" s="237" t="s">
        <v>108</v>
      </c>
      <c r="S55" s="237" t="s">
        <v>108</v>
      </c>
      <c r="T55" s="237" t="s">
        <v>108</v>
      </c>
      <c r="U55" s="237" t="s">
        <v>108</v>
      </c>
      <c r="V55" s="237" t="s">
        <v>108</v>
      </c>
      <c r="W55" s="118">
        <v>192.29</v>
      </c>
      <c r="X55" s="119"/>
      <c r="Y55" s="119"/>
      <c r="Z55" s="119"/>
    </row>
    <row r="56" spans="1:26" s="9" customFormat="1" ht="36" customHeight="1">
      <c r="A56" s="118" t="s">
        <v>128</v>
      </c>
      <c r="B56" s="120" t="s">
        <v>255</v>
      </c>
      <c r="C56" s="124" t="s">
        <v>238</v>
      </c>
      <c r="D56" s="118" t="s">
        <v>125</v>
      </c>
      <c r="E56" s="118" t="s">
        <v>63</v>
      </c>
      <c r="F56" s="118" t="s">
        <v>63</v>
      </c>
      <c r="G56" s="54">
        <v>2007</v>
      </c>
      <c r="H56" s="233">
        <v>1314114.61</v>
      </c>
      <c r="I56" s="236" t="s">
        <v>100</v>
      </c>
      <c r="J56" s="236" t="s">
        <v>357</v>
      </c>
      <c r="K56" s="298" t="s">
        <v>377</v>
      </c>
      <c r="L56" s="54" t="s">
        <v>243</v>
      </c>
      <c r="M56" s="235" t="s">
        <v>353</v>
      </c>
      <c r="N56" s="235" t="s">
        <v>353</v>
      </c>
      <c r="O56" s="19"/>
      <c r="P56" s="19"/>
      <c r="Q56" s="237" t="s">
        <v>108</v>
      </c>
      <c r="R56" s="237" t="s">
        <v>108</v>
      </c>
      <c r="S56" s="237" t="s">
        <v>108</v>
      </c>
      <c r="T56" s="237" t="s">
        <v>108</v>
      </c>
      <c r="U56" s="237" t="s">
        <v>108</v>
      </c>
      <c r="V56" s="237" t="s">
        <v>108</v>
      </c>
      <c r="W56" s="118">
        <v>175</v>
      </c>
      <c r="X56" s="119"/>
      <c r="Y56" s="119"/>
      <c r="Z56" s="119"/>
    </row>
    <row r="57" spans="1:26" s="9" customFormat="1" ht="28.5" customHeight="1">
      <c r="A57" s="118" t="s">
        <v>129</v>
      </c>
      <c r="B57" s="120" t="s">
        <v>256</v>
      </c>
      <c r="C57" s="124" t="s">
        <v>238</v>
      </c>
      <c r="D57" s="118" t="s">
        <v>125</v>
      </c>
      <c r="E57" s="118" t="s">
        <v>63</v>
      </c>
      <c r="F57" s="118" t="s">
        <v>63</v>
      </c>
      <c r="G57" s="118" t="s">
        <v>213</v>
      </c>
      <c r="H57" s="233">
        <v>84502.98</v>
      </c>
      <c r="I57" s="236" t="s">
        <v>100</v>
      </c>
      <c r="J57" s="236" t="s">
        <v>358</v>
      </c>
      <c r="K57" s="298" t="s">
        <v>378</v>
      </c>
      <c r="L57" s="54" t="s">
        <v>243</v>
      </c>
      <c r="M57" s="235" t="s">
        <v>223</v>
      </c>
      <c r="N57" s="238" t="s">
        <v>359</v>
      </c>
      <c r="O57" s="19"/>
      <c r="P57" s="19"/>
      <c r="Q57" s="237" t="s">
        <v>108</v>
      </c>
      <c r="R57" s="237" t="s">
        <v>108</v>
      </c>
      <c r="S57" s="237" t="s">
        <v>108</v>
      </c>
      <c r="T57" s="237" t="s">
        <v>108</v>
      </c>
      <c r="U57" s="237" t="s">
        <v>69</v>
      </c>
      <c r="V57" s="237" t="s">
        <v>108</v>
      </c>
      <c r="W57" s="54"/>
      <c r="X57" s="119"/>
      <c r="Y57" s="119"/>
      <c r="Z57" s="119"/>
    </row>
    <row r="58" spans="1:26" s="9" customFormat="1" ht="28.5" customHeight="1">
      <c r="A58" s="118" t="s">
        <v>130</v>
      </c>
      <c r="B58" s="120" t="s">
        <v>430</v>
      </c>
      <c r="C58" s="124" t="s">
        <v>238</v>
      </c>
      <c r="D58" s="118" t="s">
        <v>125</v>
      </c>
      <c r="E58" s="118" t="s">
        <v>63</v>
      </c>
      <c r="F58" s="118" t="s">
        <v>63</v>
      </c>
      <c r="G58" s="118" t="s">
        <v>244</v>
      </c>
      <c r="H58" s="233">
        <v>157512.83</v>
      </c>
      <c r="I58" s="236" t="s">
        <v>100</v>
      </c>
      <c r="J58" s="236" t="s">
        <v>358</v>
      </c>
      <c r="K58" s="298" t="s">
        <v>379</v>
      </c>
      <c r="L58" s="54" t="s">
        <v>243</v>
      </c>
      <c r="M58" s="235" t="s">
        <v>223</v>
      </c>
      <c r="N58" s="235" t="s">
        <v>273</v>
      </c>
      <c r="O58" s="19"/>
      <c r="P58" s="19"/>
      <c r="Q58" s="146" t="s">
        <v>123</v>
      </c>
      <c r="R58" s="237" t="s">
        <v>108</v>
      </c>
      <c r="S58" s="237" t="s">
        <v>108</v>
      </c>
      <c r="T58" s="237" t="s">
        <v>108</v>
      </c>
      <c r="U58" s="237" t="s">
        <v>108</v>
      </c>
      <c r="V58" s="237" t="s">
        <v>108</v>
      </c>
      <c r="W58" s="54"/>
      <c r="X58" s="119"/>
      <c r="Y58" s="119"/>
      <c r="Z58" s="119"/>
    </row>
    <row r="59" spans="1:26" ht="28.5" customHeight="1">
      <c r="A59" s="118" t="s">
        <v>131</v>
      </c>
      <c r="B59" s="120" t="s">
        <v>300</v>
      </c>
      <c r="C59" s="124" t="s">
        <v>238</v>
      </c>
      <c r="D59" s="118" t="s">
        <v>125</v>
      </c>
      <c r="E59" s="118" t="s">
        <v>63</v>
      </c>
      <c r="F59" s="118" t="s">
        <v>63</v>
      </c>
      <c r="G59" s="118" t="s">
        <v>213</v>
      </c>
      <c r="H59" s="274">
        <v>2466000</v>
      </c>
      <c r="I59" s="236" t="s">
        <v>299</v>
      </c>
      <c r="J59" s="236" t="s">
        <v>360</v>
      </c>
      <c r="K59" s="298" t="s">
        <v>416</v>
      </c>
      <c r="L59" s="54" t="s">
        <v>243</v>
      </c>
      <c r="M59" s="235" t="s">
        <v>353</v>
      </c>
      <c r="N59" s="235" t="s">
        <v>353</v>
      </c>
      <c r="O59" s="19"/>
      <c r="P59" s="19"/>
      <c r="Q59" s="237" t="s">
        <v>108</v>
      </c>
      <c r="R59" s="237" t="s">
        <v>108</v>
      </c>
      <c r="S59" s="237" t="s">
        <v>108</v>
      </c>
      <c r="T59" s="237" t="s">
        <v>108</v>
      </c>
      <c r="U59" s="237" t="s">
        <v>69</v>
      </c>
      <c r="V59" s="237" t="s">
        <v>108</v>
      </c>
      <c r="W59" s="118">
        <v>550.18</v>
      </c>
      <c r="X59" s="119"/>
      <c r="Y59" s="119"/>
      <c r="Z59" s="119"/>
    </row>
    <row r="60" spans="1:26" s="9" customFormat="1" ht="45.75" customHeight="1">
      <c r="A60" s="118" t="s">
        <v>132</v>
      </c>
      <c r="B60" s="120" t="s">
        <v>257</v>
      </c>
      <c r="C60" s="124" t="s">
        <v>238</v>
      </c>
      <c r="D60" s="118" t="s">
        <v>125</v>
      </c>
      <c r="E60" s="118" t="s">
        <v>63</v>
      </c>
      <c r="F60" s="118" t="s">
        <v>63</v>
      </c>
      <c r="G60" s="118" t="s">
        <v>247</v>
      </c>
      <c r="H60" s="274">
        <v>2884000</v>
      </c>
      <c r="I60" s="236" t="s">
        <v>299</v>
      </c>
      <c r="J60" s="236" t="s">
        <v>361</v>
      </c>
      <c r="K60" s="298" t="s">
        <v>415</v>
      </c>
      <c r="L60" s="54" t="s">
        <v>243</v>
      </c>
      <c r="M60" s="235" t="s">
        <v>223</v>
      </c>
      <c r="N60" s="238" t="s">
        <v>359</v>
      </c>
      <c r="O60" s="19"/>
      <c r="P60" s="74" t="s">
        <v>369</v>
      </c>
      <c r="Q60" s="237" t="s">
        <v>108</v>
      </c>
      <c r="R60" s="237" t="s">
        <v>108</v>
      </c>
      <c r="S60" s="237" t="s">
        <v>108</v>
      </c>
      <c r="T60" s="237" t="s">
        <v>108</v>
      </c>
      <c r="U60" s="237" t="s">
        <v>108</v>
      </c>
      <c r="V60" s="237" t="s">
        <v>108</v>
      </c>
      <c r="W60" s="118">
        <v>485.8</v>
      </c>
      <c r="X60" s="119"/>
      <c r="Y60" s="119"/>
      <c r="Z60" s="119"/>
    </row>
    <row r="61" spans="1:26" s="9" customFormat="1" ht="48.75" customHeight="1">
      <c r="A61" s="118" t="s">
        <v>133</v>
      </c>
      <c r="B61" s="120" t="s">
        <v>258</v>
      </c>
      <c r="C61" s="124" t="s">
        <v>238</v>
      </c>
      <c r="D61" s="118" t="s">
        <v>125</v>
      </c>
      <c r="E61" s="118" t="s">
        <v>63</v>
      </c>
      <c r="F61" s="118" t="s">
        <v>63</v>
      </c>
      <c r="G61" s="54">
        <v>2011</v>
      </c>
      <c r="H61" s="274">
        <v>1653000</v>
      </c>
      <c r="I61" s="236" t="s">
        <v>299</v>
      </c>
      <c r="J61" s="236" t="s">
        <v>362</v>
      </c>
      <c r="K61" s="298" t="s">
        <v>380</v>
      </c>
      <c r="L61" s="54" t="s">
        <v>243</v>
      </c>
      <c r="M61" s="235" t="s">
        <v>223</v>
      </c>
      <c r="N61" s="235" t="s">
        <v>273</v>
      </c>
      <c r="O61" s="19"/>
      <c r="P61" s="19"/>
      <c r="Q61" s="237" t="s">
        <v>108</v>
      </c>
      <c r="R61" s="237" t="s">
        <v>108</v>
      </c>
      <c r="S61" s="237" t="s">
        <v>108</v>
      </c>
      <c r="T61" s="237" t="s">
        <v>108</v>
      </c>
      <c r="U61" s="237" t="s">
        <v>108</v>
      </c>
      <c r="V61" s="237" t="s">
        <v>108</v>
      </c>
      <c r="W61" s="118">
        <v>222.73</v>
      </c>
      <c r="X61" s="119"/>
      <c r="Y61" s="119"/>
      <c r="Z61" s="119"/>
    </row>
    <row r="62" spans="1:26" ht="39.75" customHeight="1">
      <c r="A62" s="118" t="s">
        <v>134</v>
      </c>
      <c r="B62" s="120" t="s">
        <v>259</v>
      </c>
      <c r="C62" s="124" t="s">
        <v>239</v>
      </c>
      <c r="D62" s="118" t="s">
        <v>125</v>
      </c>
      <c r="E62" s="118" t="s">
        <v>63</v>
      </c>
      <c r="F62" s="118" t="s">
        <v>63</v>
      </c>
      <c r="G62" s="118" t="s">
        <v>244</v>
      </c>
      <c r="H62" s="233">
        <v>230917.61</v>
      </c>
      <c r="I62" s="236" t="s">
        <v>100</v>
      </c>
      <c r="J62" s="236"/>
      <c r="K62" s="298" t="s">
        <v>381</v>
      </c>
      <c r="L62" s="54" t="s">
        <v>226</v>
      </c>
      <c r="M62" s="239" t="s">
        <v>223</v>
      </c>
      <c r="N62" s="239" t="s">
        <v>279</v>
      </c>
      <c r="O62" s="19"/>
      <c r="P62" s="119" t="s">
        <v>370</v>
      </c>
      <c r="Q62" s="237" t="s">
        <v>108</v>
      </c>
      <c r="R62" s="237" t="s">
        <v>108</v>
      </c>
      <c r="S62" s="237" t="s">
        <v>108</v>
      </c>
      <c r="T62" s="237" t="s">
        <v>108</v>
      </c>
      <c r="U62" s="237" t="s">
        <v>69</v>
      </c>
      <c r="V62" s="237" t="s">
        <v>108</v>
      </c>
      <c r="W62" s="54"/>
      <c r="X62" s="119"/>
      <c r="Y62" s="119"/>
      <c r="Z62" s="119"/>
    </row>
    <row r="63" spans="1:26" ht="39.75" customHeight="1">
      <c r="A63" s="118" t="s">
        <v>135</v>
      </c>
      <c r="B63" s="120" t="s">
        <v>259</v>
      </c>
      <c r="C63" s="124" t="s">
        <v>239</v>
      </c>
      <c r="D63" s="118" t="s">
        <v>125</v>
      </c>
      <c r="E63" s="118" t="s">
        <v>63</v>
      </c>
      <c r="F63" s="118" t="s">
        <v>63</v>
      </c>
      <c r="G63" s="118" t="s">
        <v>248</v>
      </c>
      <c r="H63" s="274">
        <v>1792000</v>
      </c>
      <c r="I63" s="236" t="s">
        <v>299</v>
      </c>
      <c r="J63" s="236"/>
      <c r="K63" s="298" t="s">
        <v>414</v>
      </c>
      <c r="L63" s="54" t="s">
        <v>226</v>
      </c>
      <c r="M63" s="239" t="s">
        <v>223</v>
      </c>
      <c r="N63" s="239" t="s">
        <v>273</v>
      </c>
      <c r="O63" s="19"/>
      <c r="P63" s="119" t="s">
        <v>249</v>
      </c>
      <c r="Q63" s="236" t="s">
        <v>123</v>
      </c>
      <c r="R63" s="237" t="s">
        <v>108</v>
      </c>
      <c r="S63" s="237" t="s">
        <v>108</v>
      </c>
      <c r="T63" s="237" t="s">
        <v>108</v>
      </c>
      <c r="U63" s="237" t="s">
        <v>69</v>
      </c>
      <c r="V63" s="237" t="s">
        <v>108</v>
      </c>
      <c r="W63" s="118">
        <v>425</v>
      </c>
      <c r="X63" s="119"/>
      <c r="Y63" s="119"/>
      <c r="Z63" s="119"/>
    </row>
    <row r="64" spans="1:26" ht="39.75" customHeight="1">
      <c r="A64" s="118" t="s">
        <v>136</v>
      </c>
      <c r="B64" s="120" t="s">
        <v>259</v>
      </c>
      <c r="C64" s="124" t="s">
        <v>239</v>
      </c>
      <c r="D64" s="118" t="s">
        <v>125</v>
      </c>
      <c r="E64" s="118" t="s">
        <v>63</v>
      </c>
      <c r="F64" s="118" t="s">
        <v>63</v>
      </c>
      <c r="G64" s="118" t="s">
        <v>245</v>
      </c>
      <c r="H64" s="233">
        <v>152450.74</v>
      </c>
      <c r="I64" s="236" t="s">
        <v>100</v>
      </c>
      <c r="J64" s="236"/>
      <c r="K64" s="298" t="s">
        <v>412</v>
      </c>
      <c r="L64" s="54" t="s">
        <v>226</v>
      </c>
      <c r="M64" s="239" t="s">
        <v>223</v>
      </c>
      <c r="N64" s="239" t="s">
        <v>273</v>
      </c>
      <c r="O64" s="19"/>
      <c r="P64" s="119"/>
      <c r="Q64" s="237" t="s">
        <v>108</v>
      </c>
      <c r="R64" s="237"/>
      <c r="S64" s="237"/>
      <c r="T64" s="237"/>
      <c r="U64" s="237"/>
      <c r="V64" s="237"/>
      <c r="W64" s="54"/>
      <c r="X64" s="119"/>
      <c r="Y64" s="119"/>
      <c r="Z64" s="119"/>
    </row>
    <row r="65" spans="1:26" ht="39.75" customHeight="1">
      <c r="A65" s="118" t="s">
        <v>137</v>
      </c>
      <c r="B65" s="120" t="s">
        <v>250</v>
      </c>
      <c r="C65" s="124" t="s">
        <v>238</v>
      </c>
      <c r="D65" s="118" t="s">
        <v>125</v>
      </c>
      <c r="E65" s="118" t="s">
        <v>63</v>
      </c>
      <c r="F65" s="118" t="s">
        <v>63</v>
      </c>
      <c r="G65" s="118" t="s">
        <v>244</v>
      </c>
      <c r="H65" s="233">
        <v>58491.5</v>
      </c>
      <c r="I65" s="236" t="s">
        <v>100</v>
      </c>
      <c r="J65" s="236" t="s">
        <v>363</v>
      </c>
      <c r="K65" s="298" t="s">
        <v>382</v>
      </c>
      <c r="L65" s="54" t="s">
        <v>242</v>
      </c>
      <c r="M65" s="239" t="s">
        <v>223</v>
      </c>
      <c r="N65" s="239" t="s">
        <v>273</v>
      </c>
      <c r="O65" s="19"/>
      <c r="P65" s="119" t="s">
        <v>371</v>
      </c>
      <c r="Q65" s="237" t="s">
        <v>108</v>
      </c>
      <c r="R65" s="237" t="s">
        <v>108</v>
      </c>
      <c r="S65" s="237" t="s">
        <v>108</v>
      </c>
      <c r="T65" s="237" t="s">
        <v>108</v>
      </c>
      <c r="U65" s="237" t="s">
        <v>69</v>
      </c>
      <c r="V65" s="237" t="s">
        <v>108</v>
      </c>
      <c r="W65" s="54"/>
      <c r="X65" s="119"/>
      <c r="Y65" s="119"/>
      <c r="Z65" s="119"/>
    </row>
    <row r="66" spans="1:26" ht="31.5" customHeight="1">
      <c r="A66" s="118" t="s">
        <v>138</v>
      </c>
      <c r="B66" s="238" t="s">
        <v>270</v>
      </c>
      <c r="C66" s="283" t="s">
        <v>304</v>
      </c>
      <c r="D66" s="118" t="s">
        <v>125</v>
      </c>
      <c r="E66" s="146" t="s">
        <v>63</v>
      </c>
      <c r="F66" s="146" t="s">
        <v>63</v>
      </c>
      <c r="G66" s="118">
        <v>1945</v>
      </c>
      <c r="H66" s="274">
        <v>1307000</v>
      </c>
      <c r="I66" s="236" t="s">
        <v>299</v>
      </c>
      <c r="J66" s="240"/>
      <c r="K66" s="298" t="s">
        <v>411</v>
      </c>
      <c r="L66" s="284" t="s">
        <v>271</v>
      </c>
      <c r="M66" s="285" t="s">
        <v>272</v>
      </c>
      <c r="N66" s="285" t="s">
        <v>273</v>
      </c>
      <c r="O66" s="19"/>
      <c r="P66" s="19"/>
      <c r="Q66" s="237" t="s">
        <v>108</v>
      </c>
      <c r="R66" s="237"/>
      <c r="S66" s="237"/>
      <c r="T66" s="237"/>
      <c r="U66" s="237"/>
      <c r="V66" s="237"/>
      <c r="W66" s="54">
        <v>310</v>
      </c>
      <c r="X66" s="119"/>
      <c r="Y66" s="119"/>
      <c r="Z66" s="119"/>
    </row>
    <row r="67" spans="1:26" ht="33" customHeight="1">
      <c r="A67" s="118" t="s">
        <v>139</v>
      </c>
      <c r="B67" s="120" t="s">
        <v>276</v>
      </c>
      <c r="C67" s="124" t="s">
        <v>302</v>
      </c>
      <c r="D67" s="118" t="s">
        <v>125</v>
      </c>
      <c r="E67" s="118" t="s">
        <v>63</v>
      </c>
      <c r="F67" s="118" t="s">
        <v>63</v>
      </c>
      <c r="G67" s="118" t="s">
        <v>244</v>
      </c>
      <c r="H67" s="274">
        <v>80000</v>
      </c>
      <c r="I67" s="236" t="s">
        <v>931</v>
      </c>
      <c r="J67" s="236"/>
      <c r="K67" s="298" t="s">
        <v>413</v>
      </c>
      <c r="L67" s="54" t="s">
        <v>101</v>
      </c>
      <c r="M67" s="238" t="s">
        <v>305</v>
      </c>
      <c r="N67" s="238" t="s">
        <v>273</v>
      </c>
      <c r="O67" s="19"/>
      <c r="P67" s="19"/>
      <c r="Q67" s="237" t="s">
        <v>108</v>
      </c>
      <c r="R67" s="237" t="s">
        <v>108</v>
      </c>
      <c r="S67" s="237" t="s">
        <v>108</v>
      </c>
      <c r="T67" s="237" t="s">
        <v>108</v>
      </c>
      <c r="U67" s="237" t="s">
        <v>69</v>
      </c>
      <c r="V67" s="237" t="s">
        <v>108</v>
      </c>
      <c r="W67" s="54"/>
      <c r="X67" s="119"/>
      <c r="Y67" s="119"/>
      <c r="Z67" s="119"/>
    </row>
    <row r="68" spans="1:26" ht="33" customHeight="1">
      <c r="A68" s="118" t="s">
        <v>140</v>
      </c>
      <c r="B68" s="120" t="s">
        <v>982</v>
      </c>
      <c r="C68" s="241" t="s">
        <v>237</v>
      </c>
      <c r="D68" s="118" t="s">
        <v>109</v>
      </c>
      <c r="E68" s="118" t="s">
        <v>109</v>
      </c>
      <c r="F68" s="118" t="s">
        <v>109</v>
      </c>
      <c r="G68" s="54" t="s">
        <v>246</v>
      </c>
      <c r="H68" s="233">
        <v>63470</v>
      </c>
      <c r="I68" s="236" t="s">
        <v>100</v>
      </c>
      <c r="J68" s="238"/>
      <c r="K68" s="298" t="s">
        <v>410</v>
      </c>
      <c r="L68" s="54" t="s">
        <v>240</v>
      </c>
      <c r="M68" s="119"/>
      <c r="N68" s="119"/>
      <c r="O68" s="19"/>
      <c r="P68" s="19"/>
      <c r="Q68" s="54"/>
      <c r="R68" s="54"/>
      <c r="S68" s="54"/>
      <c r="T68" s="54"/>
      <c r="U68" s="54"/>
      <c r="V68" s="54"/>
      <c r="W68" s="119"/>
      <c r="X68" s="119"/>
      <c r="Y68" s="119"/>
      <c r="Z68" s="119"/>
    </row>
    <row r="69" spans="1:26" ht="33" customHeight="1">
      <c r="A69" s="118" t="s">
        <v>141</v>
      </c>
      <c r="B69" s="120" t="s">
        <v>981</v>
      </c>
      <c r="C69" s="241" t="s">
        <v>237</v>
      </c>
      <c r="D69" s="118" t="s">
        <v>109</v>
      </c>
      <c r="E69" s="118" t="s">
        <v>109</v>
      </c>
      <c r="F69" s="118" t="s">
        <v>109</v>
      </c>
      <c r="G69" s="54" t="s">
        <v>246</v>
      </c>
      <c r="H69" s="233">
        <v>44570</v>
      </c>
      <c r="I69" s="236" t="s">
        <v>100</v>
      </c>
      <c r="J69" s="238"/>
      <c r="K69" s="298" t="s">
        <v>409</v>
      </c>
      <c r="L69" s="54" t="s">
        <v>240</v>
      </c>
      <c r="M69" s="119"/>
      <c r="N69" s="119"/>
      <c r="O69" s="19"/>
      <c r="P69" s="19"/>
      <c r="Q69" s="54"/>
      <c r="R69" s="54"/>
      <c r="S69" s="54"/>
      <c r="T69" s="54"/>
      <c r="U69" s="54"/>
      <c r="V69" s="54"/>
      <c r="W69" s="119"/>
      <c r="X69" s="119"/>
      <c r="Y69" s="119"/>
      <c r="Z69" s="119"/>
    </row>
    <row r="70" spans="1:26" ht="33" customHeight="1">
      <c r="A70" s="118" t="s">
        <v>142</v>
      </c>
      <c r="B70" s="120" t="s">
        <v>980</v>
      </c>
      <c r="C70" s="241" t="s">
        <v>237</v>
      </c>
      <c r="D70" s="118" t="s">
        <v>109</v>
      </c>
      <c r="E70" s="118" t="s">
        <v>109</v>
      </c>
      <c r="F70" s="118" t="s">
        <v>109</v>
      </c>
      <c r="G70" s="54" t="s">
        <v>246</v>
      </c>
      <c r="H70" s="233">
        <v>44570</v>
      </c>
      <c r="I70" s="236" t="s">
        <v>100</v>
      </c>
      <c r="J70" s="238"/>
      <c r="K70" s="298" t="s">
        <v>408</v>
      </c>
      <c r="L70" s="54" t="s">
        <v>240</v>
      </c>
      <c r="M70" s="119"/>
      <c r="N70" s="119"/>
      <c r="O70" s="19"/>
      <c r="P70" s="19"/>
      <c r="Q70" s="54"/>
      <c r="R70" s="54"/>
      <c r="S70" s="54"/>
      <c r="T70" s="54"/>
      <c r="U70" s="54"/>
      <c r="V70" s="54"/>
      <c r="W70" s="119"/>
      <c r="X70" s="119"/>
      <c r="Y70" s="119"/>
      <c r="Z70" s="119"/>
    </row>
    <row r="71" spans="1:26" ht="33" customHeight="1">
      <c r="A71" s="118" t="s">
        <v>143</v>
      </c>
      <c r="B71" s="120" t="s">
        <v>979</v>
      </c>
      <c r="C71" s="241" t="s">
        <v>237</v>
      </c>
      <c r="D71" s="118" t="s">
        <v>109</v>
      </c>
      <c r="E71" s="118" t="s">
        <v>109</v>
      </c>
      <c r="F71" s="118" t="s">
        <v>109</v>
      </c>
      <c r="G71" s="54" t="s">
        <v>246</v>
      </c>
      <c r="H71" s="233">
        <v>27860</v>
      </c>
      <c r="I71" s="236" t="s">
        <v>100</v>
      </c>
      <c r="J71" s="238"/>
      <c r="K71" s="298" t="s">
        <v>407</v>
      </c>
      <c r="L71" s="54" t="s">
        <v>240</v>
      </c>
      <c r="M71" s="119"/>
      <c r="N71" s="119"/>
      <c r="O71" s="19"/>
      <c r="P71" s="19"/>
      <c r="Q71" s="54"/>
      <c r="R71" s="54"/>
      <c r="S71" s="54"/>
      <c r="T71" s="54"/>
      <c r="U71" s="54"/>
      <c r="V71" s="54"/>
      <c r="W71" s="119"/>
      <c r="X71" s="119"/>
      <c r="Y71" s="119"/>
      <c r="Z71" s="119"/>
    </row>
    <row r="72" spans="1:26" ht="33" customHeight="1">
      <c r="A72" s="118" t="s">
        <v>144</v>
      </c>
      <c r="B72" s="120" t="s">
        <v>978</v>
      </c>
      <c r="C72" s="241" t="s">
        <v>237</v>
      </c>
      <c r="D72" s="118" t="s">
        <v>109</v>
      </c>
      <c r="E72" s="118" t="s">
        <v>109</v>
      </c>
      <c r="F72" s="118" t="s">
        <v>109</v>
      </c>
      <c r="G72" s="54" t="s">
        <v>246</v>
      </c>
      <c r="H72" s="233">
        <v>27860</v>
      </c>
      <c r="I72" s="236" t="s">
        <v>100</v>
      </c>
      <c r="J72" s="238"/>
      <c r="K72" s="298" t="s">
        <v>406</v>
      </c>
      <c r="L72" s="54" t="s">
        <v>240</v>
      </c>
      <c r="M72" s="119"/>
      <c r="N72" s="119"/>
      <c r="O72" s="19"/>
      <c r="P72" s="19"/>
      <c r="Q72" s="54"/>
      <c r="R72" s="54"/>
      <c r="S72" s="54"/>
      <c r="T72" s="54"/>
      <c r="U72" s="54"/>
      <c r="V72" s="54"/>
      <c r="W72" s="119"/>
      <c r="X72" s="119"/>
      <c r="Y72" s="119"/>
      <c r="Z72" s="119"/>
    </row>
    <row r="73" spans="1:26" ht="33" customHeight="1">
      <c r="A73" s="118" t="s">
        <v>145</v>
      </c>
      <c r="B73" s="120" t="s">
        <v>977</v>
      </c>
      <c r="C73" s="241" t="s">
        <v>237</v>
      </c>
      <c r="D73" s="118" t="s">
        <v>109</v>
      </c>
      <c r="E73" s="118" t="s">
        <v>109</v>
      </c>
      <c r="F73" s="118" t="s">
        <v>109</v>
      </c>
      <c r="G73" s="54" t="s">
        <v>246</v>
      </c>
      <c r="H73" s="233">
        <v>27860</v>
      </c>
      <c r="I73" s="236" t="s">
        <v>100</v>
      </c>
      <c r="J73" s="238"/>
      <c r="K73" s="298" t="s">
        <v>405</v>
      </c>
      <c r="L73" s="54" t="s">
        <v>240</v>
      </c>
      <c r="M73" s="119"/>
      <c r="N73" s="119"/>
      <c r="O73" s="19"/>
      <c r="P73" s="19"/>
      <c r="Q73" s="54"/>
      <c r="R73" s="54"/>
      <c r="S73" s="54"/>
      <c r="T73" s="54"/>
      <c r="U73" s="54"/>
      <c r="V73" s="54"/>
      <c r="W73" s="119"/>
      <c r="X73" s="119"/>
      <c r="Y73" s="119"/>
      <c r="Z73" s="119"/>
    </row>
    <row r="74" spans="1:26" ht="33" customHeight="1">
      <c r="A74" s="118" t="s">
        <v>146</v>
      </c>
      <c r="B74" s="120" t="s">
        <v>976</v>
      </c>
      <c r="C74" s="241" t="s">
        <v>237</v>
      </c>
      <c r="D74" s="118" t="s">
        <v>109</v>
      </c>
      <c r="E74" s="118" t="s">
        <v>109</v>
      </c>
      <c r="F74" s="118" t="s">
        <v>109</v>
      </c>
      <c r="G74" s="54" t="s">
        <v>246</v>
      </c>
      <c r="H74" s="233">
        <v>31140</v>
      </c>
      <c r="I74" s="236" t="s">
        <v>100</v>
      </c>
      <c r="J74" s="238"/>
      <c r="K74" s="298" t="s">
        <v>404</v>
      </c>
      <c r="L74" s="54" t="s">
        <v>240</v>
      </c>
      <c r="M74" s="119"/>
      <c r="N74" s="119"/>
      <c r="O74" s="19"/>
      <c r="P74" s="19"/>
      <c r="Q74" s="54"/>
      <c r="R74" s="54"/>
      <c r="S74" s="54"/>
      <c r="T74" s="54"/>
      <c r="U74" s="54"/>
      <c r="V74" s="54"/>
      <c r="W74" s="119"/>
      <c r="X74" s="119"/>
      <c r="Y74" s="119"/>
      <c r="Z74" s="119"/>
    </row>
    <row r="75" spans="1:26" ht="33" customHeight="1">
      <c r="A75" s="118" t="s">
        <v>147</v>
      </c>
      <c r="B75" s="120" t="s">
        <v>975</v>
      </c>
      <c r="C75" s="241" t="s">
        <v>237</v>
      </c>
      <c r="D75" s="118" t="s">
        <v>109</v>
      </c>
      <c r="E75" s="118" t="s">
        <v>109</v>
      </c>
      <c r="F75" s="118" t="s">
        <v>109</v>
      </c>
      <c r="G75" s="54" t="s">
        <v>246</v>
      </c>
      <c r="H75" s="233">
        <v>16700</v>
      </c>
      <c r="I75" s="236" t="s">
        <v>100</v>
      </c>
      <c r="J75" s="238"/>
      <c r="K75" s="298" t="s">
        <v>403</v>
      </c>
      <c r="L75" s="54" t="s">
        <v>240</v>
      </c>
      <c r="M75" s="119"/>
      <c r="N75" s="119"/>
      <c r="O75" s="19"/>
      <c r="P75" s="19"/>
      <c r="Q75" s="54"/>
      <c r="R75" s="54"/>
      <c r="S75" s="54"/>
      <c r="T75" s="54"/>
      <c r="U75" s="54"/>
      <c r="V75" s="54"/>
      <c r="W75" s="119"/>
      <c r="X75" s="119"/>
      <c r="Y75" s="119"/>
      <c r="Z75" s="119"/>
    </row>
    <row r="76" spans="1:26" ht="33" customHeight="1">
      <c r="A76" s="118" t="s">
        <v>148</v>
      </c>
      <c r="B76" s="120" t="s">
        <v>974</v>
      </c>
      <c r="C76" s="241" t="s">
        <v>237</v>
      </c>
      <c r="D76" s="118" t="s">
        <v>109</v>
      </c>
      <c r="E76" s="118" t="s">
        <v>109</v>
      </c>
      <c r="F76" s="118" t="s">
        <v>109</v>
      </c>
      <c r="G76" s="54" t="s">
        <v>246</v>
      </c>
      <c r="H76" s="233">
        <v>64470</v>
      </c>
      <c r="I76" s="236" t="s">
        <v>100</v>
      </c>
      <c r="J76" s="238"/>
      <c r="K76" s="298" t="s">
        <v>391</v>
      </c>
      <c r="L76" s="54" t="s">
        <v>240</v>
      </c>
      <c r="M76" s="119"/>
      <c r="N76" s="119"/>
      <c r="O76" s="19"/>
      <c r="P76" s="19"/>
      <c r="Q76" s="54"/>
      <c r="R76" s="54"/>
      <c r="S76" s="54"/>
      <c r="T76" s="54"/>
      <c r="U76" s="54"/>
      <c r="V76" s="54"/>
      <c r="W76" s="119"/>
      <c r="X76" s="119"/>
      <c r="Y76" s="119"/>
      <c r="Z76" s="119"/>
    </row>
    <row r="77" spans="1:26" ht="33" customHeight="1">
      <c r="A77" s="118" t="s">
        <v>149</v>
      </c>
      <c r="B77" s="120" t="s">
        <v>973</v>
      </c>
      <c r="C77" s="241" t="s">
        <v>237</v>
      </c>
      <c r="D77" s="118" t="s">
        <v>109</v>
      </c>
      <c r="E77" s="118" t="s">
        <v>109</v>
      </c>
      <c r="F77" s="118" t="s">
        <v>109</v>
      </c>
      <c r="G77" s="54" t="s">
        <v>246</v>
      </c>
      <c r="H77" s="233">
        <v>31740</v>
      </c>
      <c r="I77" s="236" t="s">
        <v>100</v>
      </c>
      <c r="J77" s="238"/>
      <c r="K77" s="298" t="s">
        <v>390</v>
      </c>
      <c r="L77" s="54" t="s">
        <v>240</v>
      </c>
      <c r="M77" s="119"/>
      <c r="N77" s="119"/>
      <c r="O77" s="19"/>
      <c r="P77" s="19"/>
      <c r="Q77" s="54"/>
      <c r="R77" s="54"/>
      <c r="S77" s="54"/>
      <c r="T77" s="54"/>
      <c r="U77" s="54"/>
      <c r="V77" s="54"/>
      <c r="W77" s="119"/>
      <c r="X77" s="119"/>
      <c r="Y77" s="119"/>
      <c r="Z77" s="119"/>
    </row>
    <row r="78" spans="1:26" ht="33" customHeight="1">
      <c r="A78" s="118" t="s">
        <v>150</v>
      </c>
      <c r="B78" s="120" t="s">
        <v>972</v>
      </c>
      <c r="C78" s="241" t="s">
        <v>237</v>
      </c>
      <c r="D78" s="118" t="s">
        <v>109</v>
      </c>
      <c r="E78" s="118" t="s">
        <v>109</v>
      </c>
      <c r="F78" s="118" t="s">
        <v>109</v>
      </c>
      <c r="G78" s="54" t="s">
        <v>246</v>
      </c>
      <c r="H78" s="233">
        <v>16700</v>
      </c>
      <c r="I78" s="236" t="s">
        <v>100</v>
      </c>
      <c r="J78" s="238"/>
      <c r="K78" s="298" t="s">
        <v>389</v>
      </c>
      <c r="L78" s="54" t="s">
        <v>240</v>
      </c>
      <c r="M78" s="119"/>
      <c r="N78" s="119"/>
      <c r="O78" s="19"/>
      <c r="P78" s="19"/>
      <c r="Q78" s="54"/>
      <c r="R78" s="54"/>
      <c r="S78" s="54"/>
      <c r="T78" s="54"/>
      <c r="U78" s="54"/>
      <c r="V78" s="54"/>
      <c r="W78" s="119"/>
      <c r="X78" s="119"/>
      <c r="Y78" s="119"/>
      <c r="Z78" s="119"/>
    </row>
    <row r="79" spans="1:26" ht="33" customHeight="1">
      <c r="A79" s="118" t="s">
        <v>151</v>
      </c>
      <c r="B79" s="120" t="s">
        <v>971</v>
      </c>
      <c r="C79" s="241" t="s">
        <v>237</v>
      </c>
      <c r="D79" s="118" t="s">
        <v>109</v>
      </c>
      <c r="E79" s="118" t="s">
        <v>109</v>
      </c>
      <c r="F79" s="118" t="s">
        <v>109</v>
      </c>
      <c r="G79" s="54" t="s">
        <v>246</v>
      </c>
      <c r="H79" s="233">
        <v>16700</v>
      </c>
      <c r="I79" s="236" t="s">
        <v>100</v>
      </c>
      <c r="J79" s="238"/>
      <c r="K79" s="298" t="s">
        <v>388</v>
      </c>
      <c r="L79" s="54" t="s">
        <v>240</v>
      </c>
      <c r="M79" s="119"/>
      <c r="N79" s="119"/>
      <c r="O79" s="19"/>
      <c r="P79" s="19"/>
      <c r="Q79" s="54"/>
      <c r="R79" s="54"/>
      <c r="S79" s="54"/>
      <c r="T79" s="54"/>
      <c r="U79" s="54"/>
      <c r="V79" s="54"/>
      <c r="W79" s="119"/>
      <c r="X79" s="119"/>
      <c r="Y79" s="119"/>
      <c r="Z79" s="119"/>
    </row>
    <row r="80" spans="1:26" ht="33" customHeight="1">
      <c r="A80" s="118" t="s">
        <v>152</v>
      </c>
      <c r="B80" s="120" t="s">
        <v>970</v>
      </c>
      <c r="C80" s="241" t="s">
        <v>237</v>
      </c>
      <c r="D80" s="118" t="s">
        <v>109</v>
      </c>
      <c r="E80" s="118" t="s">
        <v>109</v>
      </c>
      <c r="F80" s="118" t="s">
        <v>109</v>
      </c>
      <c r="G80" s="54" t="s">
        <v>246</v>
      </c>
      <c r="H80" s="233">
        <v>16700</v>
      </c>
      <c r="I80" s="236" t="s">
        <v>100</v>
      </c>
      <c r="J80" s="238"/>
      <c r="K80" s="298" t="s">
        <v>387</v>
      </c>
      <c r="L80" s="54" t="s">
        <v>240</v>
      </c>
      <c r="M80" s="119"/>
      <c r="N80" s="119"/>
      <c r="O80" s="19"/>
      <c r="P80" s="19"/>
      <c r="Q80" s="54"/>
      <c r="R80" s="54"/>
      <c r="S80" s="54"/>
      <c r="T80" s="54"/>
      <c r="U80" s="54"/>
      <c r="V80" s="54"/>
      <c r="W80" s="119"/>
      <c r="X80" s="119"/>
      <c r="Y80" s="119"/>
      <c r="Z80" s="119"/>
    </row>
    <row r="81" spans="1:26" ht="33" customHeight="1">
      <c r="A81" s="118" t="s">
        <v>153</v>
      </c>
      <c r="B81" s="120" t="s">
        <v>969</v>
      </c>
      <c r="C81" s="241" t="s">
        <v>237</v>
      </c>
      <c r="D81" s="118" t="s">
        <v>109</v>
      </c>
      <c r="E81" s="118" t="s">
        <v>109</v>
      </c>
      <c r="F81" s="118" t="s">
        <v>109</v>
      </c>
      <c r="G81" s="54" t="s">
        <v>246</v>
      </c>
      <c r="H81" s="233">
        <v>16700</v>
      </c>
      <c r="I81" s="236" t="s">
        <v>100</v>
      </c>
      <c r="J81" s="238"/>
      <c r="K81" s="298" t="s">
        <v>386</v>
      </c>
      <c r="L81" s="54" t="s">
        <v>240</v>
      </c>
      <c r="M81" s="119"/>
      <c r="N81" s="119"/>
      <c r="O81" s="19"/>
      <c r="P81" s="19"/>
      <c r="Q81" s="54"/>
      <c r="R81" s="54"/>
      <c r="S81" s="54"/>
      <c r="T81" s="54"/>
      <c r="U81" s="54"/>
      <c r="V81" s="54"/>
      <c r="W81" s="119"/>
      <c r="X81" s="119"/>
      <c r="Y81" s="119"/>
      <c r="Z81" s="119"/>
    </row>
    <row r="82" spans="1:26" ht="33" customHeight="1">
      <c r="A82" s="118" t="s">
        <v>260</v>
      </c>
      <c r="B82" s="120" t="s">
        <v>968</v>
      </c>
      <c r="C82" s="241" t="s">
        <v>237</v>
      </c>
      <c r="D82" s="118" t="s">
        <v>109</v>
      </c>
      <c r="E82" s="118" t="s">
        <v>109</v>
      </c>
      <c r="F82" s="118" t="s">
        <v>109</v>
      </c>
      <c r="G82" s="54" t="s">
        <v>246</v>
      </c>
      <c r="H82" s="233">
        <v>22280</v>
      </c>
      <c r="I82" s="236" t="s">
        <v>100</v>
      </c>
      <c r="J82" s="238"/>
      <c r="K82" s="298" t="s">
        <v>400</v>
      </c>
      <c r="L82" s="54" t="s">
        <v>240</v>
      </c>
      <c r="M82" s="119"/>
      <c r="N82" s="119"/>
      <c r="O82" s="19"/>
      <c r="P82" s="19"/>
      <c r="Q82" s="54"/>
      <c r="R82" s="54"/>
      <c r="S82" s="54"/>
      <c r="T82" s="54"/>
      <c r="U82" s="54"/>
      <c r="V82" s="54"/>
      <c r="W82" s="119"/>
      <c r="X82" s="119"/>
      <c r="Y82" s="119"/>
      <c r="Z82" s="119"/>
    </row>
    <row r="83" spans="1:26" ht="33" customHeight="1">
      <c r="A83" s="118" t="s">
        <v>261</v>
      </c>
      <c r="B83" s="120" t="s">
        <v>967</v>
      </c>
      <c r="C83" s="241" t="s">
        <v>237</v>
      </c>
      <c r="D83" s="118" t="s">
        <v>109</v>
      </c>
      <c r="E83" s="118" t="s">
        <v>109</v>
      </c>
      <c r="F83" s="118" t="s">
        <v>109</v>
      </c>
      <c r="G83" s="54" t="s">
        <v>246</v>
      </c>
      <c r="H83" s="233">
        <v>13405.77</v>
      </c>
      <c r="I83" s="236" t="s">
        <v>100</v>
      </c>
      <c r="J83" s="238"/>
      <c r="K83" s="298" t="s">
        <v>402</v>
      </c>
      <c r="L83" s="54" t="s">
        <v>240</v>
      </c>
      <c r="M83" s="119"/>
      <c r="N83" s="119"/>
      <c r="O83" s="19"/>
      <c r="P83" s="19"/>
      <c r="Q83" s="54"/>
      <c r="R83" s="54"/>
      <c r="S83" s="54"/>
      <c r="T83" s="54"/>
      <c r="U83" s="54"/>
      <c r="V83" s="54"/>
      <c r="W83" s="119"/>
      <c r="X83" s="119"/>
      <c r="Y83" s="119"/>
      <c r="Z83" s="119"/>
    </row>
    <row r="84" spans="1:26" ht="33" customHeight="1">
      <c r="A84" s="118" t="s">
        <v>262</v>
      </c>
      <c r="B84" s="120" t="s">
        <v>966</v>
      </c>
      <c r="C84" s="241" t="s">
        <v>237</v>
      </c>
      <c r="D84" s="118" t="s">
        <v>109</v>
      </c>
      <c r="E84" s="118" t="s">
        <v>109</v>
      </c>
      <c r="F84" s="118" t="s">
        <v>109</v>
      </c>
      <c r="G84" s="54" t="s">
        <v>246</v>
      </c>
      <c r="H84" s="233">
        <v>27860</v>
      </c>
      <c r="I84" s="236" t="s">
        <v>100</v>
      </c>
      <c r="J84" s="238"/>
      <c r="K84" s="298" t="s">
        <v>401</v>
      </c>
      <c r="L84" s="54" t="s">
        <v>240</v>
      </c>
      <c r="M84" s="119"/>
      <c r="N84" s="119"/>
      <c r="O84" s="19"/>
      <c r="P84" s="19"/>
      <c r="Q84" s="54"/>
      <c r="R84" s="54"/>
      <c r="S84" s="54"/>
      <c r="T84" s="54"/>
      <c r="U84" s="54"/>
      <c r="V84" s="54"/>
      <c r="W84" s="119"/>
      <c r="X84" s="119"/>
      <c r="Y84" s="119"/>
      <c r="Z84" s="119"/>
    </row>
    <row r="85" spans="1:26" ht="33" customHeight="1">
      <c r="A85" s="118" t="s">
        <v>263</v>
      </c>
      <c r="B85" s="120" t="s">
        <v>965</v>
      </c>
      <c r="C85" s="241" t="s">
        <v>237</v>
      </c>
      <c r="D85" s="118" t="s">
        <v>109</v>
      </c>
      <c r="E85" s="118" t="s">
        <v>109</v>
      </c>
      <c r="F85" s="118" t="s">
        <v>109</v>
      </c>
      <c r="G85" s="54" t="s">
        <v>246</v>
      </c>
      <c r="H85" s="233">
        <v>13405.77</v>
      </c>
      <c r="I85" s="236" t="s">
        <v>100</v>
      </c>
      <c r="J85" s="238"/>
      <c r="K85" s="298" t="s">
        <v>400</v>
      </c>
      <c r="L85" s="54" t="s">
        <v>240</v>
      </c>
      <c r="M85" s="119"/>
      <c r="N85" s="119"/>
      <c r="O85" s="19"/>
      <c r="P85" s="19"/>
      <c r="Q85" s="54"/>
      <c r="R85" s="54"/>
      <c r="S85" s="54"/>
      <c r="T85" s="54"/>
      <c r="U85" s="54"/>
      <c r="V85" s="54"/>
      <c r="W85" s="119"/>
      <c r="X85" s="119"/>
      <c r="Y85" s="119"/>
      <c r="Z85" s="119"/>
    </row>
    <row r="86" spans="1:26" ht="33" customHeight="1">
      <c r="A86" s="118" t="s">
        <v>264</v>
      </c>
      <c r="B86" s="120" t="s">
        <v>964</v>
      </c>
      <c r="C86" s="241" t="s">
        <v>237</v>
      </c>
      <c r="D86" s="118" t="s">
        <v>109</v>
      </c>
      <c r="E86" s="118" t="s">
        <v>109</v>
      </c>
      <c r="F86" s="118" t="s">
        <v>109</v>
      </c>
      <c r="G86" s="54" t="s">
        <v>246</v>
      </c>
      <c r="H86" s="233">
        <v>20000</v>
      </c>
      <c r="I86" s="236" t="s">
        <v>100</v>
      </c>
      <c r="J86" s="238"/>
      <c r="K86" s="298" t="s">
        <v>399</v>
      </c>
      <c r="L86" s="54" t="s">
        <v>240</v>
      </c>
      <c r="M86" s="119"/>
      <c r="N86" s="119"/>
      <c r="O86" s="19"/>
      <c r="P86" s="19"/>
      <c r="Q86" s="54"/>
      <c r="R86" s="54"/>
      <c r="S86" s="54"/>
      <c r="T86" s="54"/>
      <c r="U86" s="54"/>
      <c r="V86" s="54"/>
      <c r="W86" s="119"/>
      <c r="X86" s="119"/>
      <c r="Y86" s="119"/>
      <c r="Z86" s="119"/>
    </row>
    <row r="87" spans="1:26" ht="33" customHeight="1">
      <c r="A87" s="118" t="s">
        <v>265</v>
      </c>
      <c r="B87" s="120" t="s">
        <v>963</v>
      </c>
      <c r="C87" s="241" t="s">
        <v>237</v>
      </c>
      <c r="D87" s="118" t="s">
        <v>109</v>
      </c>
      <c r="E87" s="118" t="s">
        <v>109</v>
      </c>
      <c r="F87" s="118" t="s">
        <v>109</v>
      </c>
      <c r="G87" s="54" t="s">
        <v>246</v>
      </c>
      <c r="H87" s="233">
        <v>7007.17</v>
      </c>
      <c r="I87" s="236" t="s">
        <v>100</v>
      </c>
      <c r="J87" s="238"/>
      <c r="K87" s="298" t="s">
        <v>398</v>
      </c>
      <c r="L87" s="54" t="s">
        <v>240</v>
      </c>
      <c r="M87" s="119"/>
      <c r="N87" s="119"/>
      <c r="O87" s="19"/>
      <c r="P87" s="19"/>
      <c r="Q87" s="54"/>
      <c r="R87" s="54"/>
      <c r="S87" s="54"/>
      <c r="T87" s="54"/>
      <c r="U87" s="54"/>
      <c r="V87" s="54"/>
      <c r="W87" s="119"/>
      <c r="X87" s="119"/>
      <c r="Y87" s="119"/>
      <c r="Z87" s="119"/>
    </row>
    <row r="88" spans="1:26" ht="33" customHeight="1">
      <c r="A88" s="118" t="s">
        <v>266</v>
      </c>
      <c r="B88" s="120" t="s">
        <v>962</v>
      </c>
      <c r="C88" s="241" t="s">
        <v>237</v>
      </c>
      <c r="D88" s="118" t="s">
        <v>109</v>
      </c>
      <c r="E88" s="118" t="s">
        <v>109</v>
      </c>
      <c r="F88" s="118" t="s">
        <v>109</v>
      </c>
      <c r="G88" s="54" t="s">
        <v>246</v>
      </c>
      <c r="H88" s="233">
        <v>18615.17</v>
      </c>
      <c r="I88" s="236" t="s">
        <v>100</v>
      </c>
      <c r="J88" s="238"/>
      <c r="K88" s="298" t="s">
        <v>383</v>
      </c>
      <c r="L88" s="54" t="s">
        <v>240</v>
      </c>
      <c r="M88" s="119"/>
      <c r="N88" s="119"/>
      <c r="O88" s="19"/>
      <c r="P88" s="19"/>
      <c r="Q88" s="54"/>
      <c r="R88" s="54"/>
      <c r="S88" s="54"/>
      <c r="T88" s="54"/>
      <c r="U88" s="54"/>
      <c r="V88" s="54"/>
      <c r="W88" s="119"/>
      <c r="X88" s="119"/>
      <c r="Y88" s="119"/>
      <c r="Z88" s="119"/>
    </row>
    <row r="89" spans="1:26" ht="33" customHeight="1">
      <c r="A89" s="118" t="s">
        <v>267</v>
      </c>
      <c r="B89" s="120" t="s">
        <v>961</v>
      </c>
      <c r="C89" s="241" t="s">
        <v>237</v>
      </c>
      <c r="D89" s="118" t="s">
        <v>109</v>
      </c>
      <c r="E89" s="118" t="s">
        <v>109</v>
      </c>
      <c r="F89" s="118" t="s">
        <v>109</v>
      </c>
      <c r="G89" s="54" t="s">
        <v>246</v>
      </c>
      <c r="H89" s="233">
        <v>23850</v>
      </c>
      <c r="I89" s="236" t="s">
        <v>100</v>
      </c>
      <c r="J89" s="238"/>
      <c r="K89" s="298" t="s">
        <v>385</v>
      </c>
      <c r="L89" s="54" t="s">
        <v>240</v>
      </c>
      <c r="M89" s="119"/>
      <c r="N89" s="119"/>
      <c r="O89" s="19"/>
      <c r="P89" s="19"/>
      <c r="Q89" s="54"/>
      <c r="R89" s="54"/>
      <c r="S89" s="54"/>
      <c r="T89" s="54"/>
      <c r="U89" s="54"/>
      <c r="V89" s="54"/>
      <c r="W89" s="119"/>
      <c r="X89" s="119"/>
      <c r="Y89" s="119"/>
      <c r="Z89" s="119"/>
    </row>
    <row r="90" spans="1:26" ht="39.75" customHeight="1">
      <c r="A90" s="118" t="s">
        <v>274</v>
      </c>
      <c r="B90" s="120" t="s">
        <v>960</v>
      </c>
      <c r="C90" s="241" t="s">
        <v>237</v>
      </c>
      <c r="D90" s="118" t="s">
        <v>109</v>
      </c>
      <c r="E90" s="118" t="s">
        <v>109</v>
      </c>
      <c r="F90" s="118" t="s">
        <v>109</v>
      </c>
      <c r="G90" s="54">
        <v>2023</v>
      </c>
      <c r="H90" s="274">
        <v>473900.23</v>
      </c>
      <c r="I90" s="275" t="s">
        <v>100</v>
      </c>
      <c r="J90" s="238"/>
      <c r="K90" s="298" t="s">
        <v>898</v>
      </c>
      <c r="L90" s="54" t="s">
        <v>240</v>
      </c>
      <c r="M90" s="119"/>
      <c r="N90" s="119"/>
      <c r="O90" s="19"/>
      <c r="P90" s="19"/>
      <c r="Q90" s="54"/>
      <c r="R90" s="54"/>
      <c r="S90" s="54"/>
      <c r="T90" s="54"/>
      <c r="U90" s="54"/>
      <c r="V90" s="54"/>
      <c r="W90" s="119"/>
      <c r="X90" s="119"/>
      <c r="Y90" s="119"/>
      <c r="Z90" s="119"/>
    </row>
    <row r="91" spans="1:26" ht="33" customHeight="1">
      <c r="A91" s="118" t="s">
        <v>301</v>
      </c>
      <c r="B91" s="120" t="s">
        <v>349</v>
      </c>
      <c r="C91" s="124" t="s">
        <v>238</v>
      </c>
      <c r="D91" s="146" t="s">
        <v>125</v>
      </c>
      <c r="E91" s="146" t="s">
        <v>63</v>
      </c>
      <c r="F91" s="146" t="s">
        <v>63</v>
      </c>
      <c r="G91" s="146">
        <v>2010</v>
      </c>
      <c r="H91" s="274">
        <v>1349000</v>
      </c>
      <c r="I91" s="236" t="s">
        <v>299</v>
      </c>
      <c r="J91" s="234" t="s">
        <v>364</v>
      </c>
      <c r="K91" s="298" t="s">
        <v>930</v>
      </c>
      <c r="L91" s="199" t="s">
        <v>365</v>
      </c>
      <c r="M91" s="199" t="s">
        <v>353</v>
      </c>
      <c r="N91" s="199" t="s">
        <v>273</v>
      </c>
      <c r="O91" s="19"/>
      <c r="P91" s="242"/>
      <c r="Q91" s="237" t="s">
        <v>108</v>
      </c>
      <c r="R91" s="237" t="s">
        <v>108</v>
      </c>
      <c r="S91" s="237" t="s">
        <v>108</v>
      </c>
      <c r="T91" s="237" t="s">
        <v>108</v>
      </c>
      <c r="U91" s="237" t="s">
        <v>108</v>
      </c>
      <c r="V91" s="237" t="s">
        <v>108</v>
      </c>
      <c r="W91" s="212">
        <v>240.8</v>
      </c>
      <c r="X91" s="212">
        <v>1</v>
      </c>
      <c r="Y91" s="212" t="s">
        <v>63</v>
      </c>
      <c r="Z91" s="212" t="s">
        <v>63</v>
      </c>
    </row>
    <row r="92" spans="1:26" ht="33" customHeight="1">
      <c r="A92" s="118" t="s">
        <v>345</v>
      </c>
      <c r="B92" s="120" t="s">
        <v>350</v>
      </c>
      <c r="C92" s="124" t="s">
        <v>238</v>
      </c>
      <c r="D92" s="146" t="s">
        <v>125</v>
      </c>
      <c r="E92" s="146" t="s">
        <v>63</v>
      </c>
      <c r="F92" s="146" t="s">
        <v>63</v>
      </c>
      <c r="G92" s="146" t="s">
        <v>244</v>
      </c>
      <c r="H92" s="274">
        <v>1042000</v>
      </c>
      <c r="I92" s="236" t="s">
        <v>299</v>
      </c>
      <c r="J92" s="234" t="s">
        <v>366</v>
      </c>
      <c r="K92" s="298" t="s">
        <v>384</v>
      </c>
      <c r="L92" s="199" t="s">
        <v>365</v>
      </c>
      <c r="M92" s="199" t="s">
        <v>166</v>
      </c>
      <c r="N92" s="199" t="s">
        <v>273</v>
      </c>
      <c r="O92" s="19"/>
      <c r="P92" s="242" t="s">
        <v>372</v>
      </c>
      <c r="Q92" s="237" t="s">
        <v>108</v>
      </c>
      <c r="R92" s="237" t="s">
        <v>108</v>
      </c>
      <c r="S92" s="237" t="s">
        <v>108</v>
      </c>
      <c r="T92" s="237" t="s">
        <v>108</v>
      </c>
      <c r="U92" s="237" t="s">
        <v>69</v>
      </c>
      <c r="V92" s="237" t="s">
        <v>108</v>
      </c>
      <c r="W92" s="212">
        <v>232.5</v>
      </c>
      <c r="X92" s="212">
        <v>3</v>
      </c>
      <c r="Y92" s="212" t="s">
        <v>125</v>
      </c>
      <c r="Z92" s="212" t="s">
        <v>63</v>
      </c>
    </row>
    <row r="93" spans="1:26" ht="33" customHeight="1">
      <c r="A93" s="118" t="s">
        <v>346</v>
      </c>
      <c r="B93" s="120" t="s">
        <v>351</v>
      </c>
      <c r="C93" s="124" t="s">
        <v>238</v>
      </c>
      <c r="D93" s="146" t="s">
        <v>125</v>
      </c>
      <c r="E93" s="146" t="s">
        <v>63</v>
      </c>
      <c r="F93" s="146" t="s">
        <v>63</v>
      </c>
      <c r="G93" s="146">
        <v>2016</v>
      </c>
      <c r="H93" s="233">
        <v>56026.5</v>
      </c>
      <c r="I93" s="236" t="s">
        <v>100</v>
      </c>
      <c r="J93" s="234"/>
      <c r="K93" s="298" t="s">
        <v>397</v>
      </c>
      <c r="L93" s="199" t="s">
        <v>367</v>
      </c>
      <c r="M93" s="199" t="s">
        <v>368</v>
      </c>
      <c r="N93" s="199" t="s">
        <v>367</v>
      </c>
      <c r="O93" s="19"/>
      <c r="P93" s="242"/>
      <c r="Q93" s="237" t="s">
        <v>108</v>
      </c>
      <c r="R93" s="237" t="s">
        <v>108</v>
      </c>
      <c r="S93" s="237" t="s">
        <v>69</v>
      </c>
      <c r="T93" s="237" t="s">
        <v>108</v>
      </c>
      <c r="U93" s="237" t="s">
        <v>69</v>
      </c>
      <c r="V93" s="237" t="s">
        <v>69</v>
      </c>
      <c r="W93" s="212">
        <v>35</v>
      </c>
      <c r="X93" s="212">
        <v>1</v>
      </c>
      <c r="Y93" s="212" t="s">
        <v>63</v>
      </c>
      <c r="Z93" s="212" t="s">
        <v>63</v>
      </c>
    </row>
    <row r="94" spans="1:26" ht="33" customHeight="1">
      <c r="A94" s="118" t="s">
        <v>347</v>
      </c>
      <c r="B94" s="120" t="s">
        <v>351</v>
      </c>
      <c r="C94" s="124" t="s">
        <v>238</v>
      </c>
      <c r="D94" s="146" t="s">
        <v>125</v>
      </c>
      <c r="E94" s="146" t="s">
        <v>63</v>
      </c>
      <c r="F94" s="146" t="s">
        <v>63</v>
      </c>
      <c r="G94" s="146">
        <v>2016</v>
      </c>
      <c r="H94" s="233">
        <v>56026.5</v>
      </c>
      <c r="I94" s="236" t="s">
        <v>100</v>
      </c>
      <c r="J94" s="234"/>
      <c r="K94" s="298" t="s">
        <v>396</v>
      </c>
      <c r="L94" s="199" t="s">
        <v>367</v>
      </c>
      <c r="M94" s="199" t="s">
        <v>368</v>
      </c>
      <c r="N94" s="199" t="s">
        <v>367</v>
      </c>
      <c r="O94" s="242"/>
      <c r="P94" s="242"/>
      <c r="Q94" s="237" t="s">
        <v>108</v>
      </c>
      <c r="R94" s="237" t="s">
        <v>108</v>
      </c>
      <c r="S94" s="237" t="s">
        <v>69</v>
      </c>
      <c r="T94" s="237" t="s">
        <v>108</v>
      </c>
      <c r="U94" s="237" t="s">
        <v>69</v>
      </c>
      <c r="V94" s="237" t="s">
        <v>69</v>
      </c>
      <c r="W94" s="212">
        <v>35</v>
      </c>
      <c r="X94" s="212">
        <v>1</v>
      </c>
      <c r="Y94" s="212" t="s">
        <v>63</v>
      </c>
      <c r="Z94" s="212" t="s">
        <v>63</v>
      </c>
    </row>
    <row r="95" spans="1:26" ht="33" customHeight="1">
      <c r="A95" s="118" t="s">
        <v>348</v>
      </c>
      <c r="B95" s="120" t="s">
        <v>454</v>
      </c>
      <c r="C95" s="124" t="s">
        <v>236</v>
      </c>
      <c r="D95" s="118" t="s">
        <v>109</v>
      </c>
      <c r="E95" s="118" t="s">
        <v>63</v>
      </c>
      <c r="F95" s="118" t="s">
        <v>63</v>
      </c>
      <c r="G95" s="118">
        <v>2018</v>
      </c>
      <c r="H95" s="233">
        <v>309957.99</v>
      </c>
      <c r="I95" s="236" t="s">
        <v>100</v>
      </c>
      <c r="J95" s="120"/>
      <c r="K95" s="124" t="s">
        <v>455</v>
      </c>
      <c r="L95" s="120" t="s">
        <v>241</v>
      </c>
      <c r="M95" s="212"/>
      <c r="N95" s="212"/>
      <c r="O95" s="242"/>
      <c r="P95" s="242"/>
      <c r="Q95" s="237"/>
      <c r="R95" s="237"/>
      <c r="S95" s="237"/>
      <c r="T95" s="237"/>
      <c r="U95" s="237"/>
      <c r="V95" s="237"/>
      <c r="W95" s="212"/>
      <c r="X95" s="212"/>
      <c r="Y95" s="212"/>
      <c r="Z95" s="212"/>
    </row>
    <row r="96" spans="1:26" ht="33" customHeight="1">
      <c r="A96" s="118" t="s">
        <v>466</v>
      </c>
      <c r="B96" s="243" t="s">
        <v>488</v>
      </c>
      <c r="C96" s="124" t="s">
        <v>239</v>
      </c>
      <c r="D96" s="146" t="s">
        <v>125</v>
      </c>
      <c r="E96" s="146" t="s">
        <v>63</v>
      </c>
      <c r="F96" s="146" t="s">
        <v>63</v>
      </c>
      <c r="G96" s="146">
        <v>1930</v>
      </c>
      <c r="H96" s="274">
        <v>1075000</v>
      </c>
      <c r="I96" s="236" t="s">
        <v>299</v>
      </c>
      <c r="J96" s="120"/>
      <c r="K96" s="298" t="s">
        <v>490</v>
      </c>
      <c r="L96" s="212" t="s">
        <v>101</v>
      </c>
      <c r="M96" s="212" t="s">
        <v>223</v>
      </c>
      <c r="N96" s="199" t="s">
        <v>273</v>
      </c>
      <c r="O96" s="199"/>
      <c r="P96" s="199"/>
      <c r="Q96" s="199" t="s">
        <v>123</v>
      </c>
      <c r="R96" s="199" t="s">
        <v>123</v>
      </c>
      <c r="S96" s="199" t="s">
        <v>123</v>
      </c>
      <c r="T96" s="199" t="s">
        <v>123</v>
      </c>
      <c r="U96" s="199" t="s">
        <v>108</v>
      </c>
      <c r="V96" s="199" t="s">
        <v>123</v>
      </c>
      <c r="W96" s="199">
        <v>254.85</v>
      </c>
      <c r="X96" s="199">
        <v>2</v>
      </c>
      <c r="Y96" s="199" t="s">
        <v>125</v>
      </c>
      <c r="Z96" s="199" t="s">
        <v>63</v>
      </c>
    </row>
    <row r="97" spans="1:26" ht="33" customHeight="1">
      <c r="A97" s="118" t="s">
        <v>564</v>
      </c>
      <c r="B97" s="243" t="s">
        <v>489</v>
      </c>
      <c r="C97" s="124" t="s">
        <v>238</v>
      </c>
      <c r="D97" s="146" t="s">
        <v>125</v>
      </c>
      <c r="E97" s="146" t="s">
        <v>63</v>
      </c>
      <c r="F97" s="146" t="s">
        <v>63</v>
      </c>
      <c r="G97" s="146" t="s">
        <v>244</v>
      </c>
      <c r="H97" s="274">
        <v>3318000</v>
      </c>
      <c r="I97" s="236" t="s">
        <v>299</v>
      </c>
      <c r="J97" s="120"/>
      <c r="K97" s="298" t="s">
        <v>491</v>
      </c>
      <c r="L97" s="212" t="s">
        <v>101</v>
      </c>
      <c r="M97" s="212" t="s">
        <v>223</v>
      </c>
      <c r="N97" s="212" t="s">
        <v>279</v>
      </c>
      <c r="O97" s="199"/>
      <c r="P97" s="199" t="s">
        <v>492</v>
      </c>
      <c r="Q97" s="237" t="s">
        <v>108</v>
      </c>
      <c r="R97" s="237" t="s">
        <v>108</v>
      </c>
      <c r="S97" s="199" t="s">
        <v>493</v>
      </c>
      <c r="T97" s="237" t="s">
        <v>108</v>
      </c>
      <c r="U97" s="237" t="s">
        <v>69</v>
      </c>
      <c r="V97" s="237" t="s">
        <v>108</v>
      </c>
      <c r="W97" s="199">
        <v>740.2</v>
      </c>
      <c r="X97" s="199">
        <v>2</v>
      </c>
      <c r="Y97" s="199" t="s">
        <v>494</v>
      </c>
      <c r="Z97" s="199" t="s">
        <v>63</v>
      </c>
    </row>
    <row r="98" spans="1:26" ht="33" customHeight="1">
      <c r="A98" s="118" t="s">
        <v>565</v>
      </c>
      <c r="B98" s="184" t="s">
        <v>530</v>
      </c>
      <c r="C98" s="124" t="s">
        <v>238</v>
      </c>
      <c r="D98" s="146" t="s">
        <v>125</v>
      </c>
      <c r="E98" s="146" t="s">
        <v>63</v>
      </c>
      <c r="F98" s="146" t="s">
        <v>63</v>
      </c>
      <c r="G98" s="240">
        <v>2019</v>
      </c>
      <c r="H98" s="244">
        <v>1254750</v>
      </c>
      <c r="I98" s="240" t="s">
        <v>100</v>
      </c>
      <c r="J98" s="245" t="s">
        <v>364</v>
      </c>
      <c r="K98" s="299" t="s">
        <v>531</v>
      </c>
      <c r="L98" s="247" t="s">
        <v>532</v>
      </c>
      <c r="M98" s="247" t="s">
        <v>223</v>
      </c>
      <c r="N98" s="248" t="s">
        <v>273</v>
      </c>
      <c r="O98" s="199"/>
      <c r="P98" s="246"/>
      <c r="Q98" s="249" t="s">
        <v>108</v>
      </c>
      <c r="R98" s="249" t="s">
        <v>108</v>
      </c>
      <c r="S98" s="249" t="s">
        <v>108</v>
      </c>
      <c r="T98" s="249" t="s">
        <v>108</v>
      </c>
      <c r="U98" s="249" t="s">
        <v>108</v>
      </c>
      <c r="V98" s="249" t="s">
        <v>108</v>
      </c>
      <c r="W98" s="248">
        <v>234.52</v>
      </c>
      <c r="X98" s="248">
        <v>1</v>
      </c>
      <c r="Y98" s="248" t="s">
        <v>63</v>
      </c>
      <c r="Z98" s="248" t="s">
        <v>63</v>
      </c>
    </row>
    <row r="99" spans="1:26" s="88" customFormat="1" ht="72" customHeight="1">
      <c r="A99" s="118" t="s">
        <v>643</v>
      </c>
      <c r="B99" s="184" t="s">
        <v>450</v>
      </c>
      <c r="C99" s="184" t="s">
        <v>563</v>
      </c>
      <c r="D99" s="146" t="s">
        <v>125</v>
      </c>
      <c r="E99" s="146" t="s">
        <v>63</v>
      </c>
      <c r="F99" s="146" t="s">
        <v>63</v>
      </c>
      <c r="G99" s="118">
        <v>2018</v>
      </c>
      <c r="H99" s="250">
        <v>309957.99</v>
      </c>
      <c r="I99" s="236" t="s">
        <v>100</v>
      </c>
      <c r="J99" s="160"/>
      <c r="K99" s="124" t="s">
        <v>231</v>
      </c>
      <c r="L99" s="120"/>
      <c r="M99" s="120"/>
      <c r="N99" s="120"/>
      <c r="O99" s="120"/>
      <c r="P99" s="120"/>
      <c r="Q99" s="236"/>
      <c r="R99" s="118"/>
      <c r="S99" s="118"/>
      <c r="T99" s="118"/>
      <c r="U99" s="118"/>
      <c r="V99" s="118"/>
      <c r="W99" s="54"/>
      <c r="X99" s="54"/>
      <c r="Y99" s="54"/>
      <c r="Z99" s="54"/>
    </row>
    <row r="100" spans="1:26" ht="39.75" customHeight="1">
      <c r="A100" s="118" t="s">
        <v>644</v>
      </c>
      <c r="B100" s="184" t="s">
        <v>831</v>
      </c>
      <c r="C100" s="184" t="s">
        <v>832</v>
      </c>
      <c r="D100" s="146" t="s">
        <v>125</v>
      </c>
      <c r="E100" s="146" t="s">
        <v>63</v>
      </c>
      <c r="F100" s="146" t="s">
        <v>63</v>
      </c>
      <c r="G100" s="118"/>
      <c r="H100" s="167">
        <v>140000</v>
      </c>
      <c r="I100" s="236" t="s">
        <v>299</v>
      </c>
      <c r="J100" s="251"/>
      <c r="K100" s="300" t="s">
        <v>833</v>
      </c>
      <c r="L100" s="120"/>
      <c r="M100" s="120"/>
      <c r="N100" s="120"/>
      <c r="O100" s="120"/>
      <c r="P100" s="120"/>
      <c r="Q100" s="118"/>
      <c r="R100" s="118"/>
      <c r="S100" s="118"/>
      <c r="T100" s="118"/>
      <c r="U100" s="118"/>
      <c r="V100" s="118"/>
      <c r="W100" s="287">
        <v>34.29</v>
      </c>
      <c r="X100" s="54"/>
      <c r="Y100" s="54"/>
      <c r="Z100" s="54"/>
    </row>
    <row r="101" spans="1:26" ht="39.75" customHeight="1">
      <c r="A101" s="118" t="s">
        <v>645</v>
      </c>
      <c r="B101" s="184" t="s">
        <v>831</v>
      </c>
      <c r="C101" s="184" t="s">
        <v>832</v>
      </c>
      <c r="D101" s="146" t="s">
        <v>125</v>
      </c>
      <c r="E101" s="146" t="s">
        <v>63</v>
      </c>
      <c r="F101" s="146" t="s">
        <v>63</v>
      </c>
      <c r="G101" s="118"/>
      <c r="H101" s="167">
        <v>98000</v>
      </c>
      <c r="I101" s="236" t="s">
        <v>299</v>
      </c>
      <c r="J101" s="251"/>
      <c r="K101" s="300" t="s">
        <v>834</v>
      </c>
      <c r="L101" s="19"/>
      <c r="M101" s="19"/>
      <c r="N101" s="19"/>
      <c r="O101" s="19"/>
      <c r="P101" s="19"/>
      <c r="Q101" s="54"/>
      <c r="R101" s="54"/>
      <c r="S101" s="54"/>
      <c r="T101" s="54"/>
      <c r="U101" s="54"/>
      <c r="V101" s="54"/>
      <c r="W101" s="287">
        <v>24.09</v>
      </c>
      <c r="X101" s="19"/>
      <c r="Y101" s="19"/>
      <c r="Z101" s="19"/>
    </row>
    <row r="102" spans="1:26" ht="39.75" customHeight="1">
      <c r="A102" s="118" t="s">
        <v>646</v>
      </c>
      <c r="B102" s="184" t="s">
        <v>831</v>
      </c>
      <c r="C102" s="184" t="s">
        <v>832</v>
      </c>
      <c r="D102" s="146" t="s">
        <v>125</v>
      </c>
      <c r="E102" s="146" t="s">
        <v>63</v>
      </c>
      <c r="F102" s="146" t="s">
        <v>63</v>
      </c>
      <c r="G102" s="118"/>
      <c r="H102" s="167">
        <v>150000</v>
      </c>
      <c r="I102" s="236" t="s">
        <v>299</v>
      </c>
      <c r="J102" s="251"/>
      <c r="K102" s="300" t="s">
        <v>835</v>
      </c>
      <c r="L102" s="19"/>
      <c r="M102" s="19"/>
      <c r="N102" s="19"/>
      <c r="O102" s="19"/>
      <c r="P102" s="19"/>
      <c r="Q102" s="54"/>
      <c r="R102" s="54"/>
      <c r="S102" s="54"/>
      <c r="T102" s="54"/>
      <c r="U102" s="54"/>
      <c r="V102" s="54"/>
      <c r="W102" s="287">
        <v>36.77</v>
      </c>
      <c r="X102" s="19"/>
      <c r="Y102" s="19"/>
      <c r="Z102" s="19"/>
    </row>
    <row r="103" spans="1:26" ht="29.25" customHeight="1">
      <c r="A103" s="118" t="s">
        <v>672</v>
      </c>
      <c r="B103" s="184" t="s">
        <v>831</v>
      </c>
      <c r="C103" s="184" t="s">
        <v>832</v>
      </c>
      <c r="D103" s="146" t="s">
        <v>125</v>
      </c>
      <c r="E103" s="146" t="s">
        <v>63</v>
      </c>
      <c r="F103" s="146" t="s">
        <v>63</v>
      </c>
      <c r="G103" s="118"/>
      <c r="H103" s="167">
        <v>154000</v>
      </c>
      <c r="I103" s="236" t="s">
        <v>299</v>
      </c>
      <c r="J103" s="251"/>
      <c r="K103" s="300" t="s">
        <v>836</v>
      </c>
      <c r="L103" s="19"/>
      <c r="M103" s="19"/>
      <c r="N103" s="19"/>
      <c r="O103" s="19"/>
      <c r="P103" s="19"/>
      <c r="Q103" s="54"/>
      <c r="R103" s="54"/>
      <c r="S103" s="54"/>
      <c r="T103" s="54"/>
      <c r="U103" s="54"/>
      <c r="V103" s="54"/>
      <c r="W103" s="287">
        <v>37.77</v>
      </c>
      <c r="X103" s="19"/>
      <c r="Y103" s="19"/>
      <c r="Z103" s="19"/>
    </row>
    <row r="104" spans="1:26" ht="39.75" customHeight="1">
      <c r="A104" s="118" t="s">
        <v>673</v>
      </c>
      <c r="B104" s="184" t="s">
        <v>831</v>
      </c>
      <c r="C104" s="184" t="s">
        <v>832</v>
      </c>
      <c r="D104" s="146" t="s">
        <v>125</v>
      </c>
      <c r="E104" s="146" t="s">
        <v>63</v>
      </c>
      <c r="F104" s="146" t="s">
        <v>63</v>
      </c>
      <c r="G104" s="118"/>
      <c r="H104" s="167">
        <v>156000</v>
      </c>
      <c r="I104" s="236" t="s">
        <v>299</v>
      </c>
      <c r="J104" s="251"/>
      <c r="K104" s="300" t="s">
        <v>837</v>
      </c>
      <c r="L104" s="19"/>
      <c r="M104" s="19"/>
      <c r="N104" s="19"/>
      <c r="O104" s="19"/>
      <c r="P104" s="19"/>
      <c r="Q104" s="54"/>
      <c r="R104" s="54"/>
      <c r="S104" s="54"/>
      <c r="T104" s="54"/>
      <c r="U104" s="54"/>
      <c r="V104" s="54"/>
      <c r="W104" s="287">
        <v>38.24</v>
      </c>
      <c r="X104" s="19"/>
      <c r="Y104" s="19"/>
      <c r="Z104" s="19"/>
    </row>
    <row r="105" spans="1:26" s="9" customFormat="1" ht="36" customHeight="1">
      <c r="A105" s="118" t="s">
        <v>674</v>
      </c>
      <c r="B105" s="184" t="s">
        <v>831</v>
      </c>
      <c r="C105" s="184" t="s">
        <v>832</v>
      </c>
      <c r="D105" s="146" t="s">
        <v>125</v>
      </c>
      <c r="E105" s="146" t="s">
        <v>63</v>
      </c>
      <c r="F105" s="146" t="s">
        <v>63</v>
      </c>
      <c r="G105" s="118"/>
      <c r="H105" s="167">
        <v>161000</v>
      </c>
      <c r="I105" s="236" t="s">
        <v>299</v>
      </c>
      <c r="J105" s="251"/>
      <c r="K105" s="300" t="s">
        <v>838</v>
      </c>
      <c r="L105" s="19"/>
      <c r="M105" s="19"/>
      <c r="N105" s="19"/>
      <c r="O105" s="19"/>
      <c r="P105" s="19"/>
      <c r="Q105" s="54"/>
      <c r="R105" s="54"/>
      <c r="S105" s="54"/>
      <c r="T105" s="54"/>
      <c r="U105" s="54"/>
      <c r="V105" s="54"/>
      <c r="W105" s="287">
        <v>39.5</v>
      </c>
      <c r="X105" s="19"/>
      <c r="Y105" s="19"/>
      <c r="Z105" s="19"/>
    </row>
    <row r="106" spans="1:26" s="9" customFormat="1" ht="28.5" customHeight="1">
      <c r="A106" s="118" t="s">
        <v>675</v>
      </c>
      <c r="B106" s="184" t="s">
        <v>831</v>
      </c>
      <c r="C106" s="184" t="s">
        <v>832</v>
      </c>
      <c r="D106" s="146" t="s">
        <v>125</v>
      </c>
      <c r="E106" s="146" t="s">
        <v>63</v>
      </c>
      <c r="F106" s="146" t="s">
        <v>63</v>
      </c>
      <c r="G106" s="118"/>
      <c r="H106" s="167">
        <v>125000</v>
      </c>
      <c r="I106" s="236" t="s">
        <v>299</v>
      </c>
      <c r="J106" s="251"/>
      <c r="K106" s="300" t="s">
        <v>839</v>
      </c>
      <c r="L106" s="19"/>
      <c r="M106" s="19"/>
      <c r="N106" s="19"/>
      <c r="O106" s="19"/>
      <c r="P106" s="19"/>
      <c r="Q106" s="54"/>
      <c r="R106" s="54"/>
      <c r="S106" s="54"/>
      <c r="T106" s="54"/>
      <c r="U106" s="54"/>
      <c r="V106" s="54"/>
      <c r="W106" s="287">
        <v>30.63</v>
      </c>
      <c r="X106" s="19"/>
      <c r="Y106" s="19"/>
      <c r="Z106" s="19"/>
    </row>
    <row r="107" spans="1:26" s="9" customFormat="1" ht="28.5" customHeight="1">
      <c r="A107" s="118" t="s">
        <v>676</v>
      </c>
      <c r="B107" s="184" t="s">
        <v>831</v>
      </c>
      <c r="C107" s="184" t="s">
        <v>832</v>
      </c>
      <c r="D107" s="146" t="s">
        <v>125</v>
      </c>
      <c r="E107" s="146" t="s">
        <v>63</v>
      </c>
      <c r="F107" s="146" t="s">
        <v>63</v>
      </c>
      <c r="G107" s="118"/>
      <c r="H107" s="167">
        <v>73000</v>
      </c>
      <c r="I107" s="236" t="s">
        <v>299</v>
      </c>
      <c r="J107" s="251"/>
      <c r="K107" s="300" t="s">
        <v>840</v>
      </c>
      <c r="L107" s="19"/>
      <c r="M107" s="19"/>
      <c r="N107" s="19"/>
      <c r="O107" s="19"/>
      <c r="P107" s="19"/>
      <c r="Q107" s="54"/>
      <c r="R107" s="54"/>
      <c r="S107" s="54"/>
      <c r="T107" s="54"/>
      <c r="U107" s="54"/>
      <c r="V107" s="54"/>
      <c r="W107" s="287">
        <v>17.85</v>
      </c>
      <c r="X107" s="19"/>
      <c r="Y107" s="19"/>
      <c r="Z107" s="19"/>
    </row>
    <row r="108" spans="1:26" ht="28.5" customHeight="1">
      <c r="A108" s="118" t="s">
        <v>677</v>
      </c>
      <c r="B108" s="184" t="s">
        <v>831</v>
      </c>
      <c r="C108" s="184" t="s">
        <v>832</v>
      </c>
      <c r="D108" s="146" t="s">
        <v>125</v>
      </c>
      <c r="E108" s="146" t="s">
        <v>63</v>
      </c>
      <c r="F108" s="146" t="s">
        <v>63</v>
      </c>
      <c r="G108" s="118"/>
      <c r="H108" s="167">
        <v>307000</v>
      </c>
      <c r="I108" s="236" t="s">
        <v>299</v>
      </c>
      <c r="J108" s="251"/>
      <c r="K108" s="300" t="s">
        <v>841</v>
      </c>
      <c r="L108" s="19"/>
      <c r="M108" s="19"/>
      <c r="N108" s="19"/>
      <c r="O108" s="19"/>
      <c r="P108" s="19"/>
      <c r="Q108" s="54"/>
      <c r="R108" s="54"/>
      <c r="S108" s="54"/>
      <c r="T108" s="54"/>
      <c r="U108" s="54"/>
      <c r="V108" s="54"/>
      <c r="W108" s="287">
        <v>75.3</v>
      </c>
      <c r="X108" s="19"/>
      <c r="Y108" s="19"/>
      <c r="Z108" s="19"/>
    </row>
    <row r="109" spans="1:26" s="9" customFormat="1" ht="45.75" customHeight="1">
      <c r="A109" s="118" t="s">
        <v>678</v>
      </c>
      <c r="B109" s="184" t="s">
        <v>831</v>
      </c>
      <c r="C109" s="184" t="s">
        <v>832</v>
      </c>
      <c r="D109" s="146" t="s">
        <v>125</v>
      </c>
      <c r="E109" s="146" t="s">
        <v>63</v>
      </c>
      <c r="F109" s="146" t="s">
        <v>63</v>
      </c>
      <c r="G109" s="118"/>
      <c r="H109" s="167">
        <v>192000</v>
      </c>
      <c r="I109" s="236" t="s">
        <v>299</v>
      </c>
      <c r="J109" s="251"/>
      <c r="K109" s="300" t="s">
        <v>842</v>
      </c>
      <c r="L109" s="19"/>
      <c r="M109" s="19"/>
      <c r="N109" s="19"/>
      <c r="O109" s="19"/>
      <c r="P109" s="19"/>
      <c r="Q109" s="54"/>
      <c r="R109" s="54"/>
      <c r="S109" s="54"/>
      <c r="T109" s="54"/>
      <c r="U109" s="54"/>
      <c r="V109" s="54"/>
      <c r="W109" s="54">
        <v>47.17</v>
      </c>
      <c r="X109" s="19"/>
      <c r="Y109" s="19"/>
      <c r="Z109" s="19"/>
    </row>
    <row r="110" spans="1:26" s="9" customFormat="1" ht="48.75" customHeight="1">
      <c r="A110" s="118" t="s">
        <v>742</v>
      </c>
      <c r="B110" s="184" t="s">
        <v>831</v>
      </c>
      <c r="C110" s="184" t="s">
        <v>832</v>
      </c>
      <c r="D110" s="146" t="s">
        <v>125</v>
      </c>
      <c r="E110" s="146" t="s">
        <v>63</v>
      </c>
      <c r="F110" s="146" t="s">
        <v>63</v>
      </c>
      <c r="G110" s="118"/>
      <c r="H110" s="167">
        <v>190000</v>
      </c>
      <c r="I110" s="236" t="s">
        <v>299</v>
      </c>
      <c r="J110" s="251"/>
      <c r="K110" s="300" t="s">
        <v>843</v>
      </c>
      <c r="L110" s="19"/>
      <c r="M110" s="19"/>
      <c r="N110" s="19"/>
      <c r="O110" s="19"/>
      <c r="P110" s="19"/>
      <c r="Q110" s="54"/>
      <c r="R110" s="54"/>
      <c r="S110" s="54"/>
      <c r="T110" s="54"/>
      <c r="U110" s="54"/>
      <c r="V110" s="54"/>
      <c r="W110" s="54">
        <v>46.56</v>
      </c>
      <c r="X110" s="19"/>
      <c r="Y110" s="19"/>
      <c r="Z110" s="19"/>
    </row>
    <row r="111" spans="1:26" ht="39.75" customHeight="1">
      <c r="A111" s="118" t="s">
        <v>743</v>
      </c>
      <c r="B111" s="184" t="s">
        <v>831</v>
      </c>
      <c r="C111" s="184" t="s">
        <v>832</v>
      </c>
      <c r="D111" s="146" t="s">
        <v>125</v>
      </c>
      <c r="E111" s="146" t="s">
        <v>63</v>
      </c>
      <c r="F111" s="146" t="s">
        <v>63</v>
      </c>
      <c r="G111" s="118"/>
      <c r="H111" s="167">
        <v>132000</v>
      </c>
      <c r="I111" s="236" t="s">
        <v>299</v>
      </c>
      <c r="J111" s="251"/>
      <c r="K111" s="300" t="s">
        <v>844</v>
      </c>
      <c r="L111" s="19"/>
      <c r="M111" s="19"/>
      <c r="N111" s="19"/>
      <c r="O111" s="19"/>
      <c r="P111" s="19"/>
      <c r="Q111" s="54"/>
      <c r="R111" s="54"/>
      <c r="S111" s="54"/>
      <c r="T111" s="54"/>
      <c r="U111" s="54"/>
      <c r="V111" s="54"/>
      <c r="W111" s="54">
        <v>32.41</v>
      </c>
      <c r="X111" s="19"/>
      <c r="Y111" s="19"/>
      <c r="Z111" s="19"/>
    </row>
    <row r="112" spans="1:26" ht="39.75" customHeight="1">
      <c r="A112" s="118" t="s">
        <v>744</v>
      </c>
      <c r="B112" s="184" t="s">
        <v>831</v>
      </c>
      <c r="C112" s="184" t="s">
        <v>832</v>
      </c>
      <c r="D112" s="146" t="s">
        <v>125</v>
      </c>
      <c r="E112" s="146" t="s">
        <v>63</v>
      </c>
      <c r="F112" s="146" t="s">
        <v>63</v>
      </c>
      <c r="G112" s="118"/>
      <c r="H112" s="167">
        <v>121000</v>
      </c>
      <c r="I112" s="236" t="s">
        <v>299</v>
      </c>
      <c r="J112" s="251"/>
      <c r="K112" s="300" t="s">
        <v>845</v>
      </c>
      <c r="L112" s="19"/>
      <c r="M112" s="19"/>
      <c r="N112" s="19"/>
      <c r="O112" s="19"/>
      <c r="P112" s="19"/>
      <c r="Q112" s="54"/>
      <c r="R112" s="54"/>
      <c r="S112" s="54"/>
      <c r="T112" s="54"/>
      <c r="U112" s="54"/>
      <c r="V112" s="54"/>
      <c r="W112" s="54">
        <v>29.78</v>
      </c>
      <c r="X112" s="19"/>
      <c r="Y112" s="19"/>
      <c r="Z112" s="19"/>
    </row>
    <row r="113" spans="1:26" ht="39.75" customHeight="1">
      <c r="A113" s="118" t="s">
        <v>745</v>
      </c>
      <c r="B113" s="184" t="s">
        <v>831</v>
      </c>
      <c r="C113" s="184" t="s">
        <v>832</v>
      </c>
      <c r="D113" s="146" t="s">
        <v>125</v>
      </c>
      <c r="E113" s="146" t="s">
        <v>63</v>
      </c>
      <c r="F113" s="146" t="s">
        <v>63</v>
      </c>
      <c r="G113" s="118"/>
      <c r="H113" s="167">
        <v>120000</v>
      </c>
      <c r="I113" s="236" t="s">
        <v>299</v>
      </c>
      <c r="J113" s="251"/>
      <c r="K113" s="300" t="s">
        <v>846</v>
      </c>
      <c r="L113" s="19"/>
      <c r="M113" s="19"/>
      <c r="N113" s="19"/>
      <c r="O113" s="19"/>
      <c r="P113" s="19"/>
      <c r="Q113" s="54"/>
      <c r="R113" s="54"/>
      <c r="S113" s="54"/>
      <c r="T113" s="54"/>
      <c r="U113" s="54"/>
      <c r="V113" s="54"/>
      <c r="W113" s="54">
        <v>29.56</v>
      </c>
      <c r="X113" s="19"/>
      <c r="Y113" s="19"/>
      <c r="Z113" s="19"/>
    </row>
    <row r="114" spans="1:26" ht="39.75" customHeight="1">
      <c r="A114" s="118" t="s">
        <v>746</v>
      </c>
      <c r="B114" s="184" t="s">
        <v>831</v>
      </c>
      <c r="C114" s="184" t="s">
        <v>832</v>
      </c>
      <c r="D114" s="146" t="s">
        <v>125</v>
      </c>
      <c r="E114" s="146" t="s">
        <v>63</v>
      </c>
      <c r="F114" s="146" t="s">
        <v>63</v>
      </c>
      <c r="G114" s="118"/>
      <c r="H114" s="167">
        <v>62000</v>
      </c>
      <c r="I114" s="236" t="s">
        <v>299</v>
      </c>
      <c r="J114" s="251"/>
      <c r="K114" s="300" t="s">
        <v>847</v>
      </c>
      <c r="L114" s="19"/>
      <c r="M114" s="19"/>
      <c r="N114" s="19"/>
      <c r="O114" s="19"/>
      <c r="P114" s="19"/>
      <c r="Q114" s="54"/>
      <c r="R114" s="54"/>
      <c r="S114" s="54"/>
      <c r="T114" s="54"/>
      <c r="U114" s="54"/>
      <c r="V114" s="54"/>
      <c r="W114" s="54">
        <v>15.18</v>
      </c>
      <c r="X114" s="19"/>
      <c r="Y114" s="19"/>
      <c r="Z114" s="19"/>
    </row>
    <row r="115" spans="1:26" ht="31.5" customHeight="1">
      <c r="A115" s="118" t="s">
        <v>747</v>
      </c>
      <c r="B115" s="184" t="s">
        <v>831</v>
      </c>
      <c r="C115" s="184" t="s">
        <v>832</v>
      </c>
      <c r="D115" s="146" t="s">
        <v>125</v>
      </c>
      <c r="E115" s="146" t="s">
        <v>63</v>
      </c>
      <c r="F115" s="146" t="s">
        <v>63</v>
      </c>
      <c r="G115" s="118"/>
      <c r="H115" s="167">
        <v>120000</v>
      </c>
      <c r="I115" s="236" t="s">
        <v>299</v>
      </c>
      <c r="J115" s="251"/>
      <c r="K115" s="300" t="s">
        <v>848</v>
      </c>
      <c r="L115" s="19"/>
      <c r="M115" s="19"/>
      <c r="N115" s="19"/>
      <c r="O115" s="19"/>
      <c r="P115" s="19"/>
      <c r="Q115" s="54"/>
      <c r="R115" s="54"/>
      <c r="S115" s="54"/>
      <c r="T115" s="54"/>
      <c r="U115" s="54"/>
      <c r="V115" s="54"/>
      <c r="W115" s="287">
        <v>29.4</v>
      </c>
      <c r="X115" s="19"/>
      <c r="Y115" s="19"/>
      <c r="Z115" s="19"/>
    </row>
    <row r="116" spans="1:26" ht="33" customHeight="1">
      <c r="A116" s="118" t="s">
        <v>849</v>
      </c>
      <c r="B116" s="184" t="s">
        <v>831</v>
      </c>
      <c r="C116" s="184" t="s">
        <v>832</v>
      </c>
      <c r="D116" s="146" t="s">
        <v>125</v>
      </c>
      <c r="E116" s="146" t="s">
        <v>63</v>
      </c>
      <c r="F116" s="146" t="s">
        <v>63</v>
      </c>
      <c r="G116" s="118"/>
      <c r="H116" s="167">
        <v>125000</v>
      </c>
      <c r="I116" s="236" t="s">
        <v>299</v>
      </c>
      <c r="J116" s="251"/>
      <c r="K116" s="300" t="s">
        <v>852</v>
      </c>
      <c r="L116" s="19"/>
      <c r="M116" s="19"/>
      <c r="N116" s="19"/>
      <c r="O116" s="19"/>
      <c r="P116" s="19"/>
      <c r="Q116" s="54"/>
      <c r="R116" s="54"/>
      <c r="S116" s="54"/>
      <c r="T116" s="54"/>
      <c r="U116" s="54"/>
      <c r="V116" s="54"/>
      <c r="W116" s="287">
        <v>30.7</v>
      </c>
      <c r="X116" s="19"/>
      <c r="Y116" s="19"/>
      <c r="Z116" s="19"/>
    </row>
    <row r="117" spans="1:26" ht="33" customHeight="1">
      <c r="A117" s="118" t="s">
        <v>850</v>
      </c>
      <c r="B117" s="184" t="s">
        <v>831</v>
      </c>
      <c r="C117" s="184" t="s">
        <v>832</v>
      </c>
      <c r="D117" s="146" t="s">
        <v>125</v>
      </c>
      <c r="E117" s="146" t="s">
        <v>63</v>
      </c>
      <c r="F117" s="146" t="s">
        <v>63</v>
      </c>
      <c r="G117" s="118"/>
      <c r="H117" s="167">
        <v>112000</v>
      </c>
      <c r="I117" s="236" t="s">
        <v>299</v>
      </c>
      <c r="J117" s="251"/>
      <c r="K117" s="300" t="s">
        <v>854</v>
      </c>
      <c r="L117" s="19"/>
      <c r="M117" s="19"/>
      <c r="N117" s="19"/>
      <c r="O117" s="19"/>
      <c r="P117" s="19"/>
      <c r="Q117" s="54"/>
      <c r="R117" s="54"/>
      <c r="S117" s="54"/>
      <c r="T117" s="54"/>
      <c r="U117" s="54"/>
      <c r="V117" s="54"/>
      <c r="W117" s="287">
        <v>27.62</v>
      </c>
      <c r="X117" s="19"/>
      <c r="Y117" s="19"/>
      <c r="Z117" s="19"/>
    </row>
    <row r="118" spans="1:26" ht="33" customHeight="1">
      <c r="A118" s="118" t="s">
        <v>851</v>
      </c>
      <c r="B118" s="184" t="s">
        <v>831</v>
      </c>
      <c r="C118" s="184" t="s">
        <v>832</v>
      </c>
      <c r="D118" s="146" t="s">
        <v>125</v>
      </c>
      <c r="E118" s="146" t="s">
        <v>63</v>
      </c>
      <c r="F118" s="146" t="s">
        <v>63</v>
      </c>
      <c r="G118" s="118"/>
      <c r="H118" s="167">
        <v>123000</v>
      </c>
      <c r="I118" s="236" t="s">
        <v>299</v>
      </c>
      <c r="J118" s="251"/>
      <c r="K118" s="300" t="s">
        <v>856</v>
      </c>
      <c r="L118" s="19"/>
      <c r="M118" s="19"/>
      <c r="N118" s="19"/>
      <c r="O118" s="19"/>
      <c r="P118" s="19"/>
      <c r="Q118" s="54"/>
      <c r="R118" s="54"/>
      <c r="S118" s="54"/>
      <c r="T118" s="54"/>
      <c r="U118" s="54"/>
      <c r="V118" s="54"/>
      <c r="W118" s="287">
        <v>30.29</v>
      </c>
      <c r="X118" s="19"/>
      <c r="Y118" s="19"/>
      <c r="Z118" s="19"/>
    </row>
    <row r="119" spans="1:26" ht="33" customHeight="1">
      <c r="A119" s="118" t="s">
        <v>853</v>
      </c>
      <c r="B119" s="184" t="s">
        <v>831</v>
      </c>
      <c r="C119" s="184" t="s">
        <v>832</v>
      </c>
      <c r="D119" s="146" t="s">
        <v>125</v>
      </c>
      <c r="E119" s="146" t="s">
        <v>63</v>
      </c>
      <c r="F119" s="146" t="s">
        <v>63</v>
      </c>
      <c r="G119" s="118"/>
      <c r="H119" s="167">
        <v>109000</v>
      </c>
      <c r="I119" s="236" t="s">
        <v>299</v>
      </c>
      <c r="J119" s="251"/>
      <c r="K119" s="300" t="s">
        <v>858</v>
      </c>
      <c r="L119" s="19"/>
      <c r="M119" s="19"/>
      <c r="N119" s="19"/>
      <c r="O119" s="19"/>
      <c r="P119" s="19"/>
      <c r="Q119" s="54"/>
      <c r="R119" s="54"/>
      <c r="S119" s="54"/>
      <c r="T119" s="54"/>
      <c r="U119" s="54"/>
      <c r="V119" s="54"/>
      <c r="W119" s="287">
        <v>26.66</v>
      </c>
      <c r="X119" s="19"/>
      <c r="Y119" s="19"/>
      <c r="Z119" s="19"/>
    </row>
    <row r="120" spans="1:26" ht="33" customHeight="1">
      <c r="A120" s="118" t="s">
        <v>855</v>
      </c>
      <c r="B120" s="184" t="s">
        <v>831</v>
      </c>
      <c r="C120" s="184" t="s">
        <v>832</v>
      </c>
      <c r="D120" s="146" t="s">
        <v>125</v>
      </c>
      <c r="E120" s="146" t="s">
        <v>63</v>
      </c>
      <c r="F120" s="146" t="s">
        <v>63</v>
      </c>
      <c r="G120" s="118"/>
      <c r="H120" s="167">
        <v>148000</v>
      </c>
      <c r="I120" s="236" t="s">
        <v>299</v>
      </c>
      <c r="J120" s="251"/>
      <c r="K120" s="300" t="s">
        <v>860</v>
      </c>
      <c r="L120" s="19"/>
      <c r="M120" s="19"/>
      <c r="N120" s="19"/>
      <c r="O120" s="19"/>
      <c r="P120" s="19"/>
      <c r="Q120" s="54"/>
      <c r="R120" s="54"/>
      <c r="S120" s="54"/>
      <c r="T120" s="54"/>
      <c r="U120" s="54"/>
      <c r="V120" s="54"/>
      <c r="W120" s="287">
        <v>36.45</v>
      </c>
      <c r="X120" s="19"/>
      <c r="Y120" s="19"/>
      <c r="Z120" s="19"/>
    </row>
    <row r="121" spans="1:26" ht="33" customHeight="1">
      <c r="A121" s="118" t="s">
        <v>857</v>
      </c>
      <c r="B121" s="184" t="s">
        <v>831</v>
      </c>
      <c r="C121" s="184" t="s">
        <v>832</v>
      </c>
      <c r="D121" s="146" t="s">
        <v>125</v>
      </c>
      <c r="E121" s="146" t="s">
        <v>63</v>
      </c>
      <c r="F121" s="146" t="s">
        <v>63</v>
      </c>
      <c r="G121" s="118"/>
      <c r="H121" s="167">
        <v>172000</v>
      </c>
      <c r="I121" s="236" t="s">
        <v>299</v>
      </c>
      <c r="J121" s="251"/>
      <c r="K121" s="300" t="s">
        <v>862</v>
      </c>
      <c r="L121" s="19"/>
      <c r="M121" s="19"/>
      <c r="N121" s="19"/>
      <c r="O121" s="19"/>
      <c r="P121" s="19"/>
      <c r="Q121" s="54"/>
      <c r="R121" s="54"/>
      <c r="S121" s="54"/>
      <c r="T121" s="54"/>
      <c r="U121" s="54"/>
      <c r="V121" s="54"/>
      <c r="W121" s="287">
        <v>42.27</v>
      </c>
      <c r="X121" s="19"/>
      <c r="Y121" s="19"/>
      <c r="Z121" s="19"/>
    </row>
    <row r="122" spans="1:26" ht="33" customHeight="1">
      <c r="A122" s="118" t="s">
        <v>859</v>
      </c>
      <c r="B122" s="184" t="s">
        <v>831</v>
      </c>
      <c r="C122" s="184" t="s">
        <v>832</v>
      </c>
      <c r="D122" s="146" t="s">
        <v>125</v>
      </c>
      <c r="E122" s="146" t="s">
        <v>63</v>
      </c>
      <c r="F122" s="146" t="s">
        <v>63</v>
      </c>
      <c r="G122" s="118"/>
      <c r="H122" s="167">
        <v>110000</v>
      </c>
      <c r="I122" s="236" t="s">
        <v>299</v>
      </c>
      <c r="J122" s="251"/>
      <c r="K122" s="300" t="s">
        <v>878</v>
      </c>
      <c r="L122" s="19"/>
      <c r="M122" s="19"/>
      <c r="N122" s="19"/>
      <c r="O122" s="19"/>
      <c r="P122" s="19"/>
      <c r="Q122" s="54"/>
      <c r="R122" s="54"/>
      <c r="S122" s="54"/>
      <c r="T122" s="54"/>
      <c r="U122" s="54"/>
      <c r="V122" s="54"/>
      <c r="W122" s="287">
        <v>27</v>
      </c>
      <c r="X122" s="19"/>
      <c r="Y122" s="19"/>
      <c r="Z122" s="19"/>
    </row>
    <row r="123" spans="1:26" ht="33" customHeight="1">
      <c r="A123" s="118" t="s">
        <v>861</v>
      </c>
      <c r="B123" s="184" t="s">
        <v>831</v>
      </c>
      <c r="C123" s="184" t="s">
        <v>832</v>
      </c>
      <c r="D123" s="146" t="s">
        <v>125</v>
      </c>
      <c r="E123" s="146" t="s">
        <v>63</v>
      </c>
      <c r="F123" s="146" t="s">
        <v>63</v>
      </c>
      <c r="G123" s="118"/>
      <c r="H123" s="167">
        <v>294000</v>
      </c>
      <c r="I123" s="236" t="s">
        <v>299</v>
      </c>
      <c r="J123" s="251"/>
      <c r="K123" s="300" t="s">
        <v>880</v>
      </c>
      <c r="L123" s="19"/>
      <c r="M123" s="19"/>
      <c r="N123" s="19"/>
      <c r="O123" s="19"/>
      <c r="P123" s="19"/>
      <c r="Q123" s="54"/>
      <c r="R123" s="54"/>
      <c r="S123" s="54"/>
      <c r="T123" s="54"/>
      <c r="U123" s="54"/>
      <c r="V123" s="54"/>
      <c r="W123" s="287">
        <v>72.18</v>
      </c>
      <c r="X123" s="19"/>
      <c r="Y123" s="19"/>
      <c r="Z123" s="19"/>
    </row>
    <row r="124" spans="1:26" ht="33" customHeight="1">
      <c r="A124" s="118" t="s">
        <v>863</v>
      </c>
      <c r="B124" s="184" t="s">
        <v>831</v>
      </c>
      <c r="C124" s="184" t="s">
        <v>832</v>
      </c>
      <c r="D124" s="146" t="s">
        <v>125</v>
      </c>
      <c r="E124" s="146" t="s">
        <v>63</v>
      </c>
      <c r="F124" s="146" t="s">
        <v>63</v>
      </c>
      <c r="G124" s="118"/>
      <c r="H124" s="167">
        <v>162000</v>
      </c>
      <c r="I124" s="236" t="s">
        <v>299</v>
      </c>
      <c r="J124" s="251"/>
      <c r="K124" s="300" t="s">
        <v>881</v>
      </c>
      <c r="L124" s="19"/>
      <c r="M124" s="19"/>
      <c r="N124" s="19"/>
      <c r="O124" s="19"/>
      <c r="P124" s="19"/>
      <c r="Q124" s="54"/>
      <c r="R124" s="54"/>
      <c r="S124" s="54"/>
      <c r="T124" s="54"/>
      <c r="U124" s="54"/>
      <c r="V124" s="54"/>
      <c r="W124" s="287">
        <v>39.71</v>
      </c>
      <c r="X124" s="19"/>
      <c r="Y124" s="19"/>
      <c r="Z124" s="19"/>
    </row>
    <row r="125" spans="1:26" ht="33" customHeight="1">
      <c r="A125" s="118" t="s">
        <v>864</v>
      </c>
      <c r="B125" s="184" t="s">
        <v>831</v>
      </c>
      <c r="C125" s="184" t="s">
        <v>832</v>
      </c>
      <c r="D125" s="146" t="s">
        <v>125</v>
      </c>
      <c r="E125" s="146" t="s">
        <v>63</v>
      </c>
      <c r="F125" s="146" t="s">
        <v>63</v>
      </c>
      <c r="G125" s="118"/>
      <c r="H125" s="167">
        <v>167000</v>
      </c>
      <c r="I125" s="236" t="s">
        <v>299</v>
      </c>
      <c r="J125" s="251"/>
      <c r="K125" s="300" t="s">
        <v>882</v>
      </c>
      <c r="L125" s="19"/>
      <c r="M125" s="19"/>
      <c r="N125" s="19"/>
      <c r="O125" s="19"/>
      <c r="P125" s="19"/>
      <c r="Q125" s="54"/>
      <c r="R125" s="54"/>
      <c r="S125" s="54"/>
      <c r="T125" s="54"/>
      <c r="U125" s="54"/>
      <c r="V125" s="54"/>
      <c r="W125" s="287">
        <v>40.99</v>
      </c>
      <c r="X125" s="19"/>
      <c r="Y125" s="19"/>
      <c r="Z125" s="19"/>
    </row>
    <row r="126" spans="1:26" ht="33" customHeight="1">
      <c r="A126" s="118" t="s">
        <v>865</v>
      </c>
      <c r="B126" s="184" t="s">
        <v>831</v>
      </c>
      <c r="C126" s="184" t="s">
        <v>832</v>
      </c>
      <c r="D126" s="146" t="s">
        <v>125</v>
      </c>
      <c r="E126" s="146" t="s">
        <v>63</v>
      </c>
      <c r="F126" s="146" t="s">
        <v>63</v>
      </c>
      <c r="G126" s="118"/>
      <c r="H126" s="167">
        <v>168000</v>
      </c>
      <c r="I126" s="236" t="s">
        <v>299</v>
      </c>
      <c r="J126" s="251"/>
      <c r="K126" s="300" t="s">
        <v>883</v>
      </c>
      <c r="L126" s="19"/>
      <c r="M126" s="19"/>
      <c r="N126" s="19"/>
      <c r="O126" s="19"/>
      <c r="P126" s="19"/>
      <c r="Q126" s="54"/>
      <c r="R126" s="54"/>
      <c r="S126" s="54"/>
      <c r="T126" s="54"/>
      <c r="U126" s="54"/>
      <c r="V126" s="54"/>
      <c r="W126" s="287">
        <v>41.15</v>
      </c>
      <c r="X126" s="19"/>
      <c r="Y126" s="19"/>
      <c r="Z126" s="19"/>
    </row>
    <row r="127" spans="1:26" ht="33" customHeight="1">
      <c r="A127" s="118" t="s">
        <v>866</v>
      </c>
      <c r="B127" s="184" t="s">
        <v>831</v>
      </c>
      <c r="C127" s="184" t="s">
        <v>832</v>
      </c>
      <c r="D127" s="146" t="s">
        <v>125</v>
      </c>
      <c r="E127" s="146" t="s">
        <v>63</v>
      </c>
      <c r="F127" s="146" t="s">
        <v>63</v>
      </c>
      <c r="G127" s="118"/>
      <c r="H127" s="167">
        <v>192000</v>
      </c>
      <c r="I127" s="236" t="s">
        <v>299</v>
      </c>
      <c r="J127" s="251"/>
      <c r="K127" s="300" t="s">
        <v>884</v>
      </c>
      <c r="L127" s="19"/>
      <c r="M127" s="19"/>
      <c r="N127" s="19"/>
      <c r="O127" s="19"/>
      <c r="P127" s="19"/>
      <c r="Q127" s="54"/>
      <c r="R127" s="54"/>
      <c r="S127" s="54"/>
      <c r="T127" s="54"/>
      <c r="U127" s="54"/>
      <c r="V127" s="54"/>
      <c r="W127" s="287">
        <v>47.27</v>
      </c>
      <c r="X127" s="19"/>
      <c r="Y127" s="19"/>
      <c r="Z127" s="19"/>
    </row>
    <row r="128" spans="1:26" ht="33" customHeight="1">
      <c r="A128" s="118" t="s">
        <v>867</v>
      </c>
      <c r="B128" s="184" t="s">
        <v>831</v>
      </c>
      <c r="C128" s="184" t="s">
        <v>832</v>
      </c>
      <c r="D128" s="146" t="s">
        <v>125</v>
      </c>
      <c r="E128" s="146" t="s">
        <v>63</v>
      </c>
      <c r="F128" s="146" t="s">
        <v>63</v>
      </c>
      <c r="G128" s="118"/>
      <c r="H128" s="167">
        <v>161000</v>
      </c>
      <c r="I128" s="236" t="s">
        <v>299</v>
      </c>
      <c r="J128" s="251"/>
      <c r="K128" s="300" t="s">
        <v>885</v>
      </c>
      <c r="L128" s="19"/>
      <c r="M128" s="19"/>
      <c r="N128" s="19"/>
      <c r="O128" s="19"/>
      <c r="P128" s="19"/>
      <c r="Q128" s="54"/>
      <c r="R128" s="54"/>
      <c r="S128" s="54"/>
      <c r="T128" s="54"/>
      <c r="U128" s="54"/>
      <c r="V128" s="54"/>
      <c r="W128" s="287">
        <v>39.59</v>
      </c>
      <c r="X128" s="19"/>
      <c r="Y128" s="19"/>
      <c r="Z128" s="19"/>
    </row>
    <row r="129" spans="1:26" ht="33" customHeight="1">
      <c r="A129" s="118" t="s">
        <v>868</v>
      </c>
      <c r="B129" s="184" t="s">
        <v>831</v>
      </c>
      <c r="C129" s="184" t="s">
        <v>832</v>
      </c>
      <c r="D129" s="146" t="s">
        <v>125</v>
      </c>
      <c r="E129" s="146" t="s">
        <v>63</v>
      </c>
      <c r="F129" s="146" t="s">
        <v>63</v>
      </c>
      <c r="G129" s="118"/>
      <c r="H129" s="167">
        <v>266000</v>
      </c>
      <c r="I129" s="236" t="s">
        <v>299</v>
      </c>
      <c r="J129" s="251"/>
      <c r="K129" s="301" t="s">
        <v>886</v>
      </c>
      <c r="L129" s="19"/>
      <c r="M129" s="19"/>
      <c r="N129" s="19"/>
      <c r="O129" s="19"/>
      <c r="P129" s="19"/>
      <c r="Q129" s="54"/>
      <c r="R129" s="54"/>
      <c r="S129" s="54"/>
      <c r="T129" s="54"/>
      <c r="U129" s="54"/>
      <c r="V129" s="54"/>
      <c r="W129" s="287">
        <v>65.4</v>
      </c>
      <c r="X129" s="19"/>
      <c r="Y129" s="19"/>
      <c r="Z129" s="19"/>
    </row>
    <row r="130" spans="1:26" s="88" customFormat="1" ht="72" customHeight="1">
      <c r="A130" s="118" t="s">
        <v>869</v>
      </c>
      <c r="B130" s="184" t="s">
        <v>831</v>
      </c>
      <c r="C130" s="184" t="s">
        <v>832</v>
      </c>
      <c r="D130" s="146" t="s">
        <v>125</v>
      </c>
      <c r="E130" s="146" t="s">
        <v>63</v>
      </c>
      <c r="F130" s="146" t="s">
        <v>63</v>
      </c>
      <c r="G130" s="118"/>
      <c r="H130" s="167">
        <v>145000</v>
      </c>
      <c r="I130" s="236" t="s">
        <v>299</v>
      </c>
      <c r="J130" s="251"/>
      <c r="K130" s="301" t="s">
        <v>887</v>
      </c>
      <c r="L130" s="19"/>
      <c r="M130" s="19"/>
      <c r="N130" s="19"/>
      <c r="O130" s="19"/>
      <c r="P130" s="19"/>
      <c r="Q130" s="54"/>
      <c r="R130" s="54"/>
      <c r="S130" s="54"/>
      <c r="T130" s="54"/>
      <c r="U130" s="54"/>
      <c r="V130" s="54"/>
      <c r="W130" s="54">
        <v>35.67</v>
      </c>
      <c r="X130" s="19"/>
      <c r="Y130" s="19"/>
      <c r="Z130" s="19"/>
    </row>
    <row r="131" spans="1:26" ht="33" customHeight="1">
      <c r="A131" s="118" t="s">
        <v>870</v>
      </c>
      <c r="B131" s="120" t="s">
        <v>831</v>
      </c>
      <c r="C131" s="120" t="s">
        <v>832</v>
      </c>
      <c r="D131" s="118" t="s">
        <v>125</v>
      </c>
      <c r="E131" s="146" t="s">
        <v>63</v>
      </c>
      <c r="F131" s="146" t="s">
        <v>63</v>
      </c>
      <c r="G131" s="118"/>
      <c r="H131" s="167">
        <v>159000</v>
      </c>
      <c r="I131" s="236" t="s">
        <v>299</v>
      </c>
      <c r="J131" s="251"/>
      <c r="K131" s="301" t="s">
        <v>888</v>
      </c>
      <c r="L131" s="19"/>
      <c r="M131" s="19"/>
      <c r="N131" s="19"/>
      <c r="O131" s="19"/>
      <c r="P131" s="19"/>
      <c r="Q131" s="54"/>
      <c r="R131" s="54"/>
      <c r="S131" s="54"/>
      <c r="T131" s="54"/>
      <c r="U131" s="54"/>
      <c r="V131" s="54"/>
      <c r="W131" s="287">
        <v>39.07</v>
      </c>
      <c r="X131" s="19"/>
      <c r="Y131" s="19"/>
      <c r="Z131" s="19"/>
    </row>
    <row r="132" spans="1:26" ht="33" customHeight="1">
      <c r="A132" s="118" t="s">
        <v>871</v>
      </c>
      <c r="B132" s="120" t="s">
        <v>831</v>
      </c>
      <c r="C132" s="120" t="s">
        <v>832</v>
      </c>
      <c r="D132" s="118" t="s">
        <v>125</v>
      </c>
      <c r="E132" s="146" t="s">
        <v>63</v>
      </c>
      <c r="F132" s="146" t="s">
        <v>63</v>
      </c>
      <c r="G132" s="118"/>
      <c r="H132" s="167">
        <v>281000</v>
      </c>
      <c r="I132" s="236" t="s">
        <v>299</v>
      </c>
      <c r="J132" s="251"/>
      <c r="K132" s="301" t="s">
        <v>889</v>
      </c>
      <c r="L132" s="19"/>
      <c r="M132" s="19"/>
      <c r="N132" s="19"/>
      <c r="O132" s="19"/>
      <c r="P132" s="19"/>
      <c r="Q132" s="54"/>
      <c r="R132" s="54"/>
      <c r="S132" s="54"/>
      <c r="T132" s="54"/>
      <c r="U132" s="54"/>
      <c r="V132" s="54"/>
      <c r="W132" s="287">
        <v>69.14</v>
      </c>
      <c r="X132" s="19"/>
      <c r="Y132" s="19"/>
      <c r="Z132" s="19"/>
    </row>
    <row r="133" spans="1:26" ht="33" customHeight="1">
      <c r="A133" s="118" t="s">
        <v>872</v>
      </c>
      <c r="B133" s="120" t="s">
        <v>831</v>
      </c>
      <c r="C133" s="120" t="s">
        <v>832</v>
      </c>
      <c r="D133" s="118" t="s">
        <v>125</v>
      </c>
      <c r="E133" s="146" t="s">
        <v>63</v>
      </c>
      <c r="F133" s="146" t="s">
        <v>63</v>
      </c>
      <c r="G133" s="118"/>
      <c r="H133" s="167">
        <v>113000</v>
      </c>
      <c r="I133" s="236" t="s">
        <v>299</v>
      </c>
      <c r="J133" s="251"/>
      <c r="K133" s="301" t="s">
        <v>890</v>
      </c>
      <c r="L133" s="19"/>
      <c r="M133" s="19"/>
      <c r="N133" s="19"/>
      <c r="O133" s="19"/>
      <c r="P133" s="19"/>
      <c r="Q133" s="54"/>
      <c r="R133" s="54"/>
      <c r="S133" s="54"/>
      <c r="T133" s="54"/>
      <c r="U133" s="54"/>
      <c r="V133" s="54"/>
      <c r="W133" s="287">
        <v>27.8</v>
      </c>
      <c r="X133" s="19"/>
      <c r="Y133" s="19"/>
      <c r="Z133" s="19"/>
    </row>
    <row r="134" spans="1:26" ht="33" customHeight="1">
      <c r="A134" s="118" t="s">
        <v>873</v>
      </c>
      <c r="B134" s="120" t="s">
        <v>831</v>
      </c>
      <c r="C134" s="120" t="s">
        <v>832</v>
      </c>
      <c r="D134" s="118" t="s">
        <v>125</v>
      </c>
      <c r="E134" s="146" t="s">
        <v>63</v>
      </c>
      <c r="F134" s="146" t="s">
        <v>63</v>
      </c>
      <c r="G134" s="118"/>
      <c r="H134" s="167">
        <v>167000</v>
      </c>
      <c r="I134" s="236" t="s">
        <v>299</v>
      </c>
      <c r="J134" s="251"/>
      <c r="K134" s="301" t="s">
        <v>891</v>
      </c>
      <c r="L134" s="19"/>
      <c r="M134" s="19"/>
      <c r="N134" s="19"/>
      <c r="O134" s="19"/>
      <c r="P134" s="19"/>
      <c r="Q134" s="54"/>
      <c r="R134" s="54"/>
      <c r="S134" s="54"/>
      <c r="T134" s="54"/>
      <c r="U134" s="54"/>
      <c r="V134" s="54"/>
      <c r="W134" s="287">
        <v>41.02</v>
      </c>
      <c r="X134" s="19"/>
      <c r="Y134" s="19"/>
      <c r="Z134" s="19"/>
    </row>
    <row r="135" spans="1:26" ht="33" customHeight="1">
      <c r="A135" s="118" t="s">
        <v>874</v>
      </c>
      <c r="B135" s="120" t="s">
        <v>831</v>
      </c>
      <c r="C135" s="120" t="s">
        <v>832</v>
      </c>
      <c r="D135" s="118" t="s">
        <v>125</v>
      </c>
      <c r="E135" s="146" t="s">
        <v>63</v>
      </c>
      <c r="F135" s="146" t="s">
        <v>63</v>
      </c>
      <c r="G135" s="118"/>
      <c r="H135" s="167">
        <v>190000</v>
      </c>
      <c r="I135" s="236" t="s">
        <v>299</v>
      </c>
      <c r="J135" s="251"/>
      <c r="K135" s="301" t="s">
        <v>892</v>
      </c>
      <c r="L135" s="19"/>
      <c r="M135" s="19"/>
      <c r="N135" s="19"/>
      <c r="O135" s="19"/>
      <c r="P135" s="19"/>
      <c r="Q135" s="54"/>
      <c r="R135" s="54"/>
      <c r="S135" s="54"/>
      <c r="T135" s="54"/>
      <c r="U135" s="54"/>
      <c r="V135" s="54"/>
      <c r="W135" s="287">
        <v>46.56</v>
      </c>
      <c r="X135" s="19"/>
      <c r="Y135" s="19"/>
      <c r="Z135" s="19"/>
    </row>
    <row r="136" spans="1:26" s="88" customFormat="1" ht="72" customHeight="1">
      <c r="A136" s="118" t="s">
        <v>875</v>
      </c>
      <c r="B136" s="120" t="s">
        <v>893</v>
      </c>
      <c r="C136" s="120" t="s">
        <v>894</v>
      </c>
      <c r="D136" s="118" t="s">
        <v>125</v>
      </c>
      <c r="E136" s="146" t="s">
        <v>63</v>
      </c>
      <c r="F136" s="146" t="s">
        <v>63</v>
      </c>
      <c r="G136" s="54"/>
      <c r="H136" s="167">
        <v>343000</v>
      </c>
      <c r="I136" s="236" t="s">
        <v>299</v>
      </c>
      <c r="J136" s="19"/>
      <c r="K136" s="124" t="s">
        <v>895</v>
      </c>
      <c r="L136" s="19"/>
      <c r="M136" s="19"/>
      <c r="N136" s="19"/>
      <c r="O136" s="19"/>
      <c r="P136" s="19"/>
      <c r="Q136" s="54"/>
      <c r="R136" s="54"/>
      <c r="S136" s="54"/>
      <c r="T136" s="54"/>
      <c r="U136" s="54"/>
      <c r="V136" s="54"/>
      <c r="W136" s="54">
        <v>67.45</v>
      </c>
      <c r="X136" s="19"/>
      <c r="Y136" s="19"/>
      <c r="Z136" s="19"/>
    </row>
    <row r="137" spans="1:26" ht="39.75" customHeight="1">
      <c r="A137" s="118" t="s">
        <v>876</v>
      </c>
      <c r="B137" s="120" t="s">
        <v>893</v>
      </c>
      <c r="C137" s="120" t="s">
        <v>894</v>
      </c>
      <c r="D137" s="118" t="s">
        <v>125</v>
      </c>
      <c r="E137" s="146" t="s">
        <v>63</v>
      </c>
      <c r="F137" s="146" t="s">
        <v>63</v>
      </c>
      <c r="G137" s="54"/>
      <c r="H137" s="167">
        <v>503000</v>
      </c>
      <c r="I137" s="236" t="s">
        <v>299</v>
      </c>
      <c r="J137" s="19"/>
      <c r="K137" s="177" t="s">
        <v>896</v>
      </c>
      <c r="L137" s="19"/>
      <c r="M137" s="19"/>
      <c r="N137" s="19"/>
      <c r="O137" s="19"/>
      <c r="P137" s="19"/>
      <c r="Q137" s="54"/>
      <c r="R137" s="54"/>
      <c r="S137" s="54"/>
      <c r="T137" s="54"/>
      <c r="U137" s="54"/>
      <c r="V137" s="54"/>
      <c r="W137" s="54">
        <v>98.93</v>
      </c>
      <c r="X137" s="19"/>
      <c r="Y137" s="19"/>
      <c r="Z137" s="19"/>
    </row>
    <row r="138" spans="1:26" ht="39.75" customHeight="1">
      <c r="A138" s="118" t="s">
        <v>877</v>
      </c>
      <c r="B138" s="120" t="s">
        <v>893</v>
      </c>
      <c r="C138" s="120" t="s">
        <v>894</v>
      </c>
      <c r="D138" s="118" t="s">
        <v>125</v>
      </c>
      <c r="E138" s="146" t="s">
        <v>63</v>
      </c>
      <c r="F138" s="146" t="s">
        <v>63</v>
      </c>
      <c r="G138" s="54"/>
      <c r="H138" s="167">
        <v>2363000</v>
      </c>
      <c r="I138" s="236" t="s">
        <v>299</v>
      </c>
      <c r="J138" s="19"/>
      <c r="K138" s="177" t="s">
        <v>897</v>
      </c>
      <c r="L138" s="19"/>
      <c r="M138" s="19"/>
      <c r="N138" s="19"/>
      <c r="O138" s="19"/>
      <c r="P138" s="19"/>
      <c r="Q138" s="54"/>
      <c r="R138" s="54"/>
      <c r="S138" s="54"/>
      <c r="T138" s="54"/>
      <c r="U138" s="54"/>
      <c r="V138" s="54"/>
      <c r="W138" s="54">
        <v>464.4</v>
      </c>
      <c r="X138" s="19"/>
      <c r="Y138" s="19"/>
      <c r="Z138" s="19"/>
    </row>
    <row r="139" spans="1:26" ht="29.25" customHeight="1">
      <c r="A139" s="118" t="s">
        <v>879</v>
      </c>
      <c r="B139" s="243" t="s">
        <v>899</v>
      </c>
      <c r="C139" s="124" t="s">
        <v>239</v>
      </c>
      <c r="D139" s="118" t="s">
        <v>983</v>
      </c>
      <c r="E139" s="146" t="s">
        <v>63</v>
      </c>
      <c r="F139" s="146" t="s">
        <v>63</v>
      </c>
      <c r="G139" s="146">
        <v>1910</v>
      </c>
      <c r="H139" s="278">
        <v>443000</v>
      </c>
      <c r="I139" s="75" t="s">
        <v>299</v>
      </c>
      <c r="J139" s="118" t="s">
        <v>63</v>
      </c>
      <c r="K139" s="298" t="s">
        <v>900</v>
      </c>
      <c r="L139" s="212"/>
      <c r="M139" s="212"/>
      <c r="N139" s="199"/>
      <c r="O139" s="199"/>
      <c r="P139" s="199"/>
      <c r="Q139" s="199"/>
      <c r="R139" s="199" t="s">
        <v>170</v>
      </c>
      <c r="S139" s="199" t="s">
        <v>170</v>
      </c>
      <c r="T139" s="199" t="s">
        <v>170</v>
      </c>
      <c r="U139" s="199" t="s">
        <v>170</v>
      </c>
      <c r="V139" s="199" t="s">
        <v>170</v>
      </c>
      <c r="W139" s="199">
        <v>94.87</v>
      </c>
      <c r="X139" s="199"/>
      <c r="Y139" s="199"/>
      <c r="Z139" s="199"/>
    </row>
    <row r="140" spans="1:26" s="9" customFormat="1" ht="13.5" customHeight="1">
      <c r="A140" s="2"/>
      <c r="B140" s="318" t="s">
        <v>0</v>
      </c>
      <c r="C140" s="318"/>
      <c r="D140" s="2"/>
      <c r="E140" s="2"/>
      <c r="F140" s="2"/>
      <c r="G140" s="2"/>
      <c r="H140" s="83">
        <f>SUM(H51:H139)</f>
        <v>35409665.17</v>
      </c>
      <c r="I140" s="61"/>
      <c r="J140" s="1"/>
      <c r="K140" s="134"/>
      <c r="L140" s="17"/>
      <c r="M140" s="53"/>
      <c r="N140" s="53"/>
      <c r="O140" s="17"/>
      <c r="P140" s="17"/>
      <c r="Q140" s="25"/>
      <c r="R140" s="25"/>
      <c r="S140" s="25"/>
      <c r="T140" s="25"/>
      <c r="U140" s="25"/>
      <c r="V140" s="25"/>
      <c r="W140" s="53"/>
      <c r="X140" s="53"/>
      <c r="Y140" s="53"/>
      <c r="Z140" s="53"/>
    </row>
    <row r="141" spans="1:26" s="9" customFormat="1" ht="15" customHeight="1">
      <c r="A141" s="323" t="s">
        <v>829</v>
      </c>
      <c r="B141" s="323"/>
      <c r="C141" s="323"/>
      <c r="D141" s="323"/>
      <c r="E141" s="323"/>
      <c r="F141" s="323"/>
      <c r="G141" s="323"/>
      <c r="H141" s="323"/>
      <c r="I141" s="126"/>
      <c r="J141" s="158"/>
      <c r="K141" s="289"/>
      <c r="L141" s="79"/>
      <c r="M141" s="156"/>
      <c r="N141" s="156"/>
      <c r="O141" s="79"/>
      <c r="P141" s="79"/>
      <c r="Q141" s="276"/>
      <c r="R141" s="276"/>
      <c r="S141" s="276"/>
      <c r="T141" s="276"/>
      <c r="U141" s="276"/>
      <c r="V141" s="276"/>
      <c r="W141" s="156"/>
      <c r="X141" s="156"/>
      <c r="Y141" s="156"/>
      <c r="Z141" s="156"/>
    </row>
    <row r="142" spans="1:26" ht="43.5" customHeight="1">
      <c r="A142" s="2">
        <v>1</v>
      </c>
      <c r="B142" s="59" t="s">
        <v>711</v>
      </c>
      <c r="C142" s="59" t="s">
        <v>95</v>
      </c>
      <c r="D142" s="62" t="s">
        <v>125</v>
      </c>
      <c r="E142" s="62" t="s">
        <v>63</v>
      </c>
      <c r="F142" s="62" t="s">
        <v>63</v>
      </c>
      <c r="G142" s="166">
        <v>1958</v>
      </c>
      <c r="H142" s="272">
        <v>8578000</v>
      </c>
      <c r="I142" s="75" t="s">
        <v>299</v>
      </c>
      <c r="J142" s="2" t="s">
        <v>825</v>
      </c>
      <c r="K142" s="295" t="s">
        <v>343</v>
      </c>
      <c r="L142" s="86" t="s">
        <v>101</v>
      </c>
      <c r="M142" s="86" t="s">
        <v>337</v>
      </c>
      <c r="N142" s="209" t="s">
        <v>338</v>
      </c>
      <c r="O142" s="59" t="s">
        <v>109</v>
      </c>
      <c r="P142" s="59" t="s">
        <v>211</v>
      </c>
      <c r="Q142" s="62" t="s">
        <v>123</v>
      </c>
      <c r="R142" s="62" t="s">
        <v>123</v>
      </c>
      <c r="S142" s="62" t="s">
        <v>123</v>
      </c>
      <c r="T142" s="62" t="s">
        <v>108</v>
      </c>
      <c r="U142" s="62" t="s">
        <v>69</v>
      </c>
      <c r="V142" s="62" t="s">
        <v>108</v>
      </c>
      <c r="W142" s="67">
        <v>2646.66</v>
      </c>
      <c r="X142" s="67">
        <v>3</v>
      </c>
      <c r="Y142" s="67" t="s">
        <v>125</v>
      </c>
      <c r="Z142" s="67" t="s">
        <v>63</v>
      </c>
    </row>
    <row r="143" spans="1:26" s="9" customFormat="1" ht="18" customHeight="1">
      <c r="A143" s="318" t="s">
        <v>13</v>
      </c>
      <c r="B143" s="318"/>
      <c r="C143" s="318"/>
      <c r="D143" s="40"/>
      <c r="E143" s="40"/>
      <c r="F143" s="24"/>
      <c r="G143" s="2"/>
      <c r="H143" s="68">
        <f>SUM(H142:H142)</f>
        <v>8578000</v>
      </c>
      <c r="I143" s="61"/>
      <c r="J143" s="1"/>
      <c r="K143" s="134"/>
      <c r="L143" s="17"/>
      <c r="M143" s="53"/>
      <c r="N143" s="53"/>
      <c r="O143" s="17"/>
      <c r="P143" s="17"/>
      <c r="Q143" s="25"/>
      <c r="R143" s="25"/>
      <c r="S143" s="25"/>
      <c r="T143" s="25"/>
      <c r="U143" s="25"/>
      <c r="V143" s="25"/>
      <c r="W143" s="53"/>
      <c r="X143" s="53"/>
      <c r="Y143" s="53"/>
      <c r="Z143" s="53"/>
    </row>
    <row r="144" spans="1:26" s="9" customFormat="1" ht="15" customHeight="1">
      <c r="A144" s="323" t="s">
        <v>695</v>
      </c>
      <c r="B144" s="323"/>
      <c r="C144" s="323"/>
      <c r="D144" s="323"/>
      <c r="E144" s="323"/>
      <c r="F144" s="323"/>
      <c r="G144" s="323"/>
      <c r="H144" s="323"/>
      <c r="I144" s="126"/>
      <c r="J144" s="158"/>
      <c r="K144" s="289"/>
      <c r="L144" s="79"/>
      <c r="M144" s="156"/>
      <c r="N144" s="156"/>
      <c r="O144" s="79"/>
      <c r="P144" s="79"/>
      <c r="Q144" s="276"/>
      <c r="R144" s="276"/>
      <c r="S144" s="276"/>
      <c r="T144" s="276"/>
      <c r="U144" s="276"/>
      <c r="V144" s="276"/>
      <c r="W144" s="156"/>
      <c r="X144" s="156"/>
      <c r="Y144" s="156"/>
      <c r="Z144" s="156"/>
    </row>
    <row r="145" spans="1:26" ht="80.25" customHeight="1">
      <c r="A145" s="2">
        <v>1</v>
      </c>
      <c r="B145" s="59" t="s">
        <v>574</v>
      </c>
      <c r="C145" s="62" t="s">
        <v>572</v>
      </c>
      <c r="D145" s="62" t="s">
        <v>125</v>
      </c>
      <c r="E145" s="62" t="s">
        <v>63</v>
      </c>
      <c r="F145" s="62" t="s">
        <v>63</v>
      </c>
      <c r="G145" s="62" t="s">
        <v>573</v>
      </c>
      <c r="H145" s="272">
        <v>9192.15</v>
      </c>
      <c r="I145" s="75" t="s">
        <v>100</v>
      </c>
      <c r="J145" s="59" t="s">
        <v>109</v>
      </c>
      <c r="K145" s="124" t="s">
        <v>609</v>
      </c>
      <c r="L145" s="59" t="s">
        <v>109</v>
      </c>
      <c r="M145" s="59" t="s">
        <v>109</v>
      </c>
      <c r="N145" s="59" t="s">
        <v>109</v>
      </c>
      <c r="O145" s="59" t="s">
        <v>109</v>
      </c>
      <c r="P145" s="59" t="s">
        <v>109</v>
      </c>
      <c r="Q145" s="62" t="s">
        <v>109</v>
      </c>
      <c r="R145" s="62" t="s">
        <v>109</v>
      </c>
      <c r="S145" s="62" t="s">
        <v>109</v>
      </c>
      <c r="T145" s="62" t="s">
        <v>109</v>
      </c>
      <c r="U145" s="62" t="s">
        <v>109</v>
      </c>
      <c r="V145" s="62" t="s">
        <v>109</v>
      </c>
      <c r="W145" s="67"/>
      <c r="X145" s="67"/>
      <c r="Y145" s="67"/>
      <c r="Z145" s="67"/>
    </row>
    <row r="146" spans="1:26" s="9" customFormat="1" ht="18" customHeight="1">
      <c r="A146" s="318" t="s">
        <v>13</v>
      </c>
      <c r="B146" s="318"/>
      <c r="C146" s="318"/>
      <c r="D146" s="40"/>
      <c r="E146" s="40"/>
      <c r="F146" s="24"/>
      <c r="G146" s="2"/>
      <c r="H146" s="83">
        <f>SUM(H145:H145)</f>
        <v>9192.15</v>
      </c>
      <c r="I146" s="61"/>
      <c r="J146" s="1"/>
      <c r="K146" s="134"/>
      <c r="L146" s="17"/>
      <c r="M146" s="53"/>
      <c r="N146" s="53"/>
      <c r="O146" s="17"/>
      <c r="P146" s="17"/>
      <c r="Q146" s="25"/>
      <c r="R146" s="25"/>
      <c r="S146" s="25"/>
      <c r="T146" s="25"/>
      <c r="U146" s="25"/>
      <c r="V146" s="25"/>
      <c r="W146" s="53"/>
      <c r="X146" s="53"/>
      <c r="Y146" s="53"/>
      <c r="Z146" s="53"/>
    </row>
    <row r="147" spans="1:26" s="9" customFormat="1" ht="15" customHeight="1">
      <c r="A147" s="323" t="s">
        <v>696</v>
      </c>
      <c r="B147" s="323"/>
      <c r="C147" s="323"/>
      <c r="D147" s="323"/>
      <c r="E147" s="323"/>
      <c r="F147" s="323"/>
      <c r="G147" s="323"/>
      <c r="H147" s="323"/>
      <c r="I147" s="126"/>
      <c r="J147" s="158"/>
      <c r="K147" s="289"/>
      <c r="L147" s="79"/>
      <c r="M147" s="156"/>
      <c r="N147" s="156"/>
      <c r="O147" s="79"/>
      <c r="P147" s="79"/>
      <c r="Q147" s="276"/>
      <c r="R147" s="276"/>
      <c r="S147" s="276"/>
      <c r="T147" s="276"/>
      <c r="U147" s="276"/>
      <c r="V147" s="276"/>
      <c r="W147" s="156"/>
      <c r="X147" s="156"/>
      <c r="Y147" s="156"/>
      <c r="Z147" s="156"/>
    </row>
    <row r="148" spans="1:26" ht="46.5" customHeight="1">
      <c r="A148" s="2">
        <v>1</v>
      </c>
      <c r="B148" s="59" t="s">
        <v>591</v>
      </c>
      <c r="C148" s="62" t="s">
        <v>572</v>
      </c>
      <c r="D148" s="62" t="s">
        <v>125</v>
      </c>
      <c r="E148" s="62" t="s">
        <v>63</v>
      </c>
      <c r="F148" s="62" t="s">
        <v>63</v>
      </c>
      <c r="G148" s="62" t="s">
        <v>573</v>
      </c>
      <c r="H148" s="272">
        <v>10067.65</v>
      </c>
      <c r="I148" s="75" t="s">
        <v>100</v>
      </c>
      <c r="J148" s="59" t="s">
        <v>109</v>
      </c>
      <c r="K148" s="124" t="s">
        <v>608</v>
      </c>
      <c r="L148" s="59" t="s">
        <v>109</v>
      </c>
      <c r="M148" s="59" t="s">
        <v>109</v>
      </c>
      <c r="N148" s="59" t="s">
        <v>109</v>
      </c>
      <c r="O148" s="59" t="s">
        <v>109</v>
      </c>
      <c r="P148" s="59" t="s">
        <v>109</v>
      </c>
      <c r="Q148" s="62" t="s">
        <v>109</v>
      </c>
      <c r="R148" s="62" t="s">
        <v>109</v>
      </c>
      <c r="S148" s="62" t="s">
        <v>109</v>
      </c>
      <c r="T148" s="62" t="s">
        <v>109</v>
      </c>
      <c r="U148" s="62" t="s">
        <v>109</v>
      </c>
      <c r="V148" s="62" t="s">
        <v>109</v>
      </c>
      <c r="W148" s="67"/>
      <c r="X148" s="67"/>
      <c r="Y148" s="67"/>
      <c r="Z148" s="67"/>
    </row>
    <row r="149" spans="1:26" s="9" customFormat="1" ht="18" customHeight="1">
      <c r="A149" s="318" t="s">
        <v>13</v>
      </c>
      <c r="B149" s="318"/>
      <c r="C149" s="318"/>
      <c r="D149" s="40"/>
      <c r="E149" s="40"/>
      <c r="F149" s="24"/>
      <c r="G149" s="2"/>
      <c r="H149" s="83">
        <f>SUM(H148:H148)</f>
        <v>10067.65</v>
      </c>
      <c r="I149" s="61"/>
      <c r="J149" s="1"/>
      <c r="K149" s="134"/>
      <c r="L149" s="17"/>
      <c r="M149" s="53"/>
      <c r="N149" s="53"/>
      <c r="O149" s="17"/>
      <c r="P149" s="17"/>
      <c r="Q149" s="25"/>
      <c r="R149" s="25"/>
      <c r="S149" s="25"/>
      <c r="T149" s="25"/>
      <c r="U149" s="25"/>
      <c r="V149" s="25"/>
      <c r="W149" s="53"/>
      <c r="X149" s="53"/>
      <c r="Y149" s="53"/>
      <c r="Z149" s="53"/>
    </row>
    <row r="150" spans="1:26" s="9" customFormat="1" ht="15" customHeight="1">
      <c r="A150" s="323" t="s">
        <v>697</v>
      </c>
      <c r="B150" s="323"/>
      <c r="C150" s="323"/>
      <c r="D150" s="323"/>
      <c r="E150" s="323"/>
      <c r="F150" s="323"/>
      <c r="G150" s="323"/>
      <c r="H150" s="323"/>
      <c r="I150" s="126"/>
      <c r="J150" s="158"/>
      <c r="K150" s="289"/>
      <c r="L150" s="79"/>
      <c r="M150" s="156"/>
      <c r="N150" s="156"/>
      <c r="O150" s="79"/>
      <c r="P150" s="79"/>
      <c r="Q150" s="276"/>
      <c r="R150" s="276"/>
      <c r="S150" s="276"/>
      <c r="T150" s="276"/>
      <c r="U150" s="276"/>
      <c r="V150" s="276"/>
      <c r="W150" s="156"/>
      <c r="X150" s="156"/>
      <c r="Y150" s="156"/>
      <c r="Z150" s="156"/>
    </row>
    <row r="151" spans="1:26" ht="47.25" customHeight="1">
      <c r="A151" s="2">
        <v>1</v>
      </c>
      <c r="B151" s="178" t="s">
        <v>593</v>
      </c>
      <c r="C151" s="62" t="s">
        <v>572</v>
      </c>
      <c r="D151" s="62" t="s">
        <v>125</v>
      </c>
      <c r="E151" s="62" t="s">
        <v>63</v>
      </c>
      <c r="F151" s="62" t="s">
        <v>63</v>
      </c>
      <c r="G151" s="62" t="s">
        <v>573</v>
      </c>
      <c r="H151" s="328">
        <v>122952.54</v>
      </c>
      <c r="I151" s="75" t="s">
        <v>100</v>
      </c>
      <c r="J151" s="59" t="s">
        <v>109</v>
      </c>
      <c r="K151" s="124" t="s">
        <v>607</v>
      </c>
      <c r="L151" s="59" t="s">
        <v>109</v>
      </c>
      <c r="M151" s="59" t="s">
        <v>109</v>
      </c>
      <c r="N151" s="59" t="s">
        <v>109</v>
      </c>
      <c r="O151" s="59" t="s">
        <v>109</v>
      </c>
      <c r="P151" s="59" t="s">
        <v>109</v>
      </c>
      <c r="Q151" s="62" t="s">
        <v>109</v>
      </c>
      <c r="R151" s="62" t="s">
        <v>109</v>
      </c>
      <c r="S151" s="62" t="s">
        <v>109</v>
      </c>
      <c r="T151" s="62" t="s">
        <v>109</v>
      </c>
      <c r="U151" s="62" t="s">
        <v>109</v>
      </c>
      <c r="V151" s="62" t="s">
        <v>109</v>
      </c>
      <c r="W151" s="67"/>
      <c r="X151" s="67"/>
      <c r="Y151" s="67"/>
      <c r="Z151" s="67"/>
    </row>
    <row r="152" spans="1:26" ht="47.25" customHeight="1">
      <c r="A152" s="2">
        <v>2</v>
      </c>
      <c r="B152" s="178" t="s">
        <v>594</v>
      </c>
      <c r="C152" s="62" t="s">
        <v>572</v>
      </c>
      <c r="D152" s="62" t="s">
        <v>125</v>
      </c>
      <c r="E152" s="62" t="s">
        <v>63</v>
      </c>
      <c r="F152" s="62" t="s">
        <v>63</v>
      </c>
      <c r="G152" s="62" t="s">
        <v>592</v>
      </c>
      <c r="H152" s="330"/>
      <c r="I152" s="75" t="s">
        <v>100</v>
      </c>
      <c r="J152" s="59"/>
      <c r="K152" s="124" t="s">
        <v>607</v>
      </c>
      <c r="L152" s="59"/>
      <c r="M152" s="59"/>
      <c r="N152" s="59"/>
      <c r="O152" s="59"/>
      <c r="P152" s="59"/>
      <c r="Q152" s="62"/>
      <c r="R152" s="62"/>
      <c r="S152" s="62"/>
      <c r="T152" s="62"/>
      <c r="U152" s="62"/>
      <c r="V152" s="62"/>
      <c r="W152" s="67"/>
      <c r="X152" s="67"/>
      <c r="Y152" s="67"/>
      <c r="Z152" s="67"/>
    </row>
    <row r="153" spans="1:26" s="9" customFormat="1" ht="18" customHeight="1">
      <c r="A153" s="318" t="s">
        <v>13</v>
      </c>
      <c r="B153" s="318"/>
      <c r="C153" s="318"/>
      <c r="D153" s="40"/>
      <c r="E153" s="40"/>
      <c r="F153" s="24"/>
      <c r="G153" s="2"/>
      <c r="H153" s="83">
        <f>SUM(H151:H151)</f>
        <v>122952.54</v>
      </c>
      <c r="I153" s="61"/>
      <c r="J153" s="1"/>
      <c r="K153" s="134"/>
      <c r="L153" s="17"/>
      <c r="M153" s="53"/>
      <c r="N153" s="53"/>
      <c r="O153" s="17"/>
      <c r="P153" s="17"/>
      <c r="Q153" s="25"/>
      <c r="R153" s="25"/>
      <c r="S153" s="25"/>
      <c r="T153" s="25"/>
      <c r="U153" s="25"/>
      <c r="V153" s="25"/>
      <c r="W153" s="53"/>
      <c r="X153" s="53"/>
      <c r="Y153" s="53"/>
      <c r="Z153" s="53"/>
    </row>
    <row r="154" spans="1:26" s="9" customFormat="1" ht="15" customHeight="1">
      <c r="A154" s="323" t="s">
        <v>959</v>
      </c>
      <c r="B154" s="323"/>
      <c r="C154" s="323"/>
      <c r="D154" s="323"/>
      <c r="E154" s="323"/>
      <c r="F154" s="323"/>
      <c r="G154" s="323"/>
      <c r="H154" s="323"/>
      <c r="I154" s="126"/>
      <c r="J154" s="158"/>
      <c r="K154" s="289"/>
      <c r="L154" s="79"/>
      <c r="M154" s="156"/>
      <c r="N154" s="156"/>
      <c r="O154" s="79"/>
      <c r="P154" s="79"/>
      <c r="Q154" s="276"/>
      <c r="R154" s="276"/>
      <c r="S154" s="276"/>
      <c r="T154" s="276"/>
      <c r="U154" s="276"/>
      <c r="V154" s="276"/>
      <c r="W154" s="156"/>
      <c r="X154" s="156"/>
      <c r="Y154" s="156"/>
      <c r="Z154" s="156"/>
    </row>
    <row r="155" spans="1:26" ht="48.75" customHeight="1">
      <c r="A155" s="2">
        <v>1</v>
      </c>
      <c r="B155" s="59" t="s">
        <v>595</v>
      </c>
      <c r="C155" s="62" t="s">
        <v>572</v>
      </c>
      <c r="D155" s="62" t="s">
        <v>125</v>
      </c>
      <c r="E155" s="62" t="s">
        <v>63</v>
      </c>
      <c r="F155" s="62" t="s">
        <v>63</v>
      </c>
      <c r="G155" s="62" t="s">
        <v>573</v>
      </c>
      <c r="H155" s="272">
        <v>9836.65</v>
      </c>
      <c r="I155" s="75" t="s">
        <v>100</v>
      </c>
      <c r="J155" s="59" t="s">
        <v>109</v>
      </c>
      <c r="K155" s="124" t="s">
        <v>606</v>
      </c>
      <c r="L155" s="59" t="s">
        <v>109</v>
      </c>
      <c r="M155" s="59" t="s">
        <v>109</v>
      </c>
      <c r="N155" s="59" t="s">
        <v>109</v>
      </c>
      <c r="O155" s="59" t="s">
        <v>109</v>
      </c>
      <c r="P155" s="59" t="s">
        <v>109</v>
      </c>
      <c r="Q155" s="62" t="s">
        <v>109</v>
      </c>
      <c r="R155" s="62" t="s">
        <v>109</v>
      </c>
      <c r="S155" s="62" t="s">
        <v>109</v>
      </c>
      <c r="T155" s="62" t="s">
        <v>109</v>
      </c>
      <c r="U155" s="62" t="s">
        <v>109</v>
      </c>
      <c r="V155" s="62" t="s">
        <v>109</v>
      </c>
      <c r="W155" s="67"/>
      <c r="X155" s="67"/>
      <c r="Y155" s="67"/>
      <c r="Z155" s="67"/>
    </row>
    <row r="156" spans="1:26" s="9" customFormat="1" ht="18" customHeight="1">
      <c r="A156" s="318" t="s">
        <v>13</v>
      </c>
      <c r="B156" s="318"/>
      <c r="C156" s="318"/>
      <c r="D156" s="40"/>
      <c r="E156" s="40"/>
      <c r="F156" s="24"/>
      <c r="G156" s="2"/>
      <c r="H156" s="83">
        <f>SUM(H155:H155)</f>
        <v>9836.65</v>
      </c>
      <c r="I156" s="61"/>
      <c r="J156" s="1"/>
      <c r="K156" s="134"/>
      <c r="L156" s="17"/>
      <c r="M156" s="53"/>
      <c r="N156" s="53"/>
      <c r="O156" s="17"/>
      <c r="P156" s="17"/>
      <c r="Q156" s="25"/>
      <c r="R156" s="25"/>
      <c r="S156" s="25"/>
      <c r="T156" s="25"/>
      <c r="U156" s="25"/>
      <c r="V156" s="25"/>
      <c r="W156" s="53"/>
      <c r="X156" s="53"/>
      <c r="Y156" s="53"/>
      <c r="Z156" s="53"/>
    </row>
    <row r="157" spans="1:26" s="9" customFormat="1" ht="15" customHeight="1">
      <c r="A157" s="323" t="s">
        <v>698</v>
      </c>
      <c r="B157" s="323"/>
      <c r="C157" s="323"/>
      <c r="D157" s="323"/>
      <c r="E157" s="323"/>
      <c r="F157" s="323"/>
      <c r="G157" s="323"/>
      <c r="H157" s="323"/>
      <c r="I157" s="126"/>
      <c r="J157" s="158"/>
      <c r="K157" s="289"/>
      <c r="L157" s="79"/>
      <c r="M157" s="156"/>
      <c r="N157" s="156"/>
      <c r="O157" s="79"/>
      <c r="P157" s="79"/>
      <c r="Q157" s="276"/>
      <c r="R157" s="276"/>
      <c r="S157" s="276"/>
      <c r="T157" s="276"/>
      <c r="U157" s="276"/>
      <c r="V157" s="276"/>
      <c r="W157" s="156"/>
      <c r="X157" s="156"/>
      <c r="Y157" s="156"/>
      <c r="Z157" s="156"/>
    </row>
    <row r="158" spans="1:26" ht="47.25" customHeight="1">
      <c r="A158" s="2">
        <v>1</v>
      </c>
      <c r="B158" s="59" t="s">
        <v>596</v>
      </c>
      <c r="C158" s="62" t="s">
        <v>572</v>
      </c>
      <c r="D158" s="62" t="s">
        <v>125</v>
      </c>
      <c r="E158" s="62" t="s">
        <v>63</v>
      </c>
      <c r="F158" s="62" t="s">
        <v>63</v>
      </c>
      <c r="G158" s="62" t="s">
        <v>573</v>
      </c>
      <c r="H158" s="272">
        <v>45787.49</v>
      </c>
      <c r="I158" s="75" t="s">
        <v>100</v>
      </c>
      <c r="J158" s="59" t="s">
        <v>109</v>
      </c>
      <c r="K158" s="177" t="s">
        <v>605</v>
      </c>
      <c r="L158" s="59" t="s">
        <v>109</v>
      </c>
      <c r="M158" s="59" t="s">
        <v>109</v>
      </c>
      <c r="N158" s="59" t="s">
        <v>109</v>
      </c>
      <c r="O158" s="59" t="s">
        <v>109</v>
      </c>
      <c r="P158" s="59" t="s">
        <v>109</v>
      </c>
      <c r="Q158" s="62" t="s">
        <v>109</v>
      </c>
      <c r="R158" s="62" t="s">
        <v>109</v>
      </c>
      <c r="S158" s="62" t="s">
        <v>109</v>
      </c>
      <c r="T158" s="62" t="s">
        <v>109</v>
      </c>
      <c r="U158" s="62" t="s">
        <v>109</v>
      </c>
      <c r="V158" s="62" t="s">
        <v>109</v>
      </c>
      <c r="W158" s="67"/>
      <c r="X158" s="67"/>
      <c r="Y158" s="67"/>
      <c r="Z158" s="67"/>
    </row>
    <row r="159" spans="1:26" s="9" customFormat="1" ht="16.5" customHeight="1">
      <c r="A159" s="318" t="s">
        <v>13</v>
      </c>
      <c r="B159" s="318"/>
      <c r="C159" s="318"/>
      <c r="D159" s="40"/>
      <c r="E159" s="40"/>
      <c r="F159" s="24"/>
      <c r="G159" s="2"/>
      <c r="H159" s="83">
        <f>SUM(H158:H158)</f>
        <v>45787.49</v>
      </c>
      <c r="I159" s="61"/>
      <c r="J159" s="1"/>
      <c r="K159" s="134"/>
      <c r="L159" s="17"/>
      <c r="M159" s="53"/>
      <c r="N159" s="53"/>
      <c r="O159" s="17"/>
      <c r="P159" s="17"/>
      <c r="Q159" s="25"/>
      <c r="R159" s="25"/>
      <c r="S159" s="25"/>
      <c r="T159" s="25"/>
      <c r="U159" s="25"/>
      <c r="V159" s="25"/>
      <c r="W159" s="53"/>
      <c r="X159" s="53"/>
      <c r="Y159" s="53"/>
      <c r="Z159" s="53"/>
    </row>
    <row r="160" spans="1:26" s="9" customFormat="1" ht="15" customHeight="1">
      <c r="A160" s="323" t="s">
        <v>699</v>
      </c>
      <c r="B160" s="323"/>
      <c r="C160" s="323"/>
      <c r="D160" s="323"/>
      <c r="E160" s="323"/>
      <c r="F160" s="323"/>
      <c r="G160" s="323"/>
      <c r="H160" s="323"/>
      <c r="I160" s="126"/>
      <c r="J160" s="158"/>
      <c r="K160" s="289"/>
      <c r="L160" s="79"/>
      <c r="M160" s="156"/>
      <c r="N160" s="156"/>
      <c r="O160" s="79"/>
      <c r="P160" s="79"/>
      <c r="Q160" s="276"/>
      <c r="R160" s="276"/>
      <c r="S160" s="276"/>
      <c r="T160" s="276"/>
      <c r="U160" s="276"/>
      <c r="V160" s="276"/>
      <c r="W160" s="156"/>
      <c r="X160" s="156"/>
      <c r="Y160" s="156"/>
      <c r="Z160" s="156"/>
    </row>
    <row r="161" spans="1:26" ht="41.25" customHeight="1">
      <c r="A161" s="2">
        <v>1</v>
      </c>
      <c r="B161" s="59" t="s">
        <v>597</v>
      </c>
      <c r="C161" s="62" t="s">
        <v>572</v>
      </c>
      <c r="D161" s="62" t="s">
        <v>125</v>
      </c>
      <c r="E161" s="62" t="s">
        <v>63</v>
      </c>
      <c r="F161" s="62" t="s">
        <v>63</v>
      </c>
      <c r="G161" s="62" t="s">
        <v>573</v>
      </c>
      <c r="H161" s="272">
        <v>49844.27</v>
      </c>
      <c r="I161" s="75" t="s">
        <v>100</v>
      </c>
      <c r="J161" s="59" t="s">
        <v>109</v>
      </c>
      <c r="K161" s="177" t="s">
        <v>604</v>
      </c>
      <c r="L161" s="59" t="s">
        <v>109</v>
      </c>
      <c r="M161" s="59" t="s">
        <v>109</v>
      </c>
      <c r="N161" s="59" t="s">
        <v>109</v>
      </c>
      <c r="O161" s="59" t="s">
        <v>109</v>
      </c>
      <c r="P161" s="59" t="s">
        <v>109</v>
      </c>
      <c r="Q161" s="62" t="s">
        <v>109</v>
      </c>
      <c r="R161" s="62" t="s">
        <v>109</v>
      </c>
      <c r="S161" s="62" t="s">
        <v>109</v>
      </c>
      <c r="T161" s="62" t="s">
        <v>109</v>
      </c>
      <c r="U161" s="62" t="s">
        <v>109</v>
      </c>
      <c r="V161" s="62" t="s">
        <v>109</v>
      </c>
      <c r="W161" s="67"/>
      <c r="X161" s="67"/>
      <c r="Y161" s="67"/>
      <c r="Z161" s="67"/>
    </row>
    <row r="162" spans="1:26" s="9" customFormat="1" ht="18" customHeight="1">
      <c r="A162" s="318" t="s">
        <v>13</v>
      </c>
      <c r="B162" s="318"/>
      <c r="C162" s="318"/>
      <c r="D162" s="40"/>
      <c r="E162" s="40"/>
      <c r="F162" s="24"/>
      <c r="G162" s="2"/>
      <c r="H162" s="83">
        <f>SUM(H161:H161)</f>
        <v>49844.27</v>
      </c>
      <c r="I162" s="61"/>
      <c r="J162" s="1"/>
      <c r="K162" s="134"/>
      <c r="L162" s="17"/>
      <c r="M162" s="53"/>
      <c r="N162" s="53"/>
      <c r="O162" s="17"/>
      <c r="P162" s="17"/>
      <c r="Q162" s="25"/>
      <c r="R162" s="25"/>
      <c r="S162" s="25"/>
      <c r="T162" s="25"/>
      <c r="U162" s="25"/>
      <c r="V162" s="25"/>
      <c r="W162" s="53"/>
      <c r="X162" s="53"/>
      <c r="Y162" s="53"/>
      <c r="Z162" s="53"/>
    </row>
    <row r="163" spans="1:26" s="9" customFormat="1" ht="15" customHeight="1">
      <c r="A163" s="323" t="s">
        <v>700</v>
      </c>
      <c r="B163" s="323"/>
      <c r="C163" s="323"/>
      <c r="D163" s="323"/>
      <c r="E163" s="323"/>
      <c r="F163" s="323"/>
      <c r="G163" s="323"/>
      <c r="H163" s="323"/>
      <c r="I163" s="126"/>
      <c r="J163" s="158"/>
      <c r="K163" s="289"/>
      <c r="L163" s="79"/>
      <c r="M163" s="156"/>
      <c r="N163" s="156"/>
      <c r="O163" s="79"/>
      <c r="P163" s="79"/>
      <c r="Q163" s="276"/>
      <c r="R163" s="276"/>
      <c r="S163" s="276"/>
      <c r="T163" s="276"/>
      <c r="U163" s="276"/>
      <c r="V163" s="276"/>
      <c r="W163" s="156"/>
      <c r="X163" s="156"/>
      <c r="Y163" s="156"/>
      <c r="Z163" s="156"/>
    </row>
    <row r="164" spans="1:26" ht="49.5" customHeight="1">
      <c r="A164" s="2">
        <v>1</v>
      </c>
      <c r="B164" s="59" t="s">
        <v>598</v>
      </c>
      <c r="C164" s="62" t="s">
        <v>572</v>
      </c>
      <c r="D164" s="62" t="s">
        <v>125</v>
      </c>
      <c r="E164" s="62" t="s">
        <v>63</v>
      </c>
      <c r="F164" s="62" t="s">
        <v>63</v>
      </c>
      <c r="G164" s="62" t="s">
        <v>573</v>
      </c>
      <c r="H164" s="272">
        <v>49193.24</v>
      </c>
      <c r="I164" s="75" t="s">
        <v>100</v>
      </c>
      <c r="J164" s="59" t="s">
        <v>109</v>
      </c>
      <c r="K164" s="286" t="s">
        <v>603</v>
      </c>
      <c r="L164" s="59" t="s">
        <v>109</v>
      </c>
      <c r="M164" s="59" t="s">
        <v>109</v>
      </c>
      <c r="N164" s="59" t="s">
        <v>109</v>
      </c>
      <c r="O164" s="59" t="s">
        <v>109</v>
      </c>
      <c r="P164" s="59" t="s">
        <v>109</v>
      </c>
      <c r="Q164" s="62" t="s">
        <v>109</v>
      </c>
      <c r="R164" s="62" t="s">
        <v>109</v>
      </c>
      <c r="S164" s="62" t="s">
        <v>109</v>
      </c>
      <c r="T164" s="62" t="s">
        <v>109</v>
      </c>
      <c r="U164" s="62" t="s">
        <v>109</v>
      </c>
      <c r="V164" s="62" t="s">
        <v>109</v>
      </c>
      <c r="W164" s="67"/>
      <c r="X164" s="67"/>
      <c r="Y164" s="67"/>
      <c r="Z164" s="67"/>
    </row>
    <row r="165" spans="1:26" s="9" customFormat="1" ht="18" customHeight="1">
      <c r="A165" s="318" t="s">
        <v>13</v>
      </c>
      <c r="B165" s="318"/>
      <c r="C165" s="318"/>
      <c r="D165" s="40"/>
      <c r="E165" s="40"/>
      <c r="F165" s="24"/>
      <c r="G165" s="2"/>
      <c r="H165" s="83">
        <f>SUM(H164:H164)</f>
        <v>49193.24</v>
      </c>
      <c r="I165" s="61"/>
      <c r="J165" s="1"/>
      <c r="K165" s="134"/>
      <c r="L165" s="17"/>
      <c r="M165" s="53"/>
      <c r="N165" s="53"/>
      <c r="O165" s="17"/>
      <c r="P165" s="17"/>
      <c r="Q165" s="25"/>
      <c r="R165" s="25"/>
      <c r="S165" s="25"/>
      <c r="T165" s="25"/>
      <c r="U165" s="25"/>
      <c r="V165" s="25"/>
      <c r="W165" s="53"/>
      <c r="X165" s="53"/>
      <c r="Y165" s="53"/>
      <c r="Z165" s="53"/>
    </row>
    <row r="166" spans="1:26" s="9" customFormat="1" ht="15" customHeight="1">
      <c r="A166" s="323" t="s">
        <v>701</v>
      </c>
      <c r="B166" s="323"/>
      <c r="C166" s="323"/>
      <c r="D166" s="323"/>
      <c r="E166" s="323"/>
      <c r="F166" s="323"/>
      <c r="G166" s="323"/>
      <c r="H166" s="323"/>
      <c r="I166" s="126"/>
      <c r="J166" s="158"/>
      <c r="K166" s="289"/>
      <c r="L166" s="79"/>
      <c r="M166" s="156"/>
      <c r="N166" s="156"/>
      <c r="O166" s="79"/>
      <c r="P166" s="79"/>
      <c r="Q166" s="276"/>
      <c r="R166" s="276"/>
      <c r="S166" s="276"/>
      <c r="T166" s="276"/>
      <c r="U166" s="276"/>
      <c r="V166" s="276"/>
      <c r="W166" s="156"/>
      <c r="X166" s="156"/>
      <c r="Y166" s="156"/>
      <c r="Z166" s="156"/>
    </row>
    <row r="167" spans="1:26" ht="30" customHeight="1">
      <c r="A167" s="2">
        <v>1</v>
      </c>
      <c r="B167" s="59" t="s">
        <v>599</v>
      </c>
      <c r="C167" s="62" t="s">
        <v>572</v>
      </c>
      <c r="D167" s="62" t="s">
        <v>125</v>
      </c>
      <c r="E167" s="62" t="s">
        <v>63</v>
      </c>
      <c r="F167" s="62" t="s">
        <v>63</v>
      </c>
      <c r="G167" s="62" t="s">
        <v>573</v>
      </c>
      <c r="H167" s="328">
        <v>154006.7</v>
      </c>
      <c r="I167" s="75" t="s">
        <v>100</v>
      </c>
      <c r="J167" s="59" t="s">
        <v>109</v>
      </c>
      <c r="K167" s="134" t="s">
        <v>602</v>
      </c>
      <c r="L167" s="59" t="s">
        <v>109</v>
      </c>
      <c r="M167" s="59" t="s">
        <v>109</v>
      </c>
      <c r="N167" s="59" t="s">
        <v>109</v>
      </c>
      <c r="O167" s="59" t="s">
        <v>109</v>
      </c>
      <c r="P167" s="59" t="s">
        <v>109</v>
      </c>
      <c r="Q167" s="62" t="s">
        <v>109</v>
      </c>
      <c r="R167" s="62" t="s">
        <v>109</v>
      </c>
      <c r="S167" s="62" t="s">
        <v>109</v>
      </c>
      <c r="T167" s="62" t="s">
        <v>109</v>
      </c>
      <c r="U167" s="62" t="s">
        <v>109</v>
      </c>
      <c r="V167" s="62" t="s">
        <v>109</v>
      </c>
      <c r="W167" s="67"/>
      <c r="X167" s="67"/>
      <c r="Y167" s="67"/>
      <c r="Z167" s="67"/>
    </row>
    <row r="168" spans="1:26" ht="30" customHeight="1">
      <c r="A168" s="2">
        <v>2</v>
      </c>
      <c r="B168" s="59" t="s">
        <v>600</v>
      </c>
      <c r="C168" s="62" t="s">
        <v>572</v>
      </c>
      <c r="D168" s="62" t="s">
        <v>125</v>
      </c>
      <c r="E168" s="62" t="s">
        <v>63</v>
      </c>
      <c r="F168" s="62" t="s">
        <v>63</v>
      </c>
      <c r="G168" s="62" t="s">
        <v>573</v>
      </c>
      <c r="H168" s="329"/>
      <c r="I168" s="75" t="s">
        <v>100</v>
      </c>
      <c r="J168" s="59" t="s">
        <v>109</v>
      </c>
      <c r="K168" s="134" t="s">
        <v>602</v>
      </c>
      <c r="L168" s="59" t="s">
        <v>109</v>
      </c>
      <c r="M168" s="59" t="s">
        <v>109</v>
      </c>
      <c r="N168" s="59" t="s">
        <v>109</v>
      </c>
      <c r="O168" s="59" t="s">
        <v>109</v>
      </c>
      <c r="P168" s="59" t="s">
        <v>109</v>
      </c>
      <c r="Q168" s="62" t="s">
        <v>109</v>
      </c>
      <c r="R168" s="62" t="s">
        <v>109</v>
      </c>
      <c r="S168" s="62" t="s">
        <v>109</v>
      </c>
      <c r="T168" s="62" t="s">
        <v>109</v>
      </c>
      <c r="U168" s="62" t="s">
        <v>109</v>
      </c>
      <c r="V168" s="62" t="s">
        <v>109</v>
      </c>
      <c r="W168" s="67"/>
      <c r="X168" s="67"/>
      <c r="Y168" s="67"/>
      <c r="Z168" s="67"/>
    </row>
    <row r="169" spans="1:26" ht="30" customHeight="1">
      <c r="A169" s="2">
        <v>3</v>
      </c>
      <c r="B169" s="59" t="s">
        <v>601</v>
      </c>
      <c r="C169" s="62" t="s">
        <v>572</v>
      </c>
      <c r="D169" s="62" t="s">
        <v>125</v>
      </c>
      <c r="E169" s="62" t="s">
        <v>63</v>
      </c>
      <c r="F169" s="62" t="s">
        <v>63</v>
      </c>
      <c r="G169" s="62" t="s">
        <v>573</v>
      </c>
      <c r="H169" s="330"/>
      <c r="I169" s="75" t="s">
        <v>100</v>
      </c>
      <c r="J169" s="59" t="s">
        <v>109</v>
      </c>
      <c r="K169" s="134" t="s">
        <v>602</v>
      </c>
      <c r="L169" s="59" t="s">
        <v>109</v>
      </c>
      <c r="M169" s="59" t="s">
        <v>109</v>
      </c>
      <c r="N169" s="59" t="s">
        <v>109</v>
      </c>
      <c r="O169" s="59" t="s">
        <v>109</v>
      </c>
      <c r="P169" s="59" t="s">
        <v>109</v>
      </c>
      <c r="Q169" s="62" t="s">
        <v>109</v>
      </c>
      <c r="R169" s="62" t="s">
        <v>109</v>
      </c>
      <c r="S169" s="62" t="s">
        <v>109</v>
      </c>
      <c r="T169" s="62" t="s">
        <v>109</v>
      </c>
      <c r="U169" s="62" t="s">
        <v>109</v>
      </c>
      <c r="V169" s="62" t="s">
        <v>109</v>
      </c>
      <c r="W169" s="67"/>
      <c r="X169" s="67"/>
      <c r="Y169" s="67"/>
      <c r="Z169" s="67"/>
    </row>
    <row r="170" spans="1:26" s="9" customFormat="1" ht="18" customHeight="1">
      <c r="A170" s="318" t="s">
        <v>13</v>
      </c>
      <c r="B170" s="318"/>
      <c r="C170" s="318"/>
      <c r="D170" s="40"/>
      <c r="E170" s="40"/>
      <c r="F170" s="24"/>
      <c r="G170" s="2"/>
      <c r="H170" s="83">
        <f>SUM(H167:H167)</f>
        <v>154006.7</v>
      </c>
      <c r="I170" s="61"/>
      <c r="J170" s="1"/>
      <c r="K170" s="134"/>
      <c r="L170" s="17"/>
      <c r="M170" s="53"/>
      <c r="N170" s="53"/>
      <c r="O170" s="17"/>
      <c r="P170" s="17"/>
      <c r="Q170" s="25"/>
      <c r="R170" s="25"/>
      <c r="S170" s="25"/>
      <c r="T170" s="25"/>
      <c r="U170" s="25"/>
      <c r="V170" s="25"/>
      <c r="W170" s="53"/>
      <c r="X170" s="53"/>
      <c r="Y170" s="53"/>
      <c r="Z170" s="53"/>
    </row>
    <row r="171" ht="13.5" thickBot="1"/>
    <row r="172" spans="5:9" ht="24" customHeight="1" thickBot="1">
      <c r="E172" s="319" t="s">
        <v>303</v>
      </c>
      <c r="F172" s="320"/>
      <c r="G172" s="320"/>
      <c r="H172" s="227">
        <f>H140+H49+H45+H41+H38+H34+H30+H27+H170+H165+H162+H159+H156+H153+H149+H146+H143</f>
        <v>93989097.85000002</v>
      </c>
      <c r="I172" s="8" t="s">
        <v>958</v>
      </c>
    </row>
    <row r="173" ht="12.75">
      <c r="J173" s="314"/>
    </row>
    <row r="175" ht="12.75">
      <c r="J175" s="314"/>
    </row>
  </sheetData>
  <sheetProtection/>
  <mergeCells count="56">
    <mergeCell ref="A165:C165"/>
    <mergeCell ref="A166:H166"/>
    <mergeCell ref="A162:C162"/>
    <mergeCell ref="A163:H163"/>
    <mergeCell ref="A170:C170"/>
    <mergeCell ref="A150:H150"/>
    <mergeCell ref="A153:C153"/>
    <mergeCell ref="A154:H154"/>
    <mergeCell ref="A156:C156"/>
    <mergeCell ref="A157:H157"/>
    <mergeCell ref="H167:H169"/>
    <mergeCell ref="A160:H160"/>
    <mergeCell ref="B140:C140"/>
    <mergeCell ref="A141:H141"/>
    <mergeCell ref="A143:C143"/>
    <mergeCell ref="A50:H50"/>
    <mergeCell ref="A159:C159"/>
    <mergeCell ref="H151:H152"/>
    <mergeCell ref="A144:H144"/>
    <mergeCell ref="A146:C146"/>
    <mergeCell ref="A147:H147"/>
    <mergeCell ref="A149:C149"/>
    <mergeCell ref="I4:I5"/>
    <mergeCell ref="H4:H5"/>
    <mergeCell ref="A49:C49"/>
    <mergeCell ref="A28:H28"/>
    <mergeCell ref="A27:C27"/>
    <mergeCell ref="C4:C5"/>
    <mergeCell ref="A39:H39"/>
    <mergeCell ref="A42:H42"/>
    <mergeCell ref="Z4:Z5"/>
    <mergeCell ref="J4:J5"/>
    <mergeCell ref="K4:K5"/>
    <mergeCell ref="L4:N4"/>
    <mergeCell ref="Q4:V4"/>
    <mergeCell ref="O4:O5"/>
    <mergeCell ref="Y4:Y5"/>
    <mergeCell ref="X4:X5"/>
    <mergeCell ref="W4:W5"/>
    <mergeCell ref="P4:P5"/>
    <mergeCell ref="E172:G172"/>
    <mergeCell ref="A41:C41"/>
    <mergeCell ref="G4:G5"/>
    <mergeCell ref="B4:B5"/>
    <mergeCell ref="D4:D5"/>
    <mergeCell ref="F4:F5"/>
    <mergeCell ref="B38:C38"/>
    <mergeCell ref="A34:C34"/>
    <mergeCell ref="A46:H46"/>
    <mergeCell ref="A45:C45"/>
    <mergeCell ref="A31:H31"/>
    <mergeCell ref="A35:H35"/>
    <mergeCell ref="E4:E5"/>
    <mergeCell ref="A6:F6"/>
    <mergeCell ref="A30:C30"/>
    <mergeCell ref="A4:A5"/>
  </mergeCells>
  <printOptions/>
  <pageMargins left="0" right="0" top="0.1968503937007874" bottom="0.1968503937007874" header="0" footer="0"/>
  <pageSetup fitToHeight="0" fitToWidth="1" horizontalDpi="600" verticalDpi="600" orientation="landscape" paperSize="9" scale="29" r:id="rId1"/>
  <headerFooter alignWithMargins="0">
    <oddFooter>&amp;CStrona &amp;P z &amp;N</oddFooter>
  </headerFooter>
  <rowBreaks count="1" manualBreakCount="1">
    <brk id="34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4"/>
  <sheetViews>
    <sheetView view="pageBreakPreview" zoomScaleNormal="110" zoomScaleSheetLayoutView="100" zoomScalePageLayoutView="0" workbookViewId="0" topLeftCell="A48">
      <selection activeCell="G59" sqref="G59"/>
    </sheetView>
  </sheetViews>
  <sheetFormatPr defaultColWidth="9.140625" defaultRowHeight="12.75"/>
  <cols>
    <col min="1" max="1" width="5.57421875" style="6" customWidth="1"/>
    <col min="2" max="2" width="47.57421875" style="15" customWidth="1"/>
    <col min="3" max="3" width="15.421875" style="8" customWidth="1"/>
    <col min="4" max="4" width="18.421875" style="20" customWidth="1"/>
    <col min="5" max="5" width="18.7109375" style="0" customWidth="1"/>
    <col min="6" max="6" width="15.421875" style="0" customWidth="1"/>
  </cols>
  <sheetData>
    <row r="1" spans="1:4" ht="12.75">
      <c r="A1" s="14" t="s">
        <v>92</v>
      </c>
      <c r="D1" s="27"/>
    </row>
    <row r="3" spans="1:4" ht="12.75" customHeight="1">
      <c r="A3" s="331" t="s">
        <v>85</v>
      </c>
      <c r="B3" s="332"/>
      <c r="C3" s="332"/>
      <c r="D3" s="333"/>
    </row>
    <row r="4" spans="1:4" ht="12.75">
      <c r="A4" s="334" t="s">
        <v>1</v>
      </c>
      <c r="B4" s="334"/>
      <c r="C4" s="334"/>
      <c r="D4" s="334"/>
    </row>
    <row r="5" spans="1:4" ht="26.25">
      <c r="A5" s="3" t="s">
        <v>14</v>
      </c>
      <c r="B5" s="3" t="s">
        <v>15</v>
      </c>
      <c r="C5" s="3" t="s">
        <v>16</v>
      </c>
      <c r="D5" s="40" t="s">
        <v>17</v>
      </c>
    </row>
    <row r="6" spans="1:4" s="6" customFormat="1" ht="12.75">
      <c r="A6" s="146" t="s">
        <v>154</v>
      </c>
      <c r="B6" s="148" t="s">
        <v>519</v>
      </c>
      <c r="C6" s="18">
        <v>2018</v>
      </c>
      <c r="D6" s="147">
        <v>4956.9</v>
      </c>
    </row>
    <row r="7" spans="1:4" s="6" customFormat="1" ht="12.75">
      <c r="A7" s="146" t="s">
        <v>155</v>
      </c>
      <c r="B7" s="148" t="s">
        <v>453</v>
      </c>
      <c r="C7" s="18">
        <v>2018</v>
      </c>
      <c r="D7" s="147">
        <v>5452.65</v>
      </c>
    </row>
    <row r="8" spans="1:4" s="6" customFormat="1" ht="12.75">
      <c r="A8" s="146" t="s">
        <v>156</v>
      </c>
      <c r="B8" s="148" t="s">
        <v>520</v>
      </c>
      <c r="C8" s="18">
        <v>2018</v>
      </c>
      <c r="D8" s="147">
        <v>1832.7</v>
      </c>
    </row>
    <row r="9" spans="1:4" s="6" customFormat="1" ht="12.75">
      <c r="A9" s="146" t="s">
        <v>157</v>
      </c>
      <c r="B9" s="148" t="s">
        <v>521</v>
      </c>
      <c r="C9" s="18">
        <v>2018</v>
      </c>
      <c r="D9" s="147">
        <v>2619.9</v>
      </c>
    </row>
    <row r="10" spans="1:4" s="6" customFormat="1" ht="12.75">
      <c r="A10" s="146" t="s">
        <v>158</v>
      </c>
      <c r="B10" s="148" t="s">
        <v>522</v>
      </c>
      <c r="C10" s="18">
        <v>2018</v>
      </c>
      <c r="D10" s="147">
        <v>955</v>
      </c>
    </row>
    <row r="11" spans="1:4" s="6" customFormat="1" ht="12.75">
      <c r="A11" s="146" t="s">
        <v>128</v>
      </c>
      <c r="B11" s="148" t="s">
        <v>523</v>
      </c>
      <c r="C11" s="18">
        <v>2018</v>
      </c>
      <c r="D11" s="147">
        <v>1345</v>
      </c>
    </row>
    <row r="12" spans="1:4" s="6" customFormat="1" ht="12.75">
      <c r="A12" s="146" t="s">
        <v>129</v>
      </c>
      <c r="B12" s="148" t="s">
        <v>524</v>
      </c>
      <c r="C12" s="18">
        <v>2019</v>
      </c>
      <c r="D12" s="147">
        <v>14524</v>
      </c>
    </row>
    <row r="13" spans="1:4" s="6" customFormat="1" ht="12.75">
      <c r="A13" s="146" t="s">
        <v>130</v>
      </c>
      <c r="B13" s="148" t="s">
        <v>525</v>
      </c>
      <c r="C13" s="18">
        <v>2019</v>
      </c>
      <c r="D13" s="147">
        <v>1457.9</v>
      </c>
    </row>
    <row r="14" spans="1:4" s="6" customFormat="1" ht="12.75">
      <c r="A14" s="146" t="s">
        <v>131</v>
      </c>
      <c r="B14" s="148" t="s">
        <v>526</v>
      </c>
      <c r="C14" s="18">
        <v>2019</v>
      </c>
      <c r="D14" s="147">
        <v>4871.5</v>
      </c>
    </row>
    <row r="15" spans="1:4" s="6" customFormat="1" ht="12.75">
      <c r="A15" s="146" t="s">
        <v>132</v>
      </c>
      <c r="B15" s="148" t="s">
        <v>527</v>
      </c>
      <c r="C15" s="18">
        <v>2019</v>
      </c>
      <c r="D15" s="147">
        <v>6125.4</v>
      </c>
    </row>
    <row r="16" spans="1:4" s="6" customFormat="1" ht="12.75">
      <c r="A16" s="146" t="s">
        <v>133</v>
      </c>
      <c r="B16" s="148" t="s">
        <v>553</v>
      </c>
      <c r="C16" s="18">
        <v>2020</v>
      </c>
      <c r="D16" s="147">
        <v>112.5</v>
      </c>
    </row>
    <row r="17" spans="1:4" s="6" customFormat="1" ht="12.75">
      <c r="A17" s="146" t="s">
        <v>134</v>
      </c>
      <c r="B17" s="148" t="s">
        <v>554</v>
      </c>
      <c r="C17" s="18">
        <v>2020</v>
      </c>
      <c r="D17" s="147">
        <v>900</v>
      </c>
    </row>
    <row r="18" spans="1:4" s="6" customFormat="1" ht="12.75">
      <c r="A18" s="146" t="s">
        <v>135</v>
      </c>
      <c r="B18" s="148" t="s">
        <v>555</v>
      </c>
      <c r="C18" s="18">
        <v>2020</v>
      </c>
      <c r="D18" s="147">
        <v>195</v>
      </c>
    </row>
    <row r="19" spans="1:4" s="6" customFormat="1" ht="12.75">
      <c r="A19" s="146" t="s">
        <v>136</v>
      </c>
      <c r="B19" s="148" t="s">
        <v>556</v>
      </c>
      <c r="C19" s="18">
        <v>2020</v>
      </c>
      <c r="D19" s="147">
        <v>120</v>
      </c>
    </row>
    <row r="20" spans="1:4" s="6" customFormat="1" ht="12.75">
      <c r="A20" s="146" t="s">
        <v>137</v>
      </c>
      <c r="B20" s="148" t="s">
        <v>557</v>
      </c>
      <c r="C20" s="18">
        <v>2020</v>
      </c>
      <c r="D20" s="147">
        <v>115</v>
      </c>
    </row>
    <row r="21" spans="1:4" s="6" customFormat="1" ht="12.75">
      <c r="A21" s="146" t="s">
        <v>138</v>
      </c>
      <c r="B21" s="148" t="s">
        <v>558</v>
      </c>
      <c r="C21" s="18">
        <v>2020</v>
      </c>
      <c r="D21" s="147">
        <v>300</v>
      </c>
    </row>
    <row r="22" spans="1:4" s="6" customFormat="1" ht="12.75">
      <c r="A22" s="146" t="s">
        <v>139</v>
      </c>
      <c r="B22" s="148" t="s">
        <v>559</v>
      </c>
      <c r="C22" s="18">
        <v>2020</v>
      </c>
      <c r="D22" s="147">
        <v>800</v>
      </c>
    </row>
    <row r="23" spans="1:4" s="6" customFormat="1" ht="12.75">
      <c r="A23" s="146" t="s">
        <v>140</v>
      </c>
      <c r="B23" s="148" t="s">
        <v>560</v>
      </c>
      <c r="C23" s="18">
        <v>2020</v>
      </c>
      <c r="D23" s="147">
        <v>450</v>
      </c>
    </row>
    <row r="24" spans="1:4" s="6" customFormat="1" ht="12.75">
      <c r="A24" s="146" t="s">
        <v>141</v>
      </c>
      <c r="B24" s="148" t="s">
        <v>561</v>
      </c>
      <c r="C24" s="18">
        <v>2020</v>
      </c>
      <c r="D24" s="147">
        <v>600</v>
      </c>
    </row>
    <row r="25" spans="1:4" s="6" customFormat="1" ht="12.75">
      <c r="A25" s="146" t="s">
        <v>142</v>
      </c>
      <c r="B25" s="148" t="s">
        <v>649</v>
      </c>
      <c r="C25" s="18">
        <v>2021</v>
      </c>
      <c r="D25" s="147">
        <v>1537.5</v>
      </c>
    </row>
    <row r="26" spans="1:4" s="6" customFormat="1" ht="12.75">
      <c r="A26" s="146" t="s">
        <v>143</v>
      </c>
      <c r="B26" s="148" t="s">
        <v>936</v>
      </c>
      <c r="C26" s="18">
        <v>2021</v>
      </c>
      <c r="D26" s="147">
        <v>5535</v>
      </c>
    </row>
    <row r="27" spans="1:4" s="6" customFormat="1" ht="12.75">
      <c r="A27" s="146" t="s">
        <v>144</v>
      </c>
      <c r="B27" s="148" t="s">
        <v>650</v>
      </c>
      <c r="C27" s="18">
        <v>2021</v>
      </c>
      <c r="D27" s="147">
        <v>2190</v>
      </c>
    </row>
    <row r="28" spans="1:4" s="6" customFormat="1" ht="12.75">
      <c r="A28" s="146" t="s">
        <v>145</v>
      </c>
      <c r="B28" s="148" t="s">
        <v>651</v>
      </c>
      <c r="C28" s="18">
        <v>2021</v>
      </c>
      <c r="D28" s="147">
        <v>1722</v>
      </c>
    </row>
    <row r="29" spans="1:4" s="6" customFormat="1" ht="12.75">
      <c r="A29" s="146" t="s">
        <v>146</v>
      </c>
      <c r="B29" s="148" t="s">
        <v>652</v>
      </c>
      <c r="C29" s="18">
        <v>2021</v>
      </c>
      <c r="D29" s="147">
        <v>522</v>
      </c>
    </row>
    <row r="30" spans="1:4" s="6" customFormat="1" ht="12.75">
      <c r="A30" s="146" t="s">
        <v>147</v>
      </c>
      <c r="B30" s="148" t="s">
        <v>653</v>
      </c>
      <c r="C30" s="18">
        <v>2021</v>
      </c>
      <c r="D30" s="147">
        <v>436</v>
      </c>
    </row>
    <row r="31" spans="1:4" s="6" customFormat="1" ht="12.75">
      <c r="A31" s="146" t="s">
        <v>148</v>
      </c>
      <c r="B31" s="148" t="s">
        <v>654</v>
      </c>
      <c r="C31" s="18">
        <v>2021</v>
      </c>
      <c r="D31" s="147">
        <v>600</v>
      </c>
    </row>
    <row r="32" spans="1:4" s="6" customFormat="1" ht="12.75">
      <c r="A32" s="146" t="s">
        <v>149</v>
      </c>
      <c r="B32" s="148" t="s">
        <v>655</v>
      </c>
      <c r="C32" s="18">
        <v>2021</v>
      </c>
      <c r="D32" s="147">
        <v>589</v>
      </c>
    </row>
    <row r="33" spans="1:4" s="6" customFormat="1" ht="12.75">
      <c r="A33" s="146" t="s">
        <v>150</v>
      </c>
      <c r="B33" s="148" t="s">
        <v>651</v>
      </c>
      <c r="C33" s="18">
        <v>2021</v>
      </c>
      <c r="D33" s="147">
        <v>1783.5</v>
      </c>
    </row>
    <row r="34" spans="1:4" s="6" customFormat="1" ht="12.75">
      <c r="A34" s="146" t="s">
        <v>151</v>
      </c>
      <c r="B34" s="148" t="s">
        <v>652</v>
      </c>
      <c r="C34" s="18">
        <v>2021</v>
      </c>
      <c r="D34" s="147">
        <v>552.27</v>
      </c>
    </row>
    <row r="35" spans="1:4" s="6" customFormat="1" ht="12.75">
      <c r="A35" s="146" t="s">
        <v>152</v>
      </c>
      <c r="B35" s="148" t="s">
        <v>937</v>
      </c>
      <c r="C35" s="18">
        <v>2021</v>
      </c>
      <c r="D35" s="147">
        <v>25092</v>
      </c>
    </row>
    <row r="36" spans="1:4" s="6" customFormat="1" ht="12.75">
      <c r="A36" s="146" t="s">
        <v>153</v>
      </c>
      <c r="B36" s="148" t="s">
        <v>938</v>
      </c>
      <c r="C36" s="18">
        <v>2022</v>
      </c>
      <c r="D36" s="147">
        <v>3399</v>
      </c>
    </row>
    <row r="37" spans="1:4" s="6" customFormat="1" ht="12.75">
      <c r="A37" s="146" t="s">
        <v>260</v>
      </c>
      <c r="B37" s="148" t="s">
        <v>939</v>
      </c>
      <c r="C37" s="18">
        <v>2022</v>
      </c>
      <c r="D37" s="147">
        <v>1320</v>
      </c>
    </row>
    <row r="38" spans="1:4" s="6" customFormat="1" ht="12.75">
      <c r="A38" s="146" t="s">
        <v>261</v>
      </c>
      <c r="B38" s="148" t="s">
        <v>940</v>
      </c>
      <c r="C38" s="18">
        <v>2022</v>
      </c>
      <c r="D38" s="147">
        <v>1650</v>
      </c>
    </row>
    <row r="39" spans="1:4" s="6" customFormat="1" ht="12.75">
      <c r="A39" s="146" t="s">
        <v>262</v>
      </c>
      <c r="B39" s="148" t="s">
        <v>941</v>
      </c>
      <c r="C39" s="18">
        <v>2022</v>
      </c>
      <c r="D39" s="147">
        <v>694.4</v>
      </c>
    </row>
    <row r="40" spans="1:4" s="6" customFormat="1" ht="12.75">
      <c r="A40" s="146" t="s">
        <v>263</v>
      </c>
      <c r="B40" s="148" t="s">
        <v>942</v>
      </c>
      <c r="C40" s="18">
        <v>2022</v>
      </c>
      <c r="D40" s="147">
        <v>1388.8</v>
      </c>
    </row>
    <row r="41" spans="1:4" s="6" customFormat="1" ht="12.75">
      <c r="A41" s="146" t="s">
        <v>264</v>
      </c>
      <c r="B41" s="148" t="s">
        <v>943</v>
      </c>
      <c r="C41" s="18">
        <v>2022</v>
      </c>
      <c r="D41" s="147">
        <v>44487.87</v>
      </c>
    </row>
    <row r="42" spans="1:4" s="6" customFormat="1" ht="12.75">
      <c r="A42" s="146" t="s">
        <v>265</v>
      </c>
      <c r="B42" s="148" t="s">
        <v>944</v>
      </c>
      <c r="C42" s="18">
        <v>2022</v>
      </c>
      <c r="D42" s="147">
        <v>25092</v>
      </c>
    </row>
    <row r="43" spans="1:4" s="6" customFormat="1" ht="12.75">
      <c r="A43" s="146" t="s">
        <v>266</v>
      </c>
      <c r="B43" s="148" t="s">
        <v>945</v>
      </c>
      <c r="C43" s="18">
        <v>2022</v>
      </c>
      <c r="D43" s="147">
        <v>74648.7</v>
      </c>
    </row>
    <row r="44" spans="1:4" s="6" customFormat="1" ht="12.75">
      <c r="A44" s="146" t="s">
        <v>267</v>
      </c>
      <c r="B44" s="148" t="s">
        <v>946</v>
      </c>
      <c r="C44" s="18">
        <v>2022</v>
      </c>
      <c r="D44" s="147">
        <v>12796.92</v>
      </c>
    </row>
    <row r="45" spans="1:4" s="6" customFormat="1" ht="12.75">
      <c r="A45" s="146" t="s">
        <v>274</v>
      </c>
      <c r="B45" s="148" t="s">
        <v>947</v>
      </c>
      <c r="C45" s="18">
        <v>2022</v>
      </c>
      <c r="D45" s="147">
        <v>16058.88</v>
      </c>
    </row>
    <row r="46" spans="1:4" s="6" customFormat="1" ht="12.75">
      <c r="A46" s="146" t="s">
        <v>301</v>
      </c>
      <c r="B46" s="148" t="s">
        <v>948</v>
      </c>
      <c r="C46" s="18">
        <v>2022</v>
      </c>
      <c r="D46" s="147">
        <v>14200</v>
      </c>
    </row>
    <row r="47" spans="1:4" s="6" customFormat="1" ht="12.75">
      <c r="A47" s="146" t="s">
        <v>345</v>
      </c>
      <c r="B47" s="148" t="s">
        <v>949</v>
      </c>
      <c r="C47" s="18">
        <v>2022</v>
      </c>
      <c r="D47" s="147">
        <v>1800</v>
      </c>
    </row>
    <row r="48" spans="1:4" s="6" customFormat="1" ht="12.75">
      <c r="A48" s="146" t="s">
        <v>346</v>
      </c>
      <c r="B48" s="148" t="s">
        <v>950</v>
      </c>
      <c r="C48" s="18">
        <v>2022</v>
      </c>
      <c r="D48" s="147">
        <v>9500</v>
      </c>
    </row>
    <row r="49" spans="1:4" s="6" customFormat="1" ht="12.75">
      <c r="A49" s="146" t="s">
        <v>347</v>
      </c>
      <c r="B49" s="148" t="s">
        <v>951</v>
      </c>
      <c r="C49" s="18">
        <v>2022</v>
      </c>
      <c r="D49" s="147">
        <v>450</v>
      </c>
    </row>
    <row r="50" spans="1:4" s="6" customFormat="1" ht="12.75">
      <c r="A50" s="146" t="s">
        <v>348</v>
      </c>
      <c r="B50" s="148" t="s">
        <v>952</v>
      </c>
      <c r="C50" s="18">
        <v>2023</v>
      </c>
      <c r="D50" s="147">
        <v>11513</v>
      </c>
    </row>
    <row r="51" spans="1:4" s="9" customFormat="1" ht="12.75">
      <c r="A51" s="2"/>
      <c r="B51" s="72" t="s">
        <v>0</v>
      </c>
      <c r="C51" s="62"/>
      <c r="D51" s="73">
        <f>SUM(D6:D50)</f>
        <v>307292.29</v>
      </c>
    </row>
    <row r="52" spans="1:4" s="9" customFormat="1" ht="12.75">
      <c r="A52" s="334" t="s">
        <v>2</v>
      </c>
      <c r="B52" s="334"/>
      <c r="C52" s="334"/>
      <c r="D52" s="334"/>
    </row>
    <row r="53" spans="1:4" s="9" customFormat="1" ht="26.25">
      <c r="A53" s="3" t="s">
        <v>14</v>
      </c>
      <c r="B53" s="3" t="s">
        <v>15</v>
      </c>
      <c r="C53" s="3" t="s">
        <v>16</v>
      </c>
      <c r="D53" s="40" t="s">
        <v>17</v>
      </c>
    </row>
    <row r="54" spans="1:4" s="6" customFormat="1" ht="39">
      <c r="A54" s="146" t="s">
        <v>154</v>
      </c>
      <c r="B54" s="148" t="s">
        <v>212</v>
      </c>
      <c r="C54" s="18"/>
      <c r="D54" s="147">
        <v>104940</v>
      </c>
    </row>
    <row r="55" spans="1:4" s="6" customFormat="1" ht="12.75">
      <c r="A55" s="146" t="s">
        <v>155</v>
      </c>
      <c r="B55" s="148" t="s">
        <v>953</v>
      </c>
      <c r="C55" s="18">
        <v>2018</v>
      </c>
      <c r="D55" s="147">
        <v>5440</v>
      </c>
    </row>
    <row r="56" spans="1:4" s="6" customFormat="1" ht="12.75">
      <c r="A56" s="146" t="s">
        <v>156</v>
      </c>
      <c r="B56" s="148" t="s">
        <v>528</v>
      </c>
      <c r="C56" s="18">
        <v>2019</v>
      </c>
      <c r="D56" s="147">
        <v>7139</v>
      </c>
    </row>
    <row r="57" spans="1:4" s="6" customFormat="1" ht="12.75">
      <c r="A57" s="146" t="s">
        <v>157</v>
      </c>
      <c r="B57" s="148" t="s">
        <v>529</v>
      </c>
      <c r="C57" s="18">
        <v>2019</v>
      </c>
      <c r="D57" s="147">
        <v>1599</v>
      </c>
    </row>
    <row r="58" spans="1:4" s="6" customFormat="1" ht="12.75">
      <c r="A58" s="146" t="s">
        <v>158</v>
      </c>
      <c r="B58" s="148" t="s">
        <v>562</v>
      </c>
      <c r="C58" s="18">
        <v>2020</v>
      </c>
      <c r="D58" s="147">
        <v>2400</v>
      </c>
    </row>
    <row r="59" spans="1:4" s="6" customFormat="1" ht="12.75">
      <c r="A59" s="146" t="s">
        <v>128</v>
      </c>
      <c r="B59" s="148" t="s">
        <v>656</v>
      </c>
      <c r="C59" s="18">
        <v>2021</v>
      </c>
      <c r="D59" s="147">
        <v>842.55</v>
      </c>
    </row>
    <row r="60" spans="1:4" s="6" customFormat="1" ht="12.75">
      <c r="A60" s="146" t="s">
        <v>129</v>
      </c>
      <c r="B60" s="148" t="s">
        <v>657</v>
      </c>
      <c r="C60" s="18">
        <v>2021</v>
      </c>
      <c r="D60" s="147">
        <v>2827.77</v>
      </c>
    </row>
    <row r="61" spans="1:4" s="6" customFormat="1" ht="12.75">
      <c r="A61" s="146" t="s">
        <v>130</v>
      </c>
      <c r="B61" s="148" t="s">
        <v>954</v>
      </c>
      <c r="C61" s="18">
        <v>2022</v>
      </c>
      <c r="D61" s="147">
        <v>28228.5</v>
      </c>
    </row>
    <row r="62" spans="1:4" s="9" customFormat="1" ht="12.75">
      <c r="A62" s="2"/>
      <c r="B62" s="13" t="s">
        <v>0</v>
      </c>
      <c r="C62" s="2"/>
      <c r="D62" s="30">
        <f>SUM(D54:D61)</f>
        <v>153416.82</v>
      </c>
    </row>
    <row r="63" spans="1:4" s="9" customFormat="1" ht="14.25" customHeight="1">
      <c r="A63" s="15"/>
      <c r="B63" s="15"/>
      <c r="C63" s="16"/>
      <c r="D63" s="29"/>
    </row>
    <row r="64" spans="1:4" ht="12.75">
      <c r="A64" s="15"/>
      <c r="C64" s="16"/>
      <c r="D64" s="29"/>
    </row>
    <row r="65" spans="1:4" ht="13.5" customHeight="1">
      <c r="A65" s="316" t="s">
        <v>86</v>
      </c>
      <c r="B65" s="316"/>
      <c r="C65" s="316"/>
      <c r="D65" s="316"/>
    </row>
    <row r="66" spans="1:4" ht="12.75">
      <c r="A66" s="334" t="s">
        <v>1</v>
      </c>
      <c r="B66" s="334"/>
      <c r="C66" s="334"/>
      <c r="D66" s="334"/>
    </row>
    <row r="67" spans="1:4" ht="26.25">
      <c r="A67" s="3" t="s">
        <v>14</v>
      </c>
      <c r="B67" s="3" t="s">
        <v>15</v>
      </c>
      <c r="C67" s="3" t="s">
        <v>16</v>
      </c>
      <c r="D67" s="40" t="s">
        <v>17</v>
      </c>
    </row>
    <row r="68" spans="1:4" s="6" customFormat="1" ht="12.75">
      <c r="A68" s="146" t="s">
        <v>154</v>
      </c>
      <c r="B68" s="120" t="s">
        <v>926</v>
      </c>
      <c r="C68" s="118">
        <v>2022</v>
      </c>
      <c r="D68" s="147">
        <v>6221.34</v>
      </c>
    </row>
    <row r="69" spans="1:4" s="6" customFormat="1" ht="12.75">
      <c r="A69" s="146" t="s">
        <v>155</v>
      </c>
      <c r="B69" s="120" t="s">
        <v>927</v>
      </c>
      <c r="C69" s="118">
        <v>2022</v>
      </c>
      <c r="D69" s="147">
        <v>1650</v>
      </c>
    </row>
    <row r="70" spans="1:4" ht="12.75">
      <c r="A70" s="146" t="s">
        <v>156</v>
      </c>
      <c r="B70" s="120" t="s">
        <v>928</v>
      </c>
      <c r="C70" s="118">
        <v>2022</v>
      </c>
      <c r="D70" s="147">
        <v>2100</v>
      </c>
    </row>
    <row r="71" spans="1:4" ht="12.75">
      <c r="A71" s="146" t="s">
        <v>157</v>
      </c>
      <c r="B71" s="120" t="s">
        <v>928</v>
      </c>
      <c r="C71" s="118">
        <v>2022</v>
      </c>
      <c r="D71" s="147">
        <v>2100</v>
      </c>
    </row>
    <row r="72" spans="1:4" ht="12.75">
      <c r="A72" s="146" t="s">
        <v>158</v>
      </c>
      <c r="B72" s="120" t="s">
        <v>928</v>
      </c>
      <c r="C72" s="118">
        <v>2022</v>
      </c>
      <c r="D72" s="147">
        <v>2100</v>
      </c>
    </row>
    <row r="73" spans="1:4" ht="12.75">
      <c r="A73" s="146" t="s">
        <v>128</v>
      </c>
      <c r="B73" s="120" t="s">
        <v>928</v>
      </c>
      <c r="C73" s="118">
        <v>2022</v>
      </c>
      <c r="D73" s="147">
        <v>2100</v>
      </c>
    </row>
    <row r="74" spans="1:4" ht="12.75">
      <c r="A74" s="146" t="s">
        <v>129</v>
      </c>
      <c r="B74" s="120" t="s">
        <v>928</v>
      </c>
      <c r="C74" s="118">
        <v>2022</v>
      </c>
      <c r="D74" s="147">
        <v>2100</v>
      </c>
    </row>
    <row r="75" spans="1:4" ht="12.75">
      <c r="A75" s="146" t="s">
        <v>130</v>
      </c>
      <c r="B75" s="120" t="s">
        <v>928</v>
      </c>
      <c r="C75" s="118">
        <v>2022</v>
      </c>
      <c r="D75" s="147">
        <v>2100</v>
      </c>
    </row>
    <row r="76" spans="1:4" ht="12.75">
      <c r="A76" s="146" t="s">
        <v>131</v>
      </c>
      <c r="B76" s="120" t="s">
        <v>928</v>
      </c>
      <c r="C76" s="118">
        <v>2022</v>
      </c>
      <c r="D76" s="147">
        <v>2100</v>
      </c>
    </row>
    <row r="77" spans="1:4" ht="12.75">
      <c r="A77" s="146" t="s">
        <v>132</v>
      </c>
      <c r="B77" s="120" t="s">
        <v>928</v>
      </c>
      <c r="C77" s="118">
        <v>2022</v>
      </c>
      <c r="D77" s="147">
        <v>2100</v>
      </c>
    </row>
    <row r="78" spans="1:4" ht="12.75">
      <c r="A78" s="146" t="s">
        <v>133</v>
      </c>
      <c r="B78" s="120" t="s">
        <v>928</v>
      </c>
      <c r="C78" s="118">
        <v>2022</v>
      </c>
      <c r="D78" s="147">
        <v>2100</v>
      </c>
    </row>
    <row r="79" spans="1:4" ht="12.75">
      <c r="A79" s="146" t="s">
        <v>134</v>
      </c>
      <c r="B79" s="120" t="s">
        <v>928</v>
      </c>
      <c r="C79" s="118">
        <v>2022</v>
      </c>
      <c r="D79" s="147">
        <v>2100</v>
      </c>
    </row>
    <row r="80" spans="1:4" ht="12.75">
      <c r="A80" s="146" t="s">
        <v>135</v>
      </c>
      <c r="B80" s="142" t="s">
        <v>929</v>
      </c>
      <c r="C80" s="118">
        <v>2022</v>
      </c>
      <c r="D80" s="271">
        <v>2680</v>
      </c>
    </row>
    <row r="81" spans="1:4" ht="12.75">
      <c r="A81" s="146" t="s">
        <v>136</v>
      </c>
      <c r="B81" s="142" t="s">
        <v>929</v>
      </c>
      <c r="C81" s="118">
        <v>2022</v>
      </c>
      <c r="D81" s="271">
        <v>2680</v>
      </c>
    </row>
    <row r="82" spans="1:4" ht="12.75">
      <c r="A82" s="146" t="s">
        <v>137</v>
      </c>
      <c r="B82" s="142" t="s">
        <v>929</v>
      </c>
      <c r="C82" s="118">
        <v>2022</v>
      </c>
      <c r="D82" s="271">
        <v>2680</v>
      </c>
    </row>
    <row r="83" spans="1:4" ht="12.75">
      <c r="A83" s="146" t="s">
        <v>138</v>
      </c>
      <c r="B83" s="142" t="s">
        <v>929</v>
      </c>
      <c r="C83" s="118">
        <v>2022</v>
      </c>
      <c r="D83" s="271">
        <v>2680</v>
      </c>
    </row>
    <row r="84" spans="1:4" s="6" customFormat="1" ht="12.75">
      <c r="A84" s="146" t="s">
        <v>139</v>
      </c>
      <c r="B84" s="142" t="s">
        <v>929</v>
      </c>
      <c r="C84" s="118">
        <v>2022</v>
      </c>
      <c r="D84" s="271">
        <v>2680</v>
      </c>
    </row>
    <row r="85" spans="1:4" s="6" customFormat="1" ht="12.75">
      <c r="A85" s="146" t="s">
        <v>140</v>
      </c>
      <c r="B85" s="142" t="s">
        <v>929</v>
      </c>
      <c r="C85" s="118">
        <v>2022</v>
      </c>
      <c r="D85" s="271">
        <v>2680</v>
      </c>
    </row>
    <row r="86" spans="1:4" s="6" customFormat="1" ht="12.75">
      <c r="A86" s="146" t="s">
        <v>141</v>
      </c>
      <c r="B86" s="120" t="s">
        <v>682</v>
      </c>
      <c r="C86" s="118">
        <v>2021</v>
      </c>
      <c r="D86" s="147">
        <v>3184.47</v>
      </c>
    </row>
    <row r="87" spans="1:4" s="6" customFormat="1" ht="12.75">
      <c r="A87" s="146" t="s">
        <v>142</v>
      </c>
      <c r="B87" s="120" t="s">
        <v>618</v>
      </c>
      <c r="C87" s="118">
        <v>2021</v>
      </c>
      <c r="D87" s="147">
        <v>840</v>
      </c>
    </row>
    <row r="88" spans="1:4" s="6" customFormat="1" ht="12.75">
      <c r="A88" s="146" t="s">
        <v>143</v>
      </c>
      <c r="B88" s="120" t="s">
        <v>547</v>
      </c>
      <c r="C88" s="118">
        <v>2019</v>
      </c>
      <c r="D88" s="147">
        <v>1130</v>
      </c>
    </row>
    <row r="89" spans="1:4" s="6" customFormat="1" ht="12.75">
      <c r="A89" s="146" t="s">
        <v>144</v>
      </c>
      <c r="B89" s="120" t="s">
        <v>511</v>
      </c>
      <c r="C89" s="118">
        <v>2019</v>
      </c>
      <c r="D89" s="147">
        <v>730</v>
      </c>
    </row>
    <row r="90" spans="1:4" s="6" customFormat="1" ht="12.75">
      <c r="A90" s="146" t="s">
        <v>145</v>
      </c>
      <c r="B90" s="148" t="s">
        <v>512</v>
      </c>
      <c r="C90" s="118">
        <v>2018</v>
      </c>
      <c r="D90" s="147">
        <v>1305</v>
      </c>
    </row>
    <row r="91" spans="1:4" s="6" customFormat="1" ht="12.75">
      <c r="A91" s="146" t="s">
        <v>146</v>
      </c>
      <c r="B91" s="148" t="s">
        <v>512</v>
      </c>
      <c r="C91" s="149">
        <v>2018</v>
      </c>
      <c r="D91" s="147">
        <v>1305</v>
      </c>
    </row>
    <row r="92" spans="1:4" s="9" customFormat="1" ht="12.75">
      <c r="A92" s="2"/>
      <c r="B92" s="13" t="s">
        <v>0</v>
      </c>
      <c r="C92" s="2"/>
      <c r="D92" s="30">
        <f>SUM(D68:D91)</f>
        <v>53445.81</v>
      </c>
    </row>
    <row r="93" spans="1:4" s="9" customFormat="1" ht="12.75">
      <c r="A93" s="334" t="s">
        <v>2</v>
      </c>
      <c r="B93" s="334"/>
      <c r="C93" s="334"/>
      <c r="D93" s="334"/>
    </row>
    <row r="94" spans="1:4" s="9" customFormat="1" ht="26.25">
      <c r="A94" s="3" t="s">
        <v>14</v>
      </c>
      <c r="B94" s="3" t="s">
        <v>15</v>
      </c>
      <c r="C94" s="3" t="s">
        <v>16</v>
      </c>
      <c r="D94" s="40" t="s">
        <v>17</v>
      </c>
    </row>
    <row r="95" spans="1:4" s="9" customFormat="1" ht="12.75">
      <c r="A95" s="2">
        <v>1</v>
      </c>
      <c r="B95" s="120" t="s">
        <v>431</v>
      </c>
      <c r="C95" s="118">
        <v>2018</v>
      </c>
      <c r="D95" s="147">
        <v>599.98</v>
      </c>
    </row>
    <row r="96" spans="1:4" s="9" customFormat="1" ht="12.75">
      <c r="A96" s="2">
        <v>2</v>
      </c>
      <c r="B96" s="120" t="s">
        <v>617</v>
      </c>
      <c r="C96" s="118">
        <v>2021</v>
      </c>
      <c r="D96" s="147">
        <v>3060</v>
      </c>
    </row>
    <row r="97" spans="1:4" s="9" customFormat="1" ht="12.75">
      <c r="A97" s="2"/>
      <c r="B97" s="13" t="s">
        <v>0</v>
      </c>
      <c r="C97" s="2"/>
      <c r="D97" s="30">
        <f>SUM(D95:D96)</f>
        <v>3659.98</v>
      </c>
    </row>
    <row r="98" spans="1:4" s="9" customFormat="1" ht="14.25" customHeight="1">
      <c r="A98" s="15"/>
      <c r="B98" s="15"/>
      <c r="C98" s="16"/>
      <c r="D98" s="29"/>
    </row>
    <row r="99" spans="1:4" ht="12.75">
      <c r="A99" s="15"/>
      <c r="C99" s="16"/>
      <c r="D99" s="29"/>
    </row>
    <row r="100" spans="1:4" s="12" customFormat="1" ht="13.5" customHeight="1">
      <c r="A100" s="316" t="s">
        <v>87</v>
      </c>
      <c r="B100" s="316"/>
      <c r="C100" s="316"/>
      <c r="D100" s="316"/>
    </row>
    <row r="101" spans="1:4" s="9" customFormat="1" ht="12.75">
      <c r="A101" s="334" t="s">
        <v>2</v>
      </c>
      <c r="B101" s="334"/>
      <c r="C101" s="334"/>
      <c r="D101" s="334"/>
    </row>
    <row r="102" spans="1:4" s="9" customFormat="1" ht="26.25">
      <c r="A102" s="3" t="s">
        <v>14</v>
      </c>
      <c r="B102" s="3" t="s">
        <v>15</v>
      </c>
      <c r="C102" s="3" t="s">
        <v>16</v>
      </c>
      <c r="D102" s="40" t="s">
        <v>17</v>
      </c>
    </row>
    <row r="103" spans="1:4" ht="12.75">
      <c r="A103" s="152">
        <v>1</v>
      </c>
      <c r="B103" s="259" t="s">
        <v>912</v>
      </c>
      <c r="C103" s="260">
        <v>2019</v>
      </c>
      <c r="D103" s="261">
        <v>2999.12</v>
      </c>
    </row>
    <row r="104" spans="1:4" ht="12.75">
      <c r="A104" s="152">
        <v>2</v>
      </c>
      <c r="B104" s="259" t="s">
        <v>913</v>
      </c>
      <c r="C104" s="260">
        <v>2019</v>
      </c>
      <c r="D104" s="261">
        <v>5300</v>
      </c>
    </row>
    <row r="105" spans="1:4" ht="12.75">
      <c r="A105" s="152">
        <v>3</v>
      </c>
      <c r="B105" s="259" t="s">
        <v>549</v>
      </c>
      <c r="C105" s="260">
        <v>2019</v>
      </c>
      <c r="D105" s="261">
        <v>2199</v>
      </c>
    </row>
    <row r="106" spans="1:4" ht="12.75">
      <c r="A106" s="152">
        <v>4</v>
      </c>
      <c r="B106" s="259" t="s">
        <v>914</v>
      </c>
      <c r="C106" s="260">
        <v>2020</v>
      </c>
      <c r="D106" s="261">
        <v>2120</v>
      </c>
    </row>
    <row r="107" spans="1:4" ht="12.75">
      <c r="A107" s="152">
        <v>5</v>
      </c>
      <c r="B107" s="262" t="s">
        <v>915</v>
      </c>
      <c r="C107" s="260">
        <v>2021</v>
      </c>
      <c r="D107" s="261">
        <v>1000</v>
      </c>
    </row>
    <row r="108" spans="1:4" ht="12.75">
      <c r="A108" s="152">
        <v>6</v>
      </c>
      <c r="B108" s="263" t="s">
        <v>916</v>
      </c>
      <c r="C108" s="264">
        <v>2022</v>
      </c>
      <c r="D108" s="261">
        <v>10974</v>
      </c>
    </row>
    <row r="109" spans="1:4" ht="12.75">
      <c r="A109" s="152" t="s">
        <v>129</v>
      </c>
      <c r="B109" s="259" t="s">
        <v>917</v>
      </c>
      <c r="C109" s="260">
        <v>2022</v>
      </c>
      <c r="D109" s="265">
        <v>900</v>
      </c>
    </row>
    <row r="110" spans="1:4" ht="12.75">
      <c r="A110" s="152" t="s">
        <v>130</v>
      </c>
      <c r="B110" s="259" t="s">
        <v>918</v>
      </c>
      <c r="C110" s="260">
        <v>2022</v>
      </c>
      <c r="D110" s="265">
        <v>25000</v>
      </c>
    </row>
    <row r="111" spans="1:4" ht="12.75">
      <c r="A111" s="152" t="s">
        <v>131</v>
      </c>
      <c r="B111" s="259" t="s">
        <v>919</v>
      </c>
      <c r="C111" s="266">
        <v>2022</v>
      </c>
      <c r="D111" s="267">
        <v>19767.93</v>
      </c>
    </row>
    <row r="112" spans="1:4" ht="12.75">
      <c r="A112" s="152" t="s">
        <v>132</v>
      </c>
      <c r="B112" s="259" t="s">
        <v>920</v>
      </c>
      <c r="C112" s="260">
        <v>2022</v>
      </c>
      <c r="D112" s="265">
        <v>22000</v>
      </c>
    </row>
    <row r="113" spans="1:4" ht="12.75">
      <c r="A113" s="152" t="s">
        <v>133</v>
      </c>
      <c r="B113" s="259" t="s">
        <v>921</v>
      </c>
      <c r="C113" s="266">
        <v>2022</v>
      </c>
      <c r="D113" s="265">
        <v>21279</v>
      </c>
    </row>
    <row r="114" spans="1:4" ht="12.75">
      <c r="A114" s="152" t="s">
        <v>134</v>
      </c>
      <c r="B114" s="259" t="s">
        <v>610</v>
      </c>
      <c r="C114" s="260">
        <v>2020</v>
      </c>
      <c r="D114" s="261">
        <v>4200</v>
      </c>
    </row>
    <row r="115" spans="1:4" ht="12.75">
      <c r="A115" s="152" t="s">
        <v>135</v>
      </c>
      <c r="B115" s="259" t="s">
        <v>922</v>
      </c>
      <c r="C115" s="260">
        <v>2020</v>
      </c>
      <c r="D115" s="261">
        <v>3262</v>
      </c>
    </row>
    <row r="116" spans="1:4" ht="12.75">
      <c r="A116" s="152" t="s">
        <v>136</v>
      </c>
      <c r="B116" s="259" t="s">
        <v>923</v>
      </c>
      <c r="C116" s="260">
        <v>2022</v>
      </c>
      <c r="D116" s="268">
        <v>2959</v>
      </c>
    </row>
    <row r="117" spans="1:4" s="9" customFormat="1" ht="12.75">
      <c r="A117" s="2"/>
      <c r="B117" s="13" t="s">
        <v>0</v>
      </c>
      <c r="C117" s="2"/>
      <c r="D117" s="30">
        <f>SUM(D103:D116)</f>
        <v>123960.04999999999</v>
      </c>
    </row>
    <row r="118" spans="1:4" s="9" customFormat="1" ht="14.25" customHeight="1">
      <c r="A118" s="15"/>
      <c r="B118" s="15"/>
      <c r="C118" s="16"/>
      <c r="D118" s="29"/>
    </row>
    <row r="119" spans="1:4" ht="12.75">
      <c r="A119" s="15"/>
      <c r="C119" s="16"/>
      <c r="D119" s="29"/>
    </row>
    <row r="120" spans="1:4" s="12" customFormat="1" ht="13.5" customHeight="1">
      <c r="A120" s="316" t="s">
        <v>88</v>
      </c>
      <c r="B120" s="316"/>
      <c r="C120" s="316"/>
      <c r="D120" s="316"/>
    </row>
    <row r="121" spans="1:4" ht="12.75">
      <c r="A121" s="334" t="s">
        <v>1</v>
      </c>
      <c r="B121" s="334"/>
      <c r="C121" s="334"/>
      <c r="D121" s="334"/>
    </row>
    <row r="122" spans="1:4" ht="26.25">
      <c r="A122" s="3" t="s">
        <v>14</v>
      </c>
      <c r="B122" s="3" t="s">
        <v>15</v>
      </c>
      <c r="C122" s="3" t="s">
        <v>16</v>
      </c>
      <c r="D122" s="40" t="s">
        <v>17</v>
      </c>
    </row>
    <row r="123" spans="1:4" s="6" customFormat="1" ht="12.75">
      <c r="A123" s="200" t="s">
        <v>154</v>
      </c>
      <c r="B123" s="150" t="s">
        <v>432</v>
      </c>
      <c r="C123" s="182">
        <v>2018</v>
      </c>
      <c r="D123" s="196">
        <v>1780</v>
      </c>
    </row>
    <row r="124" spans="1:4" s="6" customFormat="1" ht="12.75">
      <c r="A124" s="200" t="s">
        <v>155</v>
      </c>
      <c r="B124" s="150" t="s">
        <v>433</v>
      </c>
      <c r="C124" s="182">
        <v>2018</v>
      </c>
      <c r="D124" s="196">
        <v>315.61</v>
      </c>
    </row>
    <row r="125" spans="1:4" s="6" customFormat="1" ht="22.5">
      <c r="A125" s="200" t="s">
        <v>156</v>
      </c>
      <c r="B125" s="150" t="s">
        <v>434</v>
      </c>
      <c r="C125" s="182">
        <v>2018</v>
      </c>
      <c r="D125" s="196">
        <v>1840</v>
      </c>
    </row>
    <row r="126" spans="1:4" s="6" customFormat="1" ht="12.75">
      <c r="A126" s="200" t="s">
        <v>157</v>
      </c>
      <c r="B126" s="150" t="s">
        <v>433</v>
      </c>
      <c r="C126" s="182">
        <v>2018</v>
      </c>
      <c r="D126" s="196">
        <v>315.6</v>
      </c>
    </row>
    <row r="127" spans="1:4" s="6" customFormat="1" ht="12.75">
      <c r="A127" s="200" t="s">
        <v>158</v>
      </c>
      <c r="B127" s="150" t="s">
        <v>435</v>
      </c>
      <c r="C127" s="182">
        <v>2018</v>
      </c>
      <c r="D127" s="196">
        <v>4365.28</v>
      </c>
    </row>
    <row r="128" spans="1:4" s="6" customFormat="1" ht="12.75">
      <c r="A128" s="200" t="s">
        <v>128</v>
      </c>
      <c r="B128" s="150" t="s">
        <v>436</v>
      </c>
      <c r="C128" s="182">
        <v>2018</v>
      </c>
      <c r="D128" s="196">
        <v>2150</v>
      </c>
    </row>
    <row r="129" spans="1:4" s="6" customFormat="1" ht="12.75">
      <c r="A129" s="200" t="s">
        <v>129</v>
      </c>
      <c r="B129" s="150" t="s">
        <v>437</v>
      </c>
      <c r="C129" s="182">
        <v>2018</v>
      </c>
      <c r="D129" s="196">
        <v>699</v>
      </c>
    </row>
    <row r="130" spans="1:4" s="6" customFormat="1" ht="12.75">
      <c r="A130" s="200" t="s">
        <v>130</v>
      </c>
      <c r="B130" s="150" t="s">
        <v>438</v>
      </c>
      <c r="C130" s="182">
        <v>2018</v>
      </c>
      <c r="D130" s="196">
        <v>6741.98</v>
      </c>
    </row>
    <row r="131" spans="1:4" s="6" customFormat="1" ht="12.75">
      <c r="A131" s="200" t="s">
        <v>131</v>
      </c>
      <c r="B131" s="150" t="s">
        <v>439</v>
      </c>
      <c r="C131" s="182">
        <v>2018</v>
      </c>
      <c r="D131" s="196">
        <v>4402.92</v>
      </c>
    </row>
    <row r="132" spans="1:4" s="6" customFormat="1" ht="12.75">
      <c r="A132" s="200" t="s">
        <v>132</v>
      </c>
      <c r="B132" s="150" t="s">
        <v>440</v>
      </c>
      <c r="C132" s="182">
        <v>2018</v>
      </c>
      <c r="D132" s="196">
        <v>2287.8</v>
      </c>
    </row>
    <row r="133" spans="1:4" s="6" customFormat="1" ht="12.75">
      <c r="A133" s="200" t="s">
        <v>133</v>
      </c>
      <c r="B133" s="150" t="s">
        <v>458</v>
      </c>
      <c r="C133" s="182">
        <v>2019</v>
      </c>
      <c r="D133" s="196">
        <v>5474</v>
      </c>
    </row>
    <row r="134" spans="1:4" s="6" customFormat="1" ht="12" customHeight="1">
      <c r="A134" s="200" t="s">
        <v>134</v>
      </c>
      <c r="B134" s="150" t="s">
        <v>459</v>
      </c>
      <c r="C134" s="182">
        <v>2019</v>
      </c>
      <c r="D134" s="196">
        <v>5076</v>
      </c>
    </row>
    <row r="135" spans="1:4" s="6" customFormat="1" ht="12.75">
      <c r="A135" s="200" t="s">
        <v>135</v>
      </c>
      <c r="B135" s="150" t="s">
        <v>460</v>
      </c>
      <c r="C135" s="182">
        <v>2019</v>
      </c>
      <c r="D135" s="196">
        <v>3136.5</v>
      </c>
    </row>
    <row r="136" spans="1:4" s="6" customFormat="1" ht="12.75">
      <c r="A136" s="200" t="s">
        <v>136</v>
      </c>
      <c r="B136" s="150" t="s">
        <v>461</v>
      </c>
      <c r="C136" s="182">
        <v>2019</v>
      </c>
      <c r="D136" s="196">
        <v>3013.5</v>
      </c>
    </row>
    <row r="137" spans="1:4" s="6" customFormat="1" ht="12.75">
      <c r="A137" s="200" t="s">
        <v>137</v>
      </c>
      <c r="B137" s="150" t="s">
        <v>462</v>
      </c>
      <c r="C137" s="182">
        <v>2019</v>
      </c>
      <c r="D137" s="196">
        <v>2767.5</v>
      </c>
    </row>
    <row r="138" spans="1:4" s="6" customFormat="1" ht="12.75">
      <c r="A138" s="200" t="s">
        <v>138</v>
      </c>
      <c r="B138" s="150" t="s">
        <v>463</v>
      </c>
      <c r="C138" s="182">
        <v>2019</v>
      </c>
      <c r="D138" s="196">
        <v>1599</v>
      </c>
    </row>
    <row r="139" spans="1:4" s="6" customFormat="1" ht="12.75">
      <c r="A139" s="200" t="s">
        <v>139</v>
      </c>
      <c r="B139" s="150" t="s">
        <v>464</v>
      </c>
      <c r="C139" s="182">
        <v>2019</v>
      </c>
      <c r="D139" s="196">
        <v>1020.9</v>
      </c>
    </row>
    <row r="140" spans="1:4" s="6" customFormat="1" ht="12.75">
      <c r="A140" s="200" t="s">
        <v>140</v>
      </c>
      <c r="B140" s="150" t="s">
        <v>647</v>
      </c>
      <c r="C140" s="182">
        <v>2019</v>
      </c>
      <c r="D140" s="196">
        <v>17980</v>
      </c>
    </row>
    <row r="141" spans="1:4" s="6" customFormat="1" ht="12.75">
      <c r="A141" s="200" t="s">
        <v>141</v>
      </c>
      <c r="B141" s="150" t="s">
        <v>465</v>
      </c>
      <c r="C141" s="182">
        <v>2019</v>
      </c>
      <c r="D141" s="196">
        <v>10234</v>
      </c>
    </row>
    <row r="142" spans="1:4" s="6" customFormat="1" ht="12.75">
      <c r="A142" s="200" t="s">
        <v>142</v>
      </c>
      <c r="B142" s="150" t="s">
        <v>536</v>
      </c>
      <c r="C142" s="182">
        <v>2020</v>
      </c>
      <c r="D142" s="196">
        <v>799</v>
      </c>
    </row>
    <row r="143" spans="1:4" s="6" customFormat="1" ht="12.75">
      <c r="A143" s="200" t="s">
        <v>143</v>
      </c>
      <c r="B143" s="150" t="s">
        <v>537</v>
      </c>
      <c r="C143" s="182">
        <v>2020</v>
      </c>
      <c r="D143" s="196">
        <v>4000</v>
      </c>
    </row>
    <row r="144" spans="1:4" s="6" customFormat="1" ht="12.75">
      <c r="A144" s="200" t="s">
        <v>144</v>
      </c>
      <c r="B144" s="150" t="s">
        <v>648</v>
      </c>
      <c r="C144" s="182">
        <v>2021</v>
      </c>
      <c r="D144" s="196">
        <v>4428</v>
      </c>
    </row>
    <row r="145" spans="1:4" s="6" customFormat="1" ht="12.75">
      <c r="A145" s="200" t="s">
        <v>145</v>
      </c>
      <c r="B145" s="150" t="s">
        <v>732</v>
      </c>
      <c r="C145" s="182">
        <v>2021</v>
      </c>
      <c r="D145" s="196">
        <v>5700</v>
      </c>
    </row>
    <row r="146" spans="1:4" s="6" customFormat="1" ht="12.75">
      <c r="A146" s="200" t="s">
        <v>146</v>
      </c>
      <c r="B146" s="150" t="s">
        <v>733</v>
      </c>
      <c r="C146" s="182">
        <v>2021</v>
      </c>
      <c r="D146" s="196">
        <v>9500</v>
      </c>
    </row>
    <row r="147" spans="1:4" s="6" customFormat="1" ht="12.75">
      <c r="A147" s="200" t="s">
        <v>147</v>
      </c>
      <c r="B147" s="150" t="s">
        <v>734</v>
      </c>
      <c r="C147" s="182">
        <v>2022</v>
      </c>
      <c r="D147" s="196">
        <v>12889</v>
      </c>
    </row>
    <row r="148" spans="1:4" s="6" customFormat="1" ht="12.75">
      <c r="A148" s="200" t="s">
        <v>148</v>
      </c>
      <c r="B148" s="150" t="s">
        <v>907</v>
      </c>
      <c r="C148" s="182">
        <v>2022</v>
      </c>
      <c r="D148" s="196">
        <v>5000</v>
      </c>
    </row>
    <row r="149" spans="1:4" s="6" customFormat="1" ht="12.75">
      <c r="A149" s="200" t="s">
        <v>149</v>
      </c>
      <c r="B149" s="150" t="s">
        <v>908</v>
      </c>
      <c r="C149" s="182">
        <v>2023</v>
      </c>
      <c r="D149" s="196">
        <v>474</v>
      </c>
    </row>
    <row r="150" spans="1:4" s="9" customFormat="1" ht="12.75">
      <c r="A150" s="2"/>
      <c r="B150" s="13" t="s">
        <v>0</v>
      </c>
      <c r="C150" s="2"/>
      <c r="D150" s="30">
        <f>SUM(D123:D149)</f>
        <v>117989.59</v>
      </c>
    </row>
    <row r="151" spans="1:4" s="9" customFormat="1" ht="12.75">
      <c r="A151" s="334" t="s">
        <v>2</v>
      </c>
      <c r="B151" s="334"/>
      <c r="C151" s="334"/>
      <c r="D151" s="334"/>
    </row>
    <row r="152" spans="1:6" s="9" customFormat="1" ht="26.25">
      <c r="A152" s="3" t="s">
        <v>14</v>
      </c>
      <c r="B152" s="3" t="s">
        <v>15</v>
      </c>
      <c r="C152" s="3" t="s">
        <v>16</v>
      </c>
      <c r="D152" s="40" t="s">
        <v>17</v>
      </c>
      <c r="F152" s="137"/>
    </row>
    <row r="153" spans="1:4" s="6" customFormat="1" ht="12.75">
      <c r="A153" s="146" t="s">
        <v>154</v>
      </c>
      <c r="B153" s="150" t="s">
        <v>441</v>
      </c>
      <c r="C153" s="182">
        <v>2018</v>
      </c>
      <c r="D153" s="183">
        <v>5280</v>
      </c>
    </row>
    <row r="154" spans="1:4" s="6" customFormat="1" ht="12.75">
      <c r="A154" s="146" t="s">
        <v>155</v>
      </c>
      <c r="B154" s="150" t="s">
        <v>442</v>
      </c>
      <c r="C154" s="182">
        <v>2018</v>
      </c>
      <c r="D154" s="183">
        <v>16390</v>
      </c>
    </row>
    <row r="155" spans="1:4" s="6" customFormat="1" ht="12.75">
      <c r="A155" s="146" t="s">
        <v>156</v>
      </c>
      <c r="B155" s="150" t="s">
        <v>443</v>
      </c>
      <c r="C155" s="182">
        <v>2018</v>
      </c>
      <c r="D155" s="183">
        <v>581</v>
      </c>
    </row>
    <row r="156" spans="1:4" s="6" customFormat="1" ht="22.5">
      <c r="A156" s="146" t="s">
        <v>157</v>
      </c>
      <c r="B156" s="150" t="s">
        <v>444</v>
      </c>
      <c r="C156" s="182">
        <v>2018</v>
      </c>
      <c r="D156" s="183">
        <v>999</v>
      </c>
    </row>
    <row r="157" spans="1:4" s="6" customFormat="1" ht="12.75">
      <c r="A157" s="146" t="s">
        <v>158</v>
      </c>
      <c r="B157" s="150" t="s">
        <v>445</v>
      </c>
      <c r="C157" s="182">
        <v>2018</v>
      </c>
      <c r="D157" s="183">
        <v>3597</v>
      </c>
    </row>
    <row r="158" spans="1:4" s="6" customFormat="1" ht="12.75">
      <c r="A158" s="146" t="s">
        <v>128</v>
      </c>
      <c r="B158" s="150" t="s">
        <v>446</v>
      </c>
      <c r="C158" s="182">
        <v>2018</v>
      </c>
      <c r="D158" s="183">
        <v>2158.32</v>
      </c>
    </row>
    <row r="159" spans="1:4" s="6" customFormat="1" ht="12.75">
      <c r="A159" s="146" t="s">
        <v>129</v>
      </c>
      <c r="B159" s="150" t="s">
        <v>447</v>
      </c>
      <c r="C159" s="182">
        <v>2018</v>
      </c>
      <c r="D159" s="183">
        <v>5999.88</v>
      </c>
    </row>
    <row r="160" spans="1:4" s="6" customFormat="1" ht="12.75">
      <c r="A160" s="146" t="s">
        <v>130</v>
      </c>
      <c r="B160" s="150" t="s">
        <v>538</v>
      </c>
      <c r="C160" s="182">
        <v>2018</v>
      </c>
      <c r="D160" s="183">
        <v>1585</v>
      </c>
    </row>
    <row r="161" spans="1:4" s="6" customFormat="1" ht="12.75">
      <c r="A161" s="146" t="s">
        <v>131</v>
      </c>
      <c r="B161" s="150" t="s">
        <v>467</v>
      </c>
      <c r="C161" s="182">
        <v>2019</v>
      </c>
      <c r="D161" s="183">
        <v>839</v>
      </c>
    </row>
    <row r="162" spans="1:4" s="6" customFormat="1" ht="33.75">
      <c r="A162" s="146" t="s">
        <v>132</v>
      </c>
      <c r="B162" s="150" t="s">
        <v>468</v>
      </c>
      <c r="C162" s="182">
        <v>2019</v>
      </c>
      <c r="D162" s="183">
        <v>2398</v>
      </c>
    </row>
    <row r="163" spans="1:4" s="6" customFormat="1" ht="22.5">
      <c r="A163" s="146" t="s">
        <v>133</v>
      </c>
      <c r="B163" s="150" t="s">
        <v>469</v>
      </c>
      <c r="C163" s="182">
        <v>2019</v>
      </c>
      <c r="D163" s="183">
        <v>1299</v>
      </c>
    </row>
    <row r="164" spans="1:4" s="6" customFormat="1" ht="33.75">
      <c r="A164" s="146" t="s">
        <v>134</v>
      </c>
      <c r="B164" s="150" t="s">
        <v>470</v>
      </c>
      <c r="C164" s="182">
        <v>2019</v>
      </c>
      <c r="D164" s="183">
        <v>5196</v>
      </c>
    </row>
    <row r="165" spans="1:4" s="6" customFormat="1" ht="22.5">
      <c r="A165" s="146" t="s">
        <v>135</v>
      </c>
      <c r="B165" s="150" t="s">
        <v>471</v>
      </c>
      <c r="C165" s="182">
        <v>2019</v>
      </c>
      <c r="D165" s="183">
        <v>2598</v>
      </c>
    </row>
    <row r="166" spans="1:4" s="6" customFormat="1" ht="22.5">
      <c r="A166" s="146" t="s">
        <v>136</v>
      </c>
      <c r="B166" s="150" t="s">
        <v>472</v>
      </c>
      <c r="C166" s="182">
        <v>2019</v>
      </c>
      <c r="D166" s="183">
        <v>2547</v>
      </c>
    </row>
    <row r="167" spans="1:4" s="6" customFormat="1" ht="20.25" customHeight="1">
      <c r="A167" s="146" t="s">
        <v>137</v>
      </c>
      <c r="B167" s="150" t="s">
        <v>473</v>
      </c>
      <c r="C167" s="182">
        <v>2019</v>
      </c>
      <c r="D167" s="183">
        <v>1899</v>
      </c>
    </row>
    <row r="168" spans="1:4" s="6" customFormat="1" ht="22.5">
      <c r="A168" s="146" t="s">
        <v>138</v>
      </c>
      <c r="B168" s="150" t="s">
        <v>474</v>
      </c>
      <c r="C168" s="182">
        <v>2019</v>
      </c>
      <c r="D168" s="183">
        <v>1999</v>
      </c>
    </row>
    <row r="169" spans="1:4" s="6" customFormat="1" ht="20.25" customHeight="1">
      <c r="A169" s="146" t="s">
        <v>139</v>
      </c>
      <c r="B169" s="150" t="s">
        <v>475</v>
      </c>
      <c r="C169" s="182">
        <v>2019</v>
      </c>
      <c r="D169" s="183">
        <v>327.15</v>
      </c>
    </row>
    <row r="170" spans="1:4" s="6" customFormat="1" ht="22.5">
      <c r="A170" s="146" t="s">
        <v>140</v>
      </c>
      <c r="B170" s="150" t="s">
        <v>476</v>
      </c>
      <c r="C170" s="182">
        <v>2019</v>
      </c>
      <c r="D170" s="183">
        <v>1249</v>
      </c>
    </row>
    <row r="171" spans="1:4" s="6" customFormat="1" ht="18.75" customHeight="1">
      <c r="A171" s="146" t="s">
        <v>141</v>
      </c>
      <c r="B171" s="150" t="s">
        <v>477</v>
      </c>
      <c r="C171" s="182">
        <v>2019</v>
      </c>
      <c r="D171" s="183">
        <v>279</v>
      </c>
    </row>
    <row r="172" spans="1:4" s="6" customFormat="1" ht="19.5" customHeight="1">
      <c r="A172" s="146" t="s">
        <v>142</v>
      </c>
      <c r="B172" s="150" t="s">
        <v>478</v>
      </c>
      <c r="C172" s="182">
        <v>2019</v>
      </c>
      <c r="D172" s="183">
        <v>141.8</v>
      </c>
    </row>
    <row r="173" spans="1:4" s="6" customFormat="1" ht="22.5">
      <c r="A173" s="146" t="s">
        <v>143</v>
      </c>
      <c r="B173" s="150" t="s">
        <v>479</v>
      </c>
      <c r="C173" s="182">
        <v>2019</v>
      </c>
      <c r="D173" s="183">
        <v>2049</v>
      </c>
    </row>
    <row r="174" spans="1:4" s="6" customFormat="1" ht="22.5">
      <c r="A174" s="146" t="s">
        <v>144</v>
      </c>
      <c r="B174" s="150" t="s">
        <v>480</v>
      </c>
      <c r="C174" s="182">
        <v>2019</v>
      </c>
      <c r="D174" s="183">
        <v>899</v>
      </c>
    </row>
    <row r="175" spans="1:4" s="6" customFormat="1" ht="22.5">
      <c r="A175" s="146" t="s">
        <v>145</v>
      </c>
      <c r="B175" s="150" t="s">
        <v>481</v>
      </c>
      <c r="C175" s="182">
        <v>2019</v>
      </c>
      <c r="D175" s="183">
        <v>1509.55</v>
      </c>
    </row>
    <row r="176" spans="1:4" s="6" customFormat="1" ht="22.5">
      <c r="A176" s="146" t="s">
        <v>146</v>
      </c>
      <c r="B176" s="150" t="s">
        <v>482</v>
      </c>
      <c r="C176" s="182">
        <v>2019</v>
      </c>
      <c r="D176" s="183">
        <v>7945</v>
      </c>
    </row>
    <row r="177" spans="1:4" s="6" customFormat="1" ht="22.5">
      <c r="A177" s="146" t="s">
        <v>147</v>
      </c>
      <c r="B177" s="150" t="s">
        <v>483</v>
      </c>
      <c r="C177" s="182">
        <v>2019</v>
      </c>
      <c r="D177" s="183">
        <v>1399.99</v>
      </c>
    </row>
    <row r="178" spans="1:4" s="6" customFormat="1" ht="33.75">
      <c r="A178" s="146" t="s">
        <v>148</v>
      </c>
      <c r="B178" s="150" t="s">
        <v>484</v>
      </c>
      <c r="C178" s="182">
        <v>2019</v>
      </c>
      <c r="D178" s="183">
        <v>1679</v>
      </c>
    </row>
    <row r="179" spans="1:4" s="6" customFormat="1" ht="33.75">
      <c r="A179" s="146" t="s">
        <v>149</v>
      </c>
      <c r="B179" s="150" t="s">
        <v>485</v>
      </c>
      <c r="C179" s="182">
        <v>2019</v>
      </c>
      <c r="D179" s="183">
        <v>1799</v>
      </c>
    </row>
    <row r="180" spans="1:4" s="6" customFormat="1" ht="22.5">
      <c r="A180" s="146" t="s">
        <v>150</v>
      </c>
      <c r="B180" s="150" t="s">
        <v>486</v>
      </c>
      <c r="C180" s="182">
        <v>2019</v>
      </c>
      <c r="D180" s="183">
        <v>1299</v>
      </c>
    </row>
    <row r="181" spans="1:4" s="6" customFormat="1" ht="12.75">
      <c r="A181" s="146" t="s">
        <v>151</v>
      </c>
      <c r="B181" s="150" t="s">
        <v>487</v>
      </c>
      <c r="C181" s="182">
        <v>2019</v>
      </c>
      <c r="D181" s="183">
        <v>1968</v>
      </c>
    </row>
    <row r="182" spans="1:4" s="6" customFormat="1" ht="22.5">
      <c r="A182" s="146" t="s">
        <v>152</v>
      </c>
      <c r="B182" s="150" t="s">
        <v>481</v>
      </c>
      <c r="C182" s="182">
        <v>2019</v>
      </c>
      <c r="D182" s="183">
        <v>1549</v>
      </c>
    </row>
    <row r="183" spans="1:4" s="6" customFormat="1" ht="12.75">
      <c r="A183" s="146" t="s">
        <v>153</v>
      </c>
      <c r="B183" s="150" t="s">
        <v>539</v>
      </c>
      <c r="C183" s="182">
        <v>2019</v>
      </c>
      <c r="D183" s="183">
        <v>605</v>
      </c>
    </row>
    <row r="184" spans="1:4" s="6" customFormat="1" ht="12.75">
      <c r="A184" s="146" t="s">
        <v>260</v>
      </c>
      <c r="B184" s="150" t="s">
        <v>540</v>
      </c>
      <c r="C184" s="182">
        <v>2019</v>
      </c>
      <c r="D184" s="183">
        <v>532.53</v>
      </c>
    </row>
    <row r="185" spans="1:4" s="6" customFormat="1" ht="22.5">
      <c r="A185" s="146" t="s">
        <v>261</v>
      </c>
      <c r="B185" s="150" t="s">
        <v>481</v>
      </c>
      <c r="C185" s="182">
        <v>2019</v>
      </c>
      <c r="D185" s="183">
        <v>3178</v>
      </c>
    </row>
    <row r="186" spans="1:4" s="6" customFormat="1" ht="12.75">
      <c r="A186" s="146" t="s">
        <v>262</v>
      </c>
      <c r="B186" s="150" t="s">
        <v>541</v>
      </c>
      <c r="C186" s="182">
        <v>2020</v>
      </c>
      <c r="D186" s="183">
        <v>539</v>
      </c>
    </row>
    <row r="187" spans="1:4" s="6" customFormat="1" ht="12.75">
      <c r="A187" s="146" t="s">
        <v>263</v>
      </c>
      <c r="B187" s="150" t="s">
        <v>542</v>
      </c>
      <c r="C187" s="182">
        <v>2020</v>
      </c>
      <c r="D187" s="183">
        <v>359</v>
      </c>
    </row>
    <row r="188" spans="1:4" s="6" customFormat="1" ht="12.75">
      <c r="A188" s="146" t="s">
        <v>264</v>
      </c>
      <c r="B188" s="150" t="s">
        <v>627</v>
      </c>
      <c r="C188" s="182">
        <v>2020</v>
      </c>
      <c r="D188" s="183">
        <v>919</v>
      </c>
    </row>
    <row r="189" spans="1:4" s="6" customFormat="1" ht="12.75">
      <c r="A189" s="146" t="s">
        <v>265</v>
      </c>
      <c r="B189" s="150" t="s">
        <v>628</v>
      </c>
      <c r="C189" s="182">
        <v>2021</v>
      </c>
      <c r="D189" s="183">
        <v>897.9</v>
      </c>
    </row>
    <row r="190" spans="1:4" s="6" customFormat="1" ht="22.5">
      <c r="A190" s="146" t="s">
        <v>266</v>
      </c>
      <c r="B190" s="150" t="s">
        <v>629</v>
      </c>
      <c r="C190" s="182">
        <v>2021</v>
      </c>
      <c r="D190" s="183">
        <v>2998.99</v>
      </c>
    </row>
    <row r="191" spans="1:4" s="6" customFormat="1" ht="22.5">
      <c r="A191" s="146" t="s">
        <v>267</v>
      </c>
      <c r="B191" s="150" t="s">
        <v>630</v>
      </c>
      <c r="C191" s="182">
        <v>2021</v>
      </c>
      <c r="D191" s="183">
        <v>2999</v>
      </c>
    </row>
    <row r="192" spans="1:4" s="6" customFormat="1" ht="12.75">
      <c r="A192" s="146" t="s">
        <v>274</v>
      </c>
      <c r="B192" s="150" t="s">
        <v>631</v>
      </c>
      <c r="C192" s="182">
        <v>2021</v>
      </c>
      <c r="D192" s="183">
        <v>1498.99</v>
      </c>
    </row>
    <row r="193" spans="1:4" s="6" customFormat="1" ht="12.75">
      <c r="A193" s="146" t="s">
        <v>301</v>
      </c>
      <c r="B193" s="150" t="s">
        <v>632</v>
      </c>
      <c r="C193" s="182">
        <v>2021</v>
      </c>
      <c r="D193" s="183">
        <v>3599</v>
      </c>
    </row>
    <row r="194" spans="1:4" s="6" customFormat="1" ht="12.75">
      <c r="A194" s="146" t="s">
        <v>345</v>
      </c>
      <c r="B194" s="150" t="s">
        <v>633</v>
      </c>
      <c r="C194" s="182">
        <v>2021</v>
      </c>
      <c r="D194" s="183">
        <v>1759</v>
      </c>
    </row>
    <row r="195" spans="1:4" s="6" customFormat="1" ht="12.75">
      <c r="A195" s="146" t="s">
        <v>346</v>
      </c>
      <c r="B195" s="150" t="s">
        <v>634</v>
      </c>
      <c r="C195" s="182">
        <v>2021</v>
      </c>
      <c r="D195" s="183">
        <v>1899</v>
      </c>
    </row>
    <row r="196" spans="1:4" s="6" customFormat="1" ht="20.25" customHeight="1">
      <c r="A196" s="146" t="s">
        <v>347</v>
      </c>
      <c r="B196" s="150" t="s">
        <v>635</v>
      </c>
      <c r="C196" s="182">
        <v>2021</v>
      </c>
      <c r="D196" s="183">
        <v>2199</v>
      </c>
    </row>
    <row r="197" spans="1:4" s="6" customFormat="1" ht="12.75">
      <c r="A197" s="146" t="s">
        <v>348</v>
      </c>
      <c r="B197" s="150" t="s">
        <v>636</v>
      </c>
      <c r="C197" s="182">
        <v>2021</v>
      </c>
      <c r="D197" s="183">
        <v>2499</v>
      </c>
    </row>
    <row r="198" spans="1:4" s="6" customFormat="1" ht="12.75">
      <c r="A198" s="146" t="s">
        <v>466</v>
      </c>
      <c r="B198" s="150" t="s">
        <v>637</v>
      </c>
      <c r="C198" s="182">
        <v>2021</v>
      </c>
      <c r="D198" s="183">
        <v>3325</v>
      </c>
    </row>
    <row r="199" spans="1:4" s="6" customFormat="1" ht="12.75">
      <c r="A199" s="146" t="s">
        <v>564</v>
      </c>
      <c r="B199" s="150" t="s">
        <v>638</v>
      </c>
      <c r="C199" s="182">
        <v>2021</v>
      </c>
      <c r="D199" s="183">
        <v>2899</v>
      </c>
    </row>
    <row r="200" spans="1:4" s="6" customFormat="1" ht="12.75">
      <c r="A200" s="146" t="s">
        <v>565</v>
      </c>
      <c r="B200" s="150" t="s">
        <v>639</v>
      </c>
      <c r="C200" s="182">
        <v>2021</v>
      </c>
      <c r="D200" s="183">
        <v>4490.91</v>
      </c>
    </row>
    <row r="201" spans="1:4" s="6" customFormat="1" ht="12.75">
      <c r="A201" s="146" t="s">
        <v>643</v>
      </c>
      <c r="B201" s="150" t="s">
        <v>640</v>
      </c>
      <c r="C201" s="182">
        <v>2021</v>
      </c>
      <c r="D201" s="183">
        <v>330.65</v>
      </c>
    </row>
    <row r="202" spans="1:4" s="6" customFormat="1" ht="12.75">
      <c r="A202" s="146" t="s">
        <v>644</v>
      </c>
      <c r="B202" s="150" t="s">
        <v>641</v>
      </c>
      <c r="C202" s="182">
        <v>2021</v>
      </c>
      <c r="D202" s="183">
        <v>399.99</v>
      </c>
    </row>
    <row r="203" spans="1:4" s="6" customFormat="1" ht="12.75">
      <c r="A203" s="146" t="s">
        <v>645</v>
      </c>
      <c r="B203" s="150" t="s">
        <v>642</v>
      </c>
      <c r="C203" s="182">
        <v>2021</v>
      </c>
      <c r="D203" s="183">
        <v>399.99</v>
      </c>
    </row>
    <row r="204" spans="1:4" s="6" customFormat="1" ht="12.75">
      <c r="A204" s="146" t="s">
        <v>646</v>
      </c>
      <c r="B204" s="150" t="s">
        <v>722</v>
      </c>
      <c r="C204" s="182">
        <v>2021</v>
      </c>
      <c r="D204" s="183">
        <v>3249</v>
      </c>
    </row>
    <row r="205" spans="1:4" s="6" customFormat="1" ht="12.75">
      <c r="A205" s="146" t="s">
        <v>672</v>
      </c>
      <c r="B205" s="150" t="s">
        <v>723</v>
      </c>
      <c r="C205" s="182">
        <v>2022</v>
      </c>
      <c r="D205" s="183">
        <v>4547</v>
      </c>
    </row>
    <row r="206" spans="1:4" s="6" customFormat="1" ht="12.75">
      <c r="A206" s="146" t="s">
        <v>673</v>
      </c>
      <c r="B206" s="150" t="s">
        <v>724</v>
      </c>
      <c r="C206" s="182">
        <v>2022</v>
      </c>
      <c r="D206" s="183">
        <v>3490</v>
      </c>
    </row>
    <row r="207" spans="1:4" s="6" customFormat="1" ht="12.75">
      <c r="A207" s="146" t="s">
        <v>674</v>
      </c>
      <c r="B207" s="150" t="s">
        <v>725</v>
      </c>
      <c r="C207" s="182">
        <v>2022</v>
      </c>
      <c r="D207" s="183">
        <v>1198</v>
      </c>
    </row>
    <row r="208" spans="1:4" s="6" customFormat="1" ht="12.75">
      <c r="A208" s="146" t="s">
        <v>675</v>
      </c>
      <c r="B208" s="150" t="s">
        <v>726</v>
      </c>
      <c r="C208" s="182">
        <v>2022</v>
      </c>
      <c r="D208" s="183">
        <v>31979.88</v>
      </c>
    </row>
    <row r="209" spans="1:4" s="6" customFormat="1" ht="12.75">
      <c r="A209" s="146" t="s">
        <v>676</v>
      </c>
      <c r="B209" s="150" t="s">
        <v>727</v>
      </c>
      <c r="C209" s="182">
        <v>2022</v>
      </c>
      <c r="D209" s="183">
        <v>2199</v>
      </c>
    </row>
    <row r="210" spans="1:4" s="6" customFormat="1" ht="12.75">
      <c r="A210" s="146" t="s">
        <v>677</v>
      </c>
      <c r="B210" s="150" t="s">
        <v>728</v>
      </c>
      <c r="C210" s="182">
        <v>2022</v>
      </c>
      <c r="D210" s="183">
        <v>439</v>
      </c>
    </row>
    <row r="211" spans="1:4" s="6" customFormat="1" ht="12.75">
      <c r="A211" s="146" t="s">
        <v>678</v>
      </c>
      <c r="B211" s="150" t="s">
        <v>729</v>
      </c>
      <c r="C211" s="182">
        <v>2022</v>
      </c>
      <c r="D211" s="183">
        <v>219</v>
      </c>
    </row>
    <row r="212" spans="1:4" s="6" customFormat="1" ht="12.75">
      <c r="A212" s="146" t="s">
        <v>742</v>
      </c>
      <c r="B212" s="150" t="s">
        <v>730</v>
      </c>
      <c r="C212" s="182">
        <v>2022</v>
      </c>
      <c r="D212" s="183">
        <v>2999</v>
      </c>
    </row>
    <row r="213" spans="1:4" s="6" customFormat="1" ht="12.75">
      <c r="A213" s="146" t="s">
        <v>743</v>
      </c>
      <c r="B213" s="150" t="s">
        <v>731</v>
      </c>
      <c r="C213" s="182">
        <v>2022</v>
      </c>
      <c r="D213" s="183">
        <v>220</v>
      </c>
    </row>
    <row r="214" spans="1:4" s="6" customFormat="1" ht="12.75">
      <c r="A214" s="146" t="s">
        <v>744</v>
      </c>
      <c r="B214" s="150" t="s">
        <v>909</v>
      </c>
      <c r="C214" s="182">
        <v>2023</v>
      </c>
      <c r="D214" s="183">
        <v>3249</v>
      </c>
    </row>
    <row r="215" spans="1:4" s="6" customFormat="1" ht="12.75">
      <c r="A215" s="146" t="s">
        <v>745</v>
      </c>
      <c r="B215" s="150" t="s">
        <v>910</v>
      </c>
      <c r="C215" s="182">
        <v>2022</v>
      </c>
      <c r="D215" s="183">
        <v>2499</v>
      </c>
    </row>
    <row r="216" spans="1:4" s="6" customFormat="1" ht="12.75">
      <c r="A216" s="146" t="s">
        <v>746</v>
      </c>
      <c r="B216" s="150" t="s">
        <v>911</v>
      </c>
      <c r="C216" s="182">
        <v>2023</v>
      </c>
      <c r="D216" s="183">
        <v>944.64</v>
      </c>
    </row>
    <row r="217" spans="1:4" s="9" customFormat="1" ht="12.75">
      <c r="A217" s="2"/>
      <c r="B217" s="13" t="s">
        <v>0</v>
      </c>
      <c r="C217" s="2"/>
      <c r="D217" s="30">
        <f>SUM(D153:D216)</f>
        <v>175019.16000000003</v>
      </c>
    </row>
    <row r="218" spans="1:4" s="9" customFormat="1" ht="12.75">
      <c r="A218" s="334" t="s">
        <v>24</v>
      </c>
      <c r="B218" s="334"/>
      <c r="C218" s="334"/>
      <c r="D218" s="334"/>
    </row>
    <row r="219" spans="1:4" s="9" customFormat="1" ht="26.25">
      <c r="A219" s="3" t="s">
        <v>14</v>
      </c>
      <c r="B219" s="3" t="s">
        <v>15</v>
      </c>
      <c r="C219" s="3" t="s">
        <v>16</v>
      </c>
      <c r="D219" s="40" t="s">
        <v>17</v>
      </c>
    </row>
    <row r="220" spans="1:4" s="9" customFormat="1" ht="12.75">
      <c r="A220" s="2">
        <v>1</v>
      </c>
      <c r="B220" s="120" t="s">
        <v>543</v>
      </c>
      <c r="C220" s="118">
        <v>2020</v>
      </c>
      <c r="D220" s="147">
        <v>13298.96</v>
      </c>
    </row>
    <row r="221" spans="1:4" s="9" customFormat="1" ht="12.75">
      <c r="A221" s="2">
        <v>2</v>
      </c>
      <c r="B221" s="120" t="s">
        <v>544</v>
      </c>
      <c r="C221" s="118">
        <v>2020</v>
      </c>
      <c r="D221" s="147">
        <v>4676.46</v>
      </c>
    </row>
    <row r="222" spans="1:4" s="9" customFormat="1" ht="12.75">
      <c r="A222" s="2"/>
      <c r="B222" s="13" t="s">
        <v>0</v>
      </c>
      <c r="C222" s="2"/>
      <c r="D222" s="30">
        <f>SUM(D220:D221)</f>
        <v>17975.42</v>
      </c>
    </row>
    <row r="223" spans="1:4" s="9" customFormat="1" ht="14.25" customHeight="1">
      <c r="A223" s="15"/>
      <c r="B223" s="15"/>
      <c r="C223" s="16"/>
      <c r="D223" s="29"/>
    </row>
    <row r="224" spans="1:4" ht="12.75">
      <c r="A224" s="15"/>
      <c r="C224" s="16"/>
      <c r="D224" s="29"/>
    </row>
    <row r="225" spans="1:4" s="9" customFormat="1" ht="12.75" customHeight="1">
      <c r="A225" s="316" t="s">
        <v>89</v>
      </c>
      <c r="B225" s="316"/>
      <c r="C225" s="316"/>
      <c r="D225" s="316"/>
    </row>
    <row r="226" spans="1:4" s="9" customFormat="1" ht="12.75">
      <c r="A226" s="334" t="s">
        <v>1</v>
      </c>
      <c r="B226" s="334"/>
      <c r="C226" s="334"/>
      <c r="D226" s="334"/>
    </row>
    <row r="227" spans="1:4" s="9" customFormat="1" ht="26.25">
      <c r="A227" s="3" t="s">
        <v>14</v>
      </c>
      <c r="B227" s="3" t="s">
        <v>15</v>
      </c>
      <c r="C227" s="3" t="s">
        <v>16</v>
      </c>
      <c r="D227" s="40" t="s">
        <v>17</v>
      </c>
    </row>
    <row r="228" spans="1:4" s="6" customFormat="1" ht="12.75">
      <c r="A228" s="118" t="s">
        <v>154</v>
      </c>
      <c r="B228" s="154" t="s">
        <v>551</v>
      </c>
      <c r="C228" s="152">
        <v>2019</v>
      </c>
      <c r="D228" s="180">
        <v>2257.98</v>
      </c>
    </row>
    <row r="229" spans="1:4" s="6" customFormat="1" ht="12.75">
      <c r="A229" s="118" t="s">
        <v>155</v>
      </c>
      <c r="B229" s="154" t="s">
        <v>552</v>
      </c>
      <c r="C229" s="152">
        <v>2020</v>
      </c>
      <c r="D229" s="180">
        <v>1129.99</v>
      </c>
    </row>
    <row r="230" spans="1:4" s="6" customFormat="1" ht="12.75">
      <c r="A230" s="118" t="s">
        <v>156</v>
      </c>
      <c r="B230" s="179" t="s">
        <v>616</v>
      </c>
      <c r="C230" s="152">
        <v>2021</v>
      </c>
      <c r="D230" s="181">
        <v>12188.14</v>
      </c>
    </row>
    <row r="231" spans="1:4" s="9" customFormat="1" ht="12.75">
      <c r="A231" s="2"/>
      <c r="B231" s="13" t="s">
        <v>0</v>
      </c>
      <c r="C231" s="2"/>
      <c r="D231" s="30">
        <f>SUM(D228:D230)</f>
        <v>15576.11</v>
      </c>
    </row>
    <row r="232" spans="1:4" s="9" customFormat="1" ht="12.75">
      <c r="A232" s="334" t="s">
        <v>2</v>
      </c>
      <c r="B232" s="334"/>
      <c r="C232" s="334"/>
      <c r="D232" s="334"/>
    </row>
    <row r="233" spans="1:6" s="9" customFormat="1" ht="26.25">
      <c r="A233" s="3" t="s">
        <v>14</v>
      </c>
      <c r="B233" s="3" t="s">
        <v>15</v>
      </c>
      <c r="C233" s="3" t="s">
        <v>16</v>
      </c>
      <c r="D233" s="40" t="s">
        <v>17</v>
      </c>
      <c r="F233" s="137"/>
    </row>
    <row r="234" spans="1:4" s="6" customFormat="1" ht="12.75">
      <c r="A234" s="118" t="s">
        <v>154</v>
      </c>
      <c r="B234" s="100" t="s">
        <v>495</v>
      </c>
      <c r="C234" s="110">
        <v>2018</v>
      </c>
      <c r="D234" s="195">
        <v>1650</v>
      </c>
    </row>
    <row r="235" spans="1:4" s="6" customFormat="1" ht="12.75">
      <c r="A235" s="118" t="s">
        <v>155</v>
      </c>
      <c r="B235" s="102" t="s">
        <v>612</v>
      </c>
      <c r="C235" s="110">
        <v>2018</v>
      </c>
      <c r="D235" s="195">
        <v>1048</v>
      </c>
    </row>
    <row r="236" spans="1:4" s="6" customFormat="1" ht="12.75">
      <c r="A236" s="118" t="s">
        <v>156</v>
      </c>
      <c r="B236" s="100" t="s">
        <v>613</v>
      </c>
      <c r="C236" s="110">
        <v>2020</v>
      </c>
      <c r="D236" s="195">
        <v>700</v>
      </c>
    </row>
    <row r="237" spans="1:4" s="6" customFormat="1" ht="12.75">
      <c r="A237" s="118" t="s">
        <v>157</v>
      </c>
      <c r="B237" s="102" t="s">
        <v>614</v>
      </c>
      <c r="C237" s="110">
        <v>2020</v>
      </c>
      <c r="D237" s="195">
        <v>3250</v>
      </c>
    </row>
    <row r="238" spans="1:4" s="6" customFormat="1" ht="12.75">
      <c r="A238" s="118" t="s">
        <v>158</v>
      </c>
      <c r="B238" s="100" t="s">
        <v>615</v>
      </c>
      <c r="C238" s="110">
        <v>2020</v>
      </c>
      <c r="D238" s="195">
        <v>33500</v>
      </c>
    </row>
    <row r="239" spans="1:4" s="6" customFormat="1" ht="12.75">
      <c r="A239" s="118" t="s">
        <v>128</v>
      </c>
      <c r="B239" s="100" t="s">
        <v>683</v>
      </c>
      <c r="C239" s="110">
        <v>2021</v>
      </c>
      <c r="D239" s="195">
        <v>6269.76</v>
      </c>
    </row>
    <row r="240" spans="1:4" s="6" customFormat="1" ht="12.75">
      <c r="A240" s="118" t="s">
        <v>129</v>
      </c>
      <c r="B240" s="100" t="s">
        <v>684</v>
      </c>
      <c r="C240" s="110">
        <v>2021</v>
      </c>
      <c r="D240" s="195">
        <v>10347.65</v>
      </c>
    </row>
    <row r="241" spans="1:4" s="6" customFormat="1" ht="12.75">
      <c r="A241" s="118" t="s">
        <v>130</v>
      </c>
      <c r="B241" s="100" t="s">
        <v>685</v>
      </c>
      <c r="C241" s="110">
        <v>2021</v>
      </c>
      <c r="D241" s="195">
        <v>3799.9</v>
      </c>
    </row>
    <row r="242" spans="1:4" s="6" customFormat="1" ht="12.75">
      <c r="A242" s="118" t="s">
        <v>131</v>
      </c>
      <c r="B242" s="100" t="s">
        <v>686</v>
      </c>
      <c r="C242" s="110">
        <v>2021</v>
      </c>
      <c r="D242" s="195">
        <v>2199.9</v>
      </c>
    </row>
    <row r="243" spans="1:4" s="6" customFormat="1" ht="12.75">
      <c r="A243" s="118" t="s">
        <v>132</v>
      </c>
      <c r="B243" s="100" t="s">
        <v>687</v>
      </c>
      <c r="C243" s="110">
        <v>2021</v>
      </c>
      <c r="D243" s="195">
        <v>2299.9</v>
      </c>
    </row>
    <row r="244" spans="1:4" s="9" customFormat="1" ht="12.75">
      <c r="A244" s="2"/>
      <c r="B244" s="13" t="s">
        <v>0</v>
      </c>
      <c r="C244" s="2"/>
      <c r="D244" s="30">
        <f>SUM(D234:D243)</f>
        <v>65065.11000000001</v>
      </c>
    </row>
    <row r="245" spans="1:4" s="9" customFormat="1" ht="12.75">
      <c r="A245" s="334" t="s">
        <v>24</v>
      </c>
      <c r="B245" s="334"/>
      <c r="C245" s="334"/>
      <c r="D245" s="334"/>
    </row>
    <row r="246" spans="1:4" s="9" customFormat="1" ht="26.25">
      <c r="A246" s="3" t="s">
        <v>14</v>
      </c>
      <c r="B246" s="3" t="s">
        <v>15</v>
      </c>
      <c r="C246" s="3" t="s">
        <v>16</v>
      </c>
      <c r="D246" s="40" t="s">
        <v>17</v>
      </c>
    </row>
    <row r="247" spans="1:4" s="9" customFormat="1" ht="12.75">
      <c r="A247" s="2">
        <v>1</v>
      </c>
      <c r="B247" s="154" t="s">
        <v>611</v>
      </c>
      <c r="C247" s="152">
        <v>2021</v>
      </c>
      <c r="D247" s="153">
        <v>898</v>
      </c>
    </row>
    <row r="248" spans="1:4" s="9" customFormat="1" ht="12.75">
      <c r="A248" s="2"/>
      <c r="B248" s="13" t="s">
        <v>0</v>
      </c>
      <c r="C248" s="2"/>
      <c r="D248" s="30">
        <f>SUM(D247:D247)</f>
        <v>898</v>
      </c>
    </row>
    <row r="249" spans="1:4" s="9" customFormat="1" ht="14.25" customHeight="1">
      <c r="A249" s="15"/>
      <c r="B249" s="15"/>
      <c r="C249" s="16"/>
      <c r="D249" s="29"/>
    </row>
    <row r="250" spans="1:4" ht="12.75">
      <c r="A250" s="15"/>
      <c r="C250" s="16"/>
      <c r="D250" s="29"/>
    </row>
    <row r="251" spans="1:4" ht="12.75">
      <c r="A251" s="316" t="s">
        <v>90</v>
      </c>
      <c r="B251" s="316"/>
      <c r="C251" s="316"/>
      <c r="D251" s="316"/>
    </row>
    <row r="252" spans="1:4" ht="12.75">
      <c r="A252" s="334" t="s">
        <v>1</v>
      </c>
      <c r="B252" s="334"/>
      <c r="C252" s="334"/>
      <c r="D252" s="334"/>
    </row>
    <row r="253" spans="1:4" ht="26.25">
      <c r="A253" s="3" t="s">
        <v>14</v>
      </c>
      <c r="B253" s="3" t="s">
        <v>15</v>
      </c>
      <c r="C253" s="3" t="s">
        <v>16</v>
      </c>
      <c r="D253" s="40" t="s">
        <v>17</v>
      </c>
    </row>
    <row r="254" spans="1:4" s="9" customFormat="1" ht="12.75">
      <c r="A254" s="62" t="s">
        <v>154</v>
      </c>
      <c r="B254" s="19" t="s">
        <v>504</v>
      </c>
      <c r="C254" s="118">
        <v>2019</v>
      </c>
      <c r="D254" s="256">
        <v>449.99</v>
      </c>
    </row>
    <row r="255" spans="1:4" s="9" customFormat="1" ht="12.75">
      <c r="A255" s="62" t="s">
        <v>155</v>
      </c>
      <c r="B255" s="19" t="s">
        <v>505</v>
      </c>
      <c r="C255" s="118">
        <v>2019</v>
      </c>
      <c r="D255" s="256">
        <v>5999.9</v>
      </c>
    </row>
    <row r="256" spans="1:4" s="9" customFormat="1" ht="12.75">
      <c r="A256" s="62" t="s">
        <v>156</v>
      </c>
      <c r="B256" s="19" t="s">
        <v>506</v>
      </c>
      <c r="C256" s="118">
        <v>2019</v>
      </c>
      <c r="D256" s="256">
        <v>279.99</v>
      </c>
    </row>
    <row r="257" spans="1:4" s="9" customFormat="1" ht="12.75">
      <c r="A257" s="62" t="s">
        <v>157</v>
      </c>
      <c r="B257" s="19" t="s">
        <v>507</v>
      </c>
      <c r="C257" s="118">
        <v>2019</v>
      </c>
      <c r="D257" s="256">
        <v>2152.5</v>
      </c>
    </row>
    <row r="258" spans="1:4" s="9" customFormat="1" ht="12.75">
      <c r="A258" s="62" t="s">
        <v>158</v>
      </c>
      <c r="B258" s="19" t="s">
        <v>508</v>
      </c>
      <c r="C258" s="118">
        <v>2019</v>
      </c>
      <c r="D258" s="256">
        <v>3136.5</v>
      </c>
    </row>
    <row r="259" spans="1:4" s="9" customFormat="1" ht="12.75">
      <c r="A259" s="62" t="s">
        <v>128</v>
      </c>
      <c r="B259" s="19" t="s">
        <v>509</v>
      </c>
      <c r="C259" s="118"/>
      <c r="D259" s="256">
        <v>5596.5</v>
      </c>
    </row>
    <row r="260" spans="1:4" s="9" customFormat="1" ht="12.75">
      <c r="A260" s="62" t="s">
        <v>129</v>
      </c>
      <c r="B260" s="19" t="s">
        <v>620</v>
      </c>
      <c r="C260" s="118">
        <v>2020</v>
      </c>
      <c r="D260" s="256">
        <v>3146.71</v>
      </c>
    </row>
    <row r="261" spans="1:4" s="9" customFormat="1" ht="12.75">
      <c r="A261" s="62" t="s">
        <v>130</v>
      </c>
      <c r="B261" s="19" t="s">
        <v>621</v>
      </c>
      <c r="C261" s="118">
        <v>2020</v>
      </c>
      <c r="D261" s="256">
        <v>950</v>
      </c>
    </row>
    <row r="262" spans="1:4" s="9" customFormat="1" ht="12.75">
      <c r="A262" s="62" t="s">
        <v>131</v>
      </c>
      <c r="B262" s="19" t="s">
        <v>622</v>
      </c>
      <c r="C262" s="118">
        <v>2020</v>
      </c>
      <c r="D262" s="256">
        <v>1199.99</v>
      </c>
    </row>
    <row r="263" spans="1:4" s="9" customFormat="1" ht="12.75">
      <c r="A263" s="62" t="s">
        <v>132</v>
      </c>
      <c r="B263" s="19" t="s">
        <v>623</v>
      </c>
      <c r="C263" s="118">
        <v>2020</v>
      </c>
      <c r="D263" s="256">
        <v>6991</v>
      </c>
    </row>
    <row r="264" spans="1:4" s="9" customFormat="1" ht="12.75">
      <c r="A264" s="62" t="s">
        <v>133</v>
      </c>
      <c r="B264" s="19" t="s">
        <v>624</v>
      </c>
      <c r="C264" s="118">
        <v>2021</v>
      </c>
      <c r="D264" s="256">
        <v>699.99</v>
      </c>
    </row>
    <row r="265" spans="1:4" s="9" customFormat="1" ht="12.75">
      <c r="A265" s="62" t="s">
        <v>134</v>
      </c>
      <c r="B265" s="19" t="s">
        <v>625</v>
      </c>
      <c r="C265" s="118">
        <v>2021</v>
      </c>
      <c r="D265" s="256">
        <v>1139.99</v>
      </c>
    </row>
    <row r="266" spans="1:4" s="9" customFormat="1" ht="12.75">
      <c r="A266" s="62" t="s">
        <v>135</v>
      </c>
      <c r="B266" s="19" t="s">
        <v>463</v>
      </c>
      <c r="C266" s="118">
        <v>2021</v>
      </c>
      <c r="D266" s="256">
        <v>2150</v>
      </c>
    </row>
    <row r="267" spans="1:4" s="9" customFormat="1" ht="12.75">
      <c r="A267" s="62" t="s">
        <v>136</v>
      </c>
      <c r="B267" s="19" t="s">
        <v>690</v>
      </c>
      <c r="C267" s="118">
        <v>2021</v>
      </c>
      <c r="D267" s="256">
        <v>4064.95</v>
      </c>
    </row>
    <row r="268" spans="1:4" s="9" customFormat="1" ht="12.75">
      <c r="A268" s="62" t="s">
        <v>137</v>
      </c>
      <c r="B268" s="19" t="s">
        <v>626</v>
      </c>
      <c r="C268" s="118">
        <v>2021</v>
      </c>
      <c r="D268" s="256">
        <v>439</v>
      </c>
    </row>
    <row r="269" spans="1:4" s="9" customFormat="1" ht="12.75">
      <c r="A269" s="62" t="s">
        <v>138</v>
      </c>
      <c r="B269" s="19" t="s">
        <v>691</v>
      </c>
      <c r="C269" s="118">
        <v>2021</v>
      </c>
      <c r="D269" s="147">
        <v>6600</v>
      </c>
    </row>
    <row r="270" spans="1:4" s="9" customFormat="1" ht="12.75">
      <c r="A270" s="62" t="s">
        <v>139</v>
      </c>
      <c r="B270" s="19" t="s">
        <v>692</v>
      </c>
      <c r="C270" s="118">
        <v>2022</v>
      </c>
      <c r="D270" s="256">
        <v>4250</v>
      </c>
    </row>
    <row r="271" spans="1:4" s="9" customFormat="1" ht="12.75">
      <c r="A271" s="62" t="s">
        <v>140</v>
      </c>
      <c r="B271" s="19" t="s">
        <v>693</v>
      </c>
      <c r="C271" s="118">
        <v>2022</v>
      </c>
      <c r="D271" s="256">
        <v>2845.5</v>
      </c>
    </row>
    <row r="272" spans="1:4" s="9" customFormat="1" ht="12.75">
      <c r="A272" s="62" t="s">
        <v>141</v>
      </c>
      <c r="B272" s="140" t="s">
        <v>905</v>
      </c>
      <c r="C272" s="152">
        <v>2022</v>
      </c>
      <c r="D272" s="257">
        <v>4300</v>
      </c>
    </row>
    <row r="273" spans="1:4" s="9" customFormat="1" ht="12.75">
      <c r="A273" s="62" t="s">
        <v>142</v>
      </c>
      <c r="B273" s="140" t="s">
        <v>906</v>
      </c>
      <c r="C273" s="152">
        <v>2022</v>
      </c>
      <c r="D273" s="257">
        <v>738</v>
      </c>
    </row>
    <row r="274" spans="1:4" s="9" customFormat="1" ht="12.75">
      <c r="A274" s="2"/>
      <c r="B274" s="13" t="s">
        <v>0</v>
      </c>
      <c r="C274" s="2"/>
      <c r="D274" s="30">
        <f>SUM(D254:D273)</f>
        <v>57130.509999999995</v>
      </c>
    </row>
    <row r="275" spans="1:4" s="9" customFormat="1" ht="12.75">
      <c r="A275" s="334" t="s">
        <v>2</v>
      </c>
      <c r="B275" s="334"/>
      <c r="C275" s="334"/>
      <c r="D275" s="334"/>
    </row>
    <row r="276" spans="1:4" s="9" customFormat="1" ht="26.25">
      <c r="A276" s="3" t="s">
        <v>14</v>
      </c>
      <c r="B276" s="3" t="s">
        <v>15</v>
      </c>
      <c r="C276" s="3" t="s">
        <v>16</v>
      </c>
      <c r="D276" s="40" t="s">
        <v>17</v>
      </c>
    </row>
    <row r="277" spans="1:4" s="9" customFormat="1" ht="12.75">
      <c r="A277" s="146">
        <v>1</v>
      </c>
      <c r="B277" s="131" t="s">
        <v>510</v>
      </c>
      <c r="C277" s="118">
        <v>2019</v>
      </c>
      <c r="D277" s="147">
        <v>42558</v>
      </c>
    </row>
    <row r="278" spans="1:4" s="9" customFormat="1" ht="12.75">
      <c r="A278" s="146">
        <v>2</v>
      </c>
      <c r="B278" s="131" t="s">
        <v>688</v>
      </c>
      <c r="C278" s="118">
        <v>2022</v>
      </c>
      <c r="D278" s="255">
        <v>3799.9</v>
      </c>
    </row>
    <row r="279" spans="1:4" s="9" customFormat="1" ht="12.75">
      <c r="A279" s="146">
        <v>3</v>
      </c>
      <c r="B279" s="131" t="s">
        <v>689</v>
      </c>
      <c r="C279" s="118">
        <v>2022</v>
      </c>
      <c r="D279" s="255">
        <v>2099.9</v>
      </c>
    </row>
    <row r="280" spans="1:4" s="9" customFormat="1" ht="12.75">
      <c r="A280" s="146">
        <v>4</v>
      </c>
      <c r="B280" s="102" t="s">
        <v>902</v>
      </c>
      <c r="C280" s="110">
        <v>2022</v>
      </c>
      <c r="D280" s="254">
        <v>1599</v>
      </c>
    </row>
    <row r="281" spans="1:4" s="9" customFormat="1" ht="12.75">
      <c r="A281" s="146">
        <v>5</v>
      </c>
      <c r="B281" s="100" t="s">
        <v>903</v>
      </c>
      <c r="C281" s="110">
        <v>2022</v>
      </c>
      <c r="D281" s="254">
        <v>5100</v>
      </c>
    </row>
    <row r="282" spans="1:4" s="9" customFormat="1" ht="12.75">
      <c r="A282" s="146">
        <v>6</v>
      </c>
      <c r="B282" s="100" t="s">
        <v>904</v>
      </c>
      <c r="C282" s="110">
        <v>2022</v>
      </c>
      <c r="D282" s="254">
        <v>2009</v>
      </c>
    </row>
    <row r="283" spans="1:4" s="9" customFormat="1" ht="12.75">
      <c r="A283" s="2"/>
      <c r="B283" s="13" t="s">
        <v>0</v>
      </c>
      <c r="C283" s="2"/>
      <c r="D283" s="30">
        <f>SUM(D277:D282)</f>
        <v>57165.8</v>
      </c>
    </row>
    <row r="284" spans="1:4" s="9" customFormat="1" ht="14.25" customHeight="1">
      <c r="A284" s="15"/>
      <c r="B284" s="15"/>
      <c r="C284" s="16"/>
      <c r="D284" s="29"/>
    </row>
    <row r="285" spans="1:8" ht="12.75">
      <c r="A285" s="15"/>
      <c r="C285" s="16"/>
      <c r="D285" s="29"/>
      <c r="E285" s="9"/>
      <c r="F285" s="9"/>
      <c r="G285" s="9"/>
      <c r="H285" s="9"/>
    </row>
    <row r="286" spans="1:8" s="4" customFormat="1" ht="12.75">
      <c r="A286" s="316" t="s">
        <v>316</v>
      </c>
      <c r="B286" s="316"/>
      <c r="C286" s="316"/>
      <c r="D286" s="316"/>
      <c r="E286" s="9"/>
      <c r="F286" s="9"/>
      <c r="G286" s="9"/>
      <c r="H286" s="9"/>
    </row>
    <row r="287" spans="1:8" ht="12.75">
      <c r="A287" s="334" t="s">
        <v>1</v>
      </c>
      <c r="B287" s="334"/>
      <c r="C287" s="334"/>
      <c r="D287" s="334"/>
      <c r="E287" s="9"/>
      <c r="F287" s="9"/>
      <c r="G287" s="9"/>
      <c r="H287" s="9"/>
    </row>
    <row r="288" spans="1:8" ht="26.25">
      <c r="A288" s="3" t="s">
        <v>14</v>
      </c>
      <c r="B288" s="3" t="s">
        <v>15</v>
      </c>
      <c r="C288" s="3" t="s">
        <v>16</v>
      </c>
      <c r="D288" s="40" t="s">
        <v>17</v>
      </c>
      <c r="E288" s="9"/>
      <c r="F288" s="9"/>
      <c r="G288" s="9"/>
      <c r="H288" s="9"/>
    </row>
    <row r="289" spans="1:4" s="9" customFormat="1" ht="12.75">
      <c r="A289" s="2">
        <v>1</v>
      </c>
      <c r="B289" s="120" t="s">
        <v>496</v>
      </c>
      <c r="C289" s="146">
        <v>2019</v>
      </c>
      <c r="D289" s="147">
        <v>6916.96</v>
      </c>
    </row>
    <row r="290" spans="1:4" s="9" customFormat="1" ht="12.75">
      <c r="A290" s="2">
        <v>2</v>
      </c>
      <c r="B290" s="120" t="s">
        <v>496</v>
      </c>
      <c r="C290" s="146">
        <v>2019</v>
      </c>
      <c r="D290" s="147">
        <v>6916.96</v>
      </c>
    </row>
    <row r="291" spans="1:4" s="9" customFormat="1" ht="12.75">
      <c r="A291" s="2">
        <v>3</v>
      </c>
      <c r="B291" s="120" t="s">
        <v>497</v>
      </c>
      <c r="C291" s="146">
        <v>2019</v>
      </c>
      <c r="D291" s="147">
        <v>1818.65</v>
      </c>
    </row>
    <row r="292" spans="1:4" s="9" customFormat="1" ht="12.75">
      <c r="A292" s="2">
        <v>4</v>
      </c>
      <c r="B292" s="120" t="s">
        <v>498</v>
      </c>
      <c r="C292" s="146">
        <v>2019</v>
      </c>
      <c r="D292" s="147">
        <v>2139.84</v>
      </c>
    </row>
    <row r="293" spans="1:4" s="9" customFormat="1" ht="12.75">
      <c r="A293" s="2">
        <v>5</v>
      </c>
      <c r="B293" s="120" t="s">
        <v>499</v>
      </c>
      <c r="C293" s="146">
        <v>2019</v>
      </c>
      <c r="D293" s="147">
        <v>720</v>
      </c>
    </row>
    <row r="294" spans="1:4" s="9" customFormat="1" ht="12.75">
      <c r="A294" s="2">
        <v>6</v>
      </c>
      <c r="B294" s="120" t="s">
        <v>500</v>
      </c>
      <c r="C294" s="146">
        <v>2019</v>
      </c>
      <c r="D294" s="147">
        <v>7134</v>
      </c>
    </row>
    <row r="295" spans="1:4" s="9" customFormat="1" ht="12.75">
      <c r="A295" s="2">
        <v>7</v>
      </c>
      <c r="B295" s="120" t="s">
        <v>501</v>
      </c>
      <c r="C295" s="146">
        <v>2019</v>
      </c>
      <c r="D295" s="147">
        <v>3136.5</v>
      </c>
    </row>
    <row r="296" spans="1:4" s="9" customFormat="1" ht="12.75">
      <c r="A296" s="2">
        <v>8</v>
      </c>
      <c r="B296" s="120" t="s">
        <v>502</v>
      </c>
      <c r="C296" s="146">
        <v>2019</v>
      </c>
      <c r="D296" s="147">
        <v>5596.5</v>
      </c>
    </row>
    <row r="297" spans="1:4" s="9" customFormat="1" ht="12.75">
      <c r="A297" s="2">
        <v>9</v>
      </c>
      <c r="B297" s="120" t="s">
        <v>748</v>
      </c>
      <c r="C297" s="146">
        <v>2021</v>
      </c>
      <c r="D297" s="147">
        <v>1870.01</v>
      </c>
    </row>
    <row r="298" spans="1:4" s="9" customFormat="1" ht="12.75">
      <c r="A298" s="2">
        <v>10</v>
      </c>
      <c r="B298" s="120" t="s">
        <v>749</v>
      </c>
      <c r="C298" s="146">
        <v>2021</v>
      </c>
      <c r="D298" s="147">
        <v>12169.5</v>
      </c>
    </row>
    <row r="299" spans="1:4" s="9" customFormat="1" ht="12.75">
      <c r="A299" s="2">
        <v>11</v>
      </c>
      <c r="B299" s="120" t="s">
        <v>463</v>
      </c>
      <c r="C299" s="146">
        <v>2021</v>
      </c>
      <c r="D299" s="147">
        <v>6490</v>
      </c>
    </row>
    <row r="300" spans="1:4" s="9" customFormat="1" ht="12.75">
      <c r="A300" s="2">
        <v>12</v>
      </c>
      <c r="B300" s="120" t="s">
        <v>750</v>
      </c>
      <c r="C300" s="146">
        <v>2021</v>
      </c>
      <c r="D300" s="147">
        <v>1292.75</v>
      </c>
    </row>
    <row r="301" spans="1:4" s="9" customFormat="1" ht="12.75">
      <c r="A301" s="2">
        <v>13</v>
      </c>
      <c r="B301" s="120" t="s">
        <v>751</v>
      </c>
      <c r="C301" s="146">
        <v>2022</v>
      </c>
      <c r="D301" s="147">
        <v>7257</v>
      </c>
    </row>
    <row r="302" spans="1:4" s="9" customFormat="1" ht="12.75">
      <c r="A302" s="2">
        <v>14</v>
      </c>
      <c r="B302" s="120" t="s">
        <v>752</v>
      </c>
      <c r="C302" s="146">
        <v>2022</v>
      </c>
      <c r="D302" s="147">
        <v>17943.2</v>
      </c>
    </row>
    <row r="303" spans="1:4" s="9" customFormat="1" ht="12.75">
      <c r="A303" s="2">
        <v>15</v>
      </c>
      <c r="B303" s="120" t="s">
        <v>753</v>
      </c>
      <c r="C303" s="146">
        <v>2022</v>
      </c>
      <c r="D303" s="147">
        <v>17000</v>
      </c>
    </row>
    <row r="304" spans="1:4" s="9" customFormat="1" ht="12.75">
      <c r="A304" s="2"/>
      <c r="B304" s="13" t="s">
        <v>0</v>
      </c>
      <c r="C304" s="2"/>
      <c r="D304" s="30">
        <f>SUM(D289:D303)</f>
        <v>98401.87000000001</v>
      </c>
    </row>
    <row r="305" spans="1:5" s="9" customFormat="1" ht="12.75">
      <c r="A305" s="334" t="s">
        <v>2</v>
      </c>
      <c r="B305" s="334"/>
      <c r="C305" s="334"/>
      <c r="D305" s="334"/>
      <c r="E305" s="137"/>
    </row>
    <row r="306" spans="1:4" s="9" customFormat="1" ht="26.25">
      <c r="A306" s="3" t="s">
        <v>14</v>
      </c>
      <c r="B306" s="3" t="s">
        <v>15</v>
      </c>
      <c r="C306" s="3" t="s">
        <v>16</v>
      </c>
      <c r="D306" s="40" t="s">
        <v>17</v>
      </c>
    </row>
    <row r="307" spans="1:4" s="9" customFormat="1" ht="12.75">
      <c r="A307" s="118">
        <v>1</v>
      </c>
      <c r="B307" s="120" t="s">
        <v>456</v>
      </c>
      <c r="C307" s="146">
        <v>2018</v>
      </c>
      <c r="D307" s="202">
        <v>3474.02</v>
      </c>
    </row>
    <row r="308" spans="1:4" s="9" customFormat="1" ht="12.75">
      <c r="A308" s="118">
        <v>2</v>
      </c>
      <c r="B308" s="120" t="s">
        <v>457</v>
      </c>
      <c r="C308" s="118">
        <v>2018</v>
      </c>
      <c r="D308" s="252">
        <v>1939.95</v>
      </c>
    </row>
    <row r="309" spans="1:4" s="9" customFormat="1" ht="12.75">
      <c r="A309" s="118">
        <v>3</v>
      </c>
      <c r="B309" s="74" t="s">
        <v>503</v>
      </c>
      <c r="C309" s="118">
        <v>2019</v>
      </c>
      <c r="D309" s="253">
        <v>42558</v>
      </c>
    </row>
    <row r="310" spans="1:4" s="9" customFormat="1" ht="12.75">
      <c r="A310" s="118">
        <v>4</v>
      </c>
      <c r="B310" s="120" t="s">
        <v>619</v>
      </c>
      <c r="C310" s="146">
        <v>2020</v>
      </c>
      <c r="D310" s="202">
        <v>5143.68</v>
      </c>
    </row>
    <row r="311" spans="1:4" s="9" customFormat="1" ht="12.75">
      <c r="A311" s="118">
        <v>5</v>
      </c>
      <c r="B311" s="74" t="s">
        <v>754</v>
      </c>
      <c r="C311" s="146">
        <v>2022</v>
      </c>
      <c r="D311" s="253">
        <v>8302.5</v>
      </c>
    </row>
    <row r="312" spans="1:4" s="9" customFormat="1" ht="12.75">
      <c r="A312" s="118">
        <v>6</v>
      </c>
      <c r="B312" s="120" t="s">
        <v>755</v>
      </c>
      <c r="C312" s="146">
        <v>2022</v>
      </c>
      <c r="D312" s="202">
        <v>1722</v>
      </c>
    </row>
    <row r="313" spans="1:4" s="9" customFormat="1" ht="12.75">
      <c r="A313" s="118">
        <v>7</v>
      </c>
      <c r="B313" s="100" t="s">
        <v>901</v>
      </c>
      <c r="C313" s="110">
        <v>2022</v>
      </c>
      <c r="D313" s="254">
        <v>2624</v>
      </c>
    </row>
    <row r="314" spans="1:4" s="9" customFormat="1" ht="12.75">
      <c r="A314" s="2"/>
      <c r="B314" s="13" t="s">
        <v>0</v>
      </c>
      <c r="C314" s="2"/>
      <c r="D314" s="30">
        <f>SUM(D307:D313)</f>
        <v>65764.15</v>
      </c>
    </row>
    <row r="315" spans="1:4" s="9" customFormat="1" ht="14.25" customHeight="1">
      <c r="A315" s="15"/>
      <c r="B315" s="15"/>
      <c r="C315" s="16"/>
      <c r="D315" s="29"/>
    </row>
    <row r="316" spans="1:4" ht="12.75">
      <c r="A316" s="15"/>
      <c r="C316" s="16"/>
      <c r="D316" s="29"/>
    </row>
    <row r="317" spans="1:8" s="4" customFormat="1" ht="12.75">
      <c r="A317" s="316" t="s">
        <v>535</v>
      </c>
      <c r="B317" s="316"/>
      <c r="C317" s="316"/>
      <c r="D317" s="316"/>
      <c r="E317" s="9"/>
      <c r="F317" s="9"/>
      <c r="G317" s="9"/>
      <c r="H317" s="9"/>
    </row>
    <row r="318" spans="1:5" s="9" customFormat="1" ht="12.75">
      <c r="A318" s="334" t="s">
        <v>2</v>
      </c>
      <c r="B318" s="334"/>
      <c r="C318" s="334"/>
      <c r="D318" s="334"/>
      <c r="E318" s="137"/>
    </row>
    <row r="319" spans="1:4" s="9" customFormat="1" ht="26.25">
      <c r="A319" s="3" t="s">
        <v>14</v>
      </c>
      <c r="B319" s="3" t="s">
        <v>15</v>
      </c>
      <c r="C319" s="3" t="s">
        <v>16</v>
      </c>
      <c r="D319" s="40" t="s">
        <v>17</v>
      </c>
    </row>
    <row r="320" spans="1:4" s="9" customFormat="1" ht="12.75">
      <c r="A320" s="2" t="s">
        <v>154</v>
      </c>
      <c r="B320" s="140" t="s">
        <v>533</v>
      </c>
      <c r="C320" s="141">
        <v>2020</v>
      </c>
      <c r="D320" s="144">
        <v>2750</v>
      </c>
    </row>
    <row r="321" spans="1:4" s="9" customFormat="1" ht="12.75">
      <c r="A321" s="2" t="s">
        <v>155</v>
      </c>
      <c r="B321" s="140" t="s">
        <v>534</v>
      </c>
      <c r="C321" s="141">
        <v>2019</v>
      </c>
      <c r="D321" s="144">
        <v>1500</v>
      </c>
    </row>
    <row r="322" spans="1:4" s="9" customFormat="1" ht="12.75">
      <c r="A322" s="2"/>
      <c r="B322" s="13" t="s">
        <v>0</v>
      </c>
      <c r="C322" s="2"/>
      <c r="D322" s="30">
        <f>SUM(D320:D321)</f>
        <v>4250</v>
      </c>
    </row>
    <row r="323" spans="1:4" s="9" customFormat="1" ht="14.25" customHeight="1">
      <c r="A323" s="15"/>
      <c r="B323" s="15"/>
      <c r="C323" s="16"/>
      <c r="D323" s="29"/>
    </row>
    <row r="324" spans="1:8" ht="12.75">
      <c r="A324" s="15"/>
      <c r="C324" s="16"/>
      <c r="D324" s="29"/>
      <c r="E324" s="9"/>
      <c r="F324" s="9"/>
      <c r="G324" s="9"/>
      <c r="H324" s="9"/>
    </row>
    <row r="325" spans="1:8" s="4" customFormat="1" ht="12.75">
      <c r="A325" s="316" t="s">
        <v>662</v>
      </c>
      <c r="B325" s="316"/>
      <c r="C325" s="316"/>
      <c r="D325" s="316"/>
      <c r="E325" s="9"/>
      <c r="F325" s="9"/>
      <c r="G325" s="9"/>
      <c r="H325" s="9"/>
    </row>
    <row r="326" spans="1:8" ht="12.75">
      <c r="A326" s="334" t="s">
        <v>1</v>
      </c>
      <c r="B326" s="334"/>
      <c r="C326" s="334"/>
      <c r="D326" s="334"/>
      <c r="E326" s="9"/>
      <c r="F326" s="9"/>
      <c r="G326" s="9"/>
      <c r="H326" s="9"/>
    </row>
    <row r="327" spans="1:8" ht="26.25">
      <c r="A327" s="3" t="s">
        <v>14</v>
      </c>
      <c r="B327" s="3" t="s">
        <v>15</v>
      </c>
      <c r="C327" s="3" t="s">
        <v>16</v>
      </c>
      <c r="D327" s="40" t="s">
        <v>17</v>
      </c>
      <c r="E327" s="9"/>
      <c r="F327" s="9"/>
      <c r="G327" s="9"/>
      <c r="H327" s="9"/>
    </row>
    <row r="328" spans="1:4" s="9" customFormat="1" ht="12.75">
      <c r="A328" s="62" t="s">
        <v>154</v>
      </c>
      <c r="B328" s="120" t="s">
        <v>663</v>
      </c>
      <c r="C328" s="118">
        <v>2019</v>
      </c>
      <c r="D328" s="231">
        <v>2533.8</v>
      </c>
    </row>
    <row r="329" spans="1:4" s="9" customFormat="1" ht="12.75">
      <c r="A329" s="62" t="s">
        <v>155</v>
      </c>
      <c r="B329" s="120" t="s">
        <v>663</v>
      </c>
      <c r="C329" s="118">
        <v>2019</v>
      </c>
      <c r="D329" s="231">
        <v>2410.8</v>
      </c>
    </row>
    <row r="330" spans="1:4" s="9" customFormat="1" ht="12.75">
      <c r="A330" s="62" t="s">
        <v>156</v>
      </c>
      <c r="B330" s="120" t="s">
        <v>664</v>
      </c>
      <c r="C330" s="118">
        <v>2019</v>
      </c>
      <c r="D330" s="232">
        <v>504.3</v>
      </c>
    </row>
    <row r="331" spans="1:4" s="9" customFormat="1" ht="12.75">
      <c r="A331" s="62" t="s">
        <v>157</v>
      </c>
      <c r="B331" s="120" t="s">
        <v>664</v>
      </c>
      <c r="C331" s="118">
        <v>2019</v>
      </c>
      <c r="D331" s="151">
        <v>504.3</v>
      </c>
    </row>
    <row r="332" spans="1:4" s="9" customFormat="1" ht="12.75">
      <c r="A332" s="62" t="s">
        <v>158</v>
      </c>
      <c r="B332" s="120" t="s">
        <v>702</v>
      </c>
      <c r="C332" s="118">
        <v>2021</v>
      </c>
      <c r="D332" s="151">
        <v>3324.91</v>
      </c>
    </row>
    <row r="333" spans="1:4" s="9" customFormat="1" ht="12.75">
      <c r="A333" s="62" t="s">
        <v>128</v>
      </c>
      <c r="B333" s="120" t="s">
        <v>826</v>
      </c>
      <c r="C333" s="118">
        <v>2021</v>
      </c>
      <c r="D333" s="147">
        <v>2599</v>
      </c>
    </row>
    <row r="334" spans="1:4" s="9" customFormat="1" ht="12.75">
      <c r="A334" s="2"/>
      <c r="B334" s="13" t="s">
        <v>0</v>
      </c>
      <c r="C334" s="2"/>
      <c r="D334" s="30">
        <f>SUM(D328:D333)</f>
        <v>11877.11</v>
      </c>
    </row>
    <row r="335" spans="1:5" s="9" customFormat="1" ht="12.75">
      <c r="A335" s="334" t="s">
        <v>2</v>
      </c>
      <c r="B335" s="334"/>
      <c r="C335" s="334"/>
      <c r="D335" s="334"/>
      <c r="E335" s="137"/>
    </row>
    <row r="336" spans="1:4" s="9" customFormat="1" ht="26.25">
      <c r="A336" s="3" t="s">
        <v>14</v>
      </c>
      <c r="B336" s="3" t="s">
        <v>15</v>
      </c>
      <c r="C336" s="3" t="s">
        <v>16</v>
      </c>
      <c r="D336" s="40" t="s">
        <v>17</v>
      </c>
    </row>
    <row r="337" spans="1:4" s="9" customFormat="1" ht="12.75">
      <c r="A337" s="2" t="s">
        <v>154</v>
      </c>
      <c r="B337" s="148" t="s">
        <v>665</v>
      </c>
      <c r="C337" s="18">
        <v>2020</v>
      </c>
      <c r="D337" s="147">
        <v>1772.25</v>
      </c>
    </row>
    <row r="338" spans="1:4" s="9" customFormat="1" ht="12.75">
      <c r="A338" s="2" t="s">
        <v>155</v>
      </c>
      <c r="B338" s="148" t="s">
        <v>666</v>
      </c>
      <c r="C338" s="18">
        <v>2019</v>
      </c>
      <c r="D338" s="147">
        <v>2899</v>
      </c>
    </row>
    <row r="339" spans="1:4" s="9" customFormat="1" ht="12.75">
      <c r="A339" s="2" t="s">
        <v>156</v>
      </c>
      <c r="B339" s="148" t="s">
        <v>628</v>
      </c>
      <c r="C339" s="18">
        <v>2020</v>
      </c>
      <c r="D339" s="147">
        <v>829</v>
      </c>
    </row>
    <row r="340" spans="1:4" s="9" customFormat="1" ht="12.75">
      <c r="A340" s="2" t="s">
        <v>157</v>
      </c>
      <c r="B340" s="148" t="s">
        <v>827</v>
      </c>
      <c r="C340" s="18">
        <v>2020</v>
      </c>
      <c r="D340" s="147">
        <v>981.54</v>
      </c>
    </row>
    <row r="341" spans="1:4" s="9" customFormat="1" ht="12.75">
      <c r="A341" s="2" t="s">
        <v>158</v>
      </c>
      <c r="B341" s="148" t="s">
        <v>827</v>
      </c>
      <c r="C341" s="18">
        <v>2020</v>
      </c>
      <c r="D341" s="147">
        <v>981.54</v>
      </c>
    </row>
    <row r="342" spans="1:4" s="9" customFormat="1" ht="12.75">
      <c r="A342" s="2" t="s">
        <v>128</v>
      </c>
      <c r="B342" s="148" t="s">
        <v>828</v>
      </c>
      <c r="C342" s="18">
        <v>2022</v>
      </c>
      <c r="D342" s="147">
        <v>1999</v>
      </c>
    </row>
    <row r="343" spans="1:4" s="9" customFormat="1" ht="12.75">
      <c r="A343" s="2"/>
      <c r="B343" s="13" t="s">
        <v>0</v>
      </c>
      <c r="C343" s="2"/>
      <c r="D343" s="30">
        <f>SUM(D337:D342)</f>
        <v>9462.33</v>
      </c>
    </row>
    <row r="344" spans="1:4" s="9" customFormat="1" ht="12.75">
      <c r="A344" s="334" t="s">
        <v>24</v>
      </c>
      <c r="B344" s="334"/>
      <c r="C344" s="334"/>
      <c r="D344" s="334"/>
    </row>
    <row r="345" spans="1:4" s="9" customFormat="1" ht="26.25">
      <c r="A345" s="3" t="s">
        <v>14</v>
      </c>
      <c r="B345" s="3" t="s">
        <v>15</v>
      </c>
      <c r="C345" s="3" t="s">
        <v>16</v>
      </c>
      <c r="D345" s="40" t="s">
        <v>17</v>
      </c>
    </row>
    <row r="346" spans="1:4" s="9" customFormat="1" ht="22.5">
      <c r="A346" s="2">
        <v>1</v>
      </c>
      <c r="B346" s="150" t="s">
        <v>703</v>
      </c>
      <c r="C346" s="182">
        <v>2020</v>
      </c>
      <c r="D346" s="196">
        <v>43050</v>
      </c>
    </row>
    <row r="347" spans="1:4" s="9" customFormat="1" ht="12.75">
      <c r="A347" s="2"/>
      <c r="B347" s="13" t="s">
        <v>0</v>
      </c>
      <c r="C347" s="2"/>
      <c r="D347" s="30">
        <f>SUM(D346)</f>
        <v>43050</v>
      </c>
    </row>
    <row r="348" spans="1:4" s="9" customFormat="1" ht="14.25" customHeight="1">
      <c r="A348" s="15"/>
      <c r="B348" s="15"/>
      <c r="C348" s="16"/>
      <c r="D348" s="29"/>
    </row>
    <row r="349" spans="1:4" ht="12.75">
      <c r="A349" s="15"/>
      <c r="C349" s="16"/>
      <c r="D349" s="29"/>
    </row>
    <row r="350" spans="1:8" s="4" customFormat="1" ht="12.75">
      <c r="A350" s="316" t="s">
        <v>706</v>
      </c>
      <c r="B350" s="316"/>
      <c r="C350" s="316"/>
      <c r="D350" s="316"/>
      <c r="E350" s="9"/>
      <c r="F350" s="9"/>
      <c r="G350" s="9"/>
      <c r="H350" s="9"/>
    </row>
    <row r="351" spans="1:5" s="9" customFormat="1" ht="12.75">
      <c r="A351" s="334" t="s">
        <v>2</v>
      </c>
      <c r="B351" s="334"/>
      <c r="C351" s="334"/>
      <c r="D351" s="334"/>
      <c r="E351" s="137"/>
    </row>
    <row r="352" spans="1:4" s="9" customFormat="1" ht="26.25">
      <c r="A352" s="3" t="s">
        <v>14</v>
      </c>
      <c r="B352" s="3" t="s">
        <v>15</v>
      </c>
      <c r="C352" s="3" t="s">
        <v>16</v>
      </c>
      <c r="D352" s="40" t="s">
        <v>17</v>
      </c>
    </row>
    <row r="353" spans="1:4" s="9" customFormat="1" ht="12.75">
      <c r="A353" s="2">
        <v>1</v>
      </c>
      <c r="B353" s="150" t="s">
        <v>707</v>
      </c>
      <c r="C353" s="182">
        <v>2021</v>
      </c>
      <c r="D353" s="196">
        <v>1065</v>
      </c>
    </row>
    <row r="354" spans="1:4" s="9" customFormat="1" ht="12.75">
      <c r="A354" s="2">
        <v>2</v>
      </c>
      <c r="B354" s="150" t="s">
        <v>708</v>
      </c>
      <c r="C354" s="182">
        <v>2021</v>
      </c>
      <c r="D354" s="196">
        <v>21998</v>
      </c>
    </row>
    <row r="355" spans="1:4" s="9" customFormat="1" ht="12.75">
      <c r="A355" s="2">
        <v>3</v>
      </c>
      <c r="B355" s="150" t="s">
        <v>709</v>
      </c>
      <c r="C355" s="182">
        <v>2021</v>
      </c>
      <c r="D355" s="196">
        <v>2472.4</v>
      </c>
    </row>
    <row r="356" spans="1:4" s="9" customFormat="1" ht="12.75">
      <c r="A356" s="2">
        <v>4</v>
      </c>
      <c r="B356" s="150" t="s">
        <v>709</v>
      </c>
      <c r="C356" s="182">
        <v>2021</v>
      </c>
      <c r="D356" s="196">
        <v>2460</v>
      </c>
    </row>
    <row r="357" spans="1:4" s="9" customFormat="1" ht="12.75">
      <c r="A357" s="2">
        <v>5</v>
      </c>
      <c r="B357" s="150" t="s">
        <v>710</v>
      </c>
      <c r="C357" s="182">
        <v>2021</v>
      </c>
      <c r="D357" s="196">
        <v>4199</v>
      </c>
    </row>
    <row r="358" spans="1:4" s="9" customFormat="1" ht="12.75">
      <c r="A358" s="2">
        <v>6</v>
      </c>
      <c r="B358" s="150" t="s">
        <v>712</v>
      </c>
      <c r="C358" s="182">
        <v>2022</v>
      </c>
      <c r="D358" s="196">
        <v>740.35</v>
      </c>
    </row>
    <row r="359" spans="1:4" s="9" customFormat="1" ht="12.75">
      <c r="A359" s="2">
        <v>7</v>
      </c>
      <c r="B359" s="150" t="s">
        <v>713</v>
      </c>
      <c r="C359" s="182">
        <v>2022</v>
      </c>
      <c r="D359" s="196">
        <v>2580.6</v>
      </c>
    </row>
    <row r="360" spans="1:4" s="9" customFormat="1" ht="12.75">
      <c r="A360" s="2"/>
      <c r="B360" s="13" t="s">
        <v>0</v>
      </c>
      <c r="C360" s="2"/>
      <c r="D360" s="30">
        <f>SUM(D353:D359)</f>
        <v>35515.35</v>
      </c>
    </row>
    <row r="361" spans="1:4" s="9" customFormat="1" ht="14.25" customHeight="1">
      <c r="A361" s="15"/>
      <c r="B361" s="15"/>
      <c r="C361" s="16"/>
      <c r="D361" s="29"/>
    </row>
    <row r="362" spans="1:4" ht="12.75">
      <c r="A362" s="15"/>
      <c r="C362" s="16"/>
      <c r="D362" s="29"/>
    </row>
    <row r="363" spans="1:4" s="9" customFormat="1" ht="12.75">
      <c r="A363" s="15"/>
      <c r="B363" s="335" t="s">
        <v>18</v>
      </c>
      <c r="C363" s="335"/>
      <c r="D363" s="82">
        <f>D304+D274+D150+D51+D334+D231+D92</f>
        <v>661713.29</v>
      </c>
    </row>
    <row r="364" spans="1:4" s="9" customFormat="1" ht="12.75">
      <c r="A364" s="15"/>
      <c r="B364" s="335" t="s">
        <v>19</v>
      </c>
      <c r="C364" s="335"/>
      <c r="D364" s="82">
        <f>D322+D314+D283+D244+D217+D117+D97+D62+D343+D360</f>
        <v>693278.75</v>
      </c>
    </row>
    <row r="365" spans="1:4" s="9" customFormat="1" ht="12.75">
      <c r="A365" s="15"/>
      <c r="B365" s="335" t="s">
        <v>20</v>
      </c>
      <c r="C365" s="335"/>
      <c r="D365" s="82">
        <f>D222+D347+D248</f>
        <v>61923.42</v>
      </c>
    </row>
    <row r="366" spans="1:4" s="9" customFormat="1" ht="12.75">
      <c r="A366" s="15"/>
      <c r="B366" s="15"/>
      <c r="C366" s="16"/>
      <c r="D366" s="29"/>
    </row>
    <row r="367" spans="1:4" s="9" customFormat="1" ht="12.75">
      <c r="A367" s="15"/>
      <c r="B367" s="15"/>
      <c r="C367" s="16"/>
      <c r="D367" s="29"/>
    </row>
    <row r="368" spans="1:4" s="9" customFormat="1" ht="12.75">
      <c r="A368" s="15"/>
      <c r="B368" s="15"/>
      <c r="C368" s="16"/>
      <c r="D368" s="29"/>
    </row>
    <row r="369" spans="1:4" s="9" customFormat="1" ht="12.75">
      <c r="A369" s="15"/>
      <c r="B369" s="15"/>
      <c r="C369" s="16"/>
      <c r="D369" s="29"/>
    </row>
    <row r="370" spans="1:4" s="9" customFormat="1" ht="12.75">
      <c r="A370" s="15"/>
      <c r="B370" s="15"/>
      <c r="C370" s="16"/>
      <c r="D370" s="29"/>
    </row>
    <row r="371" spans="1:4" s="9" customFormat="1" ht="12.75">
      <c r="A371" s="15"/>
      <c r="B371" s="15"/>
      <c r="C371" s="16"/>
      <c r="D371" s="29"/>
    </row>
    <row r="372" spans="1:4" s="9" customFormat="1" ht="12.75">
      <c r="A372" s="15"/>
      <c r="B372" s="15"/>
      <c r="C372" s="16"/>
      <c r="D372" s="29"/>
    </row>
    <row r="373" spans="1:4" s="9" customFormat="1" ht="12.75">
      <c r="A373" s="15"/>
      <c r="B373" s="15"/>
      <c r="C373" s="16"/>
      <c r="D373" s="29"/>
    </row>
    <row r="374" spans="1:4" s="9" customFormat="1" ht="12.75">
      <c r="A374" s="15"/>
      <c r="B374" s="15"/>
      <c r="C374" s="16"/>
      <c r="D374" s="29"/>
    </row>
    <row r="375" spans="1:4" s="9" customFormat="1" ht="12.75">
      <c r="A375" s="15"/>
      <c r="B375" s="15"/>
      <c r="C375" s="16"/>
      <c r="D375" s="29"/>
    </row>
    <row r="376" spans="1:4" s="9" customFormat="1" ht="12.75">
      <c r="A376" s="15"/>
      <c r="B376" s="15"/>
      <c r="C376" s="16"/>
      <c r="D376" s="29"/>
    </row>
    <row r="377" spans="1:4" s="9" customFormat="1" ht="12.75">
      <c r="A377" s="15"/>
      <c r="B377" s="15"/>
      <c r="C377" s="16"/>
      <c r="D377" s="29"/>
    </row>
    <row r="378" spans="1:4" s="9" customFormat="1" ht="12.75">
      <c r="A378" s="15"/>
      <c r="B378" s="15"/>
      <c r="C378" s="16"/>
      <c r="D378" s="29"/>
    </row>
    <row r="379" spans="1:4" s="9" customFormat="1" ht="14.25" customHeight="1">
      <c r="A379" s="15"/>
      <c r="B379" s="15"/>
      <c r="C379" s="16"/>
      <c r="D379" s="29"/>
    </row>
    <row r="380" spans="1:4" ht="12.75">
      <c r="A380" s="15"/>
      <c r="C380" s="16"/>
      <c r="D380" s="29"/>
    </row>
    <row r="381" spans="1:4" s="12" customFormat="1" ht="12.75">
      <c r="A381" s="15"/>
      <c r="B381" s="15"/>
      <c r="C381" s="16"/>
      <c r="D381" s="29"/>
    </row>
    <row r="382" spans="1:4" s="12" customFormat="1" ht="12.75">
      <c r="A382" s="15"/>
      <c r="B382" s="15"/>
      <c r="C382" s="16"/>
      <c r="D382" s="29"/>
    </row>
    <row r="383" spans="1:4" s="12" customFormat="1" ht="18" customHeight="1">
      <c r="A383" s="15"/>
      <c r="B383" s="15"/>
      <c r="C383" s="16"/>
      <c r="D383" s="29"/>
    </row>
    <row r="384" spans="1:4" ht="12.75">
      <c r="A384" s="15"/>
      <c r="C384" s="16"/>
      <c r="D384" s="29"/>
    </row>
    <row r="385" spans="1:4" s="4" customFormat="1" ht="12.75">
      <c r="A385" s="15"/>
      <c r="B385" s="15"/>
      <c r="C385" s="16"/>
      <c r="D385" s="29"/>
    </row>
    <row r="386" spans="1:4" s="4" customFormat="1" ht="12.75">
      <c r="A386" s="15"/>
      <c r="B386" s="15"/>
      <c r="C386" s="16"/>
      <c r="D386" s="29"/>
    </row>
    <row r="387" spans="1:4" ht="12.75">
      <c r="A387" s="15"/>
      <c r="C387" s="16"/>
      <c r="D387" s="29"/>
    </row>
    <row r="388" spans="1:4" s="9" customFormat="1" ht="12.75">
      <c r="A388" s="15"/>
      <c r="B388" s="15"/>
      <c r="C388" s="16"/>
      <c r="D388" s="29"/>
    </row>
    <row r="389" spans="1:4" s="9" customFormat="1" ht="12.75">
      <c r="A389" s="15"/>
      <c r="B389" s="15"/>
      <c r="C389" s="16"/>
      <c r="D389" s="29"/>
    </row>
    <row r="390" spans="1:4" s="9" customFormat="1" ht="12.75">
      <c r="A390" s="15"/>
      <c r="B390" s="15"/>
      <c r="C390" s="16"/>
      <c r="D390" s="29"/>
    </row>
    <row r="391" spans="1:4" s="9" customFormat="1" ht="12.75">
      <c r="A391" s="15"/>
      <c r="B391" s="15"/>
      <c r="C391" s="16"/>
      <c r="D391" s="29"/>
    </row>
    <row r="392" spans="1:4" s="9" customFormat="1" ht="12.75">
      <c r="A392" s="15"/>
      <c r="B392" s="15"/>
      <c r="C392" s="16"/>
      <c r="D392" s="29"/>
    </row>
    <row r="393" spans="1:4" s="9" customFormat="1" ht="12.75">
      <c r="A393" s="15"/>
      <c r="B393" s="15"/>
      <c r="C393" s="16"/>
      <c r="D393" s="29"/>
    </row>
    <row r="394" spans="1:4" s="9" customFormat="1" ht="12.75">
      <c r="A394" s="15"/>
      <c r="B394" s="15"/>
      <c r="C394" s="16"/>
      <c r="D394" s="29"/>
    </row>
    <row r="395" spans="1:4" s="9" customFormat="1" ht="12.75">
      <c r="A395" s="15"/>
      <c r="B395" s="15"/>
      <c r="C395" s="16"/>
      <c r="D395" s="29"/>
    </row>
    <row r="396" spans="1:4" s="9" customFormat="1" ht="12.75">
      <c r="A396" s="15"/>
      <c r="B396" s="15"/>
      <c r="C396" s="16"/>
      <c r="D396" s="29"/>
    </row>
    <row r="397" spans="1:4" s="9" customFormat="1" ht="12.75">
      <c r="A397" s="15"/>
      <c r="B397" s="15"/>
      <c r="C397" s="16"/>
      <c r="D397" s="29"/>
    </row>
    <row r="398" spans="1:4" s="4" customFormat="1" ht="12.75">
      <c r="A398" s="15"/>
      <c r="B398" s="15"/>
      <c r="C398" s="16"/>
      <c r="D398" s="29"/>
    </row>
    <row r="399" spans="1:4" ht="12.75">
      <c r="A399" s="15"/>
      <c r="C399" s="16"/>
      <c r="D399" s="29"/>
    </row>
    <row r="400" spans="1:4" ht="12.75">
      <c r="A400" s="15"/>
      <c r="C400" s="16"/>
      <c r="D400" s="29"/>
    </row>
    <row r="401" spans="1:4" ht="12.75">
      <c r="A401" s="15"/>
      <c r="C401" s="16"/>
      <c r="D401" s="29"/>
    </row>
    <row r="402" spans="1:4" ht="12.75">
      <c r="A402" s="15"/>
      <c r="C402" s="16"/>
      <c r="D402" s="29"/>
    </row>
    <row r="403" spans="1:4" ht="12.75">
      <c r="A403" s="15"/>
      <c r="C403" s="16"/>
      <c r="D403" s="29"/>
    </row>
    <row r="404" spans="1:4" ht="12.75">
      <c r="A404" s="15"/>
      <c r="C404" s="16"/>
      <c r="D404" s="29"/>
    </row>
    <row r="405" spans="1:4" ht="12.75">
      <c r="A405" s="15"/>
      <c r="C405" s="16"/>
      <c r="D405" s="29"/>
    </row>
    <row r="406" spans="1:4" ht="12.75">
      <c r="A406" s="15"/>
      <c r="C406" s="16"/>
      <c r="D406" s="29"/>
    </row>
    <row r="407" spans="1:4" ht="12.75">
      <c r="A407" s="15"/>
      <c r="C407" s="16"/>
      <c r="D407" s="29"/>
    </row>
    <row r="408" spans="1:4" ht="12.75">
      <c r="A408" s="15"/>
      <c r="C408" s="16"/>
      <c r="D408" s="29"/>
    </row>
    <row r="409" spans="1:4" ht="12.75">
      <c r="A409" s="15"/>
      <c r="C409" s="16"/>
      <c r="D409" s="29"/>
    </row>
    <row r="410" spans="1:4" ht="12.75">
      <c r="A410" s="15"/>
      <c r="C410" s="16"/>
      <c r="D410" s="29"/>
    </row>
    <row r="411" spans="1:4" ht="14.25" customHeight="1">
      <c r="A411" s="15"/>
      <c r="C411" s="16"/>
      <c r="D411" s="29"/>
    </row>
    <row r="412" spans="1:4" ht="12.75">
      <c r="A412" s="15"/>
      <c r="C412" s="16"/>
      <c r="D412" s="29"/>
    </row>
    <row r="413" spans="1:4" ht="12.75">
      <c r="A413" s="15"/>
      <c r="C413" s="16"/>
      <c r="D413" s="29"/>
    </row>
    <row r="414" spans="1:4" ht="14.25" customHeight="1">
      <c r="A414" s="15"/>
      <c r="C414" s="16"/>
      <c r="D414" s="29"/>
    </row>
    <row r="415" spans="1:4" ht="12.75">
      <c r="A415" s="15"/>
      <c r="C415" s="16"/>
      <c r="D415" s="29"/>
    </row>
    <row r="416" spans="1:4" s="4" customFormat="1" ht="12.75">
      <c r="A416" s="15"/>
      <c r="B416" s="15"/>
      <c r="C416" s="16"/>
      <c r="D416" s="29"/>
    </row>
    <row r="417" spans="1:4" s="4" customFormat="1" ht="12.75">
      <c r="A417" s="15"/>
      <c r="B417" s="15"/>
      <c r="C417" s="16"/>
      <c r="D417" s="29"/>
    </row>
    <row r="418" spans="1:4" s="4" customFormat="1" ht="12.75">
      <c r="A418" s="15"/>
      <c r="B418" s="15"/>
      <c r="C418" s="16"/>
      <c r="D418" s="29"/>
    </row>
    <row r="419" spans="1:4" s="4" customFormat="1" ht="12.75">
      <c r="A419" s="15"/>
      <c r="B419" s="15"/>
      <c r="C419" s="16"/>
      <c r="D419" s="29"/>
    </row>
    <row r="420" spans="1:4" s="4" customFormat="1" ht="12.75">
      <c r="A420" s="15"/>
      <c r="B420" s="15"/>
      <c r="C420" s="16"/>
      <c r="D420" s="29"/>
    </row>
    <row r="421" spans="1:4" s="4" customFormat="1" ht="12.75">
      <c r="A421" s="15"/>
      <c r="B421" s="15"/>
      <c r="C421" s="16"/>
      <c r="D421" s="29"/>
    </row>
    <row r="422" spans="1:4" s="4" customFormat="1" ht="12.75">
      <c r="A422" s="15"/>
      <c r="B422" s="15"/>
      <c r="C422" s="16"/>
      <c r="D422" s="29"/>
    </row>
    <row r="423" spans="1:4" ht="12.75" customHeight="1">
      <c r="A423" s="15"/>
      <c r="C423" s="16"/>
      <c r="D423" s="29"/>
    </row>
    <row r="424" spans="1:4" s="9" customFormat="1" ht="12.75">
      <c r="A424" s="15"/>
      <c r="B424" s="15"/>
      <c r="C424" s="16"/>
      <c r="D424" s="29"/>
    </row>
    <row r="425" spans="1:4" s="9" customFormat="1" ht="12.75">
      <c r="A425" s="15"/>
      <c r="B425" s="15"/>
      <c r="C425" s="16"/>
      <c r="D425" s="29"/>
    </row>
    <row r="426" spans="1:4" s="9" customFormat="1" ht="12.75">
      <c r="A426" s="15"/>
      <c r="B426" s="15"/>
      <c r="C426" s="16"/>
      <c r="D426" s="29"/>
    </row>
    <row r="427" spans="1:4" s="9" customFormat="1" ht="12.75">
      <c r="A427" s="15"/>
      <c r="B427" s="15"/>
      <c r="C427" s="16"/>
      <c r="D427" s="29"/>
    </row>
    <row r="428" spans="1:4" s="9" customFormat="1" ht="12.75">
      <c r="A428" s="15"/>
      <c r="B428" s="15"/>
      <c r="C428" s="16"/>
      <c r="D428" s="29"/>
    </row>
    <row r="429" spans="1:4" s="9" customFormat="1" ht="12.75">
      <c r="A429" s="15"/>
      <c r="B429" s="15"/>
      <c r="C429" s="16"/>
      <c r="D429" s="29"/>
    </row>
    <row r="430" spans="1:4" s="9" customFormat="1" ht="12.75">
      <c r="A430" s="15"/>
      <c r="B430" s="15"/>
      <c r="C430" s="16"/>
      <c r="D430" s="29"/>
    </row>
    <row r="431" spans="1:4" s="9" customFormat="1" ht="18" customHeight="1">
      <c r="A431" s="15"/>
      <c r="B431" s="15"/>
      <c r="C431" s="16"/>
      <c r="D431" s="29"/>
    </row>
    <row r="432" spans="1:4" ht="12.75">
      <c r="A432" s="15"/>
      <c r="C432" s="16"/>
      <c r="D432" s="29"/>
    </row>
    <row r="433" spans="1:4" s="4" customFormat="1" ht="12.75">
      <c r="A433" s="15"/>
      <c r="B433" s="15"/>
      <c r="C433" s="16"/>
      <c r="D433" s="29"/>
    </row>
    <row r="434" spans="1:4" s="4" customFormat="1" ht="12.75">
      <c r="A434" s="15"/>
      <c r="B434" s="15"/>
      <c r="C434" s="16"/>
      <c r="D434" s="29"/>
    </row>
    <row r="435" spans="1:4" s="4" customFormat="1" ht="12.75">
      <c r="A435" s="15"/>
      <c r="B435" s="15"/>
      <c r="C435" s="16"/>
      <c r="D435" s="29"/>
    </row>
    <row r="436" spans="1:4" ht="12.75" customHeight="1">
      <c r="A436" s="15"/>
      <c r="C436" s="16"/>
      <c r="D436" s="29"/>
    </row>
    <row r="437" spans="1:4" s="4" customFormat="1" ht="12.75">
      <c r="A437" s="15"/>
      <c r="B437" s="15"/>
      <c r="C437" s="16"/>
      <c r="D437" s="29"/>
    </row>
    <row r="438" spans="1:4" s="4" customFormat="1" ht="12.75">
      <c r="A438" s="15"/>
      <c r="B438" s="15"/>
      <c r="C438" s="16"/>
      <c r="D438" s="29"/>
    </row>
    <row r="439" spans="1:4" s="4" customFormat="1" ht="12.75">
      <c r="A439" s="15"/>
      <c r="B439" s="15"/>
      <c r="C439" s="16"/>
      <c r="D439" s="29"/>
    </row>
    <row r="440" spans="1:4" s="4" customFormat="1" ht="12.75">
      <c r="A440" s="15"/>
      <c r="B440" s="15"/>
      <c r="C440" s="16"/>
      <c r="D440" s="29"/>
    </row>
    <row r="441" spans="1:4" s="4" customFormat="1" ht="12.75">
      <c r="A441" s="15"/>
      <c r="B441" s="15"/>
      <c r="C441" s="16"/>
      <c r="D441" s="29"/>
    </row>
    <row r="442" spans="1:4" s="4" customFormat="1" ht="12.75">
      <c r="A442" s="15"/>
      <c r="B442" s="15"/>
      <c r="C442" s="16"/>
      <c r="D442" s="29"/>
    </row>
    <row r="443" spans="1:4" ht="12.75">
      <c r="A443" s="15"/>
      <c r="C443" s="16"/>
      <c r="D443" s="29"/>
    </row>
    <row r="444" spans="1:4" ht="12.75">
      <c r="A444" s="15"/>
      <c r="C444" s="16"/>
      <c r="D444" s="29"/>
    </row>
    <row r="445" spans="1:4" ht="12.75">
      <c r="A445" s="15"/>
      <c r="C445" s="16"/>
      <c r="D445" s="29"/>
    </row>
    <row r="446" spans="1:4" ht="14.25" customHeight="1">
      <c r="A446" s="15"/>
      <c r="C446" s="16"/>
      <c r="D446" s="29"/>
    </row>
    <row r="447" spans="1:4" ht="12.75">
      <c r="A447" s="15"/>
      <c r="C447" s="16"/>
      <c r="D447" s="29"/>
    </row>
    <row r="448" spans="1:4" ht="12.75">
      <c r="A448" s="15"/>
      <c r="C448" s="16"/>
      <c r="D448" s="29"/>
    </row>
    <row r="449" spans="1:4" ht="12.75">
      <c r="A449" s="15"/>
      <c r="C449" s="16"/>
      <c r="D449" s="29"/>
    </row>
    <row r="450" spans="1:4" ht="12.75">
      <c r="A450" s="15"/>
      <c r="C450" s="16"/>
      <c r="D450" s="29"/>
    </row>
    <row r="451" spans="1:4" ht="12.75">
      <c r="A451" s="15"/>
      <c r="C451" s="16"/>
      <c r="D451" s="29"/>
    </row>
    <row r="452" spans="1:4" ht="12.75">
      <c r="A452" s="15"/>
      <c r="C452" s="16"/>
      <c r="D452" s="29"/>
    </row>
    <row r="453" spans="1:4" ht="12.75">
      <c r="A453" s="15"/>
      <c r="C453" s="16"/>
      <c r="D453" s="29"/>
    </row>
    <row r="454" spans="1:4" ht="12.75">
      <c r="A454" s="15"/>
      <c r="C454" s="16"/>
      <c r="D454" s="29"/>
    </row>
    <row r="455" spans="1:4" ht="12.75">
      <c r="A455" s="15"/>
      <c r="C455" s="16"/>
      <c r="D455" s="29"/>
    </row>
    <row r="456" spans="1:4" ht="12.75">
      <c r="A456" s="15"/>
      <c r="C456" s="16"/>
      <c r="D456" s="29"/>
    </row>
    <row r="457" spans="1:4" ht="12.75">
      <c r="A457" s="15"/>
      <c r="C457" s="16"/>
      <c r="D457" s="29"/>
    </row>
    <row r="458" spans="1:4" ht="12.75">
      <c r="A458" s="15"/>
      <c r="C458" s="16"/>
      <c r="D458" s="29"/>
    </row>
    <row r="459" spans="1:4" ht="12.75">
      <c r="A459" s="15"/>
      <c r="C459" s="16"/>
      <c r="D459" s="29"/>
    </row>
    <row r="460" spans="1:4" ht="12.75">
      <c r="A460" s="15"/>
      <c r="C460" s="16"/>
      <c r="D460" s="29"/>
    </row>
    <row r="461" spans="1:4" ht="12.75">
      <c r="A461" s="15"/>
      <c r="C461" s="16"/>
      <c r="D461" s="29"/>
    </row>
    <row r="462" spans="1:4" ht="12.75">
      <c r="A462" s="15"/>
      <c r="C462" s="16"/>
      <c r="D462" s="29"/>
    </row>
    <row r="463" spans="1:4" ht="12.75">
      <c r="A463" s="15"/>
      <c r="C463" s="16"/>
      <c r="D463" s="29"/>
    </row>
    <row r="464" spans="1:4" ht="12.75">
      <c r="A464" s="15"/>
      <c r="C464" s="16"/>
      <c r="D464" s="29"/>
    </row>
    <row r="465" spans="1:4" ht="12.75">
      <c r="A465" s="15"/>
      <c r="C465" s="16"/>
      <c r="D465" s="29"/>
    </row>
    <row r="466" spans="1:4" ht="12.75">
      <c r="A466" s="15"/>
      <c r="C466" s="16"/>
      <c r="D466" s="29"/>
    </row>
    <row r="467" spans="1:4" ht="12.75">
      <c r="A467" s="15"/>
      <c r="C467" s="16"/>
      <c r="D467" s="29"/>
    </row>
    <row r="468" spans="1:4" ht="12.75">
      <c r="A468" s="15"/>
      <c r="C468" s="16"/>
      <c r="D468" s="29"/>
    </row>
    <row r="469" spans="1:4" ht="12.75">
      <c r="A469" s="15"/>
      <c r="C469" s="16"/>
      <c r="D469" s="29"/>
    </row>
    <row r="470" spans="1:4" ht="12.75">
      <c r="A470" s="15"/>
      <c r="C470" s="16"/>
      <c r="D470" s="29"/>
    </row>
    <row r="471" spans="1:4" ht="12.75">
      <c r="A471" s="15"/>
      <c r="C471" s="16"/>
      <c r="D471" s="29"/>
    </row>
    <row r="472" spans="1:4" ht="12.75">
      <c r="A472" s="15"/>
      <c r="C472" s="16"/>
      <c r="D472" s="29"/>
    </row>
    <row r="473" spans="1:4" ht="12.75">
      <c r="A473" s="15"/>
      <c r="C473" s="16"/>
      <c r="D473" s="29"/>
    </row>
    <row r="474" spans="1:4" ht="12.75">
      <c r="A474" s="15"/>
      <c r="C474" s="16"/>
      <c r="D474" s="29"/>
    </row>
    <row r="475" spans="1:4" ht="12.75">
      <c r="A475" s="15"/>
      <c r="C475" s="16"/>
      <c r="D475" s="29"/>
    </row>
    <row r="476" spans="1:4" ht="12.75">
      <c r="A476" s="15"/>
      <c r="C476" s="16"/>
      <c r="D476" s="29"/>
    </row>
    <row r="477" spans="1:4" ht="12.75">
      <c r="A477" s="15"/>
      <c r="C477" s="16"/>
      <c r="D477" s="29"/>
    </row>
    <row r="478" spans="1:4" ht="12.75">
      <c r="A478" s="15"/>
      <c r="C478" s="16"/>
      <c r="D478" s="29"/>
    </row>
    <row r="479" spans="1:4" s="9" customFormat="1" ht="12.75">
      <c r="A479" s="15"/>
      <c r="B479" s="15"/>
      <c r="C479" s="16"/>
      <c r="D479" s="29"/>
    </row>
    <row r="480" spans="1:4" s="9" customFormat="1" ht="12.75">
      <c r="A480" s="15"/>
      <c r="B480" s="15"/>
      <c r="C480" s="16"/>
      <c r="D480" s="29"/>
    </row>
    <row r="481" spans="1:4" s="9" customFormat="1" ht="12.75">
      <c r="A481" s="15"/>
      <c r="B481" s="15"/>
      <c r="C481" s="16"/>
      <c r="D481" s="29"/>
    </row>
    <row r="482" spans="1:4" s="9" customFormat="1" ht="12.75">
      <c r="A482" s="15"/>
      <c r="B482" s="15"/>
      <c r="C482" s="16"/>
      <c r="D482" s="29"/>
    </row>
    <row r="483" spans="1:4" s="9" customFormat="1" ht="12.75">
      <c r="A483" s="15"/>
      <c r="B483" s="15"/>
      <c r="C483" s="16"/>
      <c r="D483" s="29"/>
    </row>
    <row r="484" spans="1:4" s="9" customFormat="1" ht="12.75">
      <c r="A484" s="15"/>
      <c r="B484" s="15"/>
      <c r="C484" s="16"/>
      <c r="D484" s="29"/>
    </row>
    <row r="485" spans="1:4" s="9" customFormat="1" ht="12.75">
      <c r="A485" s="15"/>
      <c r="B485" s="15"/>
      <c r="C485" s="16"/>
      <c r="D485" s="29"/>
    </row>
    <row r="486" spans="1:4" s="9" customFormat="1" ht="12.75">
      <c r="A486" s="15"/>
      <c r="B486" s="15"/>
      <c r="C486" s="16"/>
      <c r="D486" s="29"/>
    </row>
    <row r="487" spans="1:4" s="9" customFormat="1" ht="12.75">
      <c r="A487" s="15"/>
      <c r="B487" s="15"/>
      <c r="C487" s="16"/>
      <c r="D487" s="29"/>
    </row>
    <row r="488" spans="1:4" s="9" customFormat="1" ht="12.75">
      <c r="A488" s="15"/>
      <c r="B488" s="15"/>
      <c r="C488" s="16"/>
      <c r="D488" s="29"/>
    </row>
    <row r="489" spans="1:4" s="9" customFormat="1" ht="12.75">
      <c r="A489" s="15"/>
      <c r="B489" s="15"/>
      <c r="C489" s="16"/>
      <c r="D489" s="29"/>
    </row>
    <row r="490" spans="1:4" s="9" customFormat="1" ht="12.75">
      <c r="A490" s="15"/>
      <c r="B490" s="15"/>
      <c r="C490" s="16"/>
      <c r="D490" s="29"/>
    </row>
    <row r="491" spans="1:4" s="9" customFormat="1" ht="12.75">
      <c r="A491" s="15"/>
      <c r="B491" s="15"/>
      <c r="C491" s="16"/>
      <c r="D491" s="29"/>
    </row>
    <row r="492" spans="1:4" s="9" customFormat="1" ht="12.75">
      <c r="A492" s="15"/>
      <c r="B492" s="15"/>
      <c r="C492" s="16"/>
      <c r="D492" s="29"/>
    </row>
    <row r="493" spans="1:4" s="9" customFormat="1" ht="12.75">
      <c r="A493" s="15"/>
      <c r="B493" s="15"/>
      <c r="C493" s="16"/>
      <c r="D493" s="29"/>
    </row>
    <row r="494" spans="1:4" s="9" customFormat="1" ht="12.75">
      <c r="A494" s="15"/>
      <c r="B494" s="15"/>
      <c r="C494" s="16"/>
      <c r="D494" s="29"/>
    </row>
    <row r="495" spans="1:4" s="9" customFormat="1" ht="12.75">
      <c r="A495" s="15"/>
      <c r="B495" s="15"/>
      <c r="C495" s="16"/>
      <c r="D495" s="29"/>
    </row>
    <row r="496" spans="1:4" s="9" customFormat="1" ht="12.75">
      <c r="A496" s="15"/>
      <c r="B496" s="15"/>
      <c r="C496" s="16"/>
      <c r="D496" s="29"/>
    </row>
    <row r="497" spans="1:4" s="9" customFormat="1" ht="12.75">
      <c r="A497" s="15"/>
      <c r="B497" s="15"/>
      <c r="C497" s="16"/>
      <c r="D497" s="29"/>
    </row>
    <row r="498" spans="1:4" s="9" customFormat="1" ht="12.75">
      <c r="A498" s="15"/>
      <c r="B498" s="15"/>
      <c r="C498" s="16"/>
      <c r="D498" s="29"/>
    </row>
    <row r="499" spans="1:4" s="9" customFormat="1" ht="12.75">
      <c r="A499" s="15"/>
      <c r="B499" s="15"/>
      <c r="C499" s="16"/>
      <c r="D499" s="29"/>
    </row>
    <row r="500" spans="1:4" s="9" customFormat="1" ht="12.75">
      <c r="A500" s="15"/>
      <c r="B500" s="15"/>
      <c r="C500" s="16"/>
      <c r="D500" s="29"/>
    </row>
    <row r="501" spans="1:4" s="9" customFormat="1" ht="12.75">
      <c r="A501" s="15"/>
      <c r="B501" s="15"/>
      <c r="C501" s="16"/>
      <c r="D501" s="29"/>
    </row>
    <row r="502" spans="1:4" s="9" customFormat="1" ht="12.75">
      <c r="A502" s="15"/>
      <c r="B502" s="15"/>
      <c r="C502" s="16"/>
      <c r="D502" s="29"/>
    </row>
    <row r="503" spans="1:4" s="9" customFormat="1" ht="12.75">
      <c r="A503" s="15"/>
      <c r="B503" s="15"/>
      <c r="C503" s="16"/>
      <c r="D503" s="29"/>
    </row>
    <row r="504" spans="1:4" s="9" customFormat="1" ht="12.75">
      <c r="A504" s="15"/>
      <c r="B504" s="15"/>
      <c r="C504" s="16"/>
      <c r="D504" s="29"/>
    </row>
    <row r="505" spans="1:4" s="9" customFormat="1" ht="12.75">
      <c r="A505" s="15"/>
      <c r="B505" s="15"/>
      <c r="C505" s="16"/>
      <c r="D505" s="29"/>
    </row>
    <row r="506" spans="1:4" s="9" customFormat="1" ht="12.75">
      <c r="A506" s="15"/>
      <c r="B506" s="15"/>
      <c r="C506" s="16"/>
      <c r="D506" s="29"/>
    </row>
    <row r="507" spans="1:4" s="9" customFormat="1" ht="18" customHeight="1">
      <c r="A507" s="15"/>
      <c r="B507" s="15"/>
      <c r="C507" s="16"/>
      <c r="D507" s="29"/>
    </row>
    <row r="508" spans="1:4" ht="12.75">
      <c r="A508" s="15"/>
      <c r="C508" s="16"/>
      <c r="D508" s="29"/>
    </row>
    <row r="509" spans="1:4" s="9" customFormat="1" ht="12.75">
      <c r="A509" s="15"/>
      <c r="B509" s="15"/>
      <c r="C509" s="16"/>
      <c r="D509" s="29"/>
    </row>
    <row r="510" spans="1:4" s="9" customFormat="1" ht="12.75">
      <c r="A510" s="15"/>
      <c r="B510" s="15"/>
      <c r="C510" s="16"/>
      <c r="D510" s="29"/>
    </row>
    <row r="511" spans="1:4" s="9" customFormat="1" ht="12.75">
      <c r="A511" s="15"/>
      <c r="B511" s="15"/>
      <c r="C511" s="16"/>
      <c r="D511" s="29"/>
    </row>
    <row r="512" spans="1:4" s="9" customFormat="1" ht="18" customHeight="1">
      <c r="A512" s="15"/>
      <c r="B512" s="15"/>
      <c r="C512" s="16"/>
      <c r="D512" s="29"/>
    </row>
    <row r="513" spans="1:4" ht="12.75">
      <c r="A513" s="15"/>
      <c r="C513" s="16"/>
      <c r="D513" s="29"/>
    </row>
    <row r="514" spans="1:4" ht="14.25" customHeight="1">
      <c r="A514" s="15"/>
      <c r="C514" s="16"/>
      <c r="D514" s="29"/>
    </row>
    <row r="515" spans="1:4" ht="14.25" customHeight="1">
      <c r="A515" s="15"/>
      <c r="C515" s="16"/>
      <c r="D515" s="29"/>
    </row>
    <row r="516" spans="1:4" ht="14.25" customHeight="1">
      <c r="A516" s="15"/>
      <c r="C516" s="16"/>
      <c r="D516" s="29"/>
    </row>
    <row r="517" spans="1:4" ht="12.75">
      <c r="A517" s="15"/>
      <c r="C517" s="16"/>
      <c r="D517" s="29"/>
    </row>
    <row r="518" spans="1:4" ht="14.25" customHeight="1">
      <c r="A518" s="15"/>
      <c r="C518" s="16"/>
      <c r="D518" s="29"/>
    </row>
    <row r="519" spans="1:4" ht="12.75">
      <c r="A519" s="15"/>
      <c r="C519" s="16"/>
      <c r="D519" s="29"/>
    </row>
    <row r="520" spans="1:4" ht="14.25" customHeight="1">
      <c r="A520" s="15"/>
      <c r="C520" s="16"/>
      <c r="D520" s="29"/>
    </row>
    <row r="521" spans="1:4" ht="12.75">
      <c r="A521" s="15"/>
      <c r="C521" s="16"/>
      <c r="D521" s="29"/>
    </row>
    <row r="522" spans="1:4" s="9" customFormat="1" ht="30" customHeight="1">
      <c r="A522" s="15"/>
      <c r="B522" s="15"/>
      <c r="C522" s="16"/>
      <c r="D522" s="29"/>
    </row>
    <row r="523" spans="1:4" s="9" customFormat="1" ht="12.75">
      <c r="A523" s="15"/>
      <c r="B523" s="15"/>
      <c r="C523" s="16"/>
      <c r="D523" s="29"/>
    </row>
    <row r="524" spans="1:4" s="9" customFormat="1" ht="12.75">
      <c r="A524" s="15"/>
      <c r="B524" s="15"/>
      <c r="C524" s="16"/>
      <c r="D524" s="29"/>
    </row>
    <row r="525" spans="1:4" s="9" customFormat="1" ht="12.75">
      <c r="A525" s="15"/>
      <c r="B525" s="15"/>
      <c r="C525" s="16"/>
      <c r="D525" s="29"/>
    </row>
    <row r="526" spans="1:4" s="9" customFormat="1" ht="12.75">
      <c r="A526" s="15"/>
      <c r="B526" s="15"/>
      <c r="C526" s="16"/>
      <c r="D526" s="29"/>
    </row>
    <row r="527" spans="1:4" s="9" customFormat="1" ht="12.75">
      <c r="A527" s="15"/>
      <c r="B527" s="15"/>
      <c r="C527" s="16"/>
      <c r="D527" s="29"/>
    </row>
    <row r="528" spans="1:4" s="9" customFormat="1" ht="12.75">
      <c r="A528" s="15"/>
      <c r="B528" s="15"/>
      <c r="C528" s="16"/>
      <c r="D528" s="29"/>
    </row>
    <row r="529" spans="1:4" s="9" customFormat="1" ht="12.75">
      <c r="A529" s="15"/>
      <c r="B529" s="15"/>
      <c r="C529" s="16"/>
      <c r="D529" s="29"/>
    </row>
    <row r="530" spans="1:4" s="9" customFormat="1" ht="12.75">
      <c r="A530" s="15"/>
      <c r="B530" s="15"/>
      <c r="C530" s="16"/>
      <c r="D530" s="29"/>
    </row>
    <row r="531" spans="1:4" s="9" customFormat="1" ht="12.75">
      <c r="A531" s="15"/>
      <c r="B531" s="15"/>
      <c r="C531" s="16"/>
      <c r="D531" s="29"/>
    </row>
    <row r="532" spans="1:4" s="9" customFormat="1" ht="12.75">
      <c r="A532" s="15"/>
      <c r="B532" s="15"/>
      <c r="C532" s="16"/>
      <c r="D532" s="29"/>
    </row>
    <row r="533" spans="1:4" s="9" customFormat="1" ht="12.75">
      <c r="A533" s="15"/>
      <c r="B533" s="15"/>
      <c r="C533" s="16"/>
      <c r="D533" s="29"/>
    </row>
    <row r="534" spans="1:4" s="9" customFormat="1" ht="12.75">
      <c r="A534" s="15"/>
      <c r="B534" s="15"/>
      <c r="C534" s="16"/>
      <c r="D534" s="29"/>
    </row>
    <row r="535" spans="1:4" s="9" customFormat="1" ht="12.75">
      <c r="A535" s="15"/>
      <c r="B535" s="15"/>
      <c r="C535" s="16"/>
      <c r="D535" s="29"/>
    </row>
    <row r="536" spans="1:4" s="9" customFormat="1" ht="12.75">
      <c r="A536" s="15"/>
      <c r="B536" s="15"/>
      <c r="C536" s="16"/>
      <c r="D536" s="29"/>
    </row>
    <row r="537" spans="1:4" ht="12.75">
      <c r="A537" s="15"/>
      <c r="C537" s="16"/>
      <c r="D537" s="29"/>
    </row>
    <row r="538" spans="1:4" ht="12.75">
      <c r="A538" s="15"/>
      <c r="C538" s="16"/>
      <c r="D538" s="29"/>
    </row>
    <row r="539" spans="1:4" ht="18" customHeight="1">
      <c r="A539" s="15"/>
      <c r="C539" s="16"/>
      <c r="D539" s="29"/>
    </row>
    <row r="540" spans="1:4" ht="20.25" customHeight="1">
      <c r="A540" s="15"/>
      <c r="C540" s="16"/>
      <c r="D540" s="29"/>
    </row>
    <row r="541" spans="1:4" ht="12.75">
      <c r="A541" s="15"/>
      <c r="C541" s="16"/>
      <c r="D541" s="29"/>
    </row>
    <row r="542" spans="1:4" ht="12.75">
      <c r="A542" s="15"/>
      <c r="C542" s="16"/>
      <c r="D542" s="29"/>
    </row>
    <row r="543" spans="1:4" ht="12.75">
      <c r="A543" s="15"/>
      <c r="C543" s="16"/>
      <c r="D543" s="29"/>
    </row>
    <row r="544" spans="1:4" ht="12.75">
      <c r="A544" s="15"/>
      <c r="C544" s="16"/>
      <c r="D544" s="29"/>
    </row>
    <row r="545" spans="1:4" ht="12.75">
      <c r="A545" s="15"/>
      <c r="C545" s="16"/>
      <c r="D545" s="29"/>
    </row>
    <row r="546" spans="1:4" ht="12.75">
      <c r="A546" s="15"/>
      <c r="C546" s="16"/>
      <c r="D546" s="29"/>
    </row>
    <row r="547" spans="1:4" ht="12.75">
      <c r="A547" s="15"/>
      <c r="C547" s="16"/>
      <c r="D547" s="29"/>
    </row>
    <row r="548" spans="1:4" ht="12.75">
      <c r="A548" s="15"/>
      <c r="C548" s="16"/>
      <c r="D548" s="29"/>
    </row>
    <row r="549" spans="1:4" ht="12.75">
      <c r="A549" s="15"/>
      <c r="C549" s="16"/>
      <c r="D549" s="29"/>
    </row>
    <row r="550" spans="1:4" ht="12.75">
      <c r="A550" s="15"/>
      <c r="C550" s="16"/>
      <c r="D550" s="29"/>
    </row>
    <row r="551" spans="1:4" ht="12.75">
      <c r="A551" s="15"/>
      <c r="C551" s="16"/>
      <c r="D551" s="29"/>
    </row>
    <row r="552" spans="1:4" ht="12.75">
      <c r="A552" s="15"/>
      <c r="C552" s="16"/>
      <c r="D552" s="29"/>
    </row>
    <row r="553" spans="1:4" ht="12.75">
      <c r="A553" s="15"/>
      <c r="C553" s="16"/>
      <c r="D553" s="29"/>
    </row>
    <row r="554" spans="1:4" ht="12.75">
      <c r="A554" s="15"/>
      <c r="C554" s="16"/>
      <c r="D554" s="29"/>
    </row>
    <row r="555" spans="1:4" ht="12.75">
      <c r="A555" s="15"/>
      <c r="C555" s="16"/>
      <c r="D555" s="29"/>
    </row>
    <row r="556" spans="1:4" ht="12.75">
      <c r="A556" s="15"/>
      <c r="C556" s="16"/>
      <c r="D556" s="29"/>
    </row>
    <row r="557" spans="1:4" ht="12.75">
      <c r="A557" s="15"/>
      <c r="C557" s="16"/>
      <c r="D557" s="29"/>
    </row>
    <row r="558" spans="1:4" ht="12.75">
      <c r="A558" s="15"/>
      <c r="C558" s="16"/>
      <c r="D558" s="29"/>
    </row>
    <row r="559" spans="1:4" ht="12.75">
      <c r="A559" s="15"/>
      <c r="C559" s="16"/>
      <c r="D559" s="29"/>
    </row>
    <row r="560" spans="1:4" ht="12.75">
      <c r="A560" s="15"/>
      <c r="C560" s="16"/>
      <c r="D560" s="29"/>
    </row>
    <row r="561" spans="1:4" ht="12.75">
      <c r="A561" s="15"/>
      <c r="C561" s="16"/>
      <c r="D561" s="29"/>
    </row>
    <row r="562" spans="1:4" ht="12.75">
      <c r="A562" s="15"/>
      <c r="C562" s="16"/>
      <c r="D562" s="29"/>
    </row>
    <row r="563" spans="1:4" ht="12.75">
      <c r="A563" s="15"/>
      <c r="C563" s="16"/>
      <c r="D563" s="29"/>
    </row>
    <row r="564" spans="1:4" ht="12.75">
      <c r="A564" s="15"/>
      <c r="C564" s="16"/>
      <c r="D564" s="29"/>
    </row>
    <row r="565" spans="1:4" ht="12.75">
      <c r="A565" s="15"/>
      <c r="C565" s="16"/>
      <c r="D565" s="29"/>
    </row>
    <row r="566" spans="1:4" ht="12.75">
      <c r="A566" s="15"/>
      <c r="C566" s="16"/>
      <c r="D566" s="29"/>
    </row>
    <row r="567" spans="1:4" ht="12.75">
      <c r="A567" s="15"/>
      <c r="C567" s="16"/>
      <c r="D567" s="29"/>
    </row>
    <row r="568" spans="1:4" ht="12.75">
      <c r="A568" s="15"/>
      <c r="C568" s="16"/>
      <c r="D568" s="29"/>
    </row>
    <row r="569" spans="1:4" ht="12.75">
      <c r="A569" s="15"/>
      <c r="C569" s="16"/>
      <c r="D569" s="29"/>
    </row>
    <row r="570" spans="1:4" ht="12.75">
      <c r="A570" s="15"/>
      <c r="C570" s="16"/>
      <c r="D570" s="29"/>
    </row>
    <row r="571" spans="1:4" ht="12.75">
      <c r="A571" s="15"/>
      <c r="C571" s="16"/>
      <c r="D571" s="29"/>
    </row>
    <row r="572" spans="1:4" ht="12.75">
      <c r="A572" s="15"/>
      <c r="C572" s="16"/>
      <c r="D572" s="29"/>
    </row>
    <row r="573" spans="1:4" ht="12.75">
      <c r="A573" s="15"/>
      <c r="C573" s="16"/>
      <c r="D573" s="29"/>
    </row>
    <row r="574" spans="1:4" ht="12.75">
      <c r="A574" s="15"/>
      <c r="C574" s="16"/>
      <c r="D574" s="29"/>
    </row>
    <row r="575" spans="1:4" ht="12.75">
      <c r="A575" s="15"/>
      <c r="C575" s="16"/>
      <c r="D575" s="29"/>
    </row>
    <row r="576" spans="1:4" ht="12.75">
      <c r="A576" s="15"/>
      <c r="C576" s="16"/>
      <c r="D576" s="29"/>
    </row>
    <row r="577" spans="1:4" ht="12.75">
      <c r="A577" s="15"/>
      <c r="C577" s="16"/>
      <c r="D577" s="29"/>
    </row>
    <row r="578" spans="1:4" ht="12.75">
      <c r="A578" s="15"/>
      <c r="C578" s="16"/>
      <c r="D578" s="29"/>
    </row>
    <row r="579" spans="1:4" ht="12.75">
      <c r="A579" s="15"/>
      <c r="C579" s="16"/>
      <c r="D579" s="29"/>
    </row>
    <row r="580" spans="1:4" ht="12.75">
      <c r="A580" s="15"/>
      <c r="C580" s="16"/>
      <c r="D580" s="29"/>
    </row>
    <row r="581" spans="1:4" ht="12.75">
      <c r="A581" s="15"/>
      <c r="C581" s="16"/>
      <c r="D581" s="29"/>
    </row>
    <row r="582" spans="1:4" ht="12.75">
      <c r="A582" s="15"/>
      <c r="C582" s="16"/>
      <c r="D582" s="29"/>
    </row>
    <row r="583" spans="1:4" ht="12.75">
      <c r="A583" s="15"/>
      <c r="C583" s="16"/>
      <c r="D583" s="29"/>
    </row>
    <row r="584" spans="1:4" ht="12.75">
      <c r="A584" s="15"/>
      <c r="C584" s="16"/>
      <c r="D584" s="29"/>
    </row>
    <row r="585" spans="1:4" ht="12.75">
      <c r="A585" s="15"/>
      <c r="C585" s="16"/>
      <c r="D585" s="29"/>
    </row>
    <row r="586" spans="1:4" ht="12.75">
      <c r="A586" s="15"/>
      <c r="C586" s="16"/>
      <c r="D586" s="29"/>
    </row>
    <row r="587" spans="1:4" ht="12.75">
      <c r="A587" s="15"/>
      <c r="C587" s="16"/>
      <c r="D587" s="29"/>
    </row>
    <row r="588" spans="1:4" ht="12.75">
      <c r="A588" s="15"/>
      <c r="C588" s="16"/>
      <c r="D588" s="29"/>
    </row>
    <row r="589" spans="1:4" ht="12.75">
      <c r="A589" s="15"/>
      <c r="C589" s="16"/>
      <c r="D589" s="29"/>
    </row>
    <row r="590" spans="1:4" ht="12.75">
      <c r="A590" s="15"/>
      <c r="C590" s="16"/>
      <c r="D590" s="29"/>
    </row>
    <row r="591" spans="1:4" ht="12.75">
      <c r="A591" s="15"/>
      <c r="C591" s="16"/>
      <c r="D591" s="29"/>
    </row>
    <row r="592" spans="1:4" ht="12.75">
      <c r="A592" s="15"/>
      <c r="C592" s="16"/>
      <c r="D592" s="29"/>
    </row>
    <row r="593" spans="1:4" ht="12.75">
      <c r="A593" s="15"/>
      <c r="C593" s="16"/>
      <c r="D593" s="29"/>
    </row>
    <row r="594" spans="1:4" ht="12.75">
      <c r="A594" s="15"/>
      <c r="C594" s="16"/>
      <c r="D594" s="29"/>
    </row>
    <row r="595" spans="1:4" ht="12.75">
      <c r="A595" s="15"/>
      <c r="C595" s="16"/>
      <c r="D595" s="29"/>
    </row>
    <row r="596" spans="1:4" ht="12.75">
      <c r="A596" s="15"/>
      <c r="C596" s="16"/>
      <c r="D596" s="29"/>
    </row>
    <row r="597" spans="1:4" ht="12.75">
      <c r="A597" s="15"/>
      <c r="C597" s="16"/>
      <c r="D597" s="29"/>
    </row>
    <row r="598" spans="1:4" ht="12.75">
      <c r="A598" s="15"/>
      <c r="C598" s="16"/>
      <c r="D598" s="29"/>
    </row>
    <row r="599" spans="1:4" ht="12.75">
      <c r="A599" s="15"/>
      <c r="C599" s="16"/>
      <c r="D599" s="29"/>
    </row>
    <row r="600" spans="1:4" ht="12.75">
      <c r="A600" s="15"/>
      <c r="C600" s="16"/>
      <c r="D600" s="29"/>
    </row>
    <row r="601" spans="1:4" ht="12.75">
      <c r="A601" s="15"/>
      <c r="C601" s="16"/>
      <c r="D601" s="29"/>
    </row>
    <row r="602" spans="1:4" ht="12.75">
      <c r="A602" s="15"/>
      <c r="C602" s="16"/>
      <c r="D602" s="29"/>
    </row>
    <row r="603" spans="1:4" ht="12.75">
      <c r="A603" s="15"/>
      <c r="C603" s="16"/>
      <c r="D603" s="29"/>
    </row>
    <row r="604" spans="1:4" ht="12.75">
      <c r="A604" s="15"/>
      <c r="C604" s="16"/>
      <c r="D604" s="29"/>
    </row>
    <row r="605" spans="1:4" ht="12.75">
      <c r="A605" s="15"/>
      <c r="C605" s="16"/>
      <c r="D605" s="29"/>
    </row>
    <row r="606" spans="1:4" ht="12.75">
      <c r="A606" s="15"/>
      <c r="C606" s="16"/>
      <c r="D606" s="29"/>
    </row>
    <row r="607" spans="1:4" ht="12.75">
      <c r="A607" s="15"/>
      <c r="C607" s="16"/>
      <c r="D607" s="29"/>
    </row>
    <row r="608" spans="1:4" ht="12.75">
      <c r="A608" s="15"/>
      <c r="C608" s="16"/>
      <c r="D608" s="29"/>
    </row>
    <row r="609" spans="1:4" ht="12.75">
      <c r="A609" s="15"/>
      <c r="C609" s="16"/>
      <c r="D609" s="29"/>
    </row>
    <row r="610" spans="1:4" ht="12.75">
      <c r="A610" s="15"/>
      <c r="C610" s="16"/>
      <c r="D610" s="29"/>
    </row>
    <row r="611" spans="1:4" ht="12.75">
      <c r="A611" s="15"/>
      <c r="C611" s="16"/>
      <c r="D611" s="29"/>
    </row>
    <row r="612" spans="1:4" ht="12.75">
      <c r="A612" s="15"/>
      <c r="C612" s="16"/>
      <c r="D612" s="29"/>
    </row>
    <row r="613" spans="1:4" ht="12.75">
      <c r="A613" s="15"/>
      <c r="C613" s="16"/>
      <c r="D613" s="29"/>
    </row>
    <row r="614" spans="1:4" ht="12.75">
      <c r="A614" s="15"/>
      <c r="C614" s="16"/>
      <c r="D614" s="29"/>
    </row>
    <row r="615" spans="1:4" ht="12.75">
      <c r="A615" s="15"/>
      <c r="C615" s="16"/>
      <c r="D615" s="29"/>
    </row>
    <row r="616" spans="1:4" ht="12.75">
      <c r="A616" s="15"/>
      <c r="C616" s="16"/>
      <c r="D616" s="29"/>
    </row>
    <row r="617" spans="1:4" ht="12.75">
      <c r="A617" s="15"/>
      <c r="C617" s="16"/>
      <c r="D617" s="29"/>
    </row>
    <row r="618" spans="1:4" ht="12.75">
      <c r="A618" s="15"/>
      <c r="C618" s="16"/>
      <c r="D618" s="29"/>
    </row>
    <row r="619" spans="1:4" ht="12.75">
      <c r="A619" s="15"/>
      <c r="C619" s="16"/>
      <c r="D619" s="29"/>
    </row>
    <row r="620" spans="1:4" ht="12.75">
      <c r="A620" s="15"/>
      <c r="C620" s="16"/>
      <c r="D620" s="29"/>
    </row>
    <row r="621" spans="1:4" ht="12.75">
      <c r="A621" s="15"/>
      <c r="C621" s="16"/>
      <c r="D621" s="29"/>
    </row>
    <row r="622" spans="1:4" ht="12.75">
      <c r="A622" s="15"/>
      <c r="C622" s="16"/>
      <c r="D622" s="29"/>
    </row>
    <row r="623" spans="1:4" ht="12.75">
      <c r="A623" s="15"/>
      <c r="C623" s="16"/>
      <c r="D623" s="29"/>
    </row>
    <row r="624" spans="1:4" ht="12.75">
      <c r="A624" s="15"/>
      <c r="C624" s="16"/>
      <c r="D624" s="29"/>
    </row>
    <row r="625" spans="1:4" ht="12.75">
      <c r="A625" s="15"/>
      <c r="C625" s="16"/>
      <c r="D625" s="29"/>
    </row>
    <row r="626" spans="1:4" ht="12.75">
      <c r="A626" s="15"/>
      <c r="C626" s="16"/>
      <c r="D626" s="29"/>
    </row>
    <row r="627" spans="1:4" ht="12.75">
      <c r="A627" s="15"/>
      <c r="C627" s="16"/>
      <c r="D627" s="29"/>
    </row>
    <row r="628" spans="1:4" ht="12.75">
      <c r="A628" s="15"/>
      <c r="C628" s="16"/>
      <c r="D628" s="29"/>
    </row>
    <row r="629" spans="1:4" ht="12.75">
      <c r="A629" s="15"/>
      <c r="C629" s="16"/>
      <c r="D629" s="29"/>
    </row>
    <row r="630" spans="1:4" ht="12.75">
      <c r="A630" s="15"/>
      <c r="C630" s="16"/>
      <c r="D630" s="29"/>
    </row>
    <row r="631" spans="1:4" ht="12.75">
      <c r="A631" s="15"/>
      <c r="C631" s="16"/>
      <c r="D631" s="29"/>
    </row>
    <row r="632" spans="1:4" ht="12.75">
      <c r="A632" s="15"/>
      <c r="C632" s="16"/>
      <c r="D632" s="29"/>
    </row>
    <row r="633" spans="1:4" ht="12.75">
      <c r="A633" s="15"/>
      <c r="C633" s="16"/>
      <c r="D633" s="29"/>
    </row>
    <row r="634" spans="1:4" ht="12.75">
      <c r="A634" s="15"/>
      <c r="C634" s="16"/>
      <c r="D634" s="29"/>
    </row>
    <row r="635" spans="1:4" ht="12.75">
      <c r="A635" s="15"/>
      <c r="C635" s="16"/>
      <c r="D635" s="29"/>
    </row>
    <row r="636" spans="1:4" ht="12.75">
      <c r="A636" s="15"/>
      <c r="C636" s="16"/>
      <c r="D636" s="29"/>
    </row>
    <row r="637" spans="1:4" ht="12.75">
      <c r="A637" s="15"/>
      <c r="C637" s="16"/>
      <c r="D637" s="29"/>
    </row>
    <row r="638" spans="1:4" ht="12.75">
      <c r="A638" s="15"/>
      <c r="C638" s="16"/>
      <c r="D638" s="29"/>
    </row>
    <row r="639" spans="1:4" ht="12.75">
      <c r="A639" s="15"/>
      <c r="C639" s="16"/>
      <c r="D639" s="29"/>
    </row>
    <row r="640" spans="1:4" ht="12.75">
      <c r="A640" s="15"/>
      <c r="C640" s="16"/>
      <c r="D640" s="29"/>
    </row>
    <row r="641" spans="1:4" ht="12.75">
      <c r="A641" s="15"/>
      <c r="C641" s="16"/>
      <c r="D641" s="29"/>
    </row>
    <row r="642" spans="1:4" ht="12.75">
      <c r="A642" s="15"/>
      <c r="C642" s="16"/>
      <c r="D642" s="29"/>
    </row>
    <row r="643" spans="1:4" ht="12.75">
      <c r="A643" s="15"/>
      <c r="C643" s="16"/>
      <c r="D643" s="29"/>
    </row>
    <row r="644" spans="1:4" ht="12.75">
      <c r="A644" s="15"/>
      <c r="C644" s="16"/>
      <c r="D644" s="29"/>
    </row>
    <row r="645" spans="1:4" ht="12.75">
      <c r="A645" s="15"/>
      <c r="C645" s="16"/>
      <c r="D645" s="29"/>
    </row>
    <row r="646" spans="1:4" ht="12.75">
      <c r="A646" s="15"/>
      <c r="C646" s="16"/>
      <c r="D646" s="29"/>
    </row>
    <row r="647" spans="1:4" ht="12.75">
      <c r="A647" s="15"/>
      <c r="C647" s="16"/>
      <c r="D647" s="29"/>
    </row>
    <row r="648" spans="1:4" ht="12.75">
      <c r="A648" s="15"/>
      <c r="C648" s="16"/>
      <c r="D648" s="29"/>
    </row>
    <row r="649" spans="1:4" ht="12.75">
      <c r="A649" s="15"/>
      <c r="C649" s="16"/>
      <c r="D649" s="29"/>
    </row>
    <row r="650" spans="1:4" ht="12.75">
      <c r="A650" s="15"/>
      <c r="C650" s="16"/>
      <c r="D650" s="29"/>
    </row>
    <row r="651" spans="1:4" ht="12.75">
      <c r="A651" s="15"/>
      <c r="C651" s="16"/>
      <c r="D651" s="29"/>
    </row>
    <row r="652" spans="1:4" ht="12.75">
      <c r="A652" s="15"/>
      <c r="C652" s="16"/>
      <c r="D652" s="29"/>
    </row>
    <row r="653" spans="1:4" ht="12.75">
      <c r="A653" s="15"/>
      <c r="C653" s="16"/>
      <c r="D653" s="29"/>
    </row>
    <row r="654" spans="1:4" ht="12.75">
      <c r="A654" s="15"/>
      <c r="C654" s="16"/>
      <c r="D654" s="29"/>
    </row>
    <row r="655" spans="1:4" ht="12.75">
      <c r="A655" s="15"/>
      <c r="C655" s="16"/>
      <c r="D655" s="29"/>
    </row>
    <row r="656" spans="1:4" ht="12.75">
      <c r="A656" s="15"/>
      <c r="C656" s="16"/>
      <c r="D656" s="29"/>
    </row>
    <row r="657" spans="1:4" ht="12.75">
      <c r="A657" s="15"/>
      <c r="C657" s="16"/>
      <c r="D657" s="29"/>
    </row>
    <row r="658" spans="1:4" ht="12.75">
      <c r="A658" s="15"/>
      <c r="C658" s="16"/>
      <c r="D658" s="29"/>
    </row>
    <row r="659" spans="1:4" ht="12.75">
      <c r="A659" s="15"/>
      <c r="C659" s="16"/>
      <c r="D659" s="29"/>
    </row>
    <row r="660" spans="1:4" ht="12.75">
      <c r="A660" s="15"/>
      <c r="C660" s="16"/>
      <c r="D660" s="29"/>
    </row>
    <row r="661" spans="1:4" ht="12.75">
      <c r="A661" s="15"/>
      <c r="C661" s="16"/>
      <c r="D661" s="29"/>
    </row>
    <row r="662" spans="1:4" ht="12.75">
      <c r="A662" s="15"/>
      <c r="C662" s="16"/>
      <c r="D662" s="29"/>
    </row>
    <row r="663" spans="1:4" ht="12.75">
      <c r="A663" s="15"/>
      <c r="C663" s="16"/>
      <c r="D663" s="29"/>
    </row>
    <row r="664" spans="1:4" ht="12.75">
      <c r="A664" s="15"/>
      <c r="C664" s="16"/>
      <c r="D664" s="29"/>
    </row>
    <row r="665" spans="1:4" ht="12.75">
      <c r="A665" s="15"/>
      <c r="C665" s="16"/>
      <c r="D665" s="29"/>
    </row>
    <row r="666" spans="1:4" ht="12.75">
      <c r="A666" s="15"/>
      <c r="C666" s="16"/>
      <c r="D666" s="29"/>
    </row>
    <row r="667" spans="1:4" ht="12.75">
      <c r="A667" s="15"/>
      <c r="C667" s="16"/>
      <c r="D667" s="29"/>
    </row>
    <row r="668" spans="1:4" ht="12.75">
      <c r="A668" s="15"/>
      <c r="C668" s="16"/>
      <c r="D668" s="29"/>
    </row>
    <row r="669" spans="1:4" ht="12.75">
      <c r="A669" s="15"/>
      <c r="C669" s="16"/>
      <c r="D669" s="29"/>
    </row>
    <row r="670" spans="1:4" ht="12.75">
      <c r="A670" s="15"/>
      <c r="C670" s="16"/>
      <c r="D670" s="29"/>
    </row>
    <row r="671" spans="1:4" ht="12.75">
      <c r="A671" s="15"/>
      <c r="C671" s="16"/>
      <c r="D671" s="29"/>
    </row>
    <row r="672" spans="1:4" ht="12.75">
      <c r="A672" s="15"/>
      <c r="C672" s="16"/>
      <c r="D672" s="29"/>
    </row>
    <row r="673" spans="1:4" ht="12.75">
      <c r="A673" s="15"/>
      <c r="C673" s="16"/>
      <c r="D673" s="29"/>
    </row>
    <row r="674" spans="1:4" ht="12.75">
      <c r="A674" s="15"/>
      <c r="C674" s="16"/>
      <c r="D674" s="29"/>
    </row>
    <row r="675" spans="1:4" ht="12.75">
      <c r="A675" s="15"/>
      <c r="C675" s="16"/>
      <c r="D675" s="29"/>
    </row>
    <row r="676" spans="1:4" ht="12.75">
      <c r="A676" s="15"/>
      <c r="C676" s="16"/>
      <c r="D676" s="29"/>
    </row>
    <row r="677" spans="1:4" ht="12.75">
      <c r="A677" s="15"/>
      <c r="C677" s="16"/>
      <c r="D677" s="29"/>
    </row>
    <row r="678" spans="1:4" ht="12.75">
      <c r="A678" s="15"/>
      <c r="C678" s="16"/>
      <c r="D678" s="29"/>
    </row>
    <row r="679" spans="1:4" ht="12.75">
      <c r="A679" s="15"/>
      <c r="C679" s="16"/>
      <c r="D679" s="29"/>
    </row>
    <row r="680" spans="1:4" ht="12.75">
      <c r="A680" s="15"/>
      <c r="C680" s="16"/>
      <c r="D680" s="29"/>
    </row>
    <row r="681" spans="1:4" ht="12.75">
      <c r="A681" s="15"/>
      <c r="C681" s="16"/>
      <c r="D681" s="29"/>
    </row>
    <row r="682" spans="1:4" ht="12.75">
      <c r="A682" s="15"/>
      <c r="C682" s="16"/>
      <c r="D682" s="29"/>
    </row>
    <row r="683" spans="1:4" ht="12.75">
      <c r="A683" s="15"/>
      <c r="C683" s="16"/>
      <c r="D683" s="29"/>
    </row>
    <row r="684" spans="1:4" ht="12.75">
      <c r="A684" s="15"/>
      <c r="C684" s="16"/>
      <c r="D684" s="29"/>
    </row>
    <row r="685" spans="1:4" ht="12.75">
      <c r="A685" s="15"/>
      <c r="C685" s="16"/>
      <c r="D685" s="29"/>
    </row>
    <row r="686" spans="1:4" ht="12.75">
      <c r="A686" s="15"/>
      <c r="C686" s="16"/>
      <c r="D686" s="29"/>
    </row>
    <row r="687" spans="1:4" ht="12.75">
      <c r="A687" s="15"/>
      <c r="C687" s="16"/>
      <c r="D687" s="29"/>
    </row>
    <row r="688" spans="1:4" ht="12.75">
      <c r="A688" s="15"/>
      <c r="C688" s="16"/>
      <c r="D688" s="29"/>
    </row>
    <row r="689" spans="1:4" ht="12.75">
      <c r="A689" s="15"/>
      <c r="C689" s="16"/>
      <c r="D689" s="29"/>
    </row>
    <row r="690" spans="1:4" ht="12.75">
      <c r="A690" s="15"/>
      <c r="C690" s="16"/>
      <c r="D690" s="29"/>
    </row>
    <row r="691" spans="1:4" ht="12.75">
      <c r="A691" s="15"/>
      <c r="C691" s="16"/>
      <c r="D691" s="29"/>
    </row>
    <row r="692" spans="1:4" ht="12.75">
      <c r="A692" s="15"/>
      <c r="C692" s="16"/>
      <c r="D692" s="29"/>
    </row>
    <row r="693" spans="1:4" ht="12.75">
      <c r="A693" s="15"/>
      <c r="C693" s="16"/>
      <c r="D693" s="29"/>
    </row>
    <row r="694" spans="1:4" ht="12.75">
      <c r="A694" s="15"/>
      <c r="C694" s="16"/>
      <c r="D694" s="29"/>
    </row>
    <row r="695" spans="1:4" ht="12.75">
      <c r="A695" s="15"/>
      <c r="C695" s="16"/>
      <c r="D695" s="29"/>
    </row>
    <row r="696" spans="1:4" ht="12.75">
      <c r="A696" s="15"/>
      <c r="C696" s="16"/>
      <c r="D696" s="29"/>
    </row>
    <row r="697" spans="1:4" ht="12.75">
      <c r="A697" s="15"/>
      <c r="C697" s="16"/>
      <c r="D697" s="29"/>
    </row>
    <row r="698" spans="1:4" ht="12.75">
      <c r="A698" s="15"/>
      <c r="C698" s="16"/>
      <c r="D698" s="29"/>
    </row>
    <row r="699" spans="1:4" ht="12.75">
      <c r="A699" s="15"/>
      <c r="C699" s="16"/>
      <c r="D699" s="29"/>
    </row>
    <row r="700" spans="1:4" ht="12.75">
      <c r="A700" s="15"/>
      <c r="C700" s="16"/>
      <c r="D700" s="29"/>
    </row>
    <row r="701" spans="1:4" ht="12.75">
      <c r="A701" s="15"/>
      <c r="C701" s="16"/>
      <c r="D701" s="29"/>
    </row>
    <row r="702" spans="1:4" ht="12.75">
      <c r="A702" s="15"/>
      <c r="C702" s="16"/>
      <c r="D702" s="29"/>
    </row>
    <row r="703" spans="1:4" ht="12.75">
      <c r="A703" s="15"/>
      <c r="C703" s="16"/>
      <c r="D703" s="29"/>
    </row>
    <row r="704" spans="1:4" ht="12.75">
      <c r="A704" s="15"/>
      <c r="C704" s="16"/>
      <c r="D704" s="29"/>
    </row>
    <row r="705" spans="1:4" ht="12.75">
      <c r="A705" s="15"/>
      <c r="C705" s="16"/>
      <c r="D705" s="29"/>
    </row>
    <row r="706" spans="1:4" ht="12.75">
      <c r="A706" s="15"/>
      <c r="C706" s="16"/>
      <c r="D706" s="29"/>
    </row>
    <row r="707" spans="1:4" ht="12.75">
      <c r="A707" s="15"/>
      <c r="C707" s="16"/>
      <c r="D707" s="29"/>
    </row>
    <row r="708" spans="1:4" ht="12.75">
      <c r="A708" s="15"/>
      <c r="C708" s="16"/>
      <c r="D708" s="29"/>
    </row>
    <row r="709" spans="1:4" ht="12.75">
      <c r="A709" s="15"/>
      <c r="C709" s="16"/>
      <c r="D709" s="29"/>
    </row>
    <row r="710" spans="1:4" ht="12.75">
      <c r="A710" s="15"/>
      <c r="C710" s="16"/>
      <c r="D710" s="29"/>
    </row>
    <row r="711" spans="1:4" ht="12.75">
      <c r="A711" s="15"/>
      <c r="C711" s="16"/>
      <c r="D711" s="29"/>
    </row>
    <row r="712" spans="1:4" ht="12.75">
      <c r="A712" s="15"/>
      <c r="C712" s="16"/>
      <c r="D712" s="29"/>
    </row>
    <row r="713" spans="1:4" ht="12.75">
      <c r="A713" s="15"/>
      <c r="C713" s="16"/>
      <c r="D713" s="29"/>
    </row>
    <row r="714" spans="1:4" ht="12.75">
      <c r="A714" s="15"/>
      <c r="C714" s="16"/>
      <c r="D714" s="29"/>
    </row>
    <row r="715" spans="1:4" ht="12.75">
      <c r="A715" s="15"/>
      <c r="C715" s="16"/>
      <c r="D715" s="29"/>
    </row>
    <row r="716" spans="1:4" ht="12.75">
      <c r="A716" s="15"/>
      <c r="C716" s="16"/>
      <c r="D716" s="29"/>
    </row>
    <row r="717" spans="1:4" ht="12.75">
      <c r="A717" s="15"/>
      <c r="C717" s="16"/>
      <c r="D717" s="29"/>
    </row>
    <row r="718" spans="1:4" ht="12.75">
      <c r="A718" s="15"/>
      <c r="C718" s="16"/>
      <c r="D718" s="29"/>
    </row>
    <row r="719" spans="1:4" ht="12.75">
      <c r="A719" s="15"/>
      <c r="C719" s="16"/>
      <c r="D719" s="29"/>
    </row>
    <row r="720" spans="1:4" ht="12.75">
      <c r="A720" s="15"/>
      <c r="C720" s="16"/>
      <c r="D720" s="29"/>
    </row>
    <row r="721" spans="1:4" ht="12.75">
      <c r="A721" s="15"/>
      <c r="C721" s="16"/>
      <c r="D721" s="29"/>
    </row>
    <row r="722" spans="1:4" ht="12.75">
      <c r="A722" s="15"/>
      <c r="C722" s="16"/>
      <c r="D722" s="29"/>
    </row>
    <row r="723" spans="1:4" ht="12.75">
      <c r="A723" s="15"/>
      <c r="C723" s="16"/>
      <c r="D723" s="29"/>
    </row>
    <row r="724" spans="1:4" ht="12.75">
      <c r="A724" s="15"/>
      <c r="C724" s="16"/>
      <c r="D724" s="29"/>
    </row>
    <row r="725" spans="1:4" ht="12.75">
      <c r="A725" s="15"/>
      <c r="C725" s="16"/>
      <c r="D725" s="29"/>
    </row>
    <row r="726" spans="1:4" ht="12.75">
      <c r="A726" s="15"/>
      <c r="C726" s="16"/>
      <c r="D726" s="29"/>
    </row>
    <row r="727" spans="1:4" ht="12.75">
      <c r="A727" s="15"/>
      <c r="C727" s="16"/>
      <c r="D727" s="29"/>
    </row>
    <row r="728" spans="1:4" ht="12.75">
      <c r="A728" s="15"/>
      <c r="C728" s="16"/>
      <c r="D728" s="29"/>
    </row>
    <row r="729" spans="1:4" ht="12.75">
      <c r="A729" s="15"/>
      <c r="C729" s="16"/>
      <c r="D729" s="29"/>
    </row>
    <row r="730" spans="1:4" ht="12.75">
      <c r="A730" s="15"/>
      <c r="C730" s="16"/>
      <c r="D730" s="29"/>
    </row>
    <row r="731" spans="1:4" ht="12.75">
      <c r="A731" s="15"/>
      <c r="C731" s="16"/>
      <c r="D731" s="29"/>
    </row>
    <row r="732" spans="1:4" ht="12.75">
      <c r="A732" s="15"/>
      <c r="C732" s="16"/>
      <c r="D732" s="29"/>
    </row>
    <row r="733" spans="1:4" ht="12.75">
      <c r="A733" s="15"/>
      <c r="C733" s="16"/>
      <c r="D733" s="29"/>
    </row>
    <row r="734" spans="1:4" ht="12.75">
      <c r="A734" s="15"/>
      <c r="C734" s="16"/>
      <c r="D734" s="29"/>
    </row>
    <row r="735" spans="1:4" ht="12.75">
      <c r="A735" s="15"/>
      <c r="C735" s="16"/>
      <c r="D735" s="29"/>
    </row>
    <row r="736" spans="1:4" ht="12.75">
      <c r="A736" s="15"/>
      <c r="C736" s="16"/>
      <c r="D736" s="29"/>
    </row>
    <row r="737" spans="1:4" ht="12.75">
      <c r="A737" s="15"/>
      <c r="C737" s="16"/>
      <c r="D737" s="29"/>
    </row>
    <row r="738" spans="1:4" ht="12.75">
      <c r="A738" s="15"/>
      <c r="C738" s="16"/>
      <c r="D738" s="29"/>
    </row>
    <row r="739" spans="1:4" ht="12.75">
      <c r="A739" s="15"/>
      <c r="C739" s="16"/>
      <c r="D739" s="29"/>
    </row>
    <row r="740" spans="1:4" ht="12.75">
      <c r="A740" s="15"/>
      <c r="C740" s="16"/>
      <c r="D740" s="29"/>
    </row>
    <row r="741" spans="1:4" ht="12.75">
      <c r="A741" s="15"/>
      <c r="C741" s="16"/>
      <c r="D741" s="29"/>
    </row>
    <row r="742" spans="1:4" ht="12.75">
      <c r="A742" s="15"/>
      <c r="C742" s="16"/>
      <c r="D742" s="29"/>
    </row>
    <row r="743" spans="1:4" ht="12.75">
      <c r="A743" s="15"/>
      <c r="C743" s="16"/>
      <c r="D743" s="29"/>
    </row>
    <row r="744" spans="1:4" ht="12.75">
      <c r="A744" s="15"/>
      <c r="C744" s="16"/>
      <c r="D744" s="29"/>
    </row>
    <row r="745" spans="1:4" ht="12.75">
      <c r="A745" s="15"/>
      <c r="C745" s="16"/>
      <c r="D745" s="29"/>
    </row>
    <row r="746" spans="1:4" ht="12.75">
      <c r="A746" s="15"/>
      <c r="C746" s="16"/>
      <c r="D746" s="29"/>
    </row>
    <row r="747" spans="1:4" ht="12.75">
      <c r="A747" s="15"/>
      <c r="C747" s="16"/>
      <c r="D747" s="29"/>
    </row>
    <row r="748" spans="1:4" ht="12.75">
      <c r="A748" s="15"/>
      <c r="C748" s="16"/>
      <c r="D748" s="29"/>
    </row>
    <row r="749" spans="1:4" ht="12.75">
      <c r="A749" s="15"/>
      <c r="C749" s="16"/>
      <c r="D749" s="29"/>
    </row>
    <row r="750" spans="1:4" ht="12.75">
      <c r="A750" s="15"/>
      <c r="C750" s="16"/>
      <c r="D750" s="29"/>
    </row>
    <row r="751" spans="1:4" ht="12.75">
      <c r="A751" s="15"/>
      <c r="C751" s="16"/>
      <c r="D751" s="29"/>
    </row>
    <row r="752" spans="1:4" ht="12.75">
      <c r="A752" s="15"/>
      <c r="C752" s="16"/>
      <c r="D752" s="29"/>
    </row>
    <row r="753" spans="1:4" ht="12.75">
      <c r="A753" s="15"/>
      <c r="C753" s="16"/>
      <c r="D753" s="29"/>
    </row>
    <row r="754" spans="1:4" ht="12.75">
      <c r="A754" s="15"/>
      <c r="C754" s="16"/>
      <c r="D754" s="29"/>
    </row>
    <row r="755" spans="1:4" ht="12.75">
      <c r="A755" s="15"/>
      <c r="C755" s="16"/>
      <c r="D755" s="29"/>
    </row>
    <row r="756" spans="1:4" ht="12.75">
      <c r="A756" s="15"/>
      <c r="C756" s="16"/>
      <c r="D756" s="29"/>
    </row>
    <row r="757" spans="1:4" ht="12.75">
      <c r="A757" s="15"/>
      <c r="C757" s="16"/>
      <c r="D757" s="29"/>
    </row>
    <row r="758" spans="1:4" ht="12.75">
      <c r="A758" s="15"/>
      <c r="C758" s="16"/>
      <c r="D758" s="29"/>
    </row>
    <row r="759" spans="1:4" ht="12.75">
      <c r="A759" s="15"/>
      <c r="C759" s="16"/>
      <c r="D759" s="29"/>
    </row>
    <row r="760" spans="1:4" ht="12.75">
      <c r="A760" s="15"/>
      <c r="C760" s="16"/>
      <c r="D760" s="29"/>
    </row>
    <row r="761" spans="1:4" ht="12.75">
      <c r="A761" s="15"/>
      <c r="C761" s="16"/>
      <c r="D761" s="29"/>
    </row>
    <row r="762" spans="1:4" ht="12.75">
      <c r="A762" s="15"/>
      <c r="C762" s="16"/>
      <c r="D762" s="29"/>
    </row>
    <row r="763" spans="1:4" ht="12.75">
      <c r="A763" s="15"/>
      <c r="C763" s="16"/>
      <c r="D763" s="29"/>
    </row>
    <row r="764" spans="1:4" ht="12.75">
      <c r="A764" s="15"/>
      <c r="C764" s="16"/>
      <c r="D764" s="29"/>
    </row>
    <row r="765" spans="1:4" ht="12.75">
      <c r="A765" s="15"/>
      <c r="C765" s="16"/>
      <c r="D765" s="29"/>
    </row>
    <row r="766" spans="1:4" ht="12.75">
      <c r="A766" s="15"/>
      <c r="C766" s="16"/>
      <c r="D766" s="29"/>
    </row>
    <row r="767" spans="1:4" ht="12.75">
      <c r="A767" s="15"/>
      <c r="C767" s="16"/>
      <c r="D767" s="29"/>
    </row>
    <row r="768" spans="1:4" ht="12.75">
      <c r="A768" s="15"/>
      <c r="C768" s="16"/>
      <c r="D768" s="29"/>
    </row>
    <row r="769" spans="1:4" ht="12.75">
      <c r="A769" s="15"/>
      <c r="C769" s="16"/>
      <c r="D769" s="29"/>
    </row>
    <row r="770" spans="1:4" ht="12.75">
      <c r="A770" s="15"/>
      <c r="C770" s="16"/>
      <c r="D770" s="29"/>
    </row>
    <row r="771" spans="1:4" ht="12.75">
      <c r="A771" s="15"/>
      <c r="C771" s="16"/>
      <c r="D771" s="29"/>
    </row>
    <row r="772" spans="1:4" ht="12.75">
      <c r="A772" s="15"/>
      <c r="C772" s="16"/>
      <c r="D772" s="29"/>
    </row>
    <row r="773" spans="1:4" ht="12.75">
      <c r="A773" s="15"/>
      <c r="C773" s="16"/>
      <c r="D773" s="29"/>
    </row>
    <row r="774" spans="1:4" ht="12.75">
      <c r="A774" s="15"/>
      <c r="C774" s="16"/>
      <c r="D774" s="29"/>
    </row>
    <row r="775" spans="1:4" ht="12.75">
      <c r="A775" s="15"/>
      <c r="C775" s="16"/>
      <c r="D775" s="29"/>
    </row>
    <row r="776" spans="1:4" ht="12.75">
      <c r="A776" s="15"/>
      <c r="C776" s="16"/>
      <c r="D776" s="29"/>
    </row>
    <row r="777" spans="1:4" ht="12.75">
      <c r="A777" s="15"/>
      <c r="C777" s="16"/>
      <c r="D777" s="29"/>
    </row>
    <row r="778" spans="1:4" ht="12.75">
      <c r="A778" s="15"/>
      <c r="C778" s="16"/>
      <c r="D778" s="29"/>
    </row>
    <row r="779" spans="1:4" ht="12.75">
      <c r="A779" s="15"/>
      <c r="C779" s="16"/>
      <c r="D779" s="29"/>
    </row>
    <row r="780" spans="1:4" ht="12.75">
      <c r="A780" s="15"/>
      <c r="C780" s="16"/>
      <c r="D780" s="29"/>
    </row>
    <row r="781" spans="1:4" ht="12.75">
      <c r="A781" s="15"/>
      <c r="C781" s="16"/>
      <c r="D781" s="29"/>
    </row>
    <row r="782" spans="1:4" ht="12.75">
      <c r="A782" s="15"/>
      <c r="C782" s="16"/>
      <c r="D782" s="29"/>
    </row>
    <row r="783" spans="1:4" ht="12.75">
      <c r="A783" s="15"/>
      <c r="C783" s="16"/>
      <c r="D783" s="29"/>
    </row>
    <row r="784" spans="1:4" ht="12.75">
      <c r="A784" s="15"/>
      <c r="C784" s="16"/>
      <c r="D784" s="29"/>
    </row>
    <row r="785" spans="1:4" ht="12.75">
      <c r="A785" s="15"/>
      <c r="C785" s="16"/>
      <c r="D785" s="29"/>
    </row>
    <row r="786" spans="1:4" ht="12.75">
      <c r="A786" s="15"/>
      <c r="C786" s="16"/>
      <c r="D786" s="29"/>
    </row>
    <row r="787" spans="1:4" ht="12.75">
      <c r="A787" s="15"/>
      <c r="C787" s="16"/>
      <c r="D787" s="29"/>
    </row>
    <row r="788" spans="1:4" ht="12.75">
      <c r="A788" s="15"/>
      <c r="C788" s="16"/>
      <c r="D788" s="29"/>
    </row>
    <row r="789" spans="1:4" ht="12.75">
      <c r="A789" s="15"/>
      <c r="C789" s="16"/>
      <c r="D789" s="29"/>
    </row>
    <row r="790" spans="1:4" ht="12.75">
      <c r="A790" s="15"/>
      <c r="C790" s="16"/>
      <c r="D790" s="29"/>
    </row>
    <row r="791" spans="1:4" ht="12.75">
      <c r="A791" s="15"/>
      <c r="C791" s="16"/>
      <c r="D791" s="29"/>
    </row>
    <row r="792" spans="1:4" ht="12.75">
      <c r="A792" s="15"/>
      <c r="C792" s="16"/>
      <c r="D792" s="29"/>
    </row>
    <row r="793" spans="1:4" ht="12.75">
      <c r="A793" s="15"/>
      <c r="C793" s="16"/>
      <c r="D793" s="29"/>
    </row>
    <row r="794" spans="1:4" ht="12.75">
      <c r="A794" s="15"/>
      <c r="C794" s="16"/>
      <c r="D794" s="29"/>
    </row>
    <row r="795" spans="1:4" ht="12.75">
      <c r="A795" s="15"/>
      <c r="C795" s="16"/>
      <c r="D795" s="29"/>
    </row>
    <row r="796" spans="1:4" ht="12.75">
      <c r="A796" s="15"/>
      <c r="C796" s="16"/>
      <c r="D796" s="29"/>
    </row>
    <row r="797" spans="1:4" ht="12.75">
      <c r="A797" s="15"/>
      <c r="C797" s="16"/>
      <c r="D797" s="29"/>
    </row>
    <row r="798" spans="1:4" ht="12.75">
      <c r="A798" s="15"/>
      <c r="C798" s="16"/>
      <c r="D798" s="29"/>
    </row>
    <row r="799" spans="1:4" ht="12.75">
      <c r="A799" s="15"/>
      <c r="C799" s="16"/>
      <c r="D799" s="29"/>
    </row>
    <row r="800" spans="1:4" ht="12.75">
      <c r="A800" s="15"/>
      <c r="C800" s="16"/>
      <c r="D800" s="29"/>
    </row>
    <row r="801" spans="1:4" ht="12.75">
      <c r="A801" s="15"/>
      <c r="C801" s="16"/>
      <c r="D801" s="29"/>
    </row>
    <row r="802" spans="1:4" ht="12.75">
      <c r="A802" s="15"/>
      <c r="C802" s="16"/>
      <c r="D802" s="29"/>
    </row>
    <row r="803" spans="1:4" ht="12.75">
      <c r="A803" s="15"/>
      <c r="C803" s="16"/>
      <c r="D803" s="29"/>
    </row>
    <row r="804" spans="1:4" ht="12.75">
      <c r="A804" s="15"/>
      <c r="C804" s="16"/>
      <c r="D804" s="29"/>
    </row>
    <row r="805" spans="1:4" ht="12.75">
      <c r="A805" s="15"/>
      <c r="C805" s="16"/>
      <c r="D805" s="29"/>
    </row>
    <row r="806" spans="1:4" ht="12.75">
      <c r="A806" s="15"/>
      <c r="C806" s="16"/>
      <c r="D806" s="29"/>
    </row>
    <row r="807" spans="1:4" ht="12.75">
      <c r="A807" s="15"/>
      <c r="C807" s="16"/>
      <c r="D807" s="29"/>
    </row>
    <row r="808" spans="1:4" ht="12.75">
      <c r="A808" s="15"/>
      <c r="C808" s="16"/>
      <c r="D808" s="29"/>
    </row>
    <row r="809" spans="1:4" ht="12.75">
      <c r="A809" s="15"/>
      <c r="C809" s="16"/>
      <c r="D809" s="29"/>
    </row>
    <row r="810" spans="1:4" ht="12.75">
      <c r="A810" s="15"/>
      <c r="C810" s="16"/>
      <c r="D810" s="29"/>
    </row>
    <row r="811" spans="1:4" ht="12.75">
      <c r="A811" s="15"/>
      <c r="C811" s="16"/>
      <c r="D811" s="29"/>
    </row>
    <row r="812" spans="1:4" ht="12.75">
      <c r="A812" s="15"/>
      <c r="C812" s="16"/>
      <c r="D812" s="29"/>
    </row>
    <row r="813" spans="1:4" ht="12.75">
      <c r="A813" s="15"/>
      <c r="C813" s="16"/>
      <c r="D813" s="29"/>
    </row>
    <row r="814" spans="1:4" ht="12.75">
      <c r="A814" s="15"/>
      <c r="C814" s="16"/>
      <c r="D814" s="29"/>
    </row>
    <row r="815" spans="1:4" ht="12.75">
      <c r="A815" s="15"/>
      <c r="C815" s="16"/>
      <c r="D815" s="29"/>
    </row>
    <row r="816" spans="1:4" ht="12.75">
      <c r="A816" s="15"/>
      <c r="C816" s="16"/>
      <c r="D816" s="29"/>
    </row>
    <row r="817" spans="1:4" ht="12.75">
      <c r="A817" s="15"/>
      <c r="C817" s="16"/>
      <c r="D817" s="29"/>
    </row>
    <row r="818" spans="1:4" ht="12.75">
      <c r="A818" s="15"/>
      <c r="C818" s="16"/>
      <c r="D818" s="29"/>
    </row>
    <row r="819" spans="1:4" ht="12.75">
      <c r="A819" s="15"/>
      <c r="C819" s="16"/>
      <c r="D819" s="29"/>
    </row>
    <row r="820" spans="1:4" ht="12.75">
      <c r="A820" s="15"/>
      <c r="C820" s="16"/>
      <c r="D820" s="29"/>
    </row>
    <row r="821" spans="1:4" ht="12.75">
      <c r="A821" s="15"/>
      <c r="C821" s="16"/>
      <c r="D821" s="29"/>
    </row>
    <row r="822" spans="1:4" ht="12.75">
      <c r="A822" s="15"/>
      <c r="C822" s="16"/>
      <c r="D822" s="29"/>
    </row>
    <row r="823" spans="1:4" ht="12.75">
      <c r="A823" s="15"/>
      <c r="C823" s="16"/>
      <c r="D823" s="29"/>
    </row>
    <row r="824" spans="1:4" ht="12.75">
      <c r="A824" s="15"/>
      <c r="C824" s="16"/>
      <c r="D824" s="29"/>
    </row>
    <row r="825" spans="1:4" ht="12.75">
      <c r="A825" s="15"/>
      <c r="C825" s="16"/>
      <c r="D825" s="29"/>
    </row>
    <row r="826" spans="1:4" ht="12.75">
      <c r="A826" s="15"/>
      <c r="C826" s="16"/>
      <c r="D826" s="29"/>
    </row>
    <row r="827" spans="1:4" ht="12.75">
      <c r="A827" s="15"/>
      <c r="C827" s="16"/>
      <c r="D827" s="29"/>
    </row>
    <row r="828" spans="1:4" ht="12.75">
      <c r="A828" s="15"/>
      <c r="C828" s="16"/>
      <c r="D828" s="29"/>
    </row>
    <row r="829" spans="1:4" ht="12.75">
      <c r="A829" s="15"/>
      <c r="C829" s="16"/>
      <c r="D829" s="29"/>
    </row>
    <row r="830" spans="1:4" ht="12.75">
      <c r="A830" s="15"/>
      <c r="C830" s="16"/>
      <c r="D830" s="29"/>
    </row>
    <row r="831" spans="1:4" ht="12.75">
      <c r="A831" s="15"/>
      <c r="C831" s="16"/>
      <c r="D831" s="29"/>
    </row>
    <row r="832" spans="1:4" ht="12.75">
      <c r="A832" s="15"/>
      <c r="C832" s="16"/>
      <c r="D832" s="29"/>
    </row>
    <row r="833" spans="1:4" ht="12.75">
      <c r="A833" s="15"/>
      <c r="C833" s="16"/>
      <c r="D833" s="29"/>
    </row>
    <row r="834" spans="1:4" ht="12.75">
      <c r="A834" s="15"/>
      <c r="C834" s="16"/>
      <c r="D834" s="29"/>
    </row>
    <row r="835" spans="1:4" ht="12.75">
      <c r="A835" s="15"/>
      <c r="C835" s="16"/>
      <c r="D835" s="29"/>
    </row>
    <row r="836" spans="1:4" ht="12.75">
      <c r="A836" s="15"/>
      <c r="C836" s="16"/>
      <c r="D836" s="29"/>
    </row>
    <row r="837" spans="1:4" ht="12.75">
      <c r="A837" s="15"/>
      <c r="C837" s="16"/>
      <c r="D837" s="29"/>
    </row>
    <row r="838" spans="1:4" ht="12.75">
      <c r="A838" s="15"/>
      <c r="C838" s="16"/>
      <c r="D838" s="29"/>
    </row>
    <row r="839" spans="1:4" ht="12.75">
      <c r="A839" s="15"/>
      <c r="C839" s="16"/>
      <c r="D839" s="29"/>
    </row>
    <row r="840" spans="1:4" ht="12.75">
      <c r="A840" s="15"/>
      <c r="C840" s="16"/>
      <c r="D840" s="29"/>
    </row>
    <row r="841" spans="1:4" ht="12.75">
      <c r="A841" s="15"/>
      <c r="C841" s="16"/>
      <c r="D841" s="29"/>
    </row>
    <row r="842" spans="1:4" ht="12.75">
      <c r="A842" s="15"/>
      <c r="C842" s="16"/>
      <c r="D842" s="29"/>
    </row>
    <row r="843" spans="1:4" ht="12.75">
      <c r="A843" s="15"/>
      <c r="C843" s="16"/>
      <c r="D843" s="29"/>
    </row>
    <row r="844" spans="1:4" ht="12.75">
      <c r="A844" s="15"/>
      <c r="C844" s="16"/>
      <c r="D844" s="29"/>
    </row>
    <row r="845" spans="1:4" ht="12.75">
      <c r="A845" s="15"/>
      <c r="C845" s="16"/>
      <c r="D845" s="29"/>
    </row>
    <row r="846" spans="1:4" ht="12.75">
      <c r="A846" s="15"/>
      <c r="C846" s="16"/>
      <c r="D846" s="29"/>
    </row>
    <row r="847" spans="1:4" ht="12.75">
      <c r="A847" s="15"/>
      <c r="C847" s="16"/>
      <c r="D847" s="29"/>
    </row>
    <row r="848" spans="1:4" ht="12.75">
      <c r="A848" s="15"/>
      <c r="C848" s="16"/>
      <c r="D848" s="29"/>
    </row>
    <row r="849" spans="1:4" ht="12.75">
      <c r="A849" s="15"/>
      <c r="C849" s="16"/>
      <c r="D849" s="29"/>
    </row>
    <row r="850" spans="1:4" ht="12.75">
      <c r="A850" s="15"/>
      <c r="C850" s="16"/>
      <c r="D850" s="29"/>
    </row>
    <row r="851" spans="1:4" ht="12.75">
      <c r="A851" s="15"/>
      <c r="C851" s="16"/>
      <c r="D851" s="29"/>
    </row>
    <row r="852" spans="1:4" ht="12.75">
      <c r="A852" s="15"/>
      <c r="C852" s="16"/>
      <c r="D852" s="29"/>
    </row>
    <row r="853" spans="1:4" ht="12.75">
      <c r="A853" s="15"/>
      <c r="C853" s="16"/>
      <c r="D853" s="29"/>
    </row>
    <row r="854" spans="1:4" ht="12.75">
      <c r="A854" s="15"/>
      <c r="C854" s="16"/>
      <c r="D854" s="29"/>
    </row>
    <row r="855" spans="1:4" ht="12.75">
      <c r="A855" s="15"/>
      <c r="C855" s="16"/>
      <c r="D855" s="29"/>
    </row>
    <row r="856" spans="1:4" ht="12.75">
      <c r="A856" s="15"/>
      <c r="C856" s="16"/>
      <c r="D856" s="29"/>
    </row>
    <row r="857" spans="1:4" ht="12.75">
      <c r="A857" s="15"/>
      <c r="C857" s="16"/>
      <c r="D857" s="29"/>
    </row>
    <row r="858" spans="1:4" ht="12.75">
      <c r="A858" s="15"/>
      <c r="C858" s="16"/>
      <c r="D858" s="29"/>
    </row>
    <row r="859" spans="1:4" ht="12.75">
      <c r="A859" s="15"/>
      <c r="C859" s="16"/>
      <c r="D859" s="29"/>
    </row>
    <row r="860" spans="1:4" ht="12.75">
      <c r="A860" s="15"/>
      <c r="C860" s="16"/>
      <c r="D860" s="29"/>
    </row>
    <row r="861" spans="1:4" ht="12.75">
      <c r="A861" s="15"/>
      <c r="C861" s="16"/>
      <c r="D861" s="29"/>
    </row>
    <row r="862" spans="1:4" ht="12.75">
      <c r="A862" s="15"/>
      <c r="C862" s="16"/>
      <c r="D862" s="29"/>
    </row>
    <row r="863" spans="1:4" ht="12.75">
      <c r="A863" s="15"/>
      <c r="C863" s="16"/>
      <c r="D863" s="29"/>
    </row>
    <row r="864" spans="1:4" ht="12.75">
      <c r="A864" s="15"/>
      <c r="C864" s="16"/>
      <c r="D864" s="29"/>
    </row>
    <row r="865" spans="1:4" ht="12.75">
      <c r="A865" s="15"/>
      <c r="C865" s="16"/>
      <c r="D865" s="29"/>
    </row>
    <row r="866" spans="1:4" ht="12.75">
      <c r="A866" s="15"/>
      <c r="C866" s="16"/>
      <c r="D866" s="29"/>
    </row>
    <row r="867" spans="1:4" ht="12.75">
      <c r="A867" s="15"/>
      <c r="C867" s="16"/>
      <c r="D867" s="29"/>
    </row>
    <row r="868" spans="1:4" ht="12.75">
      <c r="A868" s="15"/>
      <c r="C868" s="16"/>
      <c r="D868" s="29"/>
    </row>
    <row r="869" spans="1:4" ht="12.75">
      <c r="A869" s="15"/>
      <c r="C869" s="16"/>
      <c r="D869" s="29"/>
    </row>
    <row r="870" spans="1:4" ht="12.75">
      <c r="A870" s="15"/>
      <c r="C870" s="16"/>
      <c r="D870" s="29"/>
    </row>
    <row r="871" spans="1:4" ht="12.75">
      <c r="A871" s="15"/>
      <c r="C871" s="16"/>
      <c r="D871" s="29"/>
    </row>
    <row r="872" spans="1:4" ht="12.75">
      <c r="A872" s="15"/>
      <c r="C872" s="16"/>
      <c r="D872" s="29"/>
    </row>
    <row r="873" spans="1:4" ht="12.75">
      <c r="A873" s="15"/>
      <c r="C873" s="16"/>
      <c r="D873" s="29"/>
    </row>
    <row r="874" spans="1:4" ht="12.75">
      <c r="A874" s="15"/>
      <c r="C874" s="16"/>
      <c r="D874" s="29"/>
    </row>
    <row r="875" spans="1:4" ht="12.75">
      <c r="A875" s="15"/>
      <c r="C875" s="16"/>
      <c r="D875" s="29"/>
    </row>
    <row r="876" spans="1:4" ht="12.75">
      <c r="A876" s="15"/>
      <c r="C876" s="16"/>
      <c r="D876" s="29"/>
    </row>
    <row r="877" spans="1:4" ht="12.75">
      <c r="A877" s="15"/>
      <c r="C877" s="16"/>
      <c r="D877" s="29"/>
    </row>
    <row r="878" spans="1:4" ht="12.75">
      <c r="A878" s="15"/>
      <c r="C878" s="16"/>
      <c r="D878" s="29"/>
    </row>
    <row r="879" spans="1:4" ht="12.75">
      <c r="A879" s="15"/>
      <c r="C879" s="16"/>
      <c r="D879" s="29"/>
    </row>
    <row r="880" spans="1:4" ht="12.75">
      <c r="A880" s="15"/>
      <c r="C880" s="16"/>
      <c r="D880" s="29"/>
    </row>
    <row r="881" spans="1:4" ht="12.75">
      <c r="A881" s="15"/>
      <c r="C881" s="16"/>
      <c r="D881" s="29"/>
    </row>
    <row r="882" spans="1:4" ht="12.75">
      <c r="A882" s="15"/>
      <c r="C882" s="16"/>
      <c r="D882" s="29"/>
    </row>
    <row r="883" spans="1:4" ht="12.75">
      <c r="A883" s="15"/>
      <c r="C883" s="16"/>
      <c r="D883" s="29"/>
    </row>
    <row r="884" spans="1:4" ht="12.75">
      <c r="A884" s="15"/>
      <c r="C884" s="16"/>
      <c r="D884" s="29"/>
    </row>
  </sheetData>
  <sheetProtection/>
  <mergeCells count="33">
    <mergeCell ref="A100:D100"/>
    <mergeCell ref="A4:D4"/>
    <mergeCell ref="A52:D52"/>
    <mergeCell ref="A66:D66"/>
    <mergeCell ref="A93:D93"/>
    <mergeCell ref="A3:D3"/>
    <mergeCell ref="A65:D65"/>
    <mergeCell ref="A120:D120"/>
    <mergeCell ref="A251:D251"/>
    <mergeCell ref="A225:D225"/>
    <mergeCell ref="A252:D252"/>
    <mergeCell ref="A226:D226"/>
    <mergeCell ref="A101:D101"/>
    <mergeCell ref="A121:D121"/>
    <mergeCell ref="A151:D151"/>
    <mergeCell ref="A232:D232"/>
    <mergeCell ref="A245:D245"/>
    <mergeCell ref="B365:C365"/>
    <mergeCell ref="B363:C363"/>
    <mergeCell ref="B364:C364"/>
    <mergeCell ref="A286:D286"/>
    <mergeCell ref="A287:D287"/>
    <mergeCell ref="A305:D305"/>
    <mergeCell ref="A325:D325"/>
    <mergeCell ref="A326:D326"/>
    <mergeCell ref="A335:D335"/>
    <mergeCell ref="A317:D317"/>
    <mergeCell ref="A351:D351"/>
    <mergeCell ref="A318:D318"/>
    <mergeCell ref="A218:D218"/>
    <mergeCell ref="A275:D275"/>
    <mergeCell ref="A344:D344"/>
    <mergeCell ref="A350:D350"/>
  </mergeCells>
  <hyperlinks>
    <hyperlink ref="B16" r:id="rId1" display="http://icomp.pl/produkty.php?n=TELEFON+PANASONIC+KX-TG2511PDM+SZARY&amp;sid=v15_telefony_stacjonarne-138"/>
  </hyperlink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2"/>
  <headerFooter alignWithMargins="0">
    <oddFooter>&amp;CStrona &amp;P z &amp;N</oddFooter>
  </headerFooter>
  <rowBreaks count="3" manualBreakCount="3">
    <brk id="64" max="3" man="1"/>
    <brk id="180" max="3" man="1"/>
    <brk id="28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5.8515625" style="48" customWidth="1"/>
    <col min="2" max="2" width="42.421875" style="0" customWidth="1"/>
    <col min="3" max="5" width="20.140625" style="38" customWidth="1"/>
    <col min="6" max="6" width="18.28125" style="0" customWidth="1"/>
  </cols>
  <sheetData>
    <row r="1" spans="2:5" ht="16.5">
      <c r="B1" s="5" t="s">
        <v>25</v>
      </c>
      <c r="D1" s="39"/>
      <c r="E1" s="39"/>
    </row>
    <row r="2" ht="16.5">
      <c r="B2" s="5"/>
    </row>
    <row r="3" spans="2:5" ht="12.75" customHeight="1">
      <c r="B3" s="336" t="s">
        <v>51</v>
      </c>
      <c r="C3" s="336"/>
      <c r="D3" s="336"/>
      <c r="E3"/>
    </row>
    <row r="4" spans="1:5" ht="26.25">
      <c r="A4" s="228" t="s">
        <v>14</v>
      </c>
      <c r="B4" s="228" t="s">
        <v>12</v>
      </c>
      <c r="C4" s="220" t="s">
        <v>23</v>
      </c>
      <c r="D4" s="220" t="s">
        <v>11</v>
      </c>
      <c r="E4" s="220" t="s">
        <v>957</v>
      </c>
    </row>
    <row r="5" spans="1:6" ht="26.25" customHeight="1">
      <c r="A5" s="136">
        <v>1</v>
      </c>
      <c r="B5" s="53" t="s">
        <v>52</v>
      </c>
      <c r="C5" s="23">
        <v>9944999.1</v>
      </c>
      <c r="D5" s="304"/>
      <c r="E5" s="315">
        <v>824615.51</v>
      </c>
      <c r="F5" s="305"/>
    </row>
    <row r="6" spans="1:5" s="4" customFormat="1" ht="26.25" customHeight="1">
      <c r="A6" s="10">
        <v>2</v>
      </c>
      <c r="B6" s="1" t="s">
        <v>53</v>
      </c>
      <c r="C6" s="23">
        <v>49976.61</v>
      </c>
      <c r="D6" s="23"/>
      <c r="E6" s="23"/>
    </row>
    <row r="7" spans="1:5" s="4" customFormat="1" ht="26.25" customHeight="1">
      <c r="A7" s="136">
        <v>3</v>
      </c>
      <c r="B7" s="53" t="s">
        <v>54</v>
      </c>
      <c r="C7" s="41">
        <v>1014688.83</v>
      </c>
      <c r="D7" s="23">
        <v>594734.6</v>
      </c>
      <c r="E7" s="23"/>
    </row>
    <row r="8" spans="1:5" s="4" customFormat="1" ht="26.25" customHeight="1">
      <c r="A8" s="10">
        <v>4</v>
      </c>
      <c r="B8" s="58" t="s">
        <v>55</v>
      </c>
      <c r="C8" s="42">
        <f>1360547.87+31456.95</f>
        <v>1392004.82</v>
      </c>
      <c r="D8" s="42">
        <v>20170.7</v>
      </c>
      <c r="E8" s="42">
        <v>101144.75</v>
      </c>
    </row>
    <row r="9" spans="1:5" s="4" customFormat="1" ht="26.25" customHeight="1">
      <c r="A9" s="136">
        <v>5</v>
      </c>
      <c r="B9" s="53" t="s">
        <v>56</v>
      </c>
      <c r="C9" s="42">
        <v>250845.97</v>
      </c>
      <c r="D9" s="258">
        <v>17441.38</v>
      </c>
      <c r="E9" s="69"/>
    </row>
    <row r="10" spans="1:5" s="4" customFormat="1" ht="26.25" customHeight="1">
      <c r="A10" s="10">
        <v>6</v>
      </c>
      <c r="B10" s="1" t="s">
        <v>57</v>
      </c>
      <c r="C10" s="45">
        <v>821279.77</v>
      </c>
      <c r="D10" s="46">
        <v>20168.25</v>
      </c>
      <c r="E10" s="46"/>
    </row>
    <row r="11" spans="1:5" s="4" customFormat="1" ht="26.25" customHeight="1">
      <c r="A11" s="136">
        <v>7</v>
      </c>
      <c r="B11" s="1" t="s">
        <v>58</v>
      </c>
      <c r="C11" s="23">
        <v>1182411.9</v>
      </c>
      <c r="D11" s="23">
        <v>90423.99</v>
      </c>
      <c r="E11" s="23">
        <v>88000</v>
      </c>
    </row>
    <row r="12" spans="1:6" s="4" customFormat="1" ht="26.25" customHeight="1">
      <c r="A12" s="136">
        <v>8</v>
      </c>
      <c r="B12" s="1" t="s">
        <v>59</v>
      </c>
      <c r="C12" s="168">
        <v>242460.87</v>
      </c>
      <c r="D12" s="23"/>
      <c r="E12" s="23"/>
      <c r="F12" s="145"/>
    </row>
    <row r="13" spans="1:5" ht="26.25" customHeight="1">
      <c r="A13" s="10">
        <v>9</v>
      </c>
      <c r="B13" s="1" t="s">
        <v>667</v>
      </c>
      <c r="C13" s="23">
        <f>35963.66+1699.99</f>
        <v>37663.65</v>
      </c>
      <c r="D13" s="23"/>
      <c r="E13" s="23"/>
    </row>
    <row r="14" spans="1:5" ht="26.25" customHeight="1">
      <c r="A14" s="10">
        <v>10</v>
      </c>
      <c r="B14" s="1" t="s">
        <v>714</v>
      </c>
      <c r="C14" s="23">
        <f>159636.93+5718</f>
        <v>165354.93</v>
      </c>
      <c r="D14" s="23"/>
      <c r="E14" s="23"/>
    </row>
    <row r="15" spans="1:5" ht="18" customHeight="1">
      <c r="A15" s="47"/>
      <c r="B15" s="11" t="s">
        <v>13</v>
      </c>
      <c r="C15" s="43">
        <f>SUM(C5:C14)</f>
        <v>15101686.45</v>
      </c>
      <c r="D15" s="43">
        <f>SUM(D5:D14)</f>
        <v>742938.9199999999</v>
      </c>
      <c r="E15" s="43">
        <f>SUM(E5:E14)</f>
        <v>1013760.26</v>
      </c>
    </row>
    <row r="16" spans="2:5" ht="12.75">
      <c r="B16" s="4"/>
      <c r="C16" s="44"/>
      <c r="D16" s="44"/>
      <c r="E16" s="44"/>
    </row>
    <row r="17" spans="2:5" ht="12.75">
      <c r="B17" s="4"/>
      <c r="C17" s="44"/>
      <c r="D17" s="44"/>
      <c r="E17" s="44"/>
    </row>
    <row r="18" spans="2:5" ht="12.75">
      <c r="B18" s="4"/>
      <c r="C18" s="44"/>
      <c r="D18" s="44"/>
      <c r="E18" s="44"/>
    </row>
    <row r="19" spans="2:5" ht="12.75">
      <c r="B19" s="4"/>
      <c r="C19" s="44"/>
      <c r="D19" s="44"/>
      <c r="E19" s="44"/>
    </row>
    <row r="20" spans="2:5" ht="12.75">
      <c r="B20" s="4"/>
      <c r="C20" s="44"/>
      <c r="D20" s="44"/>
      <c r="E20" s="44"/>
    </row>
    <row r="21" spans="2:5" ht="12.75">
      <c r="B21" s="4"/>
      <c r="C21" s="44"/>
      <c r="D21" s="44"/>
      <c r="E21" s="44"/>
    </row>
    <row r="22" spans="2:5" ht="12.75">
      <c r="B22" s="4"/>
      <c r="C22" s="44"/>
      <c r="D22" s="44"/>
      <c r="E22" s="44"/>
    </row>
    <row r="23" spans="2:5" ht="12.75">
      <c r="B23" s="4"/>
      <c r="C23" s="44"/>
      <c r="D23" s="44"/>
      <c r="E23" s="44"/>
    </row>
    <row r="24" spans="2:5" ht="12.75">
      <c r="B24" s="4"/>
      <c r="C24" s="44"/>
      <c r="D24" s="44"/>
      <c r="E24" s="44"/>
    </row>
    <row r="25" spans="2:5" ht="12.75">
      <c r="B25" s="4"/>
      <c r="C25" s="44"/>
      <c r="D25" s="44"/>
      <c r="E25" s="44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3">
      <selection activeCell="I15" sqref="I15"/>
    </sheetView>
  </sheetViews>
  <sheetFormatPr defaultColWidth="9.140625" defaultRowHeight="12.75"/>
  <cols>
    <col min="1" max="1" width="4.140625" style="48" customWidth="1"/>
    <col min="2" max="2" width="53.28125" style="0" customWidth="1"/>
    <col min="3" max="3" width="37.57421875" style="0" customWidth="1"/>
  </cols>
  <sheetData>
    <row r="1" spans="2:3" ht="15" customHeight="1">
      <c r="B1" s="14" t="s">
        <v>269</v>
      </c>
      <c r="C1" s="49"/>
    </row>
    <row r="2" ht="12.75">
      <c r="B2" s="14"/>
    </row>
    <row r="3" spans="1:4" ht="69" customHeight="1">
      <c r="A3" s="337" t="s">
        <v>93</v>
      </c>
      <c r="B3" s="337"/>
      <c r="C3" s="337"/>
      <c r="D3" s="51"/>
    </row>
    <row r="4" spans="1:4" ht="9" customHeight="1">
      <c r="A4" s="50"/>
      <c r="B4" s="50"/>
      <c r="C4" s="50"/>
      <c r="D4" s="51"/>
    </row>
    <row r="6" spans="1:3" ht="30.75" customHeight="1">
      <c r="A6" s="229" t="s">
        <v>14</v>
      </c>
      <c r="B6" s="229" t="s">
        <v>21</v>
      </c>
      <c r="C6" s="230" t="s">
        <v>22</v>
      </c>
    </row>
    <row r="7" spans="1:3" ht="17.25" customHeight="1">
      <c r="A7" s="338" t="s">
        <v>86</v>
      </c>
      <c r="B7" s="339"/>
      <c r="C7" s="340"/>
    </row>
    <row r="8" spans="1:3" ht="18" customHeight="1">
      <c r="A8" s="47">
        <v>1</v>
      </c>
      <c r="B8" s="119" t="s">
        <v>268</v>
      </c>
      <c r="C8" s="133" t="s">
        <v>548</v>
      </c>
    </row>
    <row r="9" spans="1:3" ht="17.25" customHeight="1">
      <c r="A9" s="338" t="s">
        <v>330</v>
      </c>
      <c r="B9" s="339"/>
      <c r="C9" s="340"/>
    </row>
    <row r="10" spans="1:3" ht="18.75" customHeight="1">
      <c r="A10" s="155" t="s">
        <v>154</v>
      </c>
      <c r="B10" s="269" t="s">
        <v>187</v>
      </c>
      <c r="C10" s="270" t="s">
        <v>924</v>
      </c>
    </row>
    <row r="11" spans="1:3" ht="18.75" customHeight="1">
      <c r="A11" s="155" t="s">
        <v>155</v>
      </c>
      <c r="B11" s="269" t="s">
        <v>331</v>
      </c>
      <c r="C11" s="270" t="s">
        <v>924</v>
      </c>
    </row>
    <row r="12" spans="1:3" ht="18.75" customHeight="1">
      <c r="A12" s="155" t="s">
        <v>156</v>
      </c>
      <c r="B12" s="269" t="s">
        <v>332</v>
      </c>
      <c r="C12" s="270" t="s">
        <v>924</v>
      </c>
    </row>
    <row r="13" spans="1:3" ht="18.75" customHeight="1">
      <c r="A13" s="155" t="s">
        <v>157</v>
      </c>
      <c r="B13" s="269" t="s">
        <v>174</v>
      </c>
      <c r="C13" s="270" t="s">
        <v>333</v>
      </c>
    </row>
    <row r="14" spans="1:3" ht="18.75" customHeight="1">
      <c r="A14" s="155" t="s">
        <v>158</v>
      </c>
      <c r="B14" s="269" t="s">
        <v>334</v>
      </c>
      <c r="C14" s="270" t="s">
        <v>924</v>
      </c>
    </row>
    <row r="15" spans="1:3" ht="18.75" customHeight="1">
      <c r="A15" s="155" t="s">
        <v>128</v>
      </c>
      <c r="B15" s="269" t="s">
        <v>189</v>
      </c>
      <c r="C15" s="270" t="s">
        <v>333</v>
      </c>
    </row>
    <row r="16" spans="1:3" ht="18.75" customHeight="1">
      <c r="A16" s="155" t="s">
        <v>129</v>
      </c>
      <c r="B16" s="269" t="s">
        <v>277</v>
      </c>
      <c r="C16" s="270" t="s">
        <v>925</v>
      </c>
    </row>
    <row r="17" spans="1:3" ht="17.25" customHeight="1">
      <c r="A17" s="338" t="s">
        <v>830</v>
      </c>
      <c r="B17" s="339"/>
      <c r="C17" s="340"/>
    </row>
    <row r="18" spans="1:3" ht="18" customHeight="1">
      <c r="A18" s="47">
        <v>1</v>
      </c>
      <c r="B18" s="119" t="s">
        <v>715</v>
      </c>
      <c r="C18" s="133" t="s">
        <v>716</v>
      </c>
    </row>
  </sheetData>
  <sheetProtection/>
  <mergeCells count="4">
    <mergeCell ref="A3:C3"/>
    <mergeCell ref="A7:C7"/>
    <mergeCell ref="A9:C9"/>
    <mergeCell ref="A17:C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1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33.7109375" style="0" customWidth="1"/>
    <col min="2" max="2" width="44.28125" style="0" customWidth="1"/>
    <col min="3" max="3" width="26.00390625" style="0" customWidth="1"/>
    <col min="4" max="4" width="28.57421875" style="0" customWidth="1"/>
    <col min="5" max="5" width="32.57421875" style="0" customWidth="1"/>
  </cols>
  <sheetData>
    <row r="4" spans="1:5" ht="19.5" customHeight="1">
      <c r="A4" s="341" t="s">
        <v>759</v>
      </c>
      <c r="B4" s="341"/>
      <c r="C4" s="341"/>
      <c r="D4" s="341"/>
      <c r="E4" s="341"/>
    </row>
    <row r="6" spans="1:5" ht="23.25" customHeight="1">
      <c r="A6" s="207" t="s">
        <v>760</v>
      </c>
      <c r="B6" s="207" t="s">
        <v>761</v>
      </c>
      <c r="C6" s="207" t="s">
        <v>7</v>
      </c>
      <c r="D6" s="309" t="s">
        <v>955</v>
      </c>
      <c r="E6" s="309" t="s">
        <v>956</v>
      </c>
    </row>
    <row r="7" spans="1:5" ht="38.25" customHeight="1">
      <c r="A7" s="306" t="s">
        <v>757</v>
      </c>
      <c r="B7" s="307" t="s">
        <v>762</v>
      </c>
      <c r="C7" s="308">
        <v>891131670</v>
      </c>
      <c r="D7" s="310">
        <v>20</v>
      </c>
      <c r="E7" s="310">
        <v>12</v>
      </c>
    </row>
    <row r="8" spans="1:5" ht="38.25" customHeight="1">
      <c r="A8" s="306" t="s">
        <v>758</v>
      </c>
      <c r="B8" s="307" t="s">
        <v>763</v>
      </c>
      <c r="C8" s="308">
        <v>891310160</v>
      </c>
      <c r="D8" s="310">
        <v>30</v>
      </c>
      <c r="E8" s="310">
        <v>40</v>
      </c>
    </row>
    <row r="9" spans="1:5" ht="38.25" customHeight="1">
      <c r="A9" s="306" t="s">
        <v>183</v>
      </c>
      <c r="B9" s="307" t="s">
        <v>764</v>
      </c>
      <c r="C9" s="308">
        <v>891308222</v>
      </c>
      <c r="D9" s="310">
        <v>23</v>
      </c>
      <c r="E9" s="310">
        <v>25</v>
      </c>
    </row>
    <row r="10" spans="1:5" ht="38.25" customHeight="1">
      <c r="A10" s="306" t="s">
        <v>186</v>
      </c>
      <c r="B10" s="307" t="s">
        <v>765</v>
      </c>
      <c r="C10" s="308">
        <v>891243103</v>
      </c>
      <c r="D10" s="310">
        <v>16</v>
      </c>
      <c r="E10" s="310">
        <v>10</v>
      </c>
    </row>
    <row r="11" spans="1:5" ht="38.25" customHeight="1">
      <c r="A11" s="306" t="s">
        <v>756</v>
      </c>
      <c r="B11" s="307" t="s">
        <v>766</v>
      </c>
      <c r="C11" s="308">
        <v>891448348</v>
      </c>
      <c r="D11" s="310">
        <v>17</v>
      </c>
      <c r="E11" s="310">
        <v>20</v>
      </c>
    </row>
    <row r="12" spans="1:4" ht="14.25">
      <c r="A12" s="206"/>
      <c r="B12" s="206"/>
      <c r="C12" s="206"/>
      <c r="D12" s="208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8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1.28125" style="0" customWidth="1"/>
    <col min="2" max="2" width="13.57421875" style="0" customWidth="1"/>
    <col min="3" max="4" width="24.28125" style="0" customWidth="1"/>
    <col min="5" max="5" width="30.7109375" style="0" customWidth="1"/>
    <col min="6" max="6" width="90.140625" style="0" customWidth="1"/>
    <col min="7" max="7" width="40.28125" style="0" customWidth="1"/>
  </cols>
  <sheetData>
    <row r="1" ht="13.5" thickBot="1"/>
    <row r="2" spans="1:7" ht="13.5" thickBot="1">
      <c r="A2" s="31" t="s">
        <v>767</v>
      </c>
      <c r="B2" s="31"/>
      <c r="C2" s="32"/>
      <c r="D2" s="358" t="s">
        <v>985</v>
      </c>
      <c r="E2" s="359"/>
      <c r="F2" s="210"/>
      <c r="G2" s="211"/>
    </row>
    <row r="4" spans="1:6" ht="12.75">
      <c r="A4" s="219" t="s">
        <v>768</v>
      </c>
      <c r="B4" s="219" t="s">
        <v>783</v>
      </c>
      <c r="C4" s="219" t="s">
        <v>769</v>
      </c>
      <c r="D4" s="219" t="s">
        <v>775</v>
      </c>
      <c r="E4" s="219" t="s">
        <v>776</v>
      </c>
      <c r="F4" s="220" t="s">
        <v>777</v>
      </c>
    </row>
    <row r="5" spans="1:6" ht="12.75">
      <c r="A5" s="342">
        <v>2020</v>
      </c>
      <c r="B5" s="343"/>
      <c r="C5" s="343"/>
      <c r="D5" s="343"/>
      <c r="E5" s="343"/>
      <c r="F5" s="344"/>
    </row>
    <row r="6" spans="1:6" ht="21.75" customHeight="1">
      <c r="A6" s="345" t="s">
        <v>771</v>
      </c>
      <c r="B6" s="345">
        <v>9</v>
      </c>
      <c r="C6" s="302">
        <v>482.16</v>
      </c>
      <c r="D6" s="216">
        <v>44165</v>
      </c>
      <c r="E6" s="217" t="s">
        <v>782</v>
      </c>
      <c r="F6" s="218" t="s">
        <v>786</v>
      </c>
    </row>
    <row r="7" spans="1:6" ht="21.75" customHeight="1">
      <c r="A7" s="346"/>
      <c r="B7" s="346"/>
      <c r="C7" s="302">
        <v>964.32</v>
      </c>
      <c r="D7" s="216">
        <v>44165</v>
      </c>
      <c r="E7" s="217" t="s">
        <v>782</v>
      </c>
      <c r="F7" s="218" t="s">
        <v>786</v>
      </c>
    </row>
    <row r="8" spans="1:6" ht="21.75" customHeight="1">
      <c r="A8" s="346"/>
      <c r="B8" s="346"/>
      <c r="C8" s="302">
        <v>964.32</v>
      </c>
      <c r="D8" s="216">
        <v>44165</v>
      </c>
      <c r="E8" s="217" t="s">
        <v>782</v>
      </c>
      <c r="F8" s="218" t="s">
        <v>786</v>
      </c>
    </row>
    <row r="9" spans="1:6" ht="21.75" customHeight="1">
      <c r="A9" s="346"/>
      <c r="B9" s="346"/>
      <c r="C9" s="302">
        <v>482.16</v>
      </c>
      <c r="D9" s="216">
        <v>44165</v>
      </c>
      <c r="E9" s="217" t="s">
        <v>782</v>
      </c>
      <c r="F9" s="218" t="s">
        <v>786</v>
      </c>
    </row>
    <row r="10" spans="1:6" ht="21.75" customHeight="1">
      <c r="A10" s="346"/>
      <c r="B10" s="346"/>
      <c r="C10" s="302">
        <v>482.16</v>
      </c>
      <c r="D10" s="216">
        <v>44169</v>
      </c>
      <c r="E10" s="217" t="s">
        <v>782</v>
      </c>
      <c r="F10" s="218" t="s">
        <v>786</v>
      </c>
    </row>
    <row r="11" spans="1:6" ht="21.75" customHeight="1">
      <c r="A11" s="346"/>
      <c r="B11" s="346"/>
      <c r="C11" s="302">
        <v>482.16</v>
      </c>
      <c r="D11" s="216">
        <v>44169</v>
      </c>
      <c r="E11" s="217" t="s">
        <v>782</v>
      </c>
      <c r="F11" s="218" t="s">
        <v>786</v>
      </c>
    </row>
    <row r="12" spans="1:6" ht="21.75" customHeight="1">
      <c r="A12" s="346"/>
      <c r="B12" s="346"/>
      <c r="C12" s="302">
        <v>482.16</v>
      </c>
      <c r="D12" s="216">
        <v>44169</v>
      </c>
      <c r="E12" s="217" t="s">
        <v>782</v>
      </c>
      <c r="F12" s="218" t="s">
        <v>786</v>
      </c>
    </row>
    <row r="13" spans="1:6" ht="21.75" customHeight="1">
      <c r="A13" s="346"/>
      <c r="B13" s="346"/>
      <c r="C13" s="302">
        <v>1928.64</v>
      </c>
      <c r="D13" s="216">
        <v>44169</v>
      </c>
      <c r="E13" s="217" t="s">
        <v>782</v>
      </c>
      <c r="F13" s="218" t="s">
        <v>786</v>
      </c>
    </row>
    <row r="14" spans="1:6" ht="21.75" customHeight="1">
      <c r="A14" s="347"/>
      <c r="B14" s="347"/>
      <c r="C14" s="302">
        <v>350.55</v>
      </c>
      <c r="D14" s="216">
        <v>44169</v>
      </c>
      <c r="E14" s="217" t="s">
        <v>782</v>
      </c>
      <c r="F14" s="218" t="s">
        <v>786</v>
      </c>
    </row>
    <row r="15" spans="1:6" ht="21.75" customHeight="1">
      <c r="A15" s="217" t="s">
        <v>770</v>
      </c>
      <c r="B15" s="217">
        <v>1</v>
      </c>
      <c r="C15" s="302">
        <v>1433.79</v>
      </c>
      <c r="D15" s="216">
        <v>44170</v>
      </c>
      <c r="E15" s="217" t="s">
        <v>782</v>
      </c>
      <c r="F15" s="218" t="s">
        <v>787</v>
      </c>
    </row>
    <row r="16" spans="1:6" ht="24.75" customHeight="1">
      <c r="A16" s="217" t="s">
        <v>772</v>
      </c>
      <c r="B16" s="217">
        <v>1</v>
      </c>
      <c r="C16" s="302">
        <v>4979.04</v>
      </c>
      <c r="D16" s="216">
        <v>43887</v>
      </c>
      <c r="E16" s="217" t="s">
        <v>782</v>
      </c>
      <c r="F16" s="218" t="s">
        <v>788</v>
      </c>
    </row>
    <row r="17" spans="1:6" ht="24.75" customHeight="1">
      <c r="A17" s="348" t="s">
        <v>789</v>
      </c>
      <c r="B17" s="348">
        <v>4</v>
      </c>
      <c r="C17" s="302">
        <v>17820.24</v>
      </c>
      <c r="D17" s="216">
        <v>43887</v>
      </c>
      <c r="E17" s="217" t="s">
        <v>782</v>
      </c>
      <c r="F17" s="147" t="s">
        <v>790</v>
      </c>
    </row>
    <row r="18" spans="1:6" ht="24.75" customHeight="1">
      <c r="A18" s="349"/>
      <c r="B18" s="349"/>
      <c r="C18" s="302">
        <v>9034.25</v>
      </c>
      <c r="D18" s="216">
        <v>43992</v>
      </c>
      <c r="E18" s="217" t="s">
        <v>54</v>
      </c>
      <c r="F18" s="218" t="s">
        <v>791</v>
      </c>
    </row>
    <row r="19" spans="1:6" ht="24.75" customHeight="1">
      <c r="A19" s="349"/>
      <c r="B19" s="349"/>
      <c r="C19" s="302">
        <v>12065.85</v>
      </c>
      <c r="D19" s="216">
        <v>44118</v>
      </c>
      <c r="E19" s="217" t="s">
        <v>782</v>
      </c>
      <c r="F19" s="147" t="s">
        <v>792</v>
      </c>
    </row>
    <row r="20" spans="1:6" ht="24.75" customHeight="1">
      <c r="A20" s="350"/>
      <c r="B20" s="350"/>
      <c r="C20" s="302">
        <v>4172.36</v>
      </c>
      <c r="D20" s="216">
        <v>44154</v>
      </c>
      <c r="E20" s="217" t="s">
        <v>782</v>
      </c>
      <c r="F20" s="147" t="s">
        <v>790</v>
      </c>
    </row>
    <row r="21" spans="1:6" ht="12.75">
      <c r="A21" s="224" t="s">
        <v>773</v>
      </c>
      <c r="B21" s="219">
        <f>B17+B16+B15+B6</f>
        <v>15</v>
      </c>
      <c r="C21" s="223">
        <f>SUM(C6:C20)</f>
        <v>56124.159999999996</v>
      </c>
      <c r="D21" s="221"/>
      <c r="E21" s="221"/>
      <c r="F21" s="222"/>
    </row>
    <row r="22" spans="1:6" ht="12.75">
      <c r="A22" s="342">
        <v>2021</v>
      </c>
      <c r="B22" s="343"/>
      <c r="C22" s="343"/>
      <c r="D22" s="343"/>
      <c r="E22" s="343"/>
      <c r="F22" s="344"/>
    </row>
    <row r="23" spans="1:6" ht="22.5" customHeight="1">
      <c r="A23" s="348" t="s">
        <v>771</v>
      </c>
      <c r="B23" s="345">
        <v>8</v>
      </c>
      <c r="C23" s="302">
        <v>512.3</v>
      </c>
      <c r="D23" s="216">
        <v>44253</v>
      </c>
      <c r="E23" s="217" t="s">
        <v>782</v>
      </c>
      <c r="F23" s="147" t="s">
        <v>793</v>
      </c>
    </row>
    <row r="24" spans="1:6" ht="22.5" customHeight="1">
      <c r="A24" s="349"/>
      <c r="B24" s="346"/>
      <c r="C24" s="302">
        <v>512.3</v>
      </c>
      <c r="D24" s="216">
        <v>44286</v>
      </c>
      <c r="E24" s="217" t="s">
        <v>782</v>
      </c>
      <c r="F24" s="147" t="s">
        <v>793</v>
      </c>
    </row>
    <row r="25" spans="1:6" ht="22.5" customHeight="1">
      <c r="A25" s="349"/>
      <c r="B25" s="346"/>
      <c r="C25" s="302">
        <v>512.3</v>
      </c>
      <c r="D25" s="216">
        <v>44342</v>
      </c>
      <c r="E25" s="217" t="s">
        <v>782</v>
      </c>
      <c r="F25" s="147" t="s">
        <v>793</v>
      </c>
    </row>
    <row r="26" spans="1:6" ht="22.5" customHeight="1">
      <c r="A26" s="349"/>
      <c r="B26" s="346"/>
      <c r="C26" s="302">
        <v>1024.59</v>
      </c>
      <c r="D26" s="216">
        <v>44385</v>
      </c>
      <c r="E26" s="217" t="s">
        <v>782</v>
      </c>
      <c r="F26" s="147" t="s">
        <v>793</v>
      </c>
    </row>
    <row r="27" spans="1:6" ht="22.5" customHeight="1">
      <c r="A27" s="349"/>
      <c r="B27" s="346"/>
      <c r="C27" s="302">
        <v>1024.6</v>
      </c>
      <c r="D27" s="216">
        <v>44446</v>
      </c>
      <c r="E27" s="217" t="s">
        <v>782</v>
      </c>
      <c r="F27" s="147" t="s">
        <v>793</v>
      </c>
    </row>
    <row r="28" spans="1:6" ht="22.5" customHeight="1">
      <c r="A28" s="349"/>
      <c r="B28" s="346"/>
      <c r="C28" s="302">
        <v>526.68</v>
      </c>
      <c r="D28" s="216">
        <v>44446</v>
      </c>
      <c r="E28" s="217" t="s">
        <v>782</v>
      </c>
      <c r="F28" s="147" t="s">
        <v>793</v>
      </c>
    </row>
    <row r="29" spans="1:6" ht="22.5" customHeight="1">
      <c r="A29" s="349"/>
      <c r="B29" s="346"/>
      <c r="C29" s="302">
        <v>223.74</v>
      </c>
      <c r="D29" s="216">
        <v>44474</v>
      </c>
      <c r="E29" s="217" t="s">
        <v>782</v>
      </c>
      <c r="F29" s="147" t="s">
        <v>793</v>
      </c>
    </row>
    <row r="30" spans="1:6" ht="22.5" customHeight="1">
      <c r="A30" s="350"/>
      <c r="B30" s="347"/>
      <c r="C30" s="302">
        <v>568.76</v>
      </c>
      <c r="D30" s="216">
        <v>44540</v>
      </c>
      <c r="E30" s="217" t="s">
        <v>782</v>
      </c>
      <c r="F30" s="147" t="s">
        <v>793</v>
      </c>
    </row>
    <row r="31" spans="1:6" ht="21" customHeight="1">
      <c r="A31" s="348" t="s">
        <v>770</v>
      </c>
      <c r="B31" s="348">
        <v>2</v>
      </c>
      <c r="C31" s="302">
        <v>1000</v>
      </c>
      <c r="D31" s="216">
        <v>44467</v>
      </c>
      <c r="E31" s="217" t="s">
        <v>59</v>
      </c>
      <c r="F31" s="218" t="s">
        <v>794</v>
      </c>
    </row>
    <row r="32" spans="1:6" ht="21" customHeight="1">
      <c r="A32" s="350"/>
      <c r="B32" s="350"/>
      <c r="C32" s="302">
        <v>800</v>
      </c>
      <c r="D32" s="216">
        <v>44475</v>
      </c>
      <c r="E32" s="217" t="s">
        <v>59</v>
      </c>
      <c r="F32" s="218" t="s">
        <v>794</v>
      </c>
    </row>
    <row r="33" spans="1:6" ht="36" customHeight="1">
      <c r="A33" s="205" t="s">
        <v>814</v>
      </c>
      <c r="B33" s="205">
        <v>1</v>
      </c>
      <c r="C33" s="302">
        <v>620</v>
      </c>
      <c r="D33" s="216">
        <v>44722</v>
      </c>
      <c r="E33" s="217" t="s">
        <v>59</v>
      </c>
      <c r="F33" s="218" t="s">
        <v>813</v>
      </c>
    </row>
    <row r="34" spans="1:6" ht="21" customHeight="1">
      <c r="A34" s="345" t="s">
        <v>789</v>
      </c>
      <c r="B34" s="345">
        <v>5</v>
      </c>
      <c r="C34" s="302">
        <v>1620</v>
      </c>
      <c r="D34" s="216">
        <v>44214</v>
      </c>
      <c r="E34" s="217" t="s">
        <v>781</v>
      </c>
      <c r="F34" s="218" t="s">
        <v>795</v>
      </c>
    </row>
    <row r="35" spans="1:6" ht="29.25" customHeight="1">
      <c r="A35" s="346"/>
      <c r="B35" s="346"/>
      <c r="C35" s="302">
        <v>2252.34</v>
      </c>
      <c r="D35" s="216">
        <v>44231</v>
      </c>
      <c r="E35" s="217" t="s">
        <v>800</v>
      </c>
      <c r="F35" s="218" t="s">
        <v>796</v>
      </c>
    </row>
    <row r="36" spans="1:6" ht="29.25" customHeight="1">
      <c r="A36" s="346"/>
      <c r="B36" s="346"/>
      <c r="C36" s="302">
        <v>2500</v>
      </c>
      <c r="D36" s="216">
        <v>44235</v>
      </c>
      <c r="E36" s="217" t="s">
        <v>785</v>
      </c>
      <c r="F36" s="218" t="s">
        <v>799</v>
      </c>
    </row>
    <row r="37" spans="1:6" ht="29.25" customHeight="1">
      <c r="A37" s="346"/>
      <c r="B37" s="346"/>
      <c r="C37" s="302">
        <v>32212.9</v>
      </c>
      <c r="D37" s="216">
        <v>44251</v>
      </c>
      <c r="E37" s="217" t="s">
        <v>800</v>
      </c>
      <c r="F37" s="218" t="s">
        <v>797</v>
      </c>
    </row>
    <row r="38" spans="1:6" ht="29.25" customHeight="1">
      <c r="A38" s="347"/>
      <c r="B38" s="347"/>
      <c r="C38" s="302">
        <v>6000</v>
      </c>
      <c r="D38" s="216">
        <v>44329</v>
      </c>
      <c r="E38" s="217" t="s">
        <v>800</v>
      </c>
      <c r="F38" s="218" t="s">
        <v>798</v>
      </c>
    </row>
    <row r="39" spans="1:6" ht="12.75">
      <c r="A39" s="224" t="s">
        <v>778</v>
      </c>
      <c r="B39" s="219">
        <f>B34+B31+B23</f>
        <v>15</v>
      </c>
      <c r="C39" s="223">
        <f>SUM(C23:C38)</f>
        <v>51910.51</v>
      </c>
      <c r="D39" s="221"/>
      <c r="E39" s="221"/>
      <c r="F39" s="222"/>
    </row>
    <row r="40" spans="1:6" ht="12.75">
      <c r="A40" s="342">
        <v>2022</v>
      </c>
      <c r="B40" s="343"/>
      <c r="C40" s="343"/>
      <c r="D40" s="343"/>
      <c r="E40" s="343"/>
      <c r="F40" s="344"/>
    </row>
    <row r="41" spans="1:6" ht="24" customHeight="1">
      <c r="A41" s="348" t="s">
        <v>771</v>
      </c>
      <c r="B41" s="348">
        <v>9</v>
      </c>
      <c r="C41" s="302">
        <v>662.9</v>
      </c>
      <c r="D41" s="216">
        <v>44720</v>
      </c>
      <c r="E41" s="217" t="s">
        <v>782</v>
      </c>
      <c r="F41" s="147" t="s">
        <v>793</v>
      </c>
    </row>
    <row r="42" spans="1:6" ht="24" customHeight="1">
      <c r="A42" s="349"/>
      <c r="B42" s="349"/>
      <c r="C42" s="302">
        <v>1988.7</v>
      </c>
      <c r="D42" s="216">
        <v>44720</v>
      </c>
      <c r="E42" s="217" t="s">
        <v>782</v>
      </c>
      <c r="F42" s="147" t="s">
        <v>793</v>
      </c>
    </row>
    <row r="43" spans="1:6" ht="24" customHeight="1">
      <c r="A43" s="349"/>
      <c r="B43" s="349"/>
      <c r="C43" s="302">
        <v>662.9</v>
      </c>
      <c r="D43" s="216">
        <v>44720</v>
      </c>
      <c r="E43" s="217" t="s">
        <v>782</v>
      </c>
      <c r="F43" s="147" t="s">
        <v>793</v>
      </c>
    </row>
    <row r="44" spans="1:6" ht="24" customHeight="1">
      <c r="A44" s="349"/>
      <c r="B44" s="349"/>
      <c r="C44" s="302">
        <v>662.9</v>
      </c>
      <c r="D44" s="216">
        <v>44720</v>
      </c>
      <c r="E44" s="217" t="s">
        <v>782</v>
      </c>
      <c r="F44" s="147" t="s">
        <v>793</v>
      </c>
    </row>
    <row r="45" spans="1:6" ht="24" customHeight="1">
      <c r="A45" s="349"/>
      <c r="B45" s="349"/>
      <c r="C45" s="302">
        <v>1325.8</v>
      </c>
      <c r="D45" s="216">
        <v>44720</v>
      </c>
      <c r="E45" s="217" t="s">
        <v>782</v>
      </c>
      <c r="F45" s="147" t="s">
        <v>793</v>
      </c>
    </row>
    <row r="46" spans="1:6" ht="24" customHeight="1">
      <c r="A46" s="349"/>
      <c r="B46" s="349"/>
      <c r="C46" s="302">
        <v>1988.7</v>
      </c>
      <c r="D46" s="216">
        <v>44826</v>
      </c>
      <c r="E46" s="217" t="s">
        <v>782</v>
      </c>
      <c r="F46" s="147" t="s">
        <v>793</v>
      </c>
    </row>
    <row r="47" spans="1:6" ht="24" customHeight="1">
      <c r="A47" s="349"/>
      <c r="B47" s="349"/>
      <c r="C47" s="302">
        <v>662.9</v>
      </c>
      <c r="D47" s="216">
        <v>44826</v>
      </c>
      <c r="E47" s="217" t="s">
        <v>782</v>
      </c>
      <c r="F47" s="147" t="s">
        <v>793</v>
      </c>
    </row>
    <row r="48" spans="1:6" ht="24" customHeight="1">
      <c r="A48" s="349"/>
      <c r="B48" s="349"/>
      <c r="C48" s="302">
        <v>662.9</v>
      </c>
      <c r="D48" s="216">
        <v>44826</v>
      </c>
      <c r="E48" s="217" t="s">
        <v>782</v>
      </c>
      <c r="F48" s="147" t="s">
        <v>793</v>
      </c>
    </row>
    <row r="49" spans="1:6" ht="24" customHeight="1">
      <c r="A49" s="350"/>
      <c r="B49" s="350"/>
      <c r="C49" s="302">
        <v>662.9</v>
      </c>
      <c r="D49" s="216">
        <v>44868</v>
      </c>
      <c r="E49" s="217" t="s">
        <v>782</v>
      </c>
      <c r="F49" s="147" t="s">
        <v>793</v>
      </c>
    </row>
    <row r="50" spans="1:6" ht="20.25" customHeight="1">
      <c r="A50" s="348" t="s">
        <v>789</v>
      </c>
      <c r="B50" s="348">
        <v>10</v>
      </c>
      <c r="C50" s="302">
        <v>2541</v>
      </c>
      <c r="D50" s="216">
        <v>44581</v>
      </c>
      <c r="E50" s="217" t="s">
        <v>801</v>
      </c>
      <c r="F50" s="218" t="s">
        <v>803</v>
      </c>
    </row>
    <row r="51" spans="1:6" ht="33.75" customHeight="1">
      <c r="A51" s="349"/>
      <c r="B51" s="349"/>
      <c r="C51" s="302">
        <v>5277.03</v>
      </c>
      <c r="D51" s="216">
        <v>44591</v>
      </c>
      <c r="E51" s="217" t="s">
        <v>802</v>
      </c>
      <c r="F51" s="218" t="s">
        <v>804</v>
      </c>
    </row>
    <row r="52" spans="1:6" ht="33.75" customHeight="1">
      <c r="A52" s="349"/>
      <c r="B52" s="349"/>
      <c r="C52" s="302">
        <v>1410</v>
      </c>
      <c r="D52" s="216">
        <v>44613</v>
      </c>
      <c r="E52" s="217" t="s">
        <v>784</v>
      </c>
      <c r="F52" s="218" t="s">
        <v>805</v>
      </c>
    </row>
    <row r="53" spans="1:6" ht="33.75" customHeight="1">
      <c r="A53" s="349"/>
      <c r="B53" s="349"/>
      <c r="C53" s="302">
        <v>7031.9</v>
      </c>
      <c r="D53" s="216">
        <v>44656</v>
      </c>
      <c r="E53" s="217" t="s">
        <v>784</v>
      </c>
      <c r="F53" s="218" t="s">
        <v>806</v>
      </c>
    </row>
    <row r="54" spans="1:6" ht="20.25" customHeight="1">
      <c r="A54" s="349"/>
      <c r="B54" s="349"/>
      <c r="C54" s="302">
        <v>5190</v>
      </c>
      <c r="D54" s="216">
        <v>44689</v>
      </c>
      <c r="E54" s="217" t="s">
        <v>781</v>
      </c>
      <c r="F54" s="218" t="s">
        <v>807</v>
      </c>
    </row>
    <row r="55" spans="1:6" ht="20.25" customHeight="1">
      <c r="A55" s="349"/>
      <c r="B55" s="349"/>
      <c r="C55" s="302">
        <v>5370</v>
      </c>
      <c r="D55" s="216">
        <v>44794</v>
      </c>
      <c r="E55" s="217" t="s">
        <v>781</v>
      </c>
      <c r="F55" s="218" t="s">
        <v>811</v>
      </c>
    </row>
    <row r="56" spans="1:6" ht="33.75" customHeight="1">
      <c r="A56" s="349"/>
      <c r="B56" s="349"/>
      <c r="C56" s="302">
        <v>3820</v>
      </c>
      <c r="D56" s="216">
        <v>44795</v>
      </c>
      <c r="E56" s="217" t="s">
        <v>785</v>
      </c>
      <c r="F56" s="218" t="s">
        <v>808</v>
      </c>
    </row>
    <row r="57" spans="1:6" ht="33.75" customHeight="1">
      <c r="A57" s="349"/>
      <c r="B57" s="349"/>
      <c r="C57" s="302">
        <v>402</v>
      </c>
      <c r="D57" s="216">
        <v>44796</v>
      </c>
      <c r="E57" s="217" t="s">
        <v>800</v>
      </c>
      <c r="F57" s="218" t="s">
        <v>809</v>
      </c>
    </row>
    <row r="58" spans="1:6" ht="33.75" customHeight="1">
      <c r="A58" s="349"/>
      <c r="B58" s="349"/>
      <c r="C58" s="302">
        <v>2357.72</v>
      </c>
      <c r="D58" s="216">
        <v>44798</v>
      </c>
      <c r="E58" s="217" t="s">
        <v>800</v>
      </c>
      <c r="F58" s="218" t="s">
        <v>812</v>
      </c>
    </row>
    <row r="59" spans="1:6" ht="33.75" customHeight="1">
      <c r="A59" s="350"/>
      <c r="B59" s="350"/>
      <c r="C59" s="302">
        <v>500</v>
      </c>
      <c r="D59" s="216">
        <v>44809</v>
      </c>
      <c r="E59" s="217" t="s">
        <v>800</v>
      </c>
      <c r="F59" s="218" t="s">
        <v>810</v>
      </c>
    </row>
    <row r="60" spans="1:6" ht="36" customHeight="1">
      <c r="A60" s="345" t="s">
        <v>814</v>
      </c>
      <c r="B60" s="345">
        <v>2</v>
      </c>
      <c r="C60" s="302">
        <v>174</v>
      </c>
      <c r="D60" s="216">
        <v>44705</v>
      </c>
      <c r="E60" s="217" t="s">
        <v>802</v>
      </c>
      <c r="F60" s="218" t="s">
        <v>813</v>
      </c>
    </row>
    <row r="61" spans="1:6" ht="27.75" customHeight="1">
      <c r="A61" s="347"/>
      <c r="B61" s="347"/>
      <c r="C61" s="302">
        <v>600.01</v>
      </c>
      <c r="D61" s="216">
        <v>44804</v>
      </c>
      <c r="E61" s="217" t="s">
        <v>802</v>
      </c>
      <c r="F61" s="218" t="s">
        <v>813</v>
      </c>
    </row>
    <row r="62" spans="1:6" ht="12.75">
      <c r="A62" s="224" t="s">
        <v>779</v>
      </c>
      <c r="B62" s="219">
        <f>B60+B50+B41</f>
        <v>21</v>
      </c>
      <c r="C62" s="223">
        <f>SUM(C41:C61)</f>
        <v>43954.26</v>
      </c>
      <c r="D62" s="221"/>
      <c r="E62" s="221"/>
      <c r="F62" s="222"/>
    </row>
    <row r="63" spans="1:6" ht="12.75">
      <c r="A63" s="342">
        <v>2023</v>
      </c>
      <c r="B63" s="343"/>
      <c r="C63" s="343"/>
      <c r="D63" s="343"/>
      <c r="E63" s="343"/>
      <c r="F63" s="344"/>
    </row>
    <row r="64" spans="1:6" ht="21" customHeight="1">
      <c r="A64" s="345" t="s">
        <v>771</v>
      </c>
      <c r="B64" s="345">
        <v>7</v>
      </c>
      <c r="C64" s="302">
        <v>1325.8</v>
      </c>
      <c r="D64" s="216">
        <v>44974</v>
      </c>
      <c r="E64" s="217" t="s">
        <v>782</v>
      </c>
      <c r="F64" s="147" t="s">
        <v>793</v>
      </c>
    </row>
    <row r="65" spans="1:6" ht="21" customHeight="1">
      <c r="A65" s="346"/>
      <c r="B65" s="346"/>
      <c r="C65" s="302">
        <v>662.9</v>
      </c>
      <c r="D65" s="216">
        <v>44974</v>
      </c>
      <c r="E65" s="217" t="s">
        <v>782</v>
      </c>
      <c r="F65" s="147" t="s">
        <v>793</v>
      </c>
    </row>
    <row r="66" spans="1:6" ht="21" customHeight="1">
      <c r="A66" s="346"/>
      <c r="B66" s="346"/>
      <c r="C66" s="302">
        <v>338.25</v>
      </c>
      <c r="D66" s="216">
        <v>45079</v>
      </c>
      <c r="E66" s="217" t="s">
        <v>782</v>
      </c>
      <c r="F66" s="147" t="s">
        <v>793</v>
      </c>
    </row>
    <row r="67" spans="1:6" ht="21" customHeight="1">
      <c r="A67" s="346"/>
      <c r="B67" s="346"/>
      <c r="C67" s="302">
        <v>662.9</v>
      </c>
      <c r="D67" s="216">
        <v>45089</v>
      </c>
      <c r="E67" s="217" t="s">
        <v>782</v>
      </c>
      <c r="F67" s="147" t="s">
        <v>793</v>
      </c>
    </row>
    <row r="68" spans="1:6" ht="21" customHeight="1">
      <c r="A68" s="346"/>
      <c r="B68" s="346"/>
      <c r="C68" s="302">
        <v>662.9</v>
      </c>
      <c r="D68" s="216">
        <v>45089</v>
      </c>
      <c r="E68" s="217" t="s">
        <v>782</v>
      </c>
      <c r="F68" s="147" t="s">
        <v>793</v>
      </c>
    </row>
    <row r="69" spans="1:6" ht="21" customHeight="1">
      <c r="A69" s="346"/>
      <c r="B69" s="346"/>
      <c r="C69" s="302">
        <v>662.9</v>
      </c>
      <c r="D69" s="216">
        <v>45096</v>
      </c>
      <c r="E69" s="217" t="s">
        <v>782</v>
      </c>
      <c r="F69" s="147" t="s">
        <v>793</v>
      </c>
    </row>
    <row r="70" spans="1:6" ht="21" customHeight="1">
      <c r="A70" s="347"/>
      <c r="B70" s="347"/>
      <c r="C70" s="302">
        <v>1000</v>
      </c>
      <c r="D70" s="216">
        <v>45112</v>
      </c>
      <c r="E70" s="217" t="s">
        <v>782</v>
      </c>
      <c r="F70" s="147" t="s">
        <v>793</v>
      </c>
    </row>
    <row r="71" spans="1:6" ht="21" customHeight="1">
      <c r="A71" s="348" t="s">
        <v>772</v>
      </c>
      <c r="B71" s="345">
        <v>3</v>
      </c>
      <c r="C71" s="302">
        <v>1500</v>
      </c>
      <c r="D71" s="216">
        <v>45022</v>
      </c>
      <c r="E71" s="217" t="s">
        <v>782</v>
      </c>
      <c r="F71" s="218" t="s">
        <v>815</v>
      </c>
    </row>
    <row r="72" spans="1:6" ht="21" customHeight="1">
      <c r="A72" s="349"/>
      <c r="B72" s="346"/>
      <c r="C72" s="302">
        <v>1500</v>
      </c>
      <c r="D72" s="216">
        <v>45050</v>
      </c>
      <c r="E72" s="217" t="s">
        <v>782</v>
      </c>
      <c r="F72" s="218" t="s">
        <v>816</v>
      </c>
    </row>
    <row r="73" spans="1:6" ht="21" customHeight="1">
      <c r="A73" s="350"/>
      <c r="B73" s="347"/>
      <c r="C73" s="302">
        <v>2000</v>
      </c>
      <c r="D73" s="216">
        <v>45093</v>
      </c>
      <c r="E73" s="217" t="s">
        <v>782</v>
      </c>
      <c r="F73" s="218" t="s">
        <v>817</v>
      </c>
    </row>
    <row r="74" spans="1:6" ht="22.5" customHeight="1">
      <c r="A74" s="217" t="s">
        <v>770</v>
      </c>
      <c r="B74" s="217">
        <v>1</v>
      </c>
      <c r="C74" s="302">
        <v>1314.35</v>
      </c>
      <c r="D74" s="216">
        <v>45019</v>
      </c>
      <c r="E74" s="217" t="s">
        <v>782</v>
      </c>
      <c r="F74" s="218" t="s">
        <v>818</v>
      </c>
    </row>
    <row r="75" spans="1:6" ht="20.25" customHeight="1">
      <c r="A75" s="348" t="s">
        <v>789</v>
      </c>
      <c r="B75" s="348">
        <v>6</v>
      </c>
      <c r="C75" s="302">
        <v>9200</v>
      </c>
      <c r="D75" s="216">
        <v>44958</v>
      </c>
      <c r="E75" s="217" t="s">
        <v>781</v>
      </c>
      <c r="F75" s="218" t="s">
        <v>819</v>
      </c>
    </row>
    <row r="76" spans="1:6" ht="27.75" customHeight="1">
      <c r="A76" s="349"/>
      <c r="B76" s="349"/>
      <c r="C76" s="302">
        <v>149</v>
      </c>
      <c r="D76" s="216">
        <v>45001</v>
      </c>
      <c r="E76" s="217" t="s">
        <v>823</v>
      </c>
      <c r="F76" s="218" t="s">
        <v>820</v>
      </c>
    </row>
    <row r="77" spans="1:6" ht="35.25" customHeight="1">
      <c r="A77" s="349"/>
      <c r="B77" s="349"/>
      <c r="C77" s="302">
        <v>4366.5</v>
      </c>
      <c r="D77" s="216">
        <v>45040</v>
      </c>
      <c r="E77" s="217" t="s">
        <v>824</v>
      </c>
      <c r="F77" s="218" t="s">
        <v>821</v>
      </c>
    </row>
    <row r="78" spans="1:6" ht="22.5" customHeight="1">
      <c r="A78" s="349"/>
      <c r="B78" s="349"/>
      <c r="C78" s="302">
        <v>500</v>
      </c>
      <c r="D78" s="216">
        <v>45124</v>
      </c>
      <c r="E78" s="217" t="s">
        <v>781</v>
      </c>
      <c r="F78" s="218" t="s">
        <v>822</v>
      </c>
    </row>
    <row r="79" spans="1:6" ht="34.5" customHeight="1">
      <c r="A79" s="349"/>
      <c r="B79" s="349"/>
      <c r="C79" s="302">
        <v>2639.3</v>
      </c>
      <c r="D79" s="356">
        <v>45221</v>
      </c>
      <c r="E79" s="357" t="s">
        <v>800</v>
      </c>
      <c r="F79" s="218" t="s">
        <v>821</v>
      </c>
    </row>
    <row r="80" spans="1:6" ht="30" customHeight="1">
      <c r="A80" s="350"/>
      <c r="B80" s="350"/>
      <c r="C80" s="302">
        <v>1076</v>
      </c>
      <c r="D80" s="216">
        <v>45237</v>
      </c>
      <c r="E80" s="217" t="s">
        <v>802</v>
      </c>
      <c r="F80" s="218" t="s">
        <v>984</v>
      </c>
    </row>
    <row r="81" spans="1:6" ht="12.75">
      <c r="A81" s="224" t="s">
        <v>780</v>
      </c>
      <c r="B81" s="219">
        <f>B75+B74+B71+B64</f>
        <v>17</v>
      </c>
      <c r="C81" s="223">
        <f>SUM(C64:C80)</f>
        <v>29560.8</v>
      </c>
      <c r="D81" s="221"/>
      <c r="E81" s="221"/>
      <c r="F81" s="222"/>
    </row>
    <row r="83" ht="13.5" thickBot="1"/>
    <row r="84" spans="1:3" ht="13.5" thickBot="1">
      <c r="A84" s="353" t="s">
        <v>774</v>
      </c>
      <c r="B84" s="354"/>
      <c r="C84" s="355"/>
    </row>
    <row r="85" spans="1:3" ht="17.25" customHeight="1">
      <c r="A85" s="351" t="s">
        <v>933</v>
      </c>
      <c r="B85" s="351">
        <v>2</v>
      </c>
      <c r="C85" s="213">
        <v>1028.07</v>
      </c>
    </row>
    <row r="86" spans="1:3" ht="17.25" customHeight="1">
      <c r="A86" s="352"/>
      <c r="B86" s="352"/>
      <c r="C86" s="213">
        <v>875.26</v>
      </c>
    </row>
    <row r="87" spans="1:5" ht="17.25" customHeight="1">
      <c r="A87" s="54" t="s">
        <v>934</v>
      </c>
      <c r="B87" s="54">
        <v>1</v>
      </c>
      <c r="C87" s="214">
        <v>1500</v>
      </c>
      <c r="D87" s="215"/>
      <c r="E87" s="215"/>
    </row>
  </sheetData>
  <sheetProtection/>
  <mergeCells count="30">
    <mergeCell ref="D2:E2"/>
    <mergeCell ref="A85:A86"/>
    <mergeCell ref="B85:B86"/>
    <mergeCell ref="A71:A73"/>
    <mergeCell ref="B71:B73"/>
    <mergeCell ref="A84:C84"/>
    <mergeCell ref="A75:A80"/>
    <mergeCell ref="B75:B80"/>
    <mergeCell ref="A50:A59"/>
    <mergeCell ref="B50:B59"/>
    <mergeCell ref="B60:B61"/>
    <mergeCell ref="A60:A61"/>
    <mergeCell ref="A64:A70"/>
    <mergeCell ref="B64:B70"/>
    <mergeCell ref="A23:A30"/>
    <mergeCell ref="B23:B30"/>
    <mergeCell ref="A34:A38"/>
    <mergeCell ref="B34:B38"/>
    <mergeCell ref="A41:A49"/>
    <mergeCell ref="B41:B49"/>
    <mergeCell ref="A31:A32"/>
    <mergeCell ref="B31:B32"/>
    <mergeCell ref="A5:F5"/>
    <mergeCell ref="A22:F22"/>
    <mergeCell ref="A40:F40"/>
    <mergeCell ref="A63:F63"/>
    <mergeCell ref="A6:A14"/>
    <mergeCell ref="B6:B14"/>
    <mergeCell ref="A17:A20"/>
    <mergeCell ref="B17:B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Beyger</cp:lastModifiedBy>
  <cp:lastPrinted>2020-10-20T08:18:43Z</cp:lastPrinted>
  <dcterms:created xsi:type="dcterms:W3CDTF">2004-04-21T13:58:08Z</dcterms:created>
  <dcterms:modified xsi:type="dcterms:W3CDTF">2023-11-26T12:41:16Z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