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MPGN\3 Materiały\Dokumentacja postępowania\Załącznik nr 2a do SWZ - Formularz cenowy\"/>
    </mc:Choice>
  </mc:AlternateContent>
  <xr:revisionPtr revIDLastSave="0" documentId="13_ncr:1_{E392EA0D-FD9F-4DD7-8E6B-6389629F5DE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udowlane" sheetId="1" r:id="rId1"/>
    <sheet name="Narzędzia" sheetId="2" state="hidden" r:id="rId2"/>
    <sheet name="Sprzęt gospodarczy" sheetId="3" state="hidden" r:id="rId3"/>
  </sheets>
  <definedNames>
    <definedName name="_xlnm.Print_Area" localSheetId="0">Budowlane!$A$1:$J$437</definedName>
    <definedName name="_xlnm.Print_Titles" localSheetId="0">Budowlane!$1:$1</definedName>
  </definedNames>
  <calcPr calcId="191029"/>
</workbook>
</file>

<file path=xl/calcChain.xml><?xml version="1.0" encoding="utf-8"?>
<calcChain xmlns="http://schemas.openxmlformats.org/spreadsheetml/2006/main">
  <c r="F79" i="2" l="1"/>
  <c r="F80" i="2"/>
  <c r="H80" i="2" s="1"/>
  <c r="F81" i="2"/>
  <c r="F82" i="2"/>
  <c r="H82" i="2" s="1"/>
  <c r="F83" i="2"/>
  <c r="F84" i="2"/>
  <c r="F85" i="2"/>
  <c r="F86" i="2"/>
  <c r="H86" i="2" s="1"/>
  <c r="F87" i="2"/>
  <c r="F88" i="2"/>
  <c r="H88" i="2" s="1"/>
  <c r="F89" i="2"/>
  <c r="F90" i="2"/>
  <c r="H90" i="2" s="1"/>
  <c r="F91" i="2"/>
  <c r="F92" i="2"/>
  <c r="H92" i="2" s="1"/>
  <c r="F93" i="2"/>
  <c r="H93" i="2" s="1"/>
  <c r="F94" i="2"/>
  <c r="H94" i="2" s="1"/>
  <c r="F95" i="2"/>
  <c r="F96" i="2"/>
  <c r="F97" i="2"/>
  <c r="F98" i="2"/>
  <c r="H98" i="2" s="1"/>
  <c r="F99" i="2"/>
  <c r="F100" i="2"/>
  <c r="H100" i="2" s="1"/>
  <c r="F101" i="2"/>
  <c r="F102" i="2"/>
  <c r="H102" i="2" s="1"/>
  <c r="F103" i="2"/>
  <c r="F104" i="2"/>
  <c r="F105" i="2"/>
  <c r="H105" i="2" s="1"/>
  <c r="F106" i="2"/>
  <c r="H106" i="2" s="1"/>
  <c r="F107" i="2"/>
  <c r="F108" i="2"/>
  <c r="F109" i="2"/>
  <c r="F110" i="2"/>
  <c r="H110" i="2" s="1"/>
  <c r="F111" i="2"/>
  <c r="F112" i="2"/>
  <c r="H112" i="2" s="1"/>
  <c r="F113" i="2"/>
  <c r="F114" i="2"/>
  <c r="H114" i="2" s="1"/>
  <c r="F115" i="2"/>
  <c r="F116" i="2"/>
  <c r="H116" i="2" s="1"/>
  <c r="F117" i="2"/>
  <c r="H117" i="2" s="1"/>
  <c r="F118" i="2"/>
  <c r="H118" i="2" s="1"/>
  <c r="F119" i="2"/>
  <c r="F120" i="2"/>
  <c r="F121" i="2"/>
  <c r="F122" i="2"/>
  <c r="H122" i="2" s="1"/>
  <c r="F123" i="2"/>
  <c r="F124" i="2"/>
  <c r="H124" i="2" s="1"/>
  <c r="F125" i="2"/>
  <c r="F126" i="2"/>
  <c r="H126" i="2" s="1"/>
  <c r="F127" i="2"/>
  <c r="F128" i="2"/>
  <c r="H128" i="2" s="1"/>
  <c r="F129" i="2"/>
  <c r="F130" i="2"/>
  <c r="H130" i="2" s="1"/>
  <c r="F131" i="2"/>
  <c r="F132" i="2"/>
  <c r="F133" i="2"/>
  <c r="F134" i="2"/>
  <c r="H134" i="2" s="1"/>
  <c r="F135" i="2"/>
  <c r="F136" i="2"/>
  <c r="H136" i="2" s="1"/>
  <c r="F137" i="2"/>
  <c r="F138" i="2"/>
  <c r="H138" i="2" s="1"/>
  <c r="F139" i="2"/>
  <c r="F140" i="2"/>
  <c r="H140" i="2" s="1"/>
  <c r="F141" i="2"/>
  <c r="H141" i="2" s="1"/>
  <c r="F142" i="2"/>
  <c r="H142" i="2" s="1"/>
  <c r="F143" i="2"/>
  <c r="F144" i="2"/>
  <c r="F145" i="2"/>
  <c r="F146" i="2"/>
  <c r="H146" i="2" s="1"/>
  <c r="F147" i="2"/>
  <c r="F148" i="2"/>
  <c r="H148" i="2" s="1"/>
  <c r="F149" i="2"/>
  <c r="F150" i="2"/>
  <c r="H150" i="2" s="1"/>
  <c r="F151" i="2"/>
  <c r="F152" i="2"/>
  <c r="F153" i="2"/>
  <c r="H153" i="2" s="1"/>
  <c r="F154" i="2"/>
  <c r="H154" i="2" s="1"/>
  <c r="F155" i="2"/>
  <c r="F156" i="2"/>
  <c r="F157" i="2"/>
  <c r="F158" i="2"/>
  <c r="H158" i="2" s="1"/>
  <c r="F159" i="2"/>
  <c r="F160" i="2"/>
  <c r="H160" i="2" s="1"/>
  <c r="F161" i="2"/>
  <c r="F162" i="2"/>
  <c r="H162" i="2" s="1"/>
  <c r="F163" i="2"/>
  <c r="F164" i="2"/>
  <c r="H164" i="2" s="1"/>
  <c r="F165" i="2"/>
  <c r="H165" i="2" s="1"/>
  <c r="F166" i="2"/>
  <c r="H166" i="2" s="1"/>
  <c r="F167" i="2"/>
  <c r="F168" i="2"/>
  <c r="F169" i="2"/>
  <c r="F170" i="2"/>
  <c r="H170" i="2" s="1"/>
  <c r="F171" i="2"/>
  <c r="F172" i="2"/>
  <c r="H172" i="2" s="1"/>
  <c r="F173" i="2"/>
  <c r="F174" i="2"/>
  <c r="H174" i="2" s="1"/>
  <c r="F175" i="2"/>
  <c r="F176" i="2"/>
  <c r="H176" i="2" s="1"/>
  <c r="F177" i="2"/>
  <c r="F178" i="2"/>
  <c r="H178" i="2" s="1"/>
  <c r="F179" i="2"/>
  <c r="F180" i="2"/>
  <c r="F181" i="2"/>
  <c r="F182" i="2"/>
  <c r="H182" i="2" s="1"/>
  <c r="F183" i="2"/>
  <c r="F184" i="2"/>
  <c r="H184" i="2" s="1"/>
  <c r="F185" i="2"/>
  <c r="F186" i="2"/>
  <c r="H186" i="2" s="1"/>
  <c r="F187" i="2"/>
  <c r="F188" i="2"/>
  <c r="H188" i="2" s="1"/>
  <c r="F189" i="2"/>
  <c r="H189" i="2" s="1"/>
  <c r="F190" i="2"/>
  <c r="H190" i="2" s="1"/>
  <c r="F191" i="2"/>
  <c r="F192" i="2"/>
  <c r="F193" i="2"/>
  <c r="F194" i="2"/>
  <c r="H194" i="2" s="1"/>
  <c r="F195" i="2"/>
  <c r="F196" i="2"/>
  <c r="H196" i="2" s="1"/>
  <c r="F197" i="2"/>
  <c r="F198" i="2"/>
  <c r="H198" i="2" s="1"/>
  <c r="F199" i="2"/>
  <c r="F200" i="2"/>
  <c r="F201" i="2"/>
  <c r="H201" i="2" s="1"/>
  <c r="F202" i="2"/>
  <c r="H202" i="2" s="1"/>
  <c r="F203" i="2"/>
  <c r="F204" i="2"/>
  <c r="F78" i="2"/>
  <c r="H78" i="2" s="1"/>
  <c r="H79" i="2"/>
  <c r="H81" i="2"/>
  <c r="H83" i="2"/>
  <c r="H84" i="2"/>
  <c r="H85" i="2"/>
  <c r="H87" i="2"/>
  <c r="H89" i="2"/>
  <c r="H91" i="2"/>
  <c r="H95" i="2"/>
  <c r="H96" i="2"/>
  <c r="H97" i="2"/>
  <c r="H99" i="2"/>
  <c r="H101" i="2"/>
  <c r="H103" i="2"/>
  <c r="H104" i="2"/>
  <c r="H107" i="2"/>
  <c r="H108" i="2"/>
  <c r="H109" i="2"/>
  <c r="H111" i="2"/>
  <c r="H113" i="2"/>
  <c r="H115" i="2"/>
  <c r="H119" i="2"/>
  <c r="H120" i="2"/>
  <c r="H121" i="2"/>
  <c r="H123" i="2"/>
  <c r="H125" i="2"/>
  <c r="H127" i="2"/>
  <c r="H129" i="2"/>
  <c r="H131" i="2"/>
  <c r="H132" i="2"/>
  <c r="H133" i="2"/>
  <c r="H135" i="2"/>
  <c r="H137" i="2"/>
  <c r="H139" i="2"/>
  <c r="H143" i="2"/>
  <c r="H144" i="2"/>
  <c r="H145" i="2"/>
  <c r="H147" i="2"/>
  <c r="H149" i="2"/>
  <c r="H151" i="2"/>
  <c r="H152" i="2"/>
  <c r="H155" i="2"/>
  <c r="H156" i="2"/>
  <c r="H157" i="2"/>
  <c r="H159" i="2"/>
  <c r="H161" i="2"/>
  <c r="H163" i="2"/>
  <c r="H167" i="2"/>
  <c r="H168" i="2"/>
  <c r="H169" i="2"/>
  <c r="H171" i="2"/>
  <c r="H173" i="2"/>
  <c r="H175" i="2"/>
  <c r="H177" i="2"/>
  <c r="H179" i="2"/>
  <c r="H180" i="2"/>
  <c r="H181" i="2"/>
  <c r="H183" i="2"/>
  <c r="H185" i="2"/>
  <c r="H187" i="2"/>
  <c r="H191" i="2"/>
  <c r="H192" i="2"/>
  <c r="H193" i="2"/>
  <c r="H195" i="2"/>
  <c r="H197" i="2"/>
  <c r="H199" i="2"/>
  <c r="H200" i="2"/>
  <c r="H203" i="2"/>
  <c r="H204" i="2"/>
  <c r="I79" i="2"/>
  <c r="I80" i="2"/>
  <c r="I81" i="2"/>
  <c r="I82" i="2"/>
  <c r="J82" i="2" s="1"/>
  <c r="I83" i="2"/>
  <c r="I84" i="2"/>
  <c r="I85" i="2"/>
  <c r="I86" i="2"/>
  <c r="J86" i="2" s="1"/>
  <c r="I87" i="2"/>
  <c r="J87" i="2" s="1"/>
  <c r="I88" i="2"/>
  <c r="I89" i="2"/>
  <c r="I90" i="2"/>
  <c r="J90" i="2" s="1"/>
  <c r="I91" i="2"/>
  <c r="I92" i="2"/>
  <c r="I93" i="2"/>
  <c r="I94" i="2"/>
  <c r="J94" i="2" s="1"/>
  <c r="I95" i="2"/>
  <c r="I96" i="2"/>
  <c r="I97" i="2"/>
  <c r="I98" i="2"/>
  <c r="J98" i="2" s="1"/>
  <c r="I99" i="2"/>
  <c r="J99" i="2" s="1"/>
  <c r="I100" i="2"/>
  <c r="I101" i="2"/>
  <c r="I102" i="2"/>
  <c r="J102" i="2" s="1"/>
  <c r="I103" i="2"/>
  <c r="I104" i="2"/>
  <c r="I105" i="2"/>
  <c r="I106" i="2"/>
  <c r="J106" i="2" s="1"/>
  <c r="I107" i="2"/>
  <c r="I108" i="2"/>
  <c r="I109" i="2"/>
  <c r="I110" i="2"/>
  <c r="J110" i="2" s="1"/>
  <c r="I111" i="2"/>
  <c r="I112" i="2"/>
  <c r="I113" i="2"/>
  <c r="I114" i="2"/>
  <c r="J114" i="2" s="1"/>
  <c r="I115" i="2"/>
  <c r="I116" i="2"/>
  <c r="I117" i="2"/>
  <c r="I118" i="2"/>
  <c r="J118" i="2" s="1"/>
  <c r="I119" i="2"/>
  <c r="I120" i="2"/>
  <c r="I121" i="2"/>
  <c r="I122" i="2"/>
  <c r="J122" i="2" s="1"/>
  <c r="I123" i="2"/>
  <c r="J123" i="2" s="1"/>
  <c r="I124" i="2"/>
  <c r="I125" i="2"/>
  <c r="I126" i="2"/>
  <c r="J126" i="2" s="1"/>
  <c r="I127" i="2"/>
  <c r="I128" i="2"/>
  <c r="I129" i="2"/>
  <c r="I130" i="2"/>
  <c r="J130" i="2" s="1"/>
  <c r="I131" i="2"/>
  <c r="I132" i="2"/>
  <c r="I133" i="2"/>
  <c r="I134" i="2"/>
  <c r="J134" i="2" s="1"/>
  <c r="I135" i="2"/>
  <c r="J135" i="2" s="1"/>
  <c r="I136" i="2"/>
  <c r="I137" i="2"/>
  <c r="I138" i="2"/>
  <c r="J138" i="2" s="1"/>
  <c r="I139" i="2"/>
  <c r="I140" i="2"/>
  <c r="I141" i="2"/>
  <c r="I142" i="2"/>
  <c r="J142" i="2" s="1"/>
  <c r="I143" i="2"/>
  <c r="I144" i="2"/>
  <c r="I145" i="2"/>
  <c r="I146" i="2"/>
  <c r="J146" i="2" s="1"/>
  <c r="I147" i="2"/>
  <c r="J147" i="2" s="1"/>
  <c r="I148" i="2"/>
  <c r="I149" i="2"/>
  <c r="I150" i="2"/>
  <c r="J150" i="2" s="1"/>
  <c r="I151" i="2"/>
  <c r="I152" i="2"/>
  <c r="I153" i="2"/>
  <c r="I154" i="2"/>
  <c r="J154" i="2" s="1"/>
  <c r="I155" i="2"/>
  <c r="I156" i="2"/>
  <c r="I157" i="2"/>
  <c r="I158" i="2"/>
  <c r="J158" i="2" s="1"/>
  <c r="I159" i="2"/>
  <c r="I160" i="2"/>
  <c r="I161" i="2"/>
  <c r="I162" i="2"/>
  <c r="J162" i="2" s="1"/>
  <c r="I163" i="2"/>
  <c r="I164" i="2"/>
  <c r="I165" i="2"/>
  <c r="I166" i="2"/>
  <c r="J166" i="2" s="1"/>
  <c r="I167" i="2"/>
  <c r="I168" i="2"/>
  <c r="I169" i="2"/>
  <c r="I170" i="2"/>
  <c r="J170" i="2" s="1"/>
  <c r="I171" i="2"/>
  <c r="J171" i="2" s="1"/>
  <c r="I172" i="2"/>
  <c r="I173" i="2"/>
  <c r="I174" i="2"/>
  <c r="J174" i="2" s="1"/>
  <c r="I175" i="2"/>
  <c r="I176" i="2"/>
  <c r="I177" i="2"/>
  <c r="I178" i="2"/>
  <c r="J178" i="2" s="1"/>
  <c r="I179" i="2"/>
  <c r="I180" i="2"/>
  <c r="I181" i="2"/>
  <c r="I182" i="2"/>
  <c r="J182" i="2" s="1"/>
  <c r="I183" i="2"/>
  <c r="J183" i="2" s="1"/>
  <c r="I184" i="2"/>
  <c r="I185" i="2"/>
  <c r="I186" i="2"/>
  <c r="J186" i="2" s="1"/>
  <c r="I187" i="2"/>
  <c r="I188" i="2"/>
  <c r="I189" i="2"/>
  <c r="I190" i="2"/>
  <c r="J190" i="2" s="1"/>
  <c r="I191" i="2"/>
  <c r="I192" i="2"/>
  <c r="I193" i="2"/>
  <c r="I194" i="2"/>
  <c r="J194" i="2" s="1"/>
  <c r="I195" i="2"/>
  <c r="J195" i="2" s="1"/>
  <c r="I196" i="2"/>
  <c r="I197" i="2"/>
  <c r="I198" i="2"/>
  <c r="J198" i="2" s="1"/>
  <c r="I199" i="2"/>
  <c r="I200" i="2"/>
  <c r="I201" i="2"/>
  <c r="I202" i="2"/>
  <c r="J202" i="2" s="1"/>
  <c r="I203" i="2"/>
  <c r="I204" i="2"/>
  <c r="I78" i="2"/>
  <c r="J78" i="2" s="1"/>
  <c r="J79" i="2"/>
  <c r="J80" i="2"/>
  <c r="J81" i="2"/>
  <c r="J83" i="2"/>
  <c r="J84" i="2"/>
  <c r="J85" i="2"/>
  <c r="J88" i="2"/>
  <c r="J89" i="2"/>
  <c r="J91" i="2"/>
  <c r="J92" i="2"/>
  <c r="J93" i="2"/>
  <c r="J95" i="2"/>
  <c r="J96" i="2"/>
  <c r="J97" i="2"/>
  <c r="J100" i="2"/>
  <c r="J101" i="2"/>
  <c r="J103" i="2"/>
  <c r="J104" i="2"/>
  <c r="J105" i="2"/>
  <c r="J107" i="2"/>
  <c r="J108" i="2"/>
  <c r="J109" i="2"/>
  <c r="J111" i="2"/>
  <c r="J112" i="2"/>
  <c r="J113" i="2"/>
  <c r="J115" i="2"/>
  <c r="J116" i="2"/>
  <c r="J117" i="2"/>
  <c r="J119" i="2"/>
  <c r="J120" i="2"/>
  <c r="J121" i="2"/>
  <c r="J124" i="2"/>
  <c r="J125" i="2"/>
  <c r="J127" i="2"/>
  <c r="J128" i="2"/>
  <c r="J129" i="2"/>
  <c r="J131" i="2"/>
  <c r="J132" i="2"/>
  <c r="J133" i="2"/>
  <c r="J136" i="2"/>
  <c r="J137" i="2"/>
  <c r="J139" i="2"/>
  <c r="J140" i="2"/>
  <c r="J141" i="2"/>
  <c r="J143" i="2"/>
  <c r="J144" i="2"/>
  <c r="J145" i="2"/>
  <c r="J148" i="2"/>
  <c r="J149" i="2"/>
  <c r="J151" i="2"/>
  <c r="J152" i="2"/>
  <c r="J153" i="2"/>
  <c r="J155" i="2"/>
  <c r="J156" i="2"/>
  <c r="J157" i="2"/>
  <c r="J159" i="2"/>
  <c r="J160" i="2"/>
  <c r="J161" i="2"/>
  <c r="J163" i="2"/>
  <c r="J164" i="2"/>
  <c r="J165" i="2"/>
  <c r="J167" i="2"/>
  <c r="J168" i="2"/>
  <c r="J169" i="2"/>
  <c r="J172" i="2"/>
  <c r="J173" i="2"/>
  <c r="J175" i="2"/>
  <c r="J176" i="2"/>
  <c r="J177" i="2"/>
  <c r="J179" i="2"/>
  <c r="J180" i="2"/>
  <c r="J181" i="2"/>
  <c r="J184" i="2"/>
  <c r="J185" i="2"/>
  <c r="J187" i="2"/>
  <c r="J188" i="2"/>
  <c r="J189" i="2"/>
  <c r="J191" i="2"/>
  <c r="J192" i="2"/>
  <c r="J193" i="2"/>
  <c r="J196" i="2"/>
  <c r="J197" i="2"/>
  <c r="J199" i="2"/>
  <c r="J200" i="2"/>
  <c r="J201" i="2"/>
  <c r="J203" i="2"/>
  <c r="J204" i="2"/>
  <c r="F3" i="2" l="1"/>
  <c r="I4" i="2"/>
  <c r="J4" i="2" s="1"/>
  <c r="I5" i="2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3" i="2"/>
  <c r="J3" i="2" s="1"/>
  <c r="J206" i="2" s="1"/>
  <c r="F24" i="2" l="1"/>
  <c r="H24" i="2" s="1"/>
  <c r="F25" i="2"/>
  <c r="H25" i="2" s="1"/>
  <c r="F27" i="2"/>
  <c r="H27" i="2" s="1"/>
  <c r="F29" i="2"/>
  <c r="H29" i="2" s="1"/>
  <c r="F30" i="2"/>
  <c r="H30" i="2" s="1"/>
  <c r="F31" i="2"/>
  <c r="H31" i="2" s="1"/>
  <c r="F32" i="2"/>
  <c r="H32" i="2" s="1"/>
  <c r="F4" i="2"/>
  <c r="H4" i="2" s="1"/>
  <c r="F5" i="2"/>
  <c r="H5" i="2" s="1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6" i="2"/>
  <c r="H26" i="2" s="1"/>
  <c r="F28" i="2"/>
  <c r="H28" i="2" s="1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1" i="2"/>
  <c r="H41" i="2" s="1"/>
  <c r="F42" i="2"/>
  <c r="H42" i="2" s="1"/>
  <c r="F43" i="2"/>
  <c r="H43" i="2" s="1"/>
  <c r="F44" i="2"/>
  <c r="H44" i="2" s="1"/>
  <c r="F45" i="2"/>
  <c r="H45" i="2" s="1"/>
  <c r="F46" i="2"/>
  <c r="H46" i="2" s="1"/>
  <c r="F47" i="2"/>
  <c r="H47" i="2" s="1"/>
  <c r="F48" i="2"/>
  <c r="H48" i="2" s="1"/>
  <c r="F49" i="2"/>
  <c r="H49" i="2" s="1"/>
  <c r="F50" i="2"/>
  <c r="H50" i="2" s="1"/>
  <c r="F51" i="2"/>
  <c r="H51" i="2" s="1"/>
  <c r="F52" i="2"/>
  <c r="H52" i="2" s="1"/>
  <c r="F53" i="2"/>
  <c r="H53" i="2" s="1"/>
  <c r="F54" i="2"/>
  <c r="H54" i="2" s="1"/>
  <c r="F55" i="2"/>
  <c r="H55" i="2" s="1"/>
  <c r="F56" i="2"/>
  <c r="H56" i="2" s="1"/>
  <c r="F57" i="2"/>
  <c r="H57" i="2" s="1"/>
  <c r="F58" i="2"/>
  <c r="H58" i="2" s="1"/>
  <c r="F59" i="2"/>
  <c r="H59" i="2" s="1"/>
  <c r="F60" i="2"/>
  <c r="H60" i="2" s="1"/>
  <c r="F61" i="2"/>
  <c r="H61" i="2" s="1"/>
  <c r="F62" i="2"/>
  <c r="H62" i="2" s="1"/>
  <c r="F63" i="2"/>
  <c r="H63" i="2" s="1"/>
  <c r="F64" i="2"/>
  <c r="H64" i="2" s="1"/>
  <c r="F65" i="2"/>
  <c r="H65" i="2" s="1"/>
  <c r="F66" i="2"/>
  <c r="H66" i="2" s="1"/>
  <c r="F67" i="2"/>
  <c r="H67" i="2" s="1"/>
  <c r="F68" i="2"/>
  <c r="H68" i="2" s="1"/>
  <c r="F69" i="2"/>
  <c r="H69" i="2" s="1"/>
  <c r="F70" i="2"/>
  <c r="H70" i="2" s="1"/>
  <c r="F71" i="2"/>
  <c r="H71" i="2" s="1"/>
  <c r="F72" i="2"/>
  <c r="H72" i="2" s="1"/>
  <c r="F73" i="2"/>
  <c r="H73" i="2" s="1"/>
  <c r="F74" i="2"/>
  <c r="H74" i="2" s="1"/>
  <c r="F75" i="2"/>
  <c r="H75" i="2" s="1"/>
  <c r="F76" i="2"/>
  <c r="H76" i="2" s="1"/>
  <c r="F77" i="2"/>
  <c r="H77" i="2" s="1"/>
  <c r="H3" i="2" l="1"/>
  <c r="I10" i="3"/>
  <c r="I11" i="3"/>
  <c r="I12" i="3"/>
  <c r="I13" i="3"/>
  <c r="I14" i="3"/>
  <c r="I3" i="3"/>
  <c r="I4" i="3"/>
  <c r="I5" i="3"/>
  <c r="I6" i="3"/>
  <c r="I7" i="3"/>
  <c r="H3" i="3"/>
  <c r="H4" i="3"/>
  <c r="H5" i="3"/>
  <c r="H6" i="3"/>
  <c r="H7" i="3"/>
  <c r="H8" i="3"/>
  <c r="I8" i="3" s="1"/>
  <c r="H9" i="3"/>
  <c r="I9" i="3" s="1"/>
  <c r="H2" i="3"/>
  <c r="I2" i="3" s="1"/>
  <c r="E3" i="3" l="1"/>
  <c r="G3" i="3" s="1"/>
  <c r="E4" i="3"/>
  <c r="G4" i="3" s="1"/>
  <c r="E5" i="3"/>
  <c r="G5" i="3" s="1"/>
  <c r="E6" i="3"/>
  <c r="G6" i="3" s="1"/>
  <c r="E7" i="3"/>
  <c r="G7" i="3" s="1"/>
  <c r="E8" i="3"/>
  <c r="G8" i="3" s="1"/>
  <c r="E2" i="3"/>
  <c r="G2" i="3" s="1"/>
  <c r="E9" i="3"/>
  <c r="G9" i="3" s="1"/>
  <c r="K15" i="3"/>
  <c r="H15" i="3" l="1"/>
  <c r="E15" i="3"/>
  <c r="G15" i="3" l="1"/>
  <c r="I15" i="3"/>
</calcChain>
</file>

<file path=xl/sharedStrings.xml><?xml version="1.0" encoding="utf-8"?>
<sst xmlns="http://schemas.openxmlformats.org/spreadsheetml/2006/main" count="1324" uniqueCount="676">
  <si>
    <t>Kolumna3</t>
  </si>
  <si>
    <t>Ilość</t>
  </si>
  <si>
    <t>Cena jed. Brutto</t>
  </si>
  <si>
    <t>Wartość brutto</t>
  </si>
  <si>
    <t>VAT</t>
  </si>
  <si>
    <t>Wartość VAT</t>
  </si>
  <si>
    <t>Cena jednostkowa netto</t>
  </si>
  <si>
    <t>Wartość netto</t>
  </si>
  <si>
    <t>Kolumna1</t>
  </si>
  <si>
    <t>Kolumna2</t>
  </si>
  <si>
    <t xml:space="preserve">PACA DO SPOIN 95X240 </t>
  </si>
  <si>
    <t>PACA NIERDZEWNA 130X270</t>
  </si>
  <si>
    <t>SZPACHLA NIERDZEWNA 120X35</t>
  </si>
  <si>
    <t>ŚRUBA RZYMSKA KUTA HAK-OCZKOWY 6X90</t>
  </si>
  <si>
    <t>SZAKLA 8</t>
  </si>
  <si>
    <t>SZAKLA 10</t>
  </si>
  <si>
    <t>SZAKLA OMEGA 2,0 T</t>
  </si>
  <si>
    <t>ZACISK DO LINEK 5 MM</t>
  </si>
  <si>
    <t>ŁAŃCUCH 2 MM</t>
  </si>
  <si>
    <t>ŁAŃCUCH 6 MM</t>
  </si>
  <si>
    <t>ŁAŃCUCH 8 MM</t>
  </si>
  <si>
    <t>LINA STALOWA 4 MM</t>
  </si>
  <si>
    <t xml:space="preserve">WIERTŁO METALOWE FI 5.2 </t>
  </si>
  <si>
    <t xml:space="preserve">WIERTŁO METALOWE FI 6 </t>
  </si>
  <si>
    <t>KLEJ DO WEŁNY BIAŁY 25KG</t>
  </si>
  <si>
    <t>ŚRUBA M6x20 105 MM</t>
  </si>
  <si>
    <t>ŚRUBA M6X25 105 MM</t>
  </si>
  <si>
    <t>ŚRUBA M6X60 105 MM</t>
  </si>
  <si>
    <t>ŚRUBA M8X40 105 MM</t>
  </si>
  <si>
    <t>ŚRUBA M8X60 105 MM</t>
  </si>
  <si>
    <t>ŚRUBA M8X100 105 MM</t>
  </si>
  <si>
    <t>ŚRUBA ZAMKOWA 5X50 406 MM</t>
  </si>
  <si>
    <t>ŚRUBA ZAMKOWA 6X25 406 MM</t>
  </si>
  <si>
    <t>ŚRUBA ZAMKOWA 6X40 406 MM</t>
  </si>
  <si>
    <t>ŚRUBA ZAMKOWA 6X50 406 MM</t>
  </si>
  <si>
    <t>ŚRUBA ZAMKOWA 8X60 406 MM</t>
  </si>
  <si>
    <t>ŚRUBA ZAMKOWA 8X80 406 MM</t>
  </si>
  <si>
    <t>ŚRUBA ZAMKOWA 10x60 406 MM</t>
  </si>
  <si>
    <t>ŚRUBA ZAMKOWA 10X80 406 MM</t>
  </si>
  <si>
    <t>ŚRUBA ZAMKOWA 10X120 406 MM</t>
  </si>
  <si>
    <t>PODKŁADKA ZWYKŁA FI 6</t>
  </si>
  <si>
    <t>PODKŁADKA ZWYKŁA FI 8</t>
  </si>
  <si>
    <t>PODKŁADKA ZWYKŁA FI 12</t>
  </si>
  <si>
    <t xml:space="preserve">PODKŁADKA POWIĘKSZONA FI 5 </t>
  </si>
  <si>
    <t>PODKŁADKA POWIĘKSZONA FI 6</t>
  </si>
  <si>
    <t>PODKŁADKA POWIĘKSZONA FI 8</t>
  </si>
  <si>
    <t>PODKŁADKA POWIĘKSZONA FI 10</t>
  </si>
  <si>
    <t>PODKŁADKA X2 POWIĘKSZONA FI 5</t>
  </si>
  <si>
    <t>PODKŁADKA X2 POWIĘKSZONA FI 8</t>
  </si>
  <si>
    <t>PODKŁADKA X2 POWIĘKSZONA FI 10</t>
  </si>
  <si>
    <t>BRZESZCZOT PIŁA SZABLASTA METAL 230/1.4 ICE</t>
  </si>
  <si>
    <t>EMALIA AKRYLOWA BIAŁA 0.8L</t>
  </si>
  <si>
    <t>EMALIA AKRYLOWA BIAŁA 10L</t>
  </si>
  <si>
    <t>EMALIA AKRYLOWA BRAZ 0.8L</t>
  </si>
  <si>
    <t>EMALIA AKRYLOWA BRĄZ CZEKOLADOWY 0.8L</t>
  </si>
  <si>
    <t>EMALIA AKRYLOWA CZARNA 0.8L</t>
  </si>
  <si>
    <t>EMALIA AKRYLOWA CZERWONA 0.8L</t>
  </si>
  <si>
    <t>EMALIA AKRYLOWA ZÓŁTA 0.8L</t>
  </si>
  <si>
    <t>FARBA NA ZACIEKI I PLAMY 0.4L</t>
  </si>
  <si>
    <t xml:space="preserve">WORKI NA ŚMIECI 160L </t>
  </si>
  <si>
    <t>ŁOPATKA DO SZKLENIA PLASTIKOWA</t>
  </si>
  <si>
    <t>CHLOROKAUCZUK CZARNY 5L RAL9005</t>
  </si>
  <si>
    <t>CHLOROKAUCZUK BIAŁY 10L</t>
  </si>
  <si>
    <t>PAPIER ŚCIERNY PASKOWY 75X533 GR.150</t>
  </si>
  <si>
    <t>PAPIER ŚCIERNY PASKOWY 75X533 GR.80</t>
  </si>
  <si>
    <t xml:space="preserve">PAPIER ŚCIERNY PŁÓTNO 230X280 GR.40-220 GR </t>
  </si>
  <si>
    <t>PAPIER ŚCIERNY 30 D 115/60</t>
  </si>
  <si>
    <t>PAPIER ŚCIERNY 30 D 115/100</t>
  </si>
  <si>
    <t>PAPIER ŚCIERNY 30 D 115/180</t>
  </si>
  <si>
    <t>TARCZA DO METALU 115X1X</t>
  </si>
  <si>
    <t>FARBA NA ZACIEKI I PLAMY 1L</t>
  </si>
  <si>
    <t>LAKIER OGÓLNEGO STOSOWANIA 400ML</t>
  </si>
  <si>
    <t>WKRĘT REGIPS 3.5X25 D</t>
  </si>
  <si>
    <t>WKRĘT REGIPS 3.5X35 D</t>
  </si>
  <si>
    <t>WKRĘT REGIPS 3.5X45 D</t>
  </si>
  <si>
    <t>WKRĘT REGIPS 3.5X55 D</t>
  </si>
  <si>
    <t>WKRĘT REGIPS 4.2X70 D</t>
  </si>
  <si>
    <t>WKRĘT REGIPS 4.2X90 D</t>
  </si>
  <si>
    <t xml:space="preserve">KOTWA METALOWA 12X80 </t>
  </si>
  <si>
    <t>KIJ TELESKOPOWY 1-2M</t>
  </si>
  <si>
    <t xml:space="preserve">KRATKA MALARSKA 27X30 DUŻA </t>
  </si>
  <si>
    <t>KUWETA MALARSKA 31X35 DUŻA</t>
  </si>
  <si>
    <t xml:space="preserve">PĘDZEL OKRĄGŁY 30 </t>
  </si>
  <si>
    <t>PĘDZEL OKRĄGŁY 50</t>
  </si>
  <si>
    <t xml:space="preserve">PĘDZEL KALORYFEROWY 50 </t>
  </si>
  <si>
    <t>PĘDZEL DO TAPET 110</t>
  </si>
  <si>
    <t>PĘDZEL ANGIELSKI 1.5"</t>
  </si>
  <si>
    <t>PĘDZEL ANGIELSKI 2"</t>
  </si>
  <si>
    <t>PĘDZEL ANGIELSKI 2.5"</t>
  </si>
  <si>
    <t xml:space="preserve">PĘDZEL ANGIELSKI 3" </t>
  </si>
  <si>
    <t>PĘDZEL ANGIELSKI 3.5"</t>
  </si>
  <si>
    <t xml:space="preserve">PĘDZEL ŁAWKOWY 190 </t>
  </si>
  <si>
    <t xml:space="preserve">PĘDZEL ŁAWKOWY 170 </t>
  </si>
  <si>
    <t xml:space="preserve">RĄCZKA MALARSKA 6/100 </t>
  </si>
  <si>
    <t>RĄCZKA MALARSKA 8/180</t>
  </si>
  <si>
    <t xml:space="preserve">ZESTAW MALARSKI </t>
  </si>
  <si>
    <t xml:space="preserve">TARCZA DIAMENTOWA 230MM </t>
  </si>
  <si>
    <t xml:space="preserve">PĘDZEL AMERYKAŃSKI.1.5" </t>
  </si>
  <si>
    <t xml:space="preserve">PĘDZEL KALORYFEROWY 2.5" </t>
  </si>
  <si>
    <t xml:space="preserve">SZPACHLA MALARSKA 60MM </t>
  </si>
  <si>
    <t>SZPACHLA 100MM MAŁA</t>
  </si>
  <si>
    <t>KĄTOWNIK 400 STALOWY</t>
  </si>
  <si>
    <t xml:space="preserve">KĄTOWNIK 350 ALUMINIOWY STOLARSKI </t>
  </si>
  <si>
    <t xml:space="preserve">NOŻYCE DO CIĘCIA BLACHY PRAWE </t>
  </si>
  <si>
    <t xml:space="preserve">NÓŻ GRZEBIENIOWY 18 METALOWY </t>
  </si>
  <si>
    <t xml:space="preserve">OBCĘGI 160 DO GWOŹDZI </t>
  </si>
  <si>
    <t>OBCĘGI 200 DO GWOŹDZI</t>
  </si>
  <si>
    <t>OBCINACZKI BOCZNE 180</t>
  </si>
  <si>
    <t>OBCINACZKI CZOŁOWE 160</t>
  </si>
  <si>
    <t xml:space="preserve">PIŁKA DO METETALU DREWNIANA RACZKA 300 </t>
  </si>
  <si>
    <t xml:space="preserve">KOMBINERKI 160 </t>
  </si>
  <si>
    <t xml:space="preserve">SZCZYPCE WYDŁUŻONE PROSTE 160 </t>
  </si>
  <si>
    <t xml:space="preserve">SZCZYPCE WYDŁUŻONE PROSTE 200 </t>
  </si>
  <si>
    <t>MIESZADŁO KLEJ C3 SDS 120MM</t>
  </si>
  <si>
    <t>OŁÓWEK MURARSKI 300MM</t>
  </si>
  <si>
    <t xml:space="preserve">OLÓWEK CIESIELSKI 300MM </t>
  </si>
  <si>
    <t xml:space="preserve">POZIOMICA 80CM </t>
  </si>
  <si>
    <t>POZIOMICA 100CM</t>
  </si>
  <si>
    <t>POZIOMICA 120CM</t>
  </si>
  <si>
    <t>WKRĘT 3X20</t>
  </si>
  <si>
    <t>WKRĘT 4X20</t>
  </si>
  <si>
    <t>WKRĘT 5X25</t>
  </si>
  <si>
    <t>ADAPTER 11.0MM SDS+DO OTWORNIC</t>
  </si>
  <si>
    <t>TARCZA 125 GLAZUROWA DIAMENT</t>
  </si>
  <si>
    <t>MŁOTEK MUR.BERLIŃSKI 1EL.</t>
  </si>
  <si>
    <t>MŁOTEK 0.8KG DREW.SLUS.</t>
  </si>
  <si>
    <t xml:space="preserve">MŁOTEK 1.5KG DREW.SLUS. </t>
  </si>
  <si>
    <t xml:space="preserve">OTWORNICA 65 DO BETONU </t>
  </si>
  <si>
    <t>PIŁA DO CIECIA PŁYT G/K 150</t>
  </si>
  <si>
    <t>PRZECINAK 250 S-20500</t>
  </si>
  <si>
    <t>ZSZYWKI 8 OPAK 1000SZT.</t>
  </si>
  <si>
    <t>ZSZYWKI 10 OPAK 1000SZT.</t>
  </si>
  <si>
    <t>KOSTKA SZLIFIERSKA</t>
  </si>
  <si>
    <t>KLUCZ NASTAWNY 200</t>
  </si>
  <si>
    <t xml:space="preserve">KLUCZ NASTAWNY 250 </t>
  </si>
  <si>
    <t>IMBUSY Z KULKA KRÓTKIE 1.5-10</t>
  </si>
  <si>
    <t xml:space="preserve">IMBUSY TORX KRÓTKIE T10-T50 </t>
  </si>
  <si>
    <t xml:space="preserve">PIŁA TARCZOWA 130X1.2X20 </t>
  </si>
  <si>
    <t>PĘDZEL KALORYFEROWY 63</t>
  </si>
  <si>
    <t xml:space="preserve">WKRĘTAK 2X150 </t>
  </si>
  <si>
    <t xml:space="preserve">WKRĘTAK 8X150 </t>
  </si>
  <si>
    <t>KOŁEK ROZPOROWY KLUCZ 10/6* 80</t>
  </si>
  <si>
    <t>KOŁEK ROZPOROWY KLUCZ 10/6* 100</t>
  </si>
  <si>
    <t>KOŁEK ROZPOROWY KLUCZ 12/8* 100</t>
  </si>
  <si>
    <t>WKRĘT FARMERSKI 4.8X35 RAL 8017</t>
  </si>
  <si>
    <t>WKRĘT FARMERSKI  4.8X60 OCYNK</t>
  </si>
  <si>
    <t>WKRĘT FARMERSKI 4.8X60 RAL 8017</t>
  </si>
  <si>
    <t>NAKRĘTKA M5 OCYNK</t>
  </si>
  <si>
    <t>NAKRĘTKA ZŁĄCZNA M12X40</t>
  </si>
  <si>
    <t>KOŁEK RAMOWY KLUCZ 12X100</t>
  </si>
  <si>
    <t>KOŁEK RAMOWY KLUCZ 12X240</t>
  </si>
  <si>
    <t>FOLIA MALARSKA 4X5M STANDARD</t>
  </si>
  <si>
    <t>FOLIA MALARSKA 4X5M WZMOCNIONA</t>
  </si>
  <si>
    <t>FOLIA MALARSKA 4X5M EXTRA MOCNA</t>
  </si>
  <si>
    <t xml:space="preserve">MIARA GUMOWANA 5M </t>
  </si>
  <si>
    <t xml:space="preserve">MIARA GUMOWANA 7.5M </t>
  </si>
  <si>
    <t xml:space="preserve">MŁOTEK GUMOWY 60MM </t>
  </si>
  <si>
    <t>TAŚMA MALARSKA 25X50M</t>
  </si>
  <si>
    <t>TAŚMA MALARSKA 38X50M</t>
  </si>
  <si>
    <t>TAŚMA MALARSKA 48X50M</t>
  </si>
  <si>
    <t xml:space="preserve">TAŚMA MALARSKA NIEBIESKA 30X50M </t>
  </si>
  <si>
    <t xml:space="preserve">TAŚMA MALARSKA NIEBIESKA 38X50M </t>
  </si>
  <si>
    <t xml:space="preserve">TAŚMA MALARSKA NIEBIESKA 48X50M </t>
  </si>
  <si>
    <t xml:space="preserve">TAŚMA OSTRZEGAWCZA 75X100M BIAŁO-CZERWONA </t>
  </si>
  <si>
    <t>TAŚMA Z WŁÓKNA SZKLANEGO 50X25M</t>
  </si>
  <si>
    <t>WKRĘT KŚTEX 3.9X11 FOSFATOWANY</t>
  </si>
  <si>
    <t>WKRĘT NA KLUCZ DREWNO</t>
  </si>
  <si>
    <t>KĄTOWNIK KŁ2</t>
  </si>
  <si>
    <t>KĄTOWNIK KŁ4</t>
  </si>
  <si>
    <t>WKRĘT DO REGIPSU SAMOWIERCĄCY 3.5X25</t>
  </si>
  <si>
    <t>WKRĘT DO REGIPSU SAMOWIERCĄCY 3.5X35</t>
  </si>
  <si>
    <t>WKRĘT PODKŁADKOWY SAMOWIERCĄCY 4.2X25</t>
  </si>
  <si>
    <t>WKRĘT PODKŁADKOWY SAMOWIERCĄCY OCYNK 4.2X32</t>
  </si>
  <si>
    <t>KOŁEK 8</t>
  </si>
  <si>
    <t>WKRĘT SAMOWIERCĄCY DO PŁYT WARSTW. 6.3X235</t>
  </si>
  <si>
    <t>KOŁEK SZYBKI MONTAŻ 6X40</t>
  </si>
  <si>
    <t>KOŁEK SZYBKI MONTAŻ 6X40 KOŁNIERZ</t>
  </si>
  <si>
    <t>KOŁEK SZYBKI MONTAŻ 6X60</t>
  </si>
  <si>
    <t>KOŁEK SZYBKI MONTAŻ 6X60 KOŁNIERZ</t>
  </si>
  <si>
    <t>KOŁEK SZYBKI MONTAŻ 8X45</t>
  </si>
  <si>
    <t>KOŁEK SZYBKI MONTAŻ 8X60</t>
  </si>
  <si>
    <t>KOŁEK SZYBKI MONTAŻ 8X80</t>
  </si>
  <si>
    <t>KOŁEK SZYBKI MONTAŻ 8X100</t>
  </si>
  <si>
    <t>KOŁEK ROZPOROWY 6/3.5X40</t>
  </si>
  <si>
    <t>KOŁEK ROZPOROWY 8/5X50</t>
  </si>
  <si>
    <t>NAKRĘTKA M6 OCYNK</t>
  </si>
  <si>
    <t>NAKRĘTKA M8 OCYNK</t>
  </si>
  <si>
    <t>NAKRĘTKA M10 OCYNK</t>
  </si>
  <si>
    <t>NAKRĘTKA M12 OCYNK</t>
  </si>
  <si>
    <t>KOŁEK ROZPOROWY KLUCZ 10X160</t>
  </si>
  <si>
    <t>NAKRĘTKA M16 OCYNK</t>
  </si>
  <si>
    <t>NIT ZRYWALNY 4X10</t>
  </si>
  <si>
    <t>WKRĘT HARTOWANY OŚCIEZNICOWY 7.5X112</t>
  </si>
  <si>
    <t>PRĘT GWINTOWANY 8X1000</t>
  </si>
  <si>
    <t>PRĘT GWINTOWANY 12X1000</t>
  </si>
  <si>
    <t>TULEJA STALOWA WBIJANA 12/10X40</t>
  </si>
  <si>
    <t>WKRĘT PODKŁADKOWY SAMOWIERCĄCY OCYNK 4.2X19</t>
  </si>
  <si>
    <t xml:space="preserve">WKRĘT PODKŁADKOWY SAMOWIERCĄCY OCYNK 4.2X25 </t>
  </si>
  <si>
    <t xml:space="preserve">KĄTOWNIK BELKOWY </t>
  </si>
  <si>
    <t xml:space="preserve">KĄTOWNIK Z PRZETŁOCZENIEM </t>
  </si>
  <si>
    <t>KĄTOWNIK PRZETŁACZANY WZMOCNIONY</t>
  </si>
  <si>
    <t>KĄTOWNIK ŁĄCZNIKA CIESIELSKIEGO</t>
  </si>
  <si>
    <t xml:space="preserve">ŁĄCZNIK PŁASKI </t>
  </si>
  <si>
    <t>KLUCZE 6-32 PŁASKOOCZKOWE 8EL.POLEROWANE</t>
  </si>
  <si>
    <t>KONCENTRAT PIGMENTOWY 100ML</t>
  </si>
  <si>
    <t>PAPIER ŚCIERNY 230X280 GR.40-220</t>
  </si>
  <si>
    <t>PAPIER ŚCIERNY 125</t>
  </si>
  <si>
    <t xml:space="preserve">KLIN METALOWY "4" ŚREDNI </t>
  </si>
  <si>
    <t>KRZYŻYKI GLAZURNICZE</t>
  </si>
  <si>
    <t>ZESTAW WKRĘTAKÓW ELEKTRYCZNYCH 6EL</t>
  </si>
  <si>
    <t>GWOŹDZIE 3"</t>
  </si>
  <si>
    <t xml:space="preserve">GWOŹDZIE PIERŚCIENIOWE 4.0X100 </t>
  </si>
  <si>
    <t>TYNK GIPSOWY LEKKI BIAŁY 30KG</t>
  </si>
  <si>
    <t>GIPS BUDOWLANY 2KG</t>
  </si>
  <si>
    <t>GIPS BUDOWLANY 15KG</t>
  </si>
  <si>
    <t>GIPS SZPACHOWY 2KG</t>
  </si>
  <si>
    <t>ZAPRAWA TYNKARSKA 25KG</t>
  </si>
  <si>
    <t>TYNK GIPSOWY SPECJALISTYCZNY 30KG</t>
  </si>
  <si>
    <t>MASA SZPACHLOWA BEZ TAŚMY 5KG</t>
  </si>
  <si>
    <t>MASA SZPACHLOWA BEZ TAŚMY 25KG</t>
  </si>
  <si>
    <t>KLEJ DWUSKŁADNIKOWY 14ML</t>
  </si>
  <si>
    <t>SZPACHLÓWKA POLIESTER UNIWERSALNA 0.75L</t>
  </si>
  <si>
    <t>PILNIK PÓŁOKRAGŁY 200 METALOWY</t>
  </si>
  <si>
    <t>PILNIK TROJKĄTNY 20G DO METALU</t>
  </si>
  <si>
    <t>ZAWIAS TOCZONY 30X110</t>
  </si>
  <si>
    <t>KLEJ DO DREWNA 0.2KG</t>
  </si>
  <si>
    <t>SAMOZAMYKACZ TS2000</t>
  </si>
  <si>
    <t xml:space="preserve">SILIKON UNIWERSALNY OCTOWY BEZBARW.280ML </t>
  </si>
  <si>
    <t>SILIKON UNIWERSALNY OCTOWY BIAŁY 280ML</t>
  </si>
  <si>
    <t>SZT</t>
  </si>
  <si>
    <t>SILIKON DEKARSKI KAUCZUKOWY BEZBARWNY 280ML</t>
  </si>
  <si>
    <t>PODPORA DRZWIOWA DUŻA 25X30</t>
  </si>
  <si>
    <t>ODBOJNIK DRZWIOWY DUŻY</t>
  </si>
  <si>
    <t>KRATKA WENTYLACYJNA 14X21 NIERDZEWNA SKOS</t>
  </si>
  <si>
    <t xml:space="preserve">KRATKA T11 </t>
  </si>
  <si>
    <t>KRATKA T26 14X21</t>
  </si>
  <si>
    <t>KRATKA T36</t>
  </si>
  <si>
    <t>KRATKA T40 14X14 UKOS</t>
  </si>
  <si>
    <t>KRATKA T43 14X14</t>
  </si>
  <si>
    <t>KRATKA T45 14X14</t>
  </si>
  <si>
    <t>KRATKA T88</t>
  </si>
  <si>
    <t>PODKŁADKA SPRĘŻYNUJĄCA FI12</t>
  </si>
  <si>
    <t>KOMPLET MALARSKI 6 BIAŁY</t>
  </si>
  <si>
    <t>KOMPLET MALARSKI 8 BIAŁY</t>
  </si>
  <si>
    <t xml:space="preserve">ROLKA DO ROZCIEŃCZALNIKA 10CM-2SZT </t>
  </si>
  <si>
    <t>ROLKA DO ROZCIEŃCZALNIKA 7 CM 2SZT</t>
  </si>
  <si>
    <t>SPRAY PLESNIOBÓJCZY</t>
  </si>
  <si>
    <t>WORKI NA ŚMIECI NIEBIESKIE 120L</t>
  </si>
  <si>
    <t>WORKI NA ŚMIECI CZARNE 120L</t>
  </si>
  <si>
    <t xml:space="preserve">PŁYTA RYGIPS 12.5/1200/2600 BIAŁA </t>
  </si>
  <si>
    <t>ROZCIEŃCZALNIK UNIWERSALNY 0.5L</t>
  </si>
  <si>
    <t>ZASUWA CZOŁOWA 200</t>
  </si>
  <si>
    <t>LISTWA DO TYNKOWANIA W-6-3M</t>
  </si>
  <si>
    <t>WIERTŁO 8X120MM</t>
  </si>
  <si>
    <t>WIERTŁO 10X120MM</t>
  </si>
  <si>
    <t>PŁYTA GIPSOWA GKB-I 12.5/1200/2600 ZIELONA</t>
  </si>
  <si>
    <t>FOLIA W PŁYNIE 4.5KG</t>
  </si>
  <si>
    <t>WIESZAK DO PROFILI BEZBARWNY CD 60/120MM</t>
  </si>
  <si>
    <t xml:space="preserve">ZAWIAS DRZWIOWY WKRĘCANY 13.5X60 </t>
  </si>
  <si>
    <t>ZAWIAS SKRZYDEŁKOWY FD-3</t>
  </si>
  <si>
    <t>ŁĄCZNIK ŚRUBOWY ODGIĘTY 6X80</t>
  </si>
  <si>
    <t>NAKRĘTKA MOTYLKOWA M5</t>
  </si>
  <si>
    <t>NAKRĘTKA MOTYLKOWA M12</t>
  </si>
  <si>
    <t>NAKRĘTKA SAMOKONTRUJĄCA M8</t>
  </si>
  <si>
    <t>ZAPRAWA UELASTYCZNIONA 25KG</t>
  </si>
  <si>
    <t>ROZCIEŃCZALNIK CHLOROKAUCZUK 5L</t>
  </si>
  <si>
    <t>ROZCIEŃCZALNIK FTALOWY 5L</t>
  </si>
  <si>
    <t>ROZCIEŃCZALNIK UNIWERSALNY 5L</t>
  </si>
  <si>
    <t>BRZESZCZOT DO LISIEGO OGONA MAŁY 150</t>
  </si>
  <si>
    <t>ODRDZEWIACZ 400ML</t>
  </si>
  <si>
    <t>KUWETA DUŻA 26X35CM</t>
  </si>
  <si>
    <t xml:space="preserve">PRĘT GWINTOWANY 6X1000 </t>
  </si>
  <si>
    <t>PŁYTA GIPSOWO-KARTONOWA 9.5/1200/2600</t>
  </si>
  <si>
    <t>PODKŁADOWA MASA TYNKARSKA BIAŁA 10KG</t>
  </si>
  <si>
    <t>ZAMEK DRZWIOWY 90 NA KLUCZ</t>
  </si>
  <si>
    <t xml:space="preserve">ZAMEK DRZWIOWY 90 </t>
  </si>
  <si>
    <t>ZAPAS DO WAŁKA MALARSKIEGO NYLONOWY 48X18</t>
  </si>
  <si>
    <t>ŁĄCZNIK WZDŁUŻNY 60/27</t>
  </si>
  <si>
    <t>PIŁA PŁATNICA 400MM</t>
  </si>
  <si>
    <t>BLOCZKI BETON KOMÓRKOWY 8X24X59</t>
  </si>
  <si>
    <t>GWOŹDZIE DO BOAZERII OCYNK 12X17</t>
  </si>
  <si>
    <t xml:space="preserve">GWOŹDZIE DRUCIANE OCYNK 12X17 </t>
  </si>
  <si>
    <t>MŁOTEK CIESIELSKI PERFEKT</t>
  </si>
  <si>
    <t>PODKŁADOWA MASA TYNKARSKA BIAŁY 5KG</t>
  </si>
  <si>
    <t>ŁĄCZNIK KRZYŻOWY</t>
  </si>
  <si>
    <t>WKŁADKA DO ZAMKA 30/40</t>
  </si>
  <si>
    <t>SMAR O PODWYŻSZONEJ PRZYCZEPNOŚCI.500ML</t>
  </si>
  <si>
    <t>KLINY DUŻE</t>
  </si>
  <si>
    <t>TRZONEK DO GRABEK 180CM FI 28MM (SOSNOWY)</t>
  </si>
  <si>
    <t xml:space="preserve">WKŁADKA DO ZAMKA 30/35 </t>
  </si>
  <si>
    <t>WKŁADKA DO ZAMKA 35/35</t>
  </si>
  <si>
    <t>WKŁADKA DO ZAMKA 35/40 MOSIĄDZ</t>
  </si>
  <si>
    <t>TEKTURA W ROLCE 20MB</t>
  </si>
  <si>
    <t>KOSTKA ŚCIERNA ŚCIĘTA GR.36-220</t>
  </si>
  <si>
    <t>PRĘT GWINTOWANY 16X1000</t>
  </si>
  <si>
    <t xml:space="preserve">PACA PLASTIKOWA SZLIFIERSKA </t>
  </si>
  <si>
    <t>ZAMIATACZ DOMOWY 400MM</t>
  </si>
  <si>
    <t>WKRĘT FARMERSKI 4.8X35 RAL 3005</t>
  </si>
  <si>
    <t>WKRĘT FARMERSKI  4.8X35 RAL 8019</t>
  </si>
  <si>
    <t xml:space="preserve">WAŁEK MALARSKI 18 CM </t>
  </si>
  <si>
    <t>SAMOPOZIOMUJĄCY PODKŁAD PODŁOGOWY 100 25KG</t>
  </si>
  <si>
    <t>OPASKA KABLOWA 3.6X300 CZARNA</t>
  </si>
  <si>
    <t>OPASKA KABLOWA 3.6X380 CZARNA</t>
  </si>
  <si>
    <t>FOLIA MALARSKA 4X5M SUPER GRUBA(900G)</t>
  </si>
  <si>
    <t>ZAMEK DRZWIOWY 60MM</t>
  </si>
  <si>
    <t>ZAMEK DO SKRZYNKI</t>
  </si>
  <si>
    <t>USZCZELNIACZ AKRYLOWY 310ML</t>
  </si>
  <si>
    <t>WEŁNA GR.100MM 2.4M2</t>
  </si>
  <si>
    <t>PROFIL CD 60/27/06 3M</t>
  </si>
  <si>
    <t>PROFIL UD 28/27/06 3M</t>
  </si>
  <si>
    <t>PROFIL UW 50/40/06 4M</t>
  </si>
  <si>
    <t>GŁADŹ SZPACHLOWA 20KG</t>
  </si>
  <si>
    <t>TARCZA ŚCIERNA GR.60-120</t>
  </si>
  <si>
    <t>PROFIL CW 50/50/06 3M</t>
  </si>
  <si>
    <t>GWOŹDZIE SKOBLE 25X25</t>
  </si>
  <si>
    <t>SMAR ŁOŻYSKOWY 0.8KG</t>
  </si>
  <si>
    <t>PIANA DO STYROPIANU PISTOLETOWA 750ML</t>
  </si>
  <si>
    <t>ZAPRAWA MURARSKA 25KG</t>
  </si>
  <si>
    <t xml:space="preserve">LISTWA NAROŻNA MOKRY TYNK./50 3M </t>
  </si>
  <si>
    <t>KŁÓDKA ŻELAZNA 52MM</t>
  </si>
  <si>
    <t>PAPIER ŚCIERNY 30 D 115/50 GR.80</t>
  </si>
  <si>
    <t>ZESTAW MALARSKI ŻÓŁTY NR 56</t>
  </si>
  <si>
    <t>KIELNIA SZTUKATORSKA 80MM</t>
  </si>
  <si>
    <t>KIELNIA SZTUKATORSKA 100MM</t>
  </si>
  <si>
    <t>KIELNIA SZTUKATORSKA 120MM</t>
  </si>
  <si>
    <t>UCHWYT DO BRZESZCZOTU</t>
  </si>
  <si>
    <t>LISTWA NAROŻNA 2.5M PÓŁ NAROŻNIK</t>
  </si>
  <si>
    <t>WYCISKACZ DO SILIKONU WZMOCNIONY</t>
  </si>
  <si>
    <t>OLÓWEK MURARSKI</t>
  </si>
  <si>
    <t>ROLKA DO ROZCIEŃCZALNIKA 10 (2SZT)</t>
  </si>
  <si>
    <t>SZPACHELKI JAPOŃSKIE KPL4SZT</t>
  </si>
  <si>
    <t>TELESKOP ŻÓŁTY 1.8M</t>
  </si>
  <si>
    <t>ZAPRAWA DO ZATAPIANIA SIATKI 25KG</t>
  </si>
  <si>
    <t>FARBA EMALIOWANA WEW.10L</t>
  </si>
  <si>
    <t>WKŁADKA DO DRZWI 30/30 5 KLUCZY</t>
  </si>
  <si>
    <t xml:space="preserve">KŁÓDKA ŻELAZNA 63MM </t>
  </si>
  <si>
    <t>KŁÓDKA ŻELAZNA 45MM</t>
  </si>
  <si>
    <t>KŁÓDKA ŻELAZNA 32MM</t>
  </si>
  <si>
    <t>PROFIL UW 100/40/06 4M</t>
  </si>
  <si>
    <t>WKŁADKA DO DRZWI 30/45</t>
  </si>
  <si>
    <t>ODBOJNIK DRZWIOWY MAXI H-80MM FI 70MM</t>
  </si>
  <si>
    <t>PACA METALOWA NIERDZEWNA 13X27CM</t>
  </si>
  <si>
    <t>ZAPRAWA SAMOPOZIOMUJĄCA 25KG</t>
  </si>
  <si>
    <t>PACA SZLIIERSKA 105X210 MOTYLKI</t>
  </si>
  <si>
    <t>PIŁA PŁATNICA DO DREWNA 500 MM</t>
  </si>
  <si>
    <t>ZAPRAWA KLEJOWA SZYBKOWIĄŻĄCA 25KG</t>
  </si>
  <si>
    <t>PODPORA DRZWIOWA 18X300</t>
  </si>
  <si>
    <t>PACA NIERDZEWNA 13X27CM ZĄBKOWA</t>
  </si>
  <si>
    <t>WKRĘT CIESIELSKI 8X240</t>
  </si>
  <si>
    <t>TAŚMA DEKARSKA 10X10</t>
  </si>
  <si>
    <t>MASA PODKŁADOWA ŻYWICZNA BIAŁA 15KG</t>
  </si>
  <si>
    <t>KRĄŻEK ŚCIERALNY 60/80/100/120/150/180/240</t>
  </si>
  <si>
    <t>KLEJ KONSTRUKCYJNY 310ML BEZBARWNY</t>
  </si>
  <si>
    <t>HAK BEZBARWNY CD 60/200MM</t>
  </si>
  <si>
    <t>KLAMKA OKIENNA PCV</t>
  </si>
  <si>
    <t>KLEJ DO PŁYTEK 25KG</t>
  </si>
  <si>
    <t>KLEJ NA BAZIE POLIMERU BIAŁY 290ML</t>
  </si>
  <si>
    <t>MASA PODKŁADOWA ŻYWICZNA 25KG</t>
  </si>
  <si>
    <t>WKŁADKA DO DRZWI 35/45 MOSIĄDZ</t>
  </si>
  <si>
    <t xml:space="preserve">WAŁKI MALARSKIE 10CM </t>
  </si>
  <si>
    <t>WAŁKI MALARSKIE 2SZT W OPAKOWANIU</t>
  </si>
  <si>
    <t>WAŁKI MALARSKIE 18CM</t>
  </si>
  <si>
    <t>WAŁKI MALARSKIE 25CM</t>
  </si>
  <si>
    <t>WKŁADKA DO DRZWI 45/45 MOSIĄDZ</t>
  </si>
  <si>
    <t>PROFIL CW 100/50/06 4M</t>
  </si>
  <si>
    <t>SILIKON SANITARNY BIALY 280ML</t>
  </si>
  <si>
    <t xml:space="preserve">TARCZA LISTKOWA FI 125 </t>
  </si>
  <si>
    <t>GRABIE OPRAWIONE 16 ZĘBNE</t>
  </si>
  <si>
    <t xml:space="preserve">PRĘT GWINTOWANY 8X1000 </t>
  </si>
  <si>
    <t xml:space="preserve">WIERTŁO METALOWE FI8 </t>
  </si>
  <si>
    <t xml:space="preserve">TAŚMA FIZELINA 150MMX25M </t>
  </si>
  <si>
    <t>WAŁEK MALARSKI 15CM</t>
  </si>
  <si>
    <t>OPASKA KABLOWA 2.5X160 CZARNA</t>
  </si>
  <si>
    <t>BRZESZCZOT DO DREWNA</t>
  </si>
  <si>
    <t>BRZESZCZOT DO DREWNA I METALU</t>
  </si>
  <si>
    <t>TARCZA DO METALU FI 125X1X22</t>
  </si>
  <si>
    <t xml:space="preserve">WIERTŁO DO METALU FI 8.5 </t>
  </si>
  <si>
    <t>KOŁEK ROZPOROWY KLUCZ 12/8* 80</t>
  </si>
  <si>
    <t>WKRĘT 4X25</t>
  </si>
  <si>
    <t>KOŁEK SZYBKI MONTAŻ 8X60 KOŁNIERZ</t>
  </si>
  <si>
    <t>TRZONEK MŁOTKA L-420 2000G</t>
  </si>
  <si>
    <t>KOŁEK ROZPOROWY KLUCZ 8X80</t>
  </si>
  <si>
    <t>KOŁEK ROZPOROWY 10X100</t>
  </si>
  <si>
    <t>WKRĘT PODKŁADKOWY 4.2X32</t>
  </si>
  <si>
    <t>ŻYŁKA MURARSKA 1MM 50MB</t>
  </si>
  <si>
    <t>KOŁEK ROZPOROWY KLUCZ 8X60</t>
  </si>
  <si>
    <t>WKRĘT PODKŁADKOWY OC 4.2X13</t>
  </si>
  <si>
    <t>TAŚMA NIEBIESKA 25MMX50M</t>
  </si>
  <si>
    <t>TAŚMA NIEBIESKA 38MMX50M</t>
  </si>
  <si>
    <t>TAŚMA ZEWNĘTRZNA NIEBIESKA 38MMX50M</t>
  </si>
  <si>
    <t>WKRĘT FARMERSKI 4.8X60 RAL 7024</t>
  </si>
  <si>
    <t>DŁUTO SZPICZASTE SDS+ 250MM</t>
  </si>
  <si>
    <t>WIERTŁO SDS 14X260</t>
  </si>
  <si>
    <t>ODRDZEWIACZ KONSERWACYJNO-NAPRAWCZY 500ML</t>
  </si>
  <si>
    <t>FARBA OLEJNO-FTALOWA BIAŁA MAT 0.8L</t>
  </si>
  <si>
    <t>KOŁEK DUOPOWER 6X30</t>
  </si>
  <si>
    <t>KOŁEK DUOPOWER 12X60</t>
  </si>
  <si>
    <t>WIERTŁO METALOWE FI13</t>
  </si>
  <si>
    <t>KŁÓDKA 6 KLUCZY 50/8MM</t>
  </si>
  <si>
    <t>WKRĘT SAMOWIERCĄCY 5.5X32 IMPAX</t>
  </si>
  <si>
    <t>ZAWIAS BRAMOWY OZDOBNY ZNZ 170X150X30X2.</t>
  </si>
  <si>
    <t>UCHWYT FUNDAMENTOWY WBIJANY 100SZT.</t>
  </si>
  <si>
    <t>WAŁKI MALARSKIE ZAPASOWE 25CM</t>
  </si>
  <si>
    <t>MARKER CZARNY</t>
  </si>
  <si>
    <t>ZAMEK DRZWIOWY NAWIERZCHNIOWY UNIWERSALNY Z-50/60B/ WKŁADKA</t>
  </si>
  <si>
    <t>PIANA PISTOLETOWA 750ML</t>
  </si>
  <si>
    <t>TAŚMA NIEBIESKA 48MMX50M</t>
  </si>
  <si>
    <t>FOLIA BUDOWLANA PRZEZROCZYSTA 20M2</t>
  </si>
  <si>
    <t>TAŚMA TYNKARSKA POMAR.38X20M</t>
  </si>
  <si>
    <t xml:space="preserve">BRZESZCZOT 105X4MM </t>
  </si>
  <si>
    <t>WIERTŁO PIÓROWE 16X152MM</t>
  </si>
  <si>
    <t>ZAMEK DRZWIOWY 72/60 WB</t>
  </si>
  <si>
    <t>ZASUWA 200X200X2.5</t>
  </si>
  <si>
    <t>KOTWA HAKOWA SUFITOWA 10X115</t>
  </si>
  <si>
    <t>KOMPLET WIERTEŁ DO METALU 25SZT PRO</t>
  </si>
  <si>
    <t>KUWETA SUPER DUŻA 34X37CM</t>
  </si>
  <si>
    <t>KRATKA WENTYLACYJNA 20X20</t>
  </si>
  <si>
    <t>KLAMKA DRZWIOWA POKOJOWA</t>
  </si>
  <si>
    <t>ZAWIAS 175X75X55X2.0</t>
  </si>
  <si>
    <t>PĘDZEL ŁAWKOWIEC W DREWNIE</t>
  </si>
  <si>
    <t>PRĘT GWINTOWANY 20X1000 KL.8.8</t>
  </si>
  <si>
    <t>OPASKA KABLOWA 7.6X300</t>
  </si>
  <si>
    <t>PĘDZEL ANGIELSKI *52* 1,5" 36MM</t>
  </si>
  <si>
    <t>WYLEWKA SAMOPOZIOMUJĄCA 25KG</t>
  </si>
  <si>
    <t>KLEJ MONTAŻOWY BIAŁY</t>
  </si>
  <si>
    <t>MŁOTEK SZKLARSKI DO SZKLENIA OKIEN</t>
  </si>
  <si>
    <t>PLANDEKA 10X15 STANDARDOWA</t>
  </si>
  <si>
    <t>PISTOLET DO PIANY</t>
  </si>
  <si>
    <t>KOŁEK METALOWY 5X71</t>
  </si>
  <si>
    <t>PĘDZEL ANGIELSKI *52* 3" 76MM</t>
  </si>
  <si>
    <t>KLAMKA PPOŻ</t>
  </si>
  <si>
    <t>ZAMEK 72/65 PPOŹ</t>
  </si>
  <si>
    <t>ROLKA WYRÓWUJĄCA FLOK 5CM 2SZT</t>
  </si>
  <si>
    <t>SZNUREK MURARSKI 1.3MMX50</t>
  </si>
  <si>
    <t xml:space="preserve">WAŁEK MIKROAKRYLOWY 2X10CM </t>
  </si>
  <si>
    <t>RĄCZKA DO WAŁKA SZNURKOWEGO 25CM SR.8</t>
  </si>
  <si>
    <t xml:space="preserve">WEŁNA MINERALNA SZKLANA 50 MM </t>
  </si>
  <si>
    <t xml:space="preserve">SIATKA ELEWACYJNA </t>
  </si>
  <si>
    <t>WIERTŁO DO CERAMIKI 6X45/90</t>
  </si>
  <si>
    <t xml:space="preserve">WEŁNA MINERALNA GR.150 MM </t>
  </si>
  <si>
    <t>WKRĘT METALOWY DO PŁYT G-K</t>
  </si>
  <si>
    <t xml:space="preserve">ZAMEK DRZWI 90MM </t>
  </si>
  <si>
    <t>KLEJ GIPSOWY 25KG</t>
  </si>
  <si>
    <t>SZPACHLA MALARSKA 40MM</t>
  </si>
  <si>
    <t>FARBA GRUNTUJĄCA 2KG</t>
  </si>
  <si>
    <t>KLAMKA UCHWYT 90WB BRĄZ UCHWYT+UCHWYT</t>
  </si>
  <si>
    <t>KLAMKA-UCHWYT 90WB BRĄZ UCHWYT+KLAMKA</t>
  </si>
  <si>
    <t>KLAMKA-UCHWYT 72WB BRĄZ UCHWYT+KLAMKA</t>
  </si>
  <si>
    <t>WIERTŁO METALOWE FI10</t>
  </si>
  <si>
    <t>SZYLDY DRZWIOWE OKRĄGŁE</t>
  </si>
  <si>
    <t>FARBA GRUNTUJĄCA O PODWYŻSZONYCH WŁAŚCIWOŚCIACH 5L</t>
  </si>
  <si>
    <t xml:space="preserve">WKRĘT SAMOWIERCĄCY 5.5X67 </t>
  </si>
  <si>
    <t>WKŁAD ZAPASOWY DO ROLKI FLOK 10CM 2SZT</t>
  </si>
  <si>
    <t>ZASUWA BRAMOWA 64.063</t>
  </si>
  <si>
    <t>TAŚMA MALARSKA NIEBIESKA 25MMX50 M</t>
  </si>
  <si>
    <t>WSPORNIK 260 ZASUWKA SPRĘŻYNOWA 300X190X50</t>
  </si>
  <si>
    <t>WSPORNIK 420 ZASUWKA 420X190X50</t>
  </si>
  <si>
    <t>ZASUWA WRG 240 240X60X2.0</t>
  </si>
  <si>
    <t>WIERTŁO SDS 18X460/D</t>
  </si>
  <si>
    <t xml:space="preserve">ZAPRAWA DO BLOCZKÓW KOMÓRKOWYCH 25 KG </t>
  </si>
  <si>
    <t>ZAPRAWA DO ŚCIAN NOŚNYCH I DZIAŁOWYCH 25 KG</t>
  </si>
  <si>
    <t>WKRĘT DO WIĘŹBY DACHOWEJ 8X80</t>
  </si>
  <si>
    <t>KĄTOWNIK ŁĄCZNIKOWY UNIWERSALNY</t>
  </si>
  <si>
    <t>PROFIL ECONOMIC CD-60R 0.5MM-3M</t>
  </si>
  <si>
    <t>PROFIL ECONOMIC UD-27 0.5MM-3M</t>
  </si>
  <si>
    <t>WKRĘT SAMOWIERCĄCY Z PODKŁADKĄ EPDM 5.5X50</t>
  </si>
  <si>
    <t>WKŁAD DO KUWETY DUŻEJ NR4</t>
  </si>
  <si>
    <t>WKŁAD DO KUWETY ŚREDNIEJ (25.5X34 CM)</t>
  </si>
  <si>
    <t>KOTWA CHEMICZNA 300 T</t>
  </si>
  <si>
    <t xml:space="preserve">WIERTŁO PROFI FI6 </t>
  </si>
  <si>
    <t>TYNK BARANEK DO MALOWANIA 1.5MM 25KG</t>
  </si>
  <si>
    <t>TAŚMA TYNKARSKA 24MMX50M</t>
  </si>
  <si>
    <t>ZASUWKA UNIWERSALNA 75MM</t>
  </si>
  <si>
    <t>BIT 25X25MM</t>
  </si>
  <si>
    <t>ROLKA PASEK 10CM</t>
  </si>
  <si>
    <t>PIŁA WIDIA 125X22X40Z</t>
  </si>
  <si>
    <t xml:space="preserve">OTWORNICA DIAMENTOWA M14.65MM </t>
  </si>
  <si>
    <t>TARCZA 230X1.9 STALOWA KWASOODPORNA</t>
  </si>
  <si>
    <t>KOŁEK DO STYROPIANU 10X160MM</t>
  </si>
  <si>
    <t>LISTWA OKAPNIKOWA Z SIATKĄ 2.5M</t>
  </si>
  <si>
    <t>FOLIA CZARNA BUDOWLANA ATEST 0.3MM 4X25M</t>
  </si>
  <si>
    <t>MŁOTEK GUMOWY 65MM TRZONEK METALOWY</t>
  </si>
  <si>
    <t>WKŁADKA DO DRZWI 40/50</t>
  </si>
  <si>
    <t>TAŚMA DO SKLEJANIA FOLI BUDOWLANEJ</t>
  </si>
  <si>
    <t>TAŚMA TYNKARSKA 38MMX50M</t>
  </si>
  <si>
    <t>TAŚMA TYNKARSKA 48MMX50M</t>
  </si>
  <si>
    <t xml:space="preserve">PĘDZEL TAPETOWY 130 </t>
  </si>
  <si>
    <t xml:space="preserve">PĘDZEL TAPETOWY 140 </t>
  </si>
  <si>
    <t>BETON KOMÓRKOWY 180X590X240</t>
  </si>
  <si>
    <t>NÓŻ MONTERSKI SIERPAK</t>
  </si>
  <si>
    <t>OTWORNICA DIAMENTOWA M14.35MM</t>
  </si>
  <si>
    <t>TARCZA 125X1X22.2</t>
  </si>
  <si>
    <t xml:space="preserve">OTWORNICA DIAMENTOWA M14.10MM </t>
  </si>
  <si>
    <t>LISTWA NAROŻNA ALUMINIOWA 2.5M MOCNA</t>
  </si>
  <si>
    <t>LISTWA NAROŻNA ALUMINIOWA 3M MOCNA</t>
  </si>
  <si>
    <t xml:space="preserve">TARCZA DO SZLIFOWANIA STALI 125X6.0X22.2 </t>
  </si>
  <si>
    <t>ZAMEK DO DRZWI 72/50</t>
  </si>
  <si>
    <t>ZAPRAWA GRUNTUJĄCA 5 L</t>
  </si>
  <si>
    <t>BRZESZCZOT 105x3MM PCV</t>
  </si>
  <si>
    <t>TORBA NARZĘDZIOWA</t>
  </si>
  <si>
    <t>WIERTŁO METALOWE DŁUGIE 3.0-10 MM</t>
  </si>
  <si>
    <t>SZCZOTKA SZORÓWKA RYŻOWA Z OTWOREM</t>
  </si>
  <si>
    <t>SZCZOTKA SZORÓWKA NYLON Z OTWOREM</t>
  </si>
  <si>
    <t>PĘDZEL KALORYFEROWY 3"KRZYWIK</t>
  </si>
  <si>
    <t>TAŚMA TYNKARSKA 48x50 POMARAŃCZOWA "50"</t>
  </si>
  <si>
    <t>WAŁEK DO WYLEWEK 75X230 1618</t>
  </si>
  <si>
    <t>MASA SZPACHLOWA</t>
  </si>
  <si>
    <t>ZAPRAWA DO BETONU KOMÓRKOWEGO 25KG</t>
  </si>
  <si>
    <t>ZAWIAS 150X55X2.5</t>
  </si>
  <si>
    <t>ZAWIAS 250X45X1.5</t>
  </si>
  <si>
    <t>UCHWYT CZOPOWY 11X81X3.0</t>
  </si>
  <si>
    <t>ZASUWA NA KŁÓDKĘ 250X40</t>
  </si>
  <si>
    <t>ZASUWA NA KŁÓDKĘ 340X40</t>
  </si>
  <si>
    <t>ZAWIAS 150X45X90X3</t>
  </si>
  <si>
    <t>ZAWIAS 200X45X90X3.0</t>
  </si>
  <si>
    <t>ZAWIAS BRAMKOWY 300X45X90X3.0</t>
  </si>
  <si>
    <t>ZAWIAS BRAMKOWY 350X45X90X3.0</t>
  </si>
  <si>
    <t>ZAWIAS BRAMKOWY 400X45X90X3.0</t>
  </si>
  <si>
    <t>ZAWIAS TOCZONY 18X70</t>
  </si>
  <si>
    <t>WIERTŁO SDS6/100/160MM</t>
  </si>
  <si>
    <t>OTWORNICA DIAMENTOWA M14.100MM</t>
  </si>
  <si>
    <t>MARKER CIENKI SZT.</t>
  </si>
  <si>
    <t>FARBA ZABEZPIECZAJĄCA PRZED RDZĄ CZARNY POŁYSK 0.7L</t>
  </si>
  <si>
    <t xml:space="preserve">FIZELINA 25MB </t>
  </si>
  <si>
    <t>PAPA TERMOZGRZEWALNA 5M2</t>
  </si>
  <si>
    <t xml:space="preserve">WAŁEK ZAPASOWY Z MIKROFIBRY 18CM </t>
  </si>
  <si>
    <t>ZAMEK KASETOWY M 16X16MM MAŁY</t>
  </si>
  <si>
    <t>WKŁAD DO KUWETY 32.5x34CM</t>
  </si>
  <si>
    <t>TRZONEK DO GRABI 150CMX28MM</t>
  </si>
  <si>
    <t>PROFIL ECONOMIC CW-50-3M</t>
  </si>
  <si>
    <t>PROFIL ECONOMIC UW 50-4M</t>
  </si>
  <si>
    <t>WKRĘT DO PŁYT WARSTWOWYCH-5.5X105</t>
  </si>
  <si>
    <t>KOŁEK ROZPOROWY 8/4X50</t>
  </si>
  <si>
    <t>PĘDZEL KRZYWIK KALORYFEROWY 2.5"</t>
  </si>
  <si>
    <t>TARCZA DO CIECIA A2 125X1</t>
  </si>
  <si>
    <t>KLEJ DO STYROPIANU I SIATKI SZARY 25KG</t>
  </si>
  <si>
    <t xml:space="preserve">WAPNO HYDRATYZOWANE 20KG </t>
  </si>
  <si>
    <t>ZAMEK MEBLOWY G138 Q19XL22</t>
  </si>
  <si>
    <t>BRZESZCZOT SZABLASTY DO DREWNA 240MM</t>
  </si>
  <si>
    <t>ZAMEK MEBLOWY SKRZYNKOWY 16MM</t>
  </si>
  <si>
    <t>WKŁADKA DO DRZWI 30/35 MOSIĄDZ</t>
  </si>
  <si>
    <t>WIERTŁO SDS PLUSX4 6X110</t>
  </si>
  <si>
    <t>WIERTŁO SDS PLUSX4 6X160</t>
  </si>
  <si>
    <t>WIERTŁO SDS PLUSX4 6X210</t>
  </si>
  <si>
    <t>WIERTŁO SDS PLUSX4 8X210</t>
  </si>
  <si>
    <t>WIERTŁO SDS PLUSX4 10X160</t>
  </si>
  <si>
    <t>WIERTŁO SDS PLUSX4 12X260</t>
  </si>
  <si>
    <t>SILIKON DEKARSKI CZARNY 300ML</t>
  </si>
  <si>
    <t>ZAWIAS MOTYLKOWY 75X75X1.8</t>
  </si>
  <si>
    <t>ZAWIAS MOTYLKOWY 180X35X2.5</t>
  </si>
  <si>
    <t>ZAWIAS MOTYLKOWY 300X38X2.5</t>
  </si>
  <si>
    <t>ZAWIAS MOTYLKOWY 150X35X80X2.0</t>
  </si>
  <si>
    <t>SKOBEL 61X59X23</t>
  </si>
  <si>
    <t>ZASUWKA Z RYGLEM 100X10</t>
  </si>
  <si>
    <t xml:space="preserve">UCHWYT UNIWERSALNY KLAMKA 130 </t>
  </si>
  <si>
    <t>LISTWA NAROŻNA ALUMINIOWA 2.5M</t>
  </si>
  <si>
    <t>WORKI Z MIKROWŁÓKNINY KPL.5SZT</t>
  </si>
  <si>
    <t xml:space="preserve">UCHWYT MALARSKI </t>
  </si>
  <si>
    <t>TAŚMA DO WYZNACZANIA STREF 66MX50MM ZÓŁTO-CZARNA</t>
  </si>
  <si>
    <t>TAŚMA Z WŁÓKNA SZKLANEGO 48MMX45M</t>
  </si>
  <si>
    <t>WIERTŁO DO METALU 2/49</t>
  </si>
  <si>
    <t>RIGIPS WIESZAK 60/125MM</t>
  </si>
  <si>
    <t>SZCZYPCE NASTAWNE DO RUR 250MM</t>
  </si>
  <si>
    <t xml:space="preserve">TYNK DO PŁYT GIPSOWYCH 10KG </t>
  </si>
  <si>
    <t>SILIKON SANITARNY NEUTRALNY BIAŁY 280ML</t>
  </si>
  <si>
    <t>SILIKON NEUTRALNY CZARNY 280ML</t>
  </si>
  <si>
    <t>KIELNIA TRÓJKĄTNA 200MM</t>
  </si>
  <si>
    <t>WORKI NA GRUZ 120L KPL-10SZT.</t>
  </si>
  <si>
    <t>ZAWIAS 400X30X3.0</t>
  </si>
  <si>
    <t>ZAWIAS 90X50X45X1.5</t>
  </si>
  <si>
    <t xml:space="preserve">ZAWIAS 90X80X45X1.5 </t>
  </si>
  <si>
    <t>UCHWYT MONTAŻOWY 160</t>
  </si>
  <si>
    <t>UCHWYT MONTAŻOWY 200</t>
  </si>
  <si>
    <t>ŁĄCZNIK MONTAŻOWY ZAWIESIE 160</t>
  </si>
  <si>
    <t>FARBA SILIKONOWA ZEWNĘTRZNA 4L</t>
  </si>
  <si>
    <t>ZAWIAS 130X50X45X2.0</t>
  </si>
  <si>
    <t>SZPACHELKA NIERDZEWNA 250 CZARNY UCHWYT</t>
  </si>
  <si>
    <t>SZPACHELKA NIERDZEWNA 350 CZAR.NY UCHWYT</t>
  </si>
  <si>
    <t>ŁĄCZNIK BUDOWLANY</t>
  </si>
  <si>
    <t>DŁUTO SAMOOSTRZĄCE SDS+40X250MM</t>
  </si>
  <si>
    <t>KĄTOWNIK WĄSKI</t>
  </si>
  <si>
    <t xml:space="preserve">KĄTOWNIK MONTAŻOWY 150/55 </t>
  </si>
  <si>
    <t>KĄTOWNIK SZEROKI</t>
  </si>
  <si>
    <t>KĄTOWNIK Z REGULACJĄ</t>
  </si>
  <si>
    <t>NAROŻNIK ALUMINIOWY Z SIATKA 10/10 2.5 M</t>
  </si>
  <si>
    <t>ŁĄCZNIK</t>
  </si>
  <si>
    <t>MB</t>
  </si>
  <si>
    <t>KG</t>
  </si>
  <si>
    <t>ARK</t>
  </si>
  <si>
    <t>KPL</t>
  </si>
  <si>
    <t>OPAK</t>
  </si>
  <si>
    <t>OPK</t>
  </si>
  <si>
    <t>OP</t>
  </si>
  <si>
    <t>BAL</t>
  </si>
  <si>
    <t>ROL</t>
  </si>
  <si>
    <t>KLEJ WYSOKOELASTYCZNY 25KG</t>
  </si>
  <si>
    <t>JM</t>
  </si>
  <si>
    <t>GIPS SZPACHLOWY 5KG</t>
  </si>
  <si>
    <t>KŁÓDKA MOSIĘŻNA 50MM</t>
  </si>
  <si>
    <t>KRATKA T95</t>
  </si>
  <si>
    <t xml:space="preserve">WIADRO BUDOWLANE 16L </t>
  </si>
  <si>
    <t>WIADRO BUDOWLANE 20L</t>
  </si>
  <si>
    <t xml:space="preserve">MIARA GUMOWANA 10M </t>
  </si>
  <si>
    <t>MIARA SKŁADANA 1M</t>
  </si>
  <si>
    <t>MIARA SKŁADANA 2M</t>
  </si>
  <si>
    <t>NÓŻ DO GLAZURY FI 8</t>
  </si>
  <si>
    <t>NÓŻ UNIWERSALNY</t>
  </si>
  <si>
    <t>OSTRZE WYMIENNE</t>
  </si>
  <si>
    <t xml:space="preserve">OSTRZE ŁAMANE (10SZT.) </t>
  </si>
  <si>
    <t>OTWORNICA DIAMENTOWA M14.8MM</t>
  </si>
  <si>
    <t>PACA NIERDZEWNA130X480 GŁADKA</t>
  </si>
  <si>
    <t>PACA TYNKARSKA 270MM</t>
  </si>
  <si>
    <t>PĘDZEL MURARSKI NAKRAPIACZ 180</t>
  </si>
  <si>
    <t>SZPACHLA 100MM</t>
  </si>
  <si>
    <t>SZPACHLÓWKA POLIESTER UNIWERSALNA 0.25L</t>
  </si>
  <si>
    <t>WIERTŁO SDS 10x600/B58263</t>
  </si>
  <si>
    <t>WIERTŁO SDS 8x265/B-58126</t>
  </si>
  <si>
    <t>WKRĘTAK DUŻY</t>
  </si>
  <si>
    <t xml:space="preserve">Ilość sugerowana </t>
  </si>
  <si>
    <t>EMULSJA WEWNĘTRZNA 10L</t>
  </si>
  <si>
    <t>FOLIA OCHRONNA 4MX5M 20M2 CZERWONA</t>
  </si>
  <si>
    <t xml:space="preserve">GAŁKA DRZWIOWA STAŁA </t>
  </si>
  <si>
    <t>KRATKA WENTYLACYJNA 14X14</t>
  </si>
  <si>
    <t xml:space="preserve">KUWETA MALARSKA 15X29 MAŁA </t>
  </si>
  <si>
    <t>PAPA PODKŁADOWA ROLKA</t>
  </si>
  <si>
    <t xml:space="preserve">ROLKA CZARNY PASEK 15CM </t>
  </si>
  <si>
    <t>SILIKON SANITARNY OCTOWY BIAŁY 280ML</t>
  </si>
  <si>
    <t>SILIKON SZKLARSKI I AKWARIOWY BIAŁY 280ML</t>
  </si>
  <si>
    <t>ŚCIERNICA LISTKOWA 125MM GR.40</t>
  </si>
  <si>
    <t xml:space="preserve">TAŚMA ZEWNĘTRZNA 38MMX33M </t>
  </si>
  <si>
    <t xml:space="preserve">WAŁEK 7CM (2SZT) </t>
  </si>
  <si>
    <t>ZAPRAWA CIENKOWARSTWOWA BIAŁA 25K</t>
  </si>
  <si>
    <t>ZASUWA CZOŁOWA STANDARD</t>
  </si>
  <si>
    <t>ŻYŁKA MURARSKA 1MM 100MB</t>
  </si>
  <si>
    <t>Ilość sugerowana</t>
  </si>
  <si>
    <t>Cena jedn. brutto</t>
  </si>
  <si>
    <t>Nazwa</t>
  </si>
  <si>
    <t>Cena jed. netto</t>
  </si>
  <si>
    <t>Lp.</t>
  </si>
  <si>
    <t>LP.</t>
  </si>
  <si>
    <t>Cena jedn. netto</t>
  </si>
  <si>
    <t>EMALIA AKRYLOWA BIAŁA 5L</t>
  </si>
  <si>
    <t>EMALIA AKRYLOWA BIAŁA MAT 5L</t>
  </si>
  <si>
    <t>KLAMKA WC MALOWANA</t>
  </si>
  <si>
    <t xml:space="preserve">WKRĘT HARTOWANY OŚCIEŻNICOWY 7.5X92 </t>
  </si>
  <si>
    <t>EMALIA AKRYLOWA KOŚĆ SŁONIOWA 0.8L</t>
  </si>
  <si>
    <t>FARBA AKRYLOWA ZEWNĘTRZNA 10L</t>
  </si>
  <si>
    <t>FOLIA PAROPRZEPUSZCZALNA 2X50M ŻÓŁTA</t>
  </si>
  <si>
    <t xml:space="preserve">KOŁEK RAMOWY 8X120 </t>
  </si>
  <si>
    <t>ZAMEK MEBLOWY Q19XL22</t>
  </si>
  <si>
    <t>ZASUWA WCZ 350 350X200X2.5</t>
  </si>
  <si>
    <t>Załącznik nr 1 do Wniosku do BZP - drobne narzędzia - bieżąca eksploatacja MPGN (2023r.)</t>
  </si>
  <si>
    <t>TARCZA DIAMENTOWA DO BETONU 125MM</t>
  </si>
  <si>
    <t>TARCZA 115 DIAMENTOWA</t>
  </si>
  <si>
    <t>BETON B-20 25KG</t>
  </si>
  <si>
    <t>BETON B-25 25KG</t>
  </si>
  <si>
    <t>EMALIA AKRYLOWA NIEBIESKI 0.8L</t>
  </si>
  <si>
    <t>EMALIA AKRYLOWA ORZECH 0.8L</t>
  </si>
  <si>
    <t>EMALIA AKRYLOWA POPIELATA 5L</t>
  </si>
  <si>
    <t>EMULSJA GRUNTUJĄCA 5L</t>
  </si>
  <si>
    <t>FARBA AKRYLOWA BRĄZ 10L</t>
  </si>
  <si>
    <t>FOLIA W PŁYNIE 2 KG</t>
  </si>
  <si>
    <t>GWOŹDZIE DO BETONU WALCOWANE 3.5X60</t>
  </si>
  <si>
    <t>KLAMKA MALOWANA DŁUGI SZYLD</t>
  </si>
  <si>
    <t xml:space="preserve">KLIN GLAZURNICZY MAŁY (100 SZT.) </t>
  </si>
  <si>
    <t>KOTWA 2-ROZPOROWA 12X100</t>
  </si>
  <si>
    <t>PIANA OGNIOCHRONNA 750ML</t>
  </si>
  <si>
    <t>SILIKON SANITARNY OCTOWY BEZBARW. 280ML</t>
  </si>
  <si>
    <t>WKRĘT HARTOWANY OŚCIEŻNICOWY 7.5X132</t>
  </si>
  <si>
    <t xml:space="preserve">WKRĘT HARTOWANY OŚCIEŻNICOWY 7.5X152 </t>
  </si>
  <si>
    <t xml:space="preserve">WKRĘT HARTOWANY OŚCIEŻNICOWY 7.5X202 </t>
  </si>
  <si>
    <t>WKRĘT SAMOWIERCĄCY Z ŁBEM SZEŚCIENNYM 5.5X75</t>
  </si>
  <si>
    <t xml:space="preserve">WKRĘT SAMOWIERCĄCY Z ŁBEM SZEŚCIENNYM 5.5X32 </t>
  </si>
  <si>
    <t>WKRĘT SAMOWIERCĄCY Z ŁBEM SZEŚCIENNYM 6.3X25</t>
  </si>
  <si>
    <t>43730,68</t>
  </si>
  <si>
    <t>8177,28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</si>
</sst>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0\ _z_ł_-;\-* #,##0.00\ _z_ł_-;_-* \-??\ _z_ł_-;_-@_-"/>
  </numFmts>
  <fonts count="5" x14ac:knownFonts="1">
    <font>
      <sz val="10"/>
      <name val="Arial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2">
    <xf numFmtId="0" fontId="0" fillId="0" borderId="0"/>
    <xf numFmtId="165" fontId="2" fillId="0" borderId="0" applyBorder="0" applyProtection="0"/>
    <xf numFmtId="0" fontId="1" fillId="0" borderId="0" applyBorder="0" applyProtection="0">
      <alignment horizontal="left"/>
    </xf>
    <xf numFmtId="0" fontId="1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 applyBorder="0" applyProtection="0"/>
    <xf numFmtId="9" fontId="2" fillId="0" borderId="0" applyBorder="0" applyProtection="0"/>
    <xf numFmtId="0" fontId="3" fillId="0" borderId="0" applyBorder="0" applyProtection="0">
      <alignment horizontal="left"/>
    </xf>
    <xf numFmtId="0" fontId="1" fillId="0" borderId="0" applyBorder="0" applyProtection="0"/>
    <xf numFmtId="0" fontId="3" fillId="0" borderId="0" applyBorder="0" applyProtection="0"/>
  </cellStyleXfs>
  <cellXfs count="59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9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2" fontId="0" fillId="0" borderId="2" xfId="0" applyNumberFormat="1" applyBorder="1"/>
    <xf numFmtId="2" fontId="1" fillId="0" borderId="2" xfId="0" applyNumberFormat="1" applyFont="1" applyBorder="1"/>
    <xf numFmtId="164" fontId="0" fillId="0" borderId="2" xfId="0" applyNumberFormat="1" applyBorder="1"/>
    <xf numFmtId="10" fontId="0" fillId="0" borderId="2" xfId="0" applyNumberFormat="1" applyBorder="1"/>
    <xf numFmtId="0" fontId="0" fillId="0" borderId="3" xfId="0" applyBorder="1"/>
    <xf numFmtId="2" fontId="0" fillId="0" borderId="3" xfId="0" applyNumberFormat="1" applyBorder="1"/>
    <xf numFmtId="9" fontId="0" fillId="0" borderId="0" xfId="0" applyNumberFormat="1"/>
    <xf numFmtId="0" fontId="1" fillId="0" borderId="2" xfId="0" applyFont="1" applyBorder="1"/>
    <xf numFmtId="0" fontId="0" fillId="0" borderId="0" xfId="0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0" xfId="0" applyAlignment="1">
      <alignment vertical="center"/>
    </xf>
    <xf numFmtId="3" fontId="1" fillId="0" borderId="2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2" xfId="0" applyNumberFormat="1" applyBorder="1" applyAlignment="1">
      <alignment vertical="center"/>
    </xf>
    <xf numFmtId="9" fontId="0" fillId="0" borderId="3" xfId="0" applyNumberForma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1" fontId="0" fillId="0" borderId="2" xfId="0" applyNumberFormat="1" applyBorder="1" applyAlignment="1">
      <alignment vertical="center"/>
    </xf>
    <xf numFmtId="1" fontId="0" fillId="0" borderId="3" xfId="0" applyNumberFormat="1" applyBorder="1" applyAlignment="1">
      <alignment vertical="center"/>
    </xf>
    <xf numFmtId="2" fontId="0" fillId="0" borderId="3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9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2" xfId="0" applyNumberFormat="1" applyFont="1" applyBorder="1" applyAlignment="1">
      <alignment vertical="center"/>
    </xf>
    <xf numFmtId="9" fontId="4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</cellXfs>
  <cellStyles count="12">
    <cellStyle name="Dziesiętny 2" xfId="1" xr:uid="{00000000-0005-0000-0000-000000000000}"/>
    <cellStyle name="Kategoria tabeli przestawnej" xfId="2" xr:uid="{00000000-0005-0000-0000-000001000000}"/>
    <cellStyle name="Narożnik tabeli przestawnej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4" xfId="6" xr:uid="{00000000-0005-0000-0000-000006000000}"/>
    <cellStyle name="Pole tabeli przestawnej" xfId="7" xr:uid="{00000000-0005-0000-0000-000007000000}"/>
    <cellStyle name="Procentowy 2" xfId="8" xr:uid="{00000000-0005-0000-0000-000008000000}"/>
    <cellStyle name="Tytuł tabeli przestawnej" xfId="9" xr:uid="{00000000-0005-0000-0000-000009000000}"/>
    <cellStyle name="Wartość tabeli przestawnej" xfId="10" xr:uid="{00000000-0005-0000-0000-00000A000000}"/>
    <cellStyle name="Wynik tabeli przestawnej" xfId="11" xr:uid="{00000000-0005-0000-0000-00000B000000}"/>
  </cellStyles>
  <dxfs count="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numFmt numFmtId="13" formatCode="0%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4" formatCode="0.00%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64" formatCode="0.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left style="thin">
          <color auto="1"/>
        </left>
        <top style="thin">
          <color auto="1"/>
        </top>
      </border>
    </dxf>
    <dxf>
      <border outline="0">
        <bottom style="thin">
          <color auto="1"/>
        </bottom>
      </border>
    </dxf>
    <dxf>
      <alignment horizontal="general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" formatCode="0"/>
      <alignment horizontal="general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indent="0" justifyLastLine="0" shrinkToFit="0" readingOrder="0"/>
    </dxf>
    <dxf>
      <border outline="0">
        <left style="thin">
          <color auto="1"/>
        </left>
        <top style="thin">
          <color auto="1"/>
        </top>
      </border>
    </dxf>
    <dxf>
      <alignment horizontal="general" vertical="center" textRotation="0" indent="0" justifyLastLine="0" shrinkToFit="0" readingOrder="0"/>
    </dxf>
    <dxf>
      <border outline="0">
        <bottom style="thin">
          <color auto="1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3" formatCode="0%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0.000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alignment horizontal="general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alignment horizontal="general" vertical="center" textRotation="0" indent="0" justifyLastLine="0" shrinkToFit="0" readingOrder="0"/>
    </dxf>
    <dxf>
      <border outline="0">
        <left style="thin">
          <color auto="1"/>
        </left>
        <top style="thin">
          <color auto="1"/>
        </top>
      </border>
    </dxf>
    <dxf>
      <alignment horizontal="general" vertical="center" textRotation="0" indent="0" justifyLastLine="0" shrinkToFit="0" readingOrder="0"/>
    </dxf>
    <dxf>
      <border outline="0"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udowlane" displayName="Budowlane" ref="A1:J437" totalsRowCount="1" headerRowDxfId="78" dataDxfId="76" totalsRowDxfId="74" headerRowBorderDxfId="77" tableBorderDxfId="75">
  <autoFilter ref="A1:J436" xr:uid="{00000000-0009-0000-0100-000001000000}"/>
  <sortState xmlns:xlrd2="http://schemas.microsoft.com/office/spreadsheetml/2017/richdata2" ref="A2:J454">
    <sortCondition ref="B1:B454"/>
  </sortState>
  <tableColumns count="10">
    <tableColumn id="12" xr3:uid="{00000000-0010-0000-0000-00000C000000}" name="Lp." dataDxfId="73" totalsRowDxfId="9"/>
    <tableColumn id="13" xr3:uid="{00000000-0010-0000-0000-00000D000000}" name="Nazwa" dataDxfId="72" totalsRowDxfId="8"/>
    <tableColumn id="3" xr3:uid="{00000000-0010-0000-0000-000003000000}" name="Ilość sugerowana" dataDxfId="71" totalsRowDxfId="7"/>
    <tableColumn id="4" xr3:uid="{00000000-0010-0000-0000-000004000000}" name="JM" dataDxfId="70" totalsRowDxfId="6"/>
    <tableColumn id="5" xr3:uid="{00000000-0010-0000-0000-000005000000}" name="Cena jedn. brutto" dataDxfId="69" totalsRowDxfId="5"/>
    <tableColumn id="6" xr3:uid="{00000000-0010-0000-0000-000006000000}" name="Wartość brutto" totalsRowDxfId="4"/>
    <tableColumn id="7" xr3:uid="{00000000-0010-0000-0000-000007000000}" name="VAT" dataDxfId="68" totalsRowDxfId="3"/>
    <tableColumn id="8" xr3:uid="{00000000-0010-0000-0000-000008000000}" name="Wartość VAT" dataDxfId="67" totalsRowDxfId="2"/>
    <tableColumn id="9" xr3:uid="{00000000-0010-0000-0000-000009000000}" name="Cena jed. netto" dataDxfId="66" totalsRowDxfId="1"/>
    <tableColumn id="10" xr3:uid="{00000000-0010-0000-0000-00000A000000}" name="Wartość netto" dataDxfId="65" totalsRowDxfId="0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Narzedzia" displayName="Narzedzia" ref="A2:J206" totalsRowCount="1" headerRowDxfId="64" dataDxfId="62" totalsRowDxfId="60" headerRowBorderDxfId="63" tableBorderDxfId="61">
  <autoFilter ref="A2:J205" xr:uid="{00000000-0009-0000-0100-000002000000}"/>
  <sortState xmlns:xlrd2="http://schemas.microsoft.com/office/spreadsheetml/2017/richdata2" ref="A3:J215">
    <sortCondition ref="B2:B214"/>
  </sortState>
  <tableColumns count="10">
    <tableColumn id="2" xr3:uid="{00000000-0010-0000-0100-000002000000}" name="LP." dataDxfId="59" totalsRowDxfId="58"/>
    <tableColumn id="13" xr3:uid="{00000000-0010-0000-0100-00000D000000}" name="Nazwa" dataDxfId="57" totalsRowDxfId="56"/>
    <tableColumn id="3" xr3:uid="{00000000-0010-0000-0100-000003000000}" name="Ilość sugerowana " dataDxfId="55" totalsRowDxfId="54"/>
    <tableColumn id="4" xr3:uid="{00000000-0010-0000-0100-000004000000}" name="JM" dataDxfId="53" totalsRowDxfId="52"/>
    <tableColumn id="5" xr3:uid="{00000000-0010-0000-0100-000005000000}" name="Cena jedn. brutto" dataDxfId="51" totalsRowDxfId="50"/>
    <tableColumn id="6" xr3:uid="{00000000-0010-0000-0100-000006000000}" name="Wartość brutto" totalsRowLabel="43730,68" dataDxfId="49" totalsRowDxfId="48">
      <calculatedColumnFormula>Narzedzia[[#This Row],[Cena jedn. brutto]]*Narzedzia[[#This Row],[Ilość sugerowana ]]</calculatedColumnFormula>
    </tableColumn>
    <tableColumn id="7" xr3:uid="{00000000-0010-0000-0100-000007000000}" name="VAT" dataDxfId="47" totalsRowDxfId="46"/>
    <tableColumn id="8" xr3:uid="{00000000-0010-0000-0100-000008000000}" name="Wartość VAT" totalsRowLabel="8177,28" dataDxfId="45" totalsRowDxfId="44">
      <calculatedColumnFormula>Narzedzia[[#This Row],[Wartość brutto]]-(Narzedzia[[#This Row],[Wartość brutto]]/1.23)</calculatedColumnFormula>
    </tableColumn>
    <tableColumn id="9" xr3:uid="{00000000-0010-0000-0100-000009000000}" name="Cena jedn. netto" dataDxfId="43" totalsRowDxfId="42">
      <calculatedColumnFormula>Narzedzia[[#This Row],[Cena jedn. brutto]]/1.23</calculatedColumnFormula>
    </tableColumn>
    <tableColumn id="10" xr3:uid="{00000000-0010-0000-0100-00000A000000}" name="Wartość netto" totalsRowFunction="sum" dataDxfId="41" totalsRowDxfId="40">
      <calculatedColumnFormula>Narzedzia[[#This Row],[Ilość sugerowana ]]*Narzedzia[[#This Row],[Cena jedn. netto]]</calculatedColumnFormula>
    </tableColumn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sprzet_gospodarczy" displayName="sprzet_gospodarczy" ref="A1:K15" totalsRowCount="1" headerRowDxfId="39" headerRowBorderDxfId="38" tableBorderDxfId="37">
  <autoFilter ref="A1:K14" xr:uid="{00000000-0009-0000-0100-000003000000}"/>
  <sortState xmlns:xlrd2="http://schemas.microsoft.com/office/spreadsheetml/2017/richdata2" ref="A2:K14">
    <sortCondition ref="A1:A14"/>
  </sortState>
  <tableColumns count="11">
    <tableColumn id="13" xr3:uid="{00000000-0010-0000-0200-00000D000000}" name="Kolumna3" dataDxfId="36" totalsRowDxfId="35"/>
    <tableColumn id="3" xr3:uid="{00000000-0010-0000-0200-000003000000}" name="Ilość" dataDxfId="34" totalsRowDxfId="33"/>
    <tableColumn id="4" xr3:uid="{00000000-0010-0000-0200-000004000000}" name="JM" dataDxfId="32" totalsRowDxfId="31"/>
    <tableColumn id="5" xr3:uid="{00000000-0010-0000-0200-000005000000}" name="Cena jed. Brutto" dataDxfId="30" totalsRowDxfId="29"/>
    <tableColumn id="6" xr3:uid="{00000000-0010-0000-0200-000006000000}" name="Wartość brutto" totalsRowFunction="sum" dataDxfId="28" totalsRowDxfId="27">
      <calculatedColumnFormula>sprzet_gospodarczy[[#This Row],[Cena jed. Brutto]]*sprzet_gospodarczy[[#This Row],[Ilość]]</calculatedColumnFormula>
    </tableColumn>
    <tableColumn id="7" xr3:uid="{00000000-0010-0000-0200-000007000000}" name="VAT" dataDxfId="26" totalsRowDxfId="25"/>
    <tableColumn id="8" xr3:uid="{00000000-0010-0000-0200-000008000000}" name="Wartość VAT" totalsRowFunction="sum" dataDxfId="24" totalsRowDxfId="23">
      <calculatedColumnFormula>ROUND(Budowlane[[#This Row],[Wartość brutto]]-(Budowlane[[#This Row],[Wartość brutto]]/1.23),2)</calculatedColumnFormula>
    </tableColumn>
    <tableColumn id="9" xr3:uid="{00000000-0010-0000-0200-000009000000}" name="Cena jednostkowa netto" totalsRowFunction="sum" dataDxfId="22" totalsRowDxfId="21">
      <calculatedColumnFormula>ROUND(Budowlane[[#This Row],[Cena jedn. brutto]]/1.23,2)</calculatedColumnFormula>
    </tableColumn>
    <tableColumn id="10" xr3:uid="{00000000-0010-0000-0200-00000A000000}" name="Wartość netto" totalsRowFunction="sum" dataDxfId="20" totalsRowDxfId="19">
      <calculatedColumnFormula>Budowlane[[#This Row],[Cena jed. netto]]*Budowlane[[#This Row],[Ilość sugerowana]]</calculatedColumnFormula>
    </tableColumn>
    <tableColumn id="11" xr3:uid="{00000000-0010-0000-0200-00000B000000}" name="Kolumna1" dataDxfId="18" totalsRowDxfId="17"/>
    <tableColumn id="12" xr3:uid="{00000000-0010-0000-0200-00000C000000}" name="Kolumna2" totalsRowFunction="count" dataDxfId="16" totalsRowDxfId="15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7"/>
  <sheetViews>
    <sheetView tabSelected="1" zoomScale="115" zoomScaleNormal="115" workbookViewId="0">
      <pane ySplit="1" topLeftCell="A2" activePane="bottomLeft" state="frozen"/>
      <selection pane="bottomLeft" activeCell="K6" sqref="K6"/>
    </sheetView>
  </sheetViews>
  <sheetFormatPr defaultRowHeight="12.75" x14ac:dyDescent="0.2"/>
  <cols>
    <col min="1" max="1" width="4.7109375" style="13" customWidth="1"/>
    <col min="2" max="2" width="31" style="13" customWidth="1"/>
    <col min="3" max="3" width="9.7109375" style="18" customWidth="1"/>
    <col min="4" max="4" width="6.140625" style="34" customWidth="1"/>
    <col min="5" max="5" width="9.42578125" style="23" customWidth="1"/>
    <col min="6" max="6" width="9.7109375" style="23" customWidth="1"/>
    <col min="7" max="7" width="5.7109375" style="24" customWidth="1"/>
    <col min="8" max="8" width="9.5703125" style="23" customWidth="1"/>
    <col min="9" max="9" width="9.85546875" style="23" customWidth="1"/>
    <col min="10" max="10" width="10.28515625" style="23" customWidth="1"/>
    <col min="11" max="16384" width="9.140625" style="18"/>
  </cols>
  <sheetData>
    <row r="1" spans="1:10" s="26" customFormat="1" ht="38.25" x14ac:dyDescent="0.2">
      <c r="A1" s="44" t="s">
        <v>638</v>
      </c>
      <c r="B1" s="44" t="s">
        <v>636</v>
      </c>
      <c r="C1" s="44" t="s">
        <v>634</v>
      </c>
      <c r="D1" s="25" t="s">
        <v>596</v>
      </c>
      <c r="E1" s="50" t="s">
        <v>635</v>
      </c>
      <c r="F1" s="50" t="s">
        <v>3</v>
      </c>
      <c r="G1" s="51" t="s">
        <v>4</v>
      </c>
      <c r="H1" s="50" t="s">
        <v>5</v>
      </c>
      <c r="I1" s="50" t="s">
        <v>637</v>
      </c>
      <c r="J1" s="50" t="s">
        <v>7</v>
      </c>
    </row>
    <row r="2" spans="1:10" x14ac:dyDescent="0.2">
      <c r="A2" s="19">
        <v>1</v>
      </c>
      <c r="B2" s="20" t="s">
        <v>654</v>
      </c>
      <c r="C2" s="47">
        <v>35</v>
      </c>
      <c r="D2" s="25" t="s">
        <v>229</v>
      </c>
      <c r="E2" s="48"/>
      <c r="F2" s="48"/>
      <c r="G2" s="49"/>
      <c r="H2" s="48"/>
      <c r="I2" s="48"/>
      <c r="J2" s="48"/>
    </row>
    <row r="3" spans="1:10" x14ac:dyDescent="0.2">
      <c r="A3" s="19">
        <v>2</v>
      </c>
      <c r="B3" s="20" t="s">
        <v>655</v>
      </c>
      <c r="C3" s="47">
        <v>668</v>
      </c>
      <c r="D3" s="25" t="s">
        <v>229</v>
      </c>
      <c r="E3" s="48"/>
      <c r="F3" s="48"/>
      <c r="G3" s="49"/>
      <c r="H3" s="48"/>
      <c r="I3" s="48"/>
      <c r="J3" s="48"/>
    </row>
    <row r="4" spans="1:10" ht="25.5" x14ac:dyDescent="0.2">
      <c r="A4" s="19">
        <v>3</v>
      </c>
      <c r="B4" s="20" t="s">
        <v>488</v>
      </c>
      <c r="C4" s="47">
        <v>480</v>
      </c>
      <c r="D4" s="25" t="s">
        <v>229</v>
      </c>
      <c r="E4" s="48"/>
      <c r="F4" s="48"/>
      <c r="G4" s="49"/>
      <c r="H4" s="48"/>
      <c r="I4" s="48"/>
      <c r="J4" s="48"/>
    </row>
    <row r="5" spans="1:10" ht="25.5" x14ac:dyDescent="0.2">
      <c r="A5" s="19">
        <v>4</v>
      </c>
      <c r="B5" s="20" t="s">
        <v>279</v>
      </c>
      <c r="C5" s="47">
        <v>45</v>
      </c>
      <c r="D5" s="25" t="s">
        <v>229</v>
      </c>
      <c r="E5" s="48"/>
      <c r="F5" s="48"/>
      <c r="G5" s="49"/>
      <c r="H5" s="48"/>
      <c r="I5" s="48"/>
      <c r="J5" s="48"/>
    </row>
    <row r="6" spans="1:10" x14ac:dyDescent="0.2">
      <c r="A6" s="19">
        <v>5</v>
      </c>
      <c r="B6" s="20" t="s">
        <v>62</v>
      </c>
      <c r="C6" s="47">
        <v>3</v>
      </c>
      <c r="D6" s="25" t="s">
        <v>229</v>
      </c>
      <c r="E6" s="48"/>
      <c r="F6" s="48"/>
      <c r="G6" s="49"/>
      <c r="H6" s="48"/>
      <c r="I6" s="48"/>
      <c r="J6" s="48"/>
    </row>
    <row r="7" spans="1:10" ht="25.5" x14ac:dyDescent="0.2">
      <c r="A7" s="19">
        <v>6</v>
      </c>
      <c r="B7" s="20" t="s">
        <v>61</v>
      </c>
      <c r="C7" s="47">
        <v>3</v>
      </c>
      <c r="D7" s="25" t="s">
        <v>229</v>
      </c>
      <c r="E7" s="48"/>
      <c r="F7" s="48"/>
      <c r="G7" s="49"/>
      <c r="H7" s="48"/>
      <c r="I7" s="48"/>
      <c r="J7" s="48"/>
    </row>
    <row r="8" spans="1:10" ht="12.75" customHeight="1" x14ac:dyDescent="0.2">
      <c r="A8" s="19">
        <v>7</v>
      </c>
      <c r="B8" s="20" t="s">
        <v>51</v>
      </c>
      <c r="C8" s="47">
        <v>28</v>
      </c>
      <c r="D8" s="25" t="s">
        <v>229</v>
      </c>
      <c r="E8" s="48"/>
      <c r="F8" s="48"/>
      <c r="G8" s="49"/>
      <c r="H8" s="48"/>
      <c r="I8" s="48"/>
      <c r="J8" s="48"/>
    </row>
    <row r="9" spans="1:10" x14ac:dyDescent="0.2">
      <c r="A9" s="19">
        <v>8</v>
      </c>
      <c r="B9" s="20" t="s">
        <v>52</v>
      </c>
      <c r="C9" s="47">
        <v>5</v>
      </c>
      <c r="D9" s="25" t="s">
        <v>229</v>
      </c>
      <c r="E9" s="48"/>
      <c r="F9" s="48"/>
      <c r="G9" s="49"/>
      <c r="H9" s="48"/>
      <c r="I9" s="48"/>
      <c r="J9" s="48"/>
    </row>
    <row r="10" spans="1:10" x14ac:dyDescent="0.2">
      <c r="A10" s="19">
        <v>9</v>
      </c>
      <c r="B10" s="20" t="s">
        <v>641</v>
      </c>
      <c r="C10" s="47">
        <v>8</v>
      </c>
      <c r="D10" s="25" t="s">
        <v>229</v>
      </c>
      <c r="E10" s="48"/>
      <c r="F10" s="48"/>
      <c r="G10" s="49"/>
      <c r="H10" s="48"/>
      <c r="I10" s="48"/>
      <c r="J10" s="48"/>
    </row>
    <row r="11" spans="1:10" ht="12.75" customHeight="1" x14ac:dyDescent="0.2">
      <c r="A11" s="19">
        <v>10</v>
      </c>
      <c r="B11" s="20" t="s">
        <v>642</v>
      </c>
      <c r="C11" s="47">
        <v>3</v>
      </c>
      <c r="D11" s="25" t="s">
        <v>229</v>
      </c>
      <c r="E11" s="48"/>
      <c r="F11" s="48"/>
      <c r="G11" s="49"/>
      <c r="H11" s="48"/>
      <c r="I11" s="48"/>
      <c r="J11" s="48"/>
    </row>
    <row r="12" spans="1:10" x14ac:dyDescent="0.2">
      <c r="A12" s="19">
        <v>11</v>
      </c>
      <c r="B12" s="20" t="s">
        <v>53</v>
      </c>
      <c r="C12" s="47">
        <v>8</v>
      </c>
      <c r="D12" s="25" t="s">
        <v>229</v>
      </c>
      <c r="E12" s="48"/>
      <c r="F12" s="48"/>
      <c r="G12" s="49"/>
      <c r="H12" s="48"/>
      <c r="I12" s="48"/>
      <c r="J12" s="48"/>
    </row>
    <row r="13" spans="1:10" ht="25.5" x14ac:dyDescent="0.2">
      <c r="A13" s="19">
        <v>12</v>
      </c>
      <c r="B13" s="20" t="s">
        <v>54</v>
      </c>
      <c r="C13" s="47">
        <v>15</v>
      </c>
      <c r="D13" s="25" t="s">
        <v>229</v>
      </c>
      <c r="E13" s="48"/>
      <c r="F13" s="48"/>
      <c r="G13" s="49"/>
      <c r="H13" s="48"/>
      <c r="I13" s="48"/>
      <c r="J13" s="48"/>
    </row>
    <row r="14" spans="1:10" ht="12.75" customHeight="1" x14ac:dyDescent="0.2">
      <c r="A14" s="19">
        <v>13</v>
      </c>
      <c r="B14" s="20" t="s">
        <v>55</v>
      </c>
      <c r="C14" s="47">
        <v>5</v>
      </c>
      <c r="D14" s="25" t="s">
        <v>229</v>
      </c>
      <c r="E14" s="48"/>
      <c r="F14" s="48"/>
      <c r="G14" s="49"/>
      <c r="H14" s="48"/>
      <c r="I14" s="48"/>
      <c r="J14" s="48"/>
    </row>
    <row r="15" spans="1:10" ht="25.5" x14ac:dyDescent="0.2">
      <c r="A15" s="19">
        <v>14</v>
      </c>
      <c r="B15" s="20" t="s">
        <v>56</v>
      </c>
      <c r="C15" s="47">
        <v>3</v>
      </c>
      <c r="D15" s="25" t="s">
        <v>229</v>
      </c>
      <c r="E15" s="48"/>
      <c r="F15" s="48"/>
      <c r="G15" s="49"/>
      <c r="H15" s="48"/>
      <c r="I15" s="48"/>
      <c r="J15" s="48"/>
    </row>
    <row r="16" spans="1:10" ht="25.5" x14ac:dyDescent="0.2">
      <c r="A16" s="19">
        <v>15</v>
      </c>
      <c r="B16" s="20" t="s">
        <v>645</v>
      </c>
      <c r="C16" s="47">
        <v>5</v>
      </c>
      <c r="D16" s="25" t="s">
        <v>229</v>
      </c>
      <c r="E16" s="48"/>
      <c r="F16" s="48"/>
      <c r="G16" s="49"/>
      <c r="H16" s="48"/>
      <c r="I16" s="48"/>
      <c r="J16" s="48"/>
    </row>
    <row r="17" spans="1:10" ht="12.75" customHeight="1" x14ac:dyDescent="0.2">
      <c r="A17" s="19">
        <v>16</v>
      </c>
      <c r="B17" s="20" t="s">
        <v>656</v>
      </c>
      <c r="C17" s="47">
        <v>3</v>
      </c>
      <c r="D17" s="25" t="s">
        <v>229</v>
      </c>
      <c r="E17" s="48"/>
      <c r="F17" s="48"/>
      <c r="G17" s="49"/>
      <c r="H17" s="48"/>
      <c r="I17" s="48"/>
      <c r="J17" s="48"/>
    </row>
    <row r="18" spans="1:10" ht="12.75" customHeight="1" x14ac:dyDescent="0.2">
      <c r="A18" s="19">
        <v>17</v>
      </c>
      <c r="B18" s="20" t="s">
        <v>657</v>
      </c>
      <c r="C18" s="47">
        <v>3</v>
      </c>
      <c r="D18" s="25" t="s">
        <v>229</v>
      </c>
      <c r="E18" s="48"/>
      <c r="F18" s="48"/>
      <c r="G18" s="49"/>
      <c r="H18" s="48"/>
      <c r="I18" s="48"/>
      <c r="J18" s="48"/>
    </row>
    <row r="19" spans="1:10" ht="12.75" customHeight="1" x14ac:dyDescent="0.2">
      <c r="A19" s="19">
        <v>18</v>
      </c>
      <c r="B19" s="20" t="s">
        <v>658</v>
      </c>
      <c r="C19" s="47">
        <v>3</v>
      </c>
      <c r="D19" s="25" t="s">
        <v>229</v>
      </c>
      <c r="E19" s="48"/>
      <c r="F19" s="48"/>
      <c r="G19" s="49"/>
      <c r="H19" s="48"/>
      <c r="I19" s="48"/>
      <c r="J19" s="48"/>
    </row>
    <row r="20" spans="1:10" ht="12.75" customHeight="1" x14ac:dyDescent="0.2">
      <c r="A20" s="19">
        <v>19</v>
      </c>
      <c r="B20" s="20" t="s">
        <v>57</v>
      </c>
      <c r="C20" s="47">
        <v>3</v>
      </c>
      <c r="D20" s="25" t="s">
        <v>229</v>
      </c>
      <c r="E20" s="48"/>
      <c r="F20" s="48"/>
      <c r="G20" s="49"/>
      <c r="H20" s="48"/>
      <c r="I20" s="48"/>
      <c r="J20" s="48"/>
    </row>
    <row r="21" spans="1:10" x14ac:dyDescent="0.2">
      <c r="A21" s="19">
        <v>20</v>
      </c>
      <c r="B21" s="20" t="s">
        <v>659</v>
      </c>
      <c r="C21" s="47">
        <v>100</v>
      </c>
      <c r="D21" s="25" t="s">
        <v>229</v>
      </c>
      <c r="E21" s="48"/>
      <c r="F21" s="48"/>
      <c r="G21" s="49"/>
      <c r="H21" s="48"/>
      <c r="I21" s="48"/>
      <c r="J21" s="48"/>
    </row>
    <row r="22" spans="1:10" x14ac:dyDescent="0.2">
      <c r="A22" s="19">
        <v>21</v>
      </c>
      <c r="B22" s="20" t="s">
        <v>619</v>
      </c>
      <c r="C22" s="47">
        <v>138</v>
      </c>
      <c r="D22" s="25" t="s">
        <v>229</v>
      </c>
      <c r="E22" s="48"/>
      <c r="F22" s="48"/>
      <c r="G22" s="49"/>
      <c r="H22" s="48"/>
      <c r="I22" s="48"/>
      <c r="J22" s="48"/>
    </row>
    <row r="23" spans="1:10" ht="25.5" x14ac:dyDescent="0.2">
      <c r="A23" s="19">
        <v>22</v>
      </c>
      <c r="B23" s="20" t="s">
        <v>646</v>
      </c>
      <c r="C23" s="47">
        <v>3</v>
      </c>
      <c r="D23" s="25" t="s">
        <v>229</v>
      </c>
      <c r="E23" s="48"/>
      <c r="F23" s="48"/>
      <c r="G23" s="49"/>
      <c r="H23" s="48"/>
      <c r="I23" s="48"/>
      <c r="J23" s="48"/>
    </row>
    <row r="24" spans="1:10" x14ac:dyDescent="0.2">
      <c r="A24" s="19">
        <v>23</v>
      </c>
      <c r="B24" s="20" t="s">
        <v>660</v>
      </c>
      <c r="C24" s="47">
        <v>3</v>
      </c>
      <c r="D24" s="25" t="s">
        <v>229</v>
      </c>
      <c r="E24" s="48"/>
      <c r="F24" s="48"/>
      <c r="G24" s="49"/>
      <c r="H24" s="48"/>
      <c r="I24" s="48"/>
      <c r="J24" s="48"/>
    </row>
    <row r="25" spans="1:10" ht="12.75" customHeight="1" x14ac:dyDescent="0.2">
      <c r="A25" s="19">
        <v>24</v>
      </c>
      <c r="B25" s="20" t="s">
        <v>333</v>
      </c>
      <c r="C25" s="47">
        <v>8</v>
      </c>
      <c r="D25" s="25" t="s">
        <v>229</v>
      </c>
      <c r="E25" s="48"/>
      <c r="F25" s="48"/>
      <c r="G25" s="49"/>
      <c r="H25" s="48"/>
      <c r="I25" s="48"/>
      <c r="J25" s="48"/>
    </row>
    <row r="26" spans="1:10" x14ac:dyDescent="0.2">
      <c r="A26" s="19">
        <v>25</v>
      </c>
      <c r="B26" s="20" t="s">
        <v>444</v>
      </c>
      <c r="C26" s="47">
        <v>113</v>
      </c>
      <c r="D26" s="25" t="s">
        <v>229</v>
      </c>
      <c r="E26" s="48"/>
      <c r="F26" s="48"/>
      <c r="G26" s="49"/>
      <c r="H26" s="48"/>
      <c r="I26" s="48"/>
      <c r="J26" s="48"/>
    </row>
    <row r="27" spans="1:10" ht="38.25" x14ac:dyDescent="0.2">
      <c r="A27" s="19">
        <v>26</v>
      </c>
      <c r="B27" s="20" t="s">
        <v>450</v>
      </c>
      <c r="C27" s="47">
        <v>25</v>
      </c>
      <c r="D27" s="25" t="s">
        <v>229</v>
      </c>
      <c r="E27" s="48"/>
      <c r="F27" s="48"/>
      <c r="G27" s="49"/>
      <c r="H27" s="48"/>
      <c r="I27" s="48"/>
      <c r="J27" s="48"/>
    </row>
    <row r="28" spans="1:10" ht="12.75" customHeight="1" x14ac:dyDescent="0.2">
      <c r="A28" s="19">
        <v>27</v>
      </c>
      <c r="B28" s="20" t="s">
        <v>58</v>
      </c>
      <c r="C28" s="47">
        <v>3</v>
      </c>
      <c r="D28" s="25" t="s">
        <v>229</v>
      </c>
      <c r="E28" s="48"/>
      <c r="F28" s="48"/>
      <c r="G28" s="49"/>
      <c r="H28" s="48"/>
      <c r="I28" s="48"/>
      <c r="J28" s="48"/>
    </row>
    <row r="29" spans="1:10" x14ac:dyDescent="0.2">
      <c r="A29" s="19">
        <v>28</v>
      </c>
      <c r="B29" s="20" t="s">
        <v>70</v>
      </c>
      <c r="C29" s="47">
        <v>8</v>
      </c>
      <c r="D29" s="25" t="s">
        <v>229</v>
      </c>
      <c r="E29" s="48"/>
      <c r="F29" s="48"/>
      <c r="G29" s="49"/>
      <c r="H29" s="48"/>
      <c r="I29" s="48"/>
      <c r="J29" s="48"/>
    </row>
    <row r="30" spans="1:10" ht="25.5" x14ac:dyDescent="0.2">
      <c r="A30" s="19">
        <v>29</v>
      </c>
      <c r="B30" s="20" t="s">
        <v>394</v>
      </c>
      <c r="C30" s="47">
        <v>10</v>
      </c>
      <c r="D30" s="25" t="s">
        <v>229</v>
      </c>
      <c r="E30" s="48"/>
      <c r="F30" s="48"/>
      <c r="G30" s="49"/>
      <c r="H30" s="48"/>
      <c r="I30" s="48"/>
      <c r="J30" s="48"/>
    </row>
    <row r="31" spans="1:10" ht="25.5" x14ac:dyDescent="0.2">
      <c r="A31" s="19">
        <v>30</v>
      </c>
      <c r="B31" s="20" t="s">
        <v>574</v>
      </c>
      <c r="C31" s="47">
        <v>5</v>
      </c>
      <c r="D31" s="25" t="s">
        <v>229</v>
      </c>
      <c r="E31" s="48"/>
      <c r="F31" s="48"/>
      <c r="G31" s="49"/>
      <c r="H31" s="48"/>
      <c r="I31" s="48"/>
      <c r="J31" s="48"/>
    </row>
    <row r="32" spans="1:10" ht="25.5" customHeight="1" x14ac:dyDescent="0.2">
      <c r="A32" s="19">
        <v>31</v>
      </c>
      <c r="B32" s="20" t="s">
        <v>522</v>
      </c>
      <c r="C32" s="47">
        <v>8</v>
      </c>
      <c r="D32" s="25" t="s">
        <v>229</v>
      </c>
      <c r="E32" s="48"/>
      <c r="F32" s="48"/>
      <c r="G32" s="49"/>
      <c r="H32" s="48"/>
      <c r="I32" s="48"/>
      <c r="J32" s="48"/>
    </row>
    <row r="33" spans="1:10" x14ac:dyDescent="0.2">
      <c r="A33" s="19">
        <v>32</v>
      </c>
      <c r="B33" s="20" t="s">
        <v>523</v>
      </c>
      <c r="C33" s="47">
        <v>10</v>
      </c>
      <c r="D33" s="25" t="s">
        <v>229</v>
      </c>
      <c r="E33" s="48"/>
      <c r="F33" s="48"/>
      <c r="G33" s="49"/>
      <c r="H33" s="48"/>
      <c r="I33" s="48"/>
      <c r="J33" s="48"/>
    </row>
    <row r="34" spans="1:10" ht="25.5" x14ac:dyDescent="0.2">
      <c r="A34" s="19">
        <v>33</v>
      </c>
      <c r="B34" s="20" t="s">
        <v>407</v>
      </c>
      <c r="C34" s="47">
        <v>3</v>
      </c>
      <c r="D34" s="25" t="s">
        <v>229</v>
      </c>
      <c r="E34" s="48"/>
      <c r="F34" s="48"/>
      <c r="G34" s="49"/>
      <c r="H34" s="48"/>
      <c r="I34" s="48"/>
      <c r="J34" s="48"/>
    </row>
    <row r="35" spans="1:10" ht="25.5" x14ac:dyDescent="0.2">
      <c r="A35" s="19">
        <v>34</v>
      </c>
      <c r="B35" s="20" t="s">
        <v>480</v>
      </c>
      <c r="C35" s="47">
        <v>15</v>
      </c>
      <c r="D35" s="25" t="s">
        <v>229</v>
      </c>
      <c r="E35" s="48"/>
      <c r="F35" s="48"/>
      <c r="G35" s="49"/>
      <c r="H35" s="48"/>
      <c r="I35" s="48"/>
      <c r="J35" s="48"/>
    </row>
    <row r="36" spans="1:10" x14ac:dyDescent="0.2">
      <c r="A36" s="19">
        <v>35</v>
      </c>
      <c r="B36" s="20" t="s">
        <v>661</v>
      </c>
      <c r="C36" s="47">
        <v>10</v>
      </c>
      <c r="D36" s="25" t="s">
        <v>229</v>
      </c>
      <c r="E36" s="48"/>
      <c r="F36" s="48"/>
      <c r="G36" s="49"/>
      <c r="H36" s="48"/>
      <c r="I36" s="48"/>
      <c r="J36" s="48"/>
    </row>
    <row r="37" spans="1:10" ht="25.5" x14ac:dyDescent="0.2">
      <c r="A37" s="19">
        <v>36</v>
      </c>
      <c r="B37" s="20" t="s">
        <v>153</v>
      </c>
      <c r="C37" s="47">
        <v>5</v>
      </c>
      <c r="D37" s="25" t="s">
        <v>229</v>
      </c>
      <c r="E37" s="48"/>
      <c r="F37" s="48"/>
      <c r="G37" s="49"/>
      <c r="H37" s="48"/>
      <c r="I37" s="48"/>
      <c r="J37" s="48"/>
    </row>
    <row r="38" spans="1:10" ht="25.5" x14ac:dyDescent="0.2">
      <c r="A38" s="19">
        <v>37</v>
      </c>
      <c r="B38" s="20" t="s">
        <v>151</v>
      </c>
      <c r="C38" s="47">
        <v>8</v>
      </c>
      <c r="D38" s="25" t="s">
        <v>229</v>
      </c>
      <c r="E38" s="48"/>
      <c r="F38" s="48"/>
      <c r="G38" s="49"/>
      <c r="H38" s="48"/>
      <c r="I38" s="48"/>
      <c r="J38" s="48"/>
    </row>
    <row r="39" spans="1:10" ht="25.5" x14ac:dyDescent="0.2">
      <c r="A39" s="19">
        <v>38</v>
      </c>
      <c r="B39" s="20" t="s">
        <v>303</v>
      </c>
      <c r="C39" s="47">
        <v>8</v>
      </c>
      <c r="D39" s="25" t="s">
        <v>229</v>
      </c>
      <c r="E39" s="48"/>
      <c r="F39" s="48"/>
      <c r="G39" s="49"/>
      <c r="H39" s="48"/>
      <c r="I39" s="48"/>
      <c r="J39" s="48"/>
    </row>
    <row r="40" spans="1:10" ht="25.5" x14ac:dyDescent="0.2">
      <c r="A40" s="19">
        <v>39</v>
      </c>
      <c r="B40" s="20" t="s">
        <v>152</v>
      </c>
      <c r="C40" s="47">
        <v>3</v>
      </c>
      <c r="D40" s="25" t="s">
        <v>229</v>
      </c>
      <c r="E40" s="48"/>
      <c r="F40" s="48"/>
      <c r="G40" s="49"/>
      <c r="H40" s="48"/>
      <c r="I40" s="48"/>
      <c r="J40" s="48"/>
    </row>
    <row r="41" spans="1:10" ht="25.5" x14ac:dyDescent="0.2">
      <c r="A41" s="19">
        <v>40</v>
      </c>
      <c r="B41" s="20" t="s">
        <v>620</v>
      </c>
      <c r="C41" s="47">
        <v>13</v>
      </c>
      <c r="D41" s="25" t="s">
        <v>229</v>
      </c>
      <c r="E41" s="48"/>
      <c r="F41" s="48"/>
      <c r="G41" s="49"/>
      <c r="H41" s="48"/>
      <c r="I41" s="48"/>
      <c r="J41" s="48"/>
    </row>
    <row r="42" spans="1:10" ht="25.5" x14ac:dyDescent="0.2">
      <c r="A42" s="19">
        <v>41</v>
      </c>
      <c r="B42" s="20" t="s">
        <v>647</v>
      </c>
      <c r="C42" s="47">
        <v>10</v>
      </c>
      <c r="D42" s="25" t="s">
        <v>229</v>
      </c>
      <c r="E42" s="48"/>
      <c r="F42" s="48"/>
      <c r="G42" s="49"/>
      <c r="H42" s="48"/>
      <c r="I42" s="48"/>
      <c r="J42" s="48"/>
    </row>
    <row r="43" spans="1:10" x14ac:dyDescent="0.2">
      <c r="A43" s="19">
        <v>42</v>
      </c>
      <c r="B43" s="20" t="s">
        <v>256</v>
      </c>
      <c r="C43" s="47">
        <v>3</v>
      </c>
      <c r="D43" s="25" t="s">
        <v>229</v>
      </c>
      <c r="E43" s="48"/>
      <c r="F43" s="48"/>
      <c r="G43" s="49"/>
      <c r="H43" s="48"/>
      <c r="I43" s="48"/>
      <c r="J43" s="48"/>
    </row>
    <row r="44" spans="1:10" x14ac:dyDescent="0.2">
      <c r="A44" s="19">
        <v>43</v>
      </c>
      <c r="B44" s="20" t="s">
        <v>621</v>
      </c>
      <c r="C44" s="47">
        <v>10</v>
      </c>
      <c r="D44" s="25" t="s">
        <v>229</v>
      </c>
      <c r="E44" s="48"/>
      <c r="F44" s="48"/>
      <c r="G44" s="49"/>
      <c r="H44" s="48"/>
      <c r="I44" s="48"/>
      <c r="J44" s="48"/>
    </row>
    <row r="45" spans="1:10" x14ac:dyDescent="0.2">
      <c r="A45" s="19">
        <v>44</v>
      </c>
      <c r="B45" s="20" t="s">
        <v>214</v>
      </c>
      <c r="C45" s="47">
        <v>10</v>
      </c>
      <c r="D45" s="25" t="s">
        <v>229</v>
      </c>
      <c r="E45" s="48"/>
      <c r="F45" s="48"/>
      <c r="G45" s="49"/>
      <c r="H45" s="48"/>
      <c r="I45" s="48"/>
      <c r="J45" s="48"/>
    </row>
    <row r="46" spans="1:10" x14ac:dyDescent="0.2">
      <c r="A46" s="19">
        <v>45</v>
      </c>
      <c r="B46" s="20" t="s">
        <v>213</v>
      </c>
      <c r="C46" s="47">
        <v>70</v>
      </c>
      <c r="D46" s="25" t="s">
        <v>591</v>
      </c>
      <c r="E46" s="48"/>
      <c r="F46" s="48"/>
      <c r="G46" s="49"/>
      <c r="H46" s="48"/>
      <c r="I46" s="48"/>
      <c r="J46" s="48"/>
    </row>
    <row r="47" spans="1:10" x14ac:dyDescent="0.2">
      <c r="A47" s="19">
        <v>46</v>
      </c>
      <c r="B47" s="20" t="s">
        <v>597</v>
      </c>
      <c r="C47" s="47">
        <v>8</v>
      </c>
      <c r="D47" s="25" t="s">
        <v>229</v>
      </c>
      <c r="E47" s="48"/>
      <c r="F47" s="48"/>
      <c r="G47" s="49"/>
      <c r="H47" s="48"/>
      <c r="I47" s="48"/>
      <c r="J47" s="48"/>
    </row>
    <row r="48" spans="1:10" x14ac:dyDescent="0.2">
      <c r="A48" s="19">
        <v>47</v>
      </c>
      <c r="B48" s="20" t="s">
        <v>215</v>
      </c>
      <c r="C48" s="47">
        <v>5</v>
      </c>
      <c r="D48" s="25" t="s">
        <v>229</v>
      </c>
      <c r="E48" s="48"/>
      <c r="F48" s="48"/>
      <c r="G48" s="49"/>
      <c r="H48" s="48"/>
      <c r="I48" s="48"/>
      <c r="J48" s="48"/>
    </row>
    <row r="49" spans="1:10" x14ac:dyDescent="0.2">
      <c r="A49" s="19">
        <v>48</v>
      </c>
      <c r="B49" s="20" t="s">
        <v>311</v>
      </c>
      <c r="C49" s="47">
        <v>225</v>
      </c>
      <c r="D49" s="25" t="s">
        <v>229</v>
      </c>
      <c r="E49" s="48"/>
      <c r="F49" s="48"/>
      <c r="G49" s="49"/>
      <c r="H49" s="48"/>
      <c r="I49" s="48"/>
      <c r="J49" s="48"/>
    </row>
    <row r="50" spans="1:10" x14ac:dyDescent="0.2">
      <c r="A50" s="19">
        <v>49</v>
      </c>
      <c r="B50" s="20" t="s">
        <v>210</v>
      </c>
      <c r="C50" s="47">
        <v>6</v>
      </c>
      <c r="D50" s="25" t="s">
        <v>587</v>
      </c>
      <c r="E50" s="48"/>
      <c r="F50" s="48"/>
      <c r="G50" s="49"/>
      <c r="H50" s="48"/>
      <c r="I50" s="48"/>
      <c r="J50" s="48"/>
    </row>
    <row r="51" spans="1:10" ht="25.5" x14ac:dyDescent="0.2">
      <c r="A51" s="19">
        <v>50</v>
      </c>
      <c r="B51" s="20" t="s">
        <v>280</v>
      </c>
      <c r="C51" s="47">
        <v>1</v>
      </c>
      <c r="D51" s="25" t="s">
        <v>587</v>
      </c>
      <c r="E51" s="48"/>
      <c r="F51" s="48"/>
      <c r="G51" s="49"/>
      <c r="H51" s="48"/>
      <c r="I51" s="48"/>
      <c r="J51" s="48"/>
    </row>
    <row r="52" spans="1:10" ht="25.5" x14ac:dyDescent="0.2">
      <c r="A52" s="19">
        <v>51</v>
      </c>
      <c r="B52" s="20" t="s">
        <v>281</v>
      </c>
      <c r="C52" s="47">
        <v>1</v>
      </c>
      <c r="D52" s="25" t="s">
        <v>587</v>
      </c>
      <c r="E52" s="48"/>
      <c r="F52" s="48"/>
      <c r="G52" s="49"/>
      <c r="H52" s="48"/>
      <c r="I52" s="48"/>
      <c r="J52" s="48"/>
    </row>
    <row r="53" spans="1:10" ht="25.5" x14ac:dyDescent="0.2">
      <c r="A53" s="19">
        <v>52</v>
      </c>
      <c r="B53" s="20" t="s">
        <v>211</v>
      </c>
      <c r="C53" s="47">
        <v>2</v>
      </c>
      <c r="D53" s="25" t="s">
        <v>587</v>
      </c>
      <c r="E53" s="48"/>
      <c r="F53" s="48"/>
      <c r="G53" s="49"/>
      <c r="H53" s="48"/>
      <c r="I53" s="48"/>
      <c r="J53" s="48"/>
    </row>
    <row r="54" spans="1:10" x14ac:dyDescent="0.2">
      <c r="A54" s="19">
        <v>53</v>
      </c>
      <c r="B54" s="20" t="s">
        <v>314</v>
      </c>
      <c r="C54" s="47">
        <v>1</v>
      </c>
      <c r="D54" s="25" t="s">
        <v>587</v>
      </c>
      <c r="E54" s="48"/>
      <c r="F54" s="48"/>
      <c r="G54" s="49"/>
      <c r="H54" s="48"/>
      <c r="I54" s="48"/>
      <c r="J54" s="48"/>
    </row>
    <row r="55" spans="1:10" ht="25.5" x14ac:dyDescent="0.2">
      <c r="A55" s="19">
        <v>54</v>
      </c>
      <c r="B55" s="20" t="s">
        <v>662</v>
      </c>
      <c r="C55" s="47">
        <v>1</v>
      </c>
      <c r="D55" s="25" t="s">
        <v>587</v>
      </c>
      <c r="E55" s="48"/>
      <c r="F55" s="48"/>
      <c r="G55" s="49"/>
      <c r="H55" s="48"/>
      <c r="I55" s="48"/>
      <c r="J55" s="48"/>
    </row>
    <row r="56" spans="1:10" ht="12.75" customHeight="1" x14ac:dyDescent="0.2">
      <c r="A56" s="19">
        <v>55</v>
      </c>
      <c r="B56" s="20" t="s">
        <v>353</v>
      </c>
      <c r="C56" s="47">
        <v>95</v>
      </c>
      <c r="D56" s="25" t="s">
        <v>229</v>
      </c>
      <c r="E56" s="48"/>
      <c r="F56" s="48"/>
      <c r="G56" s="49"/>
      <c r="H56" s="48"/>
      <c r="I56" s="48"/>
      <c r="J56" s="48"/>
    </row>
    <row r="57" spans="1:10" ht="25.5" x14ac:dyDescent="0.2">
      <c r="A57" s="19">
        <v>56</v>
      </c>
      <c r="B57" s="20" t="s">
        <v>102</v>
      </c>
      <c r="C57" s="47">
        <v>3</v>
      </c>
      <c r="D57" s="25" t="s">
        <v>229</v>
      </c>
      <c r="E57" s="48"/>
      <c r="F57" s="48"/>
      <c r="G57" s="49"/>
      <c r="H57" s="48"/>
      <c r="I57" s="48"/>
      <c r="J57" s="48"/>
    </row>
    <row r="58" spans="1:10" x14ac:dyDescent="0.2">
      <c r="A58" s="19">
        <v>57</v>
      </c>
      <c r="B58" s="20" t="s">
        <v>101</v>
      </c>
      <c r="C58" s="47">
        <v>3</v>
      </c>
      <c r="D58" s="25" t="s">
        <v>229</v>
      </c>
      <c r="E58" s="48"/>
      <c r="F58" s="48"/>
      <c r="G58" s="49"/>
      <c r="H58" s="48"/>
      <c r="I58" s="48"/>
      <c r="J58" s="48"/>
    </row>
    <row r="59" spans="1:10" x14ac:dyDescent="0.2">
      <c r="A59" s="19">
        <v>58</v>
      </c>
      <c r="B59" s="20" t="s">
        <v>198</v>
      </c>
      <c r="C59" s="47">
        <v>13</v>
      </c>
      <c r="D59" s="25" t="s">
        <v>229</v>
      </c>
      <c r="E59" s="48"/>
      <c r="F59" s="48"/>
      <c r="G59" s="49"/>
      <c r="H59" s="48"/>
      <c r="I59" s="48"/>
      <c r="J59" s="48"/>
    </row>
    <row r="60" spans="1:10" x14ac:dyDescent="0.2">
      <c r="A60" s="19">
        <v>59</v>
      </c>
      <c r="B60" s="20" t="s">
        <v>167</v>
      </c>
      <c r="C60" s="47">
        <v>50</v>
      </c>
      <c r="D60" s="25" t="s">
        <v>229</v>
      </c>
      <c r="E60" s="48"/>
      <c r="F60" s="48"/>
      <c r="G60" s="49"/>
      <c r="H60" s="48"/>
      <c r="I60" s="48"/>
      <c r="J60" s="48"/>
    </row>
    <row r="61" spans="1:10" x14ac:dyDescent="0.2">
      <c r="A61" s="19">
        <v>60</v>
      </c>
      <c r="B61" s="20" t="s">
        <v>168</v>
      </c>
      <c r="C61" s="47">
        <v>45</v>
      </c>
      <c r="D61" s="25" t="s">
        <v>229</v>
      </c>
      <c r="E61" s="48"/>
      <c r="F61" s="48"/>
      <c r="G61" s="49"/>
      <c r="H61" s="48"/>
      <c r="I61" s="48"/>
      <c r="J61" s="48"/>
    </row>
    <row r="62" spans="1:10" ht="25.5" x14ac:dyDescent="0.2">
      <c r="A62" s="19">
        <v>61</v>
      </c>
      <c r="B62" s="20" t="s">
        <v>201</v>
      </c>
      <c r="C62" s="47">
        <v>5</v>
      </c>
      <c r="D62" s="25" t="s">
        <v>229</v>
      </c>
      <c r="E62" s="48"/>
      <c r="F62" s="48"/>
      <c r="G62" s="49"/>
      <c r="H62" s="48"/>
      <c r="I62" s="48"/>
      <c r="J62" s="48"/>
    </row>
    <row r="63" spans="1:10" ht="25.5" x14ac:dyDescent="0.2">
      <c r="A63" s="19">
        <v>62</v>
      </c>
      <c r="B63" s="20" t="s">
        <v>462</v>
      </c>
      <c r="C63" s="47">
        <v>100</v>
      </c>
      <c r="D63" s="25" t="s">
        <v>229</v>
      </c>
      <c r="E63" s="48"/>
      <c r="F63" s="48"/>
      <c r="G63" s="49"/>
      <c r="H63" s="48"/>
      <c r="I63" s="48"/>
      <c r="J63" s="48"/>
    </row>
    <row r="64" spans="1:10" ht="12.75" customHeight="1" x14ac:dyDescent="0.2">
      <c r="A64" s="19">
        <v>63</v>
      </c>
      <c r="B64" s="20" t="s">
        <v>581</v>
      </c>
      <c r="C64" s="47">
        <v>18</v>
      </c>
      <c r="D64" s="25" t="s">
        <v>229</v>
      </c>
      <c r="E64" s="48"/>
      <c r="F64" s="48"/>
      <c r="G64" s="49"/>
      <c r="H64" s="48"/>
      <c r="I64" s="48"/>
      <c r="J64" s="48"/>
    </row>
    <row r="65" spans="1:10" ht="25.5" x14ac:dyDescent="0.2">
      <c r="A65" s="19">
        <v>64</v>
      </c>
      <c r="B65" s="20" t="s">
        <v>200</v>
      </c>
      <c r="C65" s="47">
        <v>10</v>
      </c>
      <c r="D65" s="25" t="s">
        <v>229</v>
      </c>
      <c r="E65" s="48"/>
      <c r="F65" s="48"/>
      <c r="G65" s="49"/>
      <c r="H65" s="48"/>
      <c r="I65" s="48"/>
      <c r="J65" s="48"/>
    </row>
    <row r="66" spans="1:10" x14ac:dyDescent="0.2">
      <c r="A66" s="19">
        <v>65</v>
      </c>
      <c r="B66" s="20" t="s">
        <v>582</v>
      </c>
      <c r="C66" s="47">
        <v>65</v>
      </c>
      <c r="D66" s="25" t="s">
        <v>229</v>
      </c>
      <c r="E66" s="48"/>
      <c r="F66" s="48"/>
      <c r="G66" s="49"/>
      <c r="H66" s="48"/>
      <c r="I66" s="48"/>
      <c r="J66" s="48"/>
    </row>
    <row r="67" spans="1:10" x14ac:dyDescent="0.2">
      <c r="A67" s="19">
        <v>66</v>
      </c>
      <c r="B67" s="20" t="s">
        <v>580</v>
      </c>
      <c r="C67" s="47">
        <v>273</v>
      </c>
      <c r="D67" s="25" t="s">
        <v>229</v>
      </c>
      <c r="E67" s="48"/>
      <c r="F67" s="48"/>
      <c r="G67" s="49"/>
      <c r="H67" s="48"/>
      <c r="I67" s="48"/>
      <c r="J67" s="48"/>
    </row>
    <row r="68" spans="1:10" ht="12.75" customHeight="1" x14ac:dyDescent="0.2">
      <c r="A68" s="19">
        <v>67</v>
      </c>
      <c r="B68" s="20" t="s">
        <v>199</v>
      </c>
      <c r="C68" s="47">
        <v>5</v>
      </c>
      <c r="D68" s="25" t="s">
        <v>229</v>
      </c>
      <c r="E68" s="48"/>
      <c r="F68" s="48"/>
      <c r="G68" s="49"/>
      <c r="H68" s="48"/>
      <c r="I68" s="48"/>
      <c r="J68" s="48"/>
    </row>
    <row r="69" spans="1:10" x14ac:dyDescent="0.2">
      <c r="A69" s="19">
        <v>68</v>
      </c>
      <c r="B69" s="20" t="s">
        <v>583</v>
      </c>
      <c r="C69" s="47">
        <v>35</v>
      </c>
      <c r="D69" s="25" t="s">
        <v>229</v>
      </c>
      <c r="E69" s="48"/>
      <c r="F69" s="48"/>
      <c r="G69" s="49"/>
      <c r="H69" s="48"/>
      <c r="I69" s="48"/>
      <c r="J69" s="48"/>
    </row>
    <row r="70" spans="1:10" ht="12.75" customHeight="1" x14ac:dyDescent="0.2">
      <c r="A70" s="19">
        <v>69</v>
      </c>
      <c r="B70" s="20" t="s">
        <v>417</v>
      </c>
      <c r="C70" s="47">
        <v>10</v>
      </c>
      <c r="D70" s="25" t="s">
        <v>229</v>
      </c>
      <c r="E70" s="48"/>
      <c r="F70" s="48"/>
      <c r="G70" s="49"/>
      <c r="H70" s="48"/>
      <c r="I70" s="48"/>
      <c r="J70" s="48"/>
    </row>
    <row r="71" spans="1:10" ht="12.75" customHeight="1" x14ac:dyDescent="0.2">
      <c r="A71" s="19">
        <v>70</v>
      </c>
      <c r="B71" s="20" t="s">
        <v>663</v>
      </c>
      <c r="C71" s="47">
        <v>43</v>
      </c>
      <c r="D71" s="25" t="s">
        <v>229</v>
      </c>
      <c r="E71" s="48"/>
      <c r="F71" s="48"/>
      <c r="G71" s="49"/>
      <c r="H71" s="48"/>
      <c r="I71" s="48"/>
      <c r="J71" s="48"/>
    </row>
    <row r="72" spans="1:10" x14ac:dyDescent="0.2">
      <c r="A72" s="19">
        <v>71</v>
      </c>
      <c r="B72" s="20" t="s">
        <v>354</v>
      </c>
      <c r="C72" s="47">
        <v>13</v>
      </c>
      <c r="D72" s="25" t="s">
        <v>229</v>
      </c>
      <c r="E72" s="48"/>
      <c r="F72" s="48"/>
      <c r="G72" s="49"/>
      <c r="H72" s="48"/>
      <c r="I72" s="48"/>
      <c r="J72" s="48"/>
    </row>
    <row r="73" spans="1:10" x14ac:dyDescent="0.2">
      <c r="A73" s="19">
        <v>72</v>
      </c>
      <c r="B73" s="20" t="s">
        <v>430</v>
      </c>
      <c r="C73" s="47">
        <v>5</v>
      </c>
      <c r="D73" s="25" t="s">
        <v>229</v>
      </c>
      <c r="E73" s="48"/>
      <c r="F73" s="48"/>
      <c r="G73" s="49"/>
      <c r="H73" s="48"/>
      <c r="I73" s="48"/>
      <c r="J73" s="48"/>
    </row>
    <row r="74" spans="1:10" ht="25.5" x14ac:dyDescent="0.2">
      <c r="A74" s="19">
        <v>73</v>
      </c>
      <c r="B74" s="20" t="s">
        <v>445</v>
      </c>
      <c r="C74" s="47">
        <v>3</v>
      </c>
      <c r="D74" s="25" t="s">
        <v>229</v>
      </c>
      <c r="E74" s="48"/>
      <c r="F74" s="48"/>
      <c r="G74" s="49"/>
      <c r="H74" s="48"/>
      <c r="I74" s="48"/>
      <c r="J74" s="48"/>
    </row>
    <row r="75" spans="1:10" x14ac:dyDescent="0.2">
      <c r="A75" s="19">
        <v>74</v>
      </c>
      <c r="B75" s="20" t="s">
        <v>643</v>
      </c>
      <c r="C75" s="47">
        <v>5</v>
      </c>
      <c r="D75" s="25" t="s">
        <v>229</v>
      </c>
      <c r="E75" s="48"/>
      <c r="F75" s="48"/>
      <c r="G75" s="49"/>
      <c r="H75" s="48"/>
      <c r="I75" s="48"/>
      <c r="J75" s="48"/>
    </row>
    <row r="76" spans="1:10" ht="25.5" x14ac:dyDescent="0.2">
      <c r="A76" s="19">
        <v>75</v>
      </c>
      <c r="B76" s="20" t="s">
        <v>447</v>
      </c>
      <c r="C76" s="47">
        <v>5</v>
      </c>
      <c r="D76" s="25" t="s">
        <v>229</v>
      </c>
      <c r="E76" s="48"/>
      <c r="F76" s="48"/>
      <c r="G76" s="49"/>
      <c r="H76" s="48"/>
      <c r="I76" s="48"/>
      <c r="J76" s="48"/>
    </row>
    <row r="77" spans="1:10" ht="25.5" x14ac:dyDescent="0.2">
      <c r="A77" s="19">
        <v>76</v>
      </c>
      <c r="B77" s="20" t="s">
        <v>446</v>
      </c>
      <c r="C77" s="47">
        <v>5</v>
      </c>
      <c r="D77" s="25" t="s">
        <v>229</v>
      </c>
      <c r="E77" s="48"/>
      <c r="F77" s="48"/>
      <c r="G77" s="49"/>
      <c r="H77" s="48"/>
      <c r="I77" s="48"/>
      <c r="J77" s="48"/>
    </row>
    <row r="78" spans="1:10" x14ac:dyDescent="0.2">
      <c r="A78" s="19">
        <v>77</v>
      </c>
      <c r="B78" s="20" t="s">
        <v>225</v>
      </c>
      <c r="C78" s="47">
        <v>3</v>
      </c>
      <c r="D78" s="25" t="s">
        <v>229</v>
      </c>
      <c r="E78" s="48"/>
      <c r="F78" s="48"/>
      <c r="G78" s="49"/>
      <c r="H78" s="48"/>
      <c r="I78" s="48"/>
      <c r="J78" s="48"/>
    </row>
    <row r="79" spans="1:10" x14ac:dyDescent="0.2">
      <c r="A79" s="19">
        <v>78</v>
      </c>
      <c r="B79" s="20" t="s">
        <v>355</v>
      </c>
      <c r="C79" s="47">
        <v>10</v>
      </c>
      <c r="D79" s="25" t="s">
        <v>229</v>
      </c>
      <c r="E79" s="48"/>
      <c r="F79" s="48"/>
      <c r="G79" s="49"/>
      <c r="H79" s="48"/>
      <c r="I79" s="48"/>
      <c r="J79" s="48"/>
    </row>
    <row r="80" spans="1:10" ht="25.5" x14ac:dyDescent="0.2">
      <c r="A80" s="19">
        <v>79</v>
      </c>
      <c r="B80" s="20" t="s">
        <v>535</v>
      </c>
      <c r="C80" s="47">
        <v>10</v>
      </c>
      <c r="D80" s="25" t="s">
        <v>229</v>
      </c>
      <c r="E80" s="48"/>
      <c r="F80" s="48"/>
      <c r="G80" s="49"/>
      <c r="H80" s="48"/>
      <c r="I80" s="48"/>
      <c r="J80" s="48"/>
    </row>
    <row r="81" spans="1:10" x14ac:dyDescent="0.2">
      <c r="A81" s="19">
        <v>80</v>
      </c>
      <c r="B81" s="20" t="s">
        <v>24</v>
      </c>
      <c r="C81" s="47">
        <v>60</v>
      </c>
      <c r="D81" s="25" t="s">
        <v>229</v>
      </c>
      <c r="E81" s="48"/>
      <c r="F81" s="48"/>
      <c r="G81" s="49"/>
      <c r="H81" s="48"/>
      <c r="I81" s="48"/>
      <c r="J81" s="48"/>
    </row>
    <row r="82" spans="1:10" ht="12.75" customHeight="1" x14ac:dyDescent="0.2">
      <c r="A82" s="19">
        <v>81</v>
      </c>
      <c r="B82" s="20" t="s">
        <v>220</v>
      </c>
      <c r="C82" s="47">
        <v>5</v>
      </c>
      <c r="D82" s="25" t="s">
        <v>229</v>
      </c>
      <c r="E82" s="48"/>
      <c r="F82" s="48"/>
      <c r="G82" s="49"/>
      <c r="H82" s="48"/>
      <c r="I82" s="48"/>
      <c r="J82" s="48"/>
    </row>
    <row r="83" spans="1:10" x14ac:dyDescent="0.2">
      <c r="A83" s="19">
        <v>82</v>
      </c>
      <c r="B83" s="20" t="s">
        <v>442</v>
      </c>
      <c r="C83" s="47">
        <v>10</v>
      </c>
      <c r="D83" s="25" t="s">
        <v>229</v>
      </c>
      <c r="E83" s="48"/>
      <c r="F83" s="48"/>
      <c r="G83" s="49"/>
      <c r="H83" s="48"/>
      <c r="I83" s="48"/>
      <c r="J83" s="48"/>
    </row>
    <row r="84" spans="1:10" ht="25.5" x14ac:dyDescent="0.2">
      <c r="A84" s="19">
        <v>83</v>
      </c>
      <c r="B84" s="20" t="s">
        <v>352</v>
      </c>
      <c r="C84" s="47">
        <v>5</v>
      </c>
      <c r="D84" s="25" t="s">
        <v>229</v>
      </c>
      <c r="E84" s="48"/>
      <c r="F84" s="48"/>
      <c r="G84" s="49"/>
      <c r="H84" s="48"/>
      <c r="I84" s="48"/>
      <c r="J84" s="48"/>
    </row>
    <row r="85" spans="1:10" x14ac:dyDescent="0.2">
      <c r="A85" s="19">
        <v>84</v>
      </c>
      <c r="B85" s="20" t="s">
        <v>424</v>
      </c>
      <c r="C85" s="47">
        <v>5</v>
      </c>
      <c r="D85" s="25" t="s">
        <v>229</v>
      </c>
      <c r="E85" s="48"/>
      <c r="F85" s="48"/>
      <c r="G85" s="49"/>
      <c r="H85" s="48"/>
      <c r="I85" s="48"/>
      <c r="J85" s="48"/>
    </row>
    <row r="86" spans="1:10" ht="25.5" x14ac:dyDescent="0.2">
      <c r="A86" s="19">
        <v>85</v>
      </c>
      <c r="B86" s="20" t="s">
        <v>356</v>
      </c>
      <c r="C86" s="47">
        <v>8</v>
      </c>
      <c r="D86" s="25" t="s">
        <v>229</v>
      </c>
      <c r="E86" s="48"/>
      <c r="F86" s="48"/>
      <c r="G86" s="49"/>
      <c r="H86" s="48"/>
      <c r="I86" s="48"/>
      <c r="J86" s="48"/>
    </row>
    <row r="87" spans="1:10" ht="25.5" x14ac:dyDescent="0.2">
      <c r="A87" s="19">
        <v>86</v>
      </c>
      <c r="B87" s="20" t="s">
        <v>595</v>
      </c>
      <c r="C87" s="47">
        <v>3</v>
      </c>
      <c r="D87" s="25" t="s">
        <v>229</v>
      </c>
      <c r="E87" s="48"/>
      <c r="F87" s="48"/>
      <c r="G87" s="49"/>
      <c r="H87" s="48"/>
      <c r="I87" s="48"/>
      <c r="J87" s="48"/>
    </row>
    <row r="88" spans="1:10" ht="25.5" x14ac:dyDescent="0.2">
      <c r="A88" s="19">
        <v>87</v>
      </c>
      <c r="B88" s="20" t="s">
        <v>664</v>
      </c>
      <c r="C88" s="47">
        <v>3</v>
      </c>
      <c r="D88" s="25" t="s">
        <v>590</v>
      </c>
      <c r="E88" s="48"/>
      <c r="F88" s="48"/>
      <c r="G88" s="49"/>
      <c r="H88" s="48"/>
      <c r="I88" s="48"/>
      <c r="J88" s="48"/>
    </row>
    <row r="89" spans="1:10" x14ac:dyDescent="0.2">
      <c r="A89" s="19">
        <v>88</v>
      </c>
      <c r="B89" s="20" t="s">
        <v>207</v>
      </c>
      <c r="C89" s="47">
        <v>5</v>
      </c>
      <c r="D89" s="25" t="s">
        <v>229</v>
      </c>
      <c r="E89" s="48"/>
      <c r="F89" s="48"/>
      <c r="G89" s="49"/>
      <c r="H89" s="48"/>
      <c r="I89" s="48"/>
      <c r="J89" s="48"/>
    </row>
    <row r="90" spans="1:10" x14ac:dyDescent="0.2">
      <c r="A90" s="19">
        <v>89</v>
      </c>
      <c r="B90" s="20" t="s">
        <v>287</v>
      </c>
      <c r="C90" s="47">
        <v>5</v>
      </c>
      <c r="D90" s="25" t="s">
        <v>589</v>
      </c>
      <c r="E90" s="48"/>
      <c r="F90" s="48"/>
      <c r="G90" s="49"/>
      <c r="H90" s="48"/>
      <c r="I90" s="48"/>
      <c r="J90" s="48"/>
    </row>
    <row r="91" spans="1:10" x14ac:dyDescent="0.2">
      <c r="A91" s="19">
        <v>90</v>
      </c>
      <c r="B91" s="20" t="s">
        <v>398</v>
      </c>
      <c r="C91" s="47">
        <v>5</v>
      </c>
      <c r="D91" s="25" t="s">
        <v>229</v>
      </c>
      <c r="E91" s="48"/>
      <c r="F91" s="48"/>
      <c r="G91" s="49"/>
      <c r="H91" s="48"/>
      <c r="I91" s="48"/>
      <c r="J91" s="48"/>
    </row>
    <row r="92" spans="1:10" x14ac:dyDescent="0.2">
      <c r="A92" s="19">
        <v>91</v>
      </c>
      <c r="B92" s="20" t="s">
        <v>598</v>
      </c>
      <c r="C92" s="47">
        <v>3</v>
      </c>
      <c r="D92" s="25" t="s">
        <v>229</v>
      </c>
      <c r="E92" s="48"/>
      <c r="F92" s="48"/>
      <c r="G92" s="49"/>
      <c r="H92" s="48"/>
      <c r="I92" s="48"/>
      <c r="J92" s="48"/>
    </row>
    <row r="93" spans="1:10" x14ac:dyDescent="0.2">
      <c r="A93" s="19">
        <v>92</v>
      </c>
      <c r="B93" s="20" t="s">
        <v>337</v>
      </c>
      <c r="C93" s="47">
        <v>3</v>
      </c>
      <c r="D93" s="25" t="s">
        <v>229</v>
      </c>
      <c r="E93" s="48"/>
      <c r="F93" s="48"/>
      <c r="G93" s="49"/>
      <c r="H93" s="48"/>
      <c r="I93" s="48"/>
      <c r="J93" s="48"/>
    </row>
    <row r="94" spans="1:10" x14ac:dyDescent="0.2">
      <c r="A94" s="19">
        <v>93</v>
      </c>
      <c r="B94" s="20" t="s">
        <v>336</v>
      </c>
      <c r="C94" s="47">
        <v>163</v>
      </c>
      <c r="D94" s="25" t="s">
        <v>229</v>
      </c>
      <c r="E94" s="48"/>
      <c r="F94" s="48"/>
      <c r="G94" s="49"/>
      <c r="H94" s="48"/>
      <c r="I94" s="48"/>
      <c r="J94" s="48"/>
    </row>
    <row r="95" spans="1:10" x14ac:dyDescent="0.2">
      <c r="A95" s="19">
        <v>94</v>
      </c>
      <c r="B95" s="20" t="s">
        <v>319</v>
      </c>
      <c r="C95" s="47">
        <v>170</v>
      </c>
      <c r="D95" s="25" t="s">
        <v>229</v>
      </c>
      <c r="E95" s="48"/>
      <c r="F95" s="48"/>
      <c r="G95" s="49"/>
      <c r="H95" s="48"/>
      <c r="I95" s="48"/>
      <c r="J95" s="48"/>
    </row>
    <row r="96" spans="1:10" x14ac:dyDescent="0.2">
      <c r="A96" s="19">
        <v>95</v>
      </c>
      <c r="B96" s="20" t="s">
        <v>335</v>
      </c>
      <c r="C96" s="47">
        <v>5</v>
      </c>
      <c r="D96" s="25" t="s">
        <v>229</v>
      </c>
      <c r="E96" s="48"/>
      <c r="F96" s="48"/>
      <c r="G96" s="49"/>
      <c r="H96" s="48"/>
      <c r="I96" s="48"/>
      <c r="J96" s="48"/>
    </row>
    <row r="97" spans="1:10" x14ac:dyDescent="0.2">
      <c r="A97" s="19">
        <v>96</v>
      </c>
      <c r="B97" s="20" t="s">
        <v>173</v>
      </c>
      <c r="C97" s="47">
        <v>100</v>
      </c>
      <c r="D97" s="25" t="s">
        <v>229</v>
      </c>
      <c r="E97" s="48"/>
      <c r="F97" s="48"/>
      <c r="G97" s="49"/>
      <c r="H97" s="48"/>
      <c r="I97" s="48"/>
      <c r="J97" s="48"/>
    </row>
    <row r="98" spans="1:10" ht="25.5" x14ac:dyDescent="0.2">
      <c r="A98" s="19">
        <v>97</v>
      </c>
      <c r="B98" s="20" t="s">
        <v>478</v>
      </c>
      <c r="C98" s="47">
        <v>125</v>
      </c>
      <c r="D98" s="25" t="s">
        <v>229</v>
      </c>
      <c r="E98" s="48"/>
      <c r="F98" s="48"/>
      <c r="G98" s="49"/>
      <c r="H98" s="48"/>
      <c r="I98" s="48"/>
      <c r="J98" s="48"/>
    </row>
    <row r="99" spans="1:10" x14ac:dyDescent="0.2">
      <c r="A99" s="19">
        <v>98</v>
      </c>
      <c r="B99" s="20" t="s">
        <v>396</v>
      </c>
      <c r="C99" s="47">
        <v>45</v>
      </c>
      <c r="D99" s="25" t="s">
        <v>229</v>
      </c>
      <c r="E99" s="48"/>
      <c r="F99" s="48"/>
      <c r="G99" s="49"/>
      <c r="H99" s="48"/>
      <c r="I99" s="48"/>
      <c r="J99" s="48"/>
    </row>
    <row r="100" spans="1:10" x14ac:dyDescent="0.2">
      <c r="A100" s="19">
        <v>99</v>
      </c>
      <c r="B100" s="20" t="s">
        <v>395</v>
      </c>
      <c r="C100" s="47">
        <v>25</v>
      </c>
      <c r="D100" s="25" t="s">
        <v>229</v>
      </c>
      <c r="E100" s="48"/>
      <c r="F100" s="48"/>
      <c r="G100" s="49"/>
      <c r="H100" s="48"/>
      <c r="I100" s="48"/>
      <c r="J100" s="48"/>
    </row>
    <row r="101" spans="1:10" x14ac:dyDescent="0.2">
      <c r="A101" s="19">
        <v>100</v>
      </c>
      <c r="B101" s="20" t="s">
        <v>428</v>
      </c>
      <c r="C101" s="47">
        <v>25</v>
      </c>
      <c r="D101" s="25" t="s">
        <v>229</v>
      </c>
      <c r="E101" s="48"/>
      <c r="F101" s="48"/>
      <c r="G101" s="49"/>
      <c r="H101" s="48"/>
      <c r="I101" s="48"/>
      <c r="J101" s="48"/>
    </row>
    <row r="102" spans="1:10" x14ac:dyDescent="0.2">
      <c r="A102" s="19">
        <v>101</v>
      </c>
      <c r="B102" s="20" t="s">
        <v>648</v>
      </c>
      <c r="C102" s="47">
        <v>10</v>
      </c>
      <c r="D102" s="25" t="s">
        <v>229</v>
      </c>
      <c r="E102" s="48"/>
      <c r="F102" s="48"/>
      <c r="G102" s="49"/>
      <c r="H102" s="48"/>
      <c r="I102" s="48"/>
      <c r="J102" s="48"/>
    </row>
    <row r="103" spans="1:10" ht="12.75" customHeight="1" x14ac:dyDescent="0.2">
      <c r="A103" s="19">
        <v>102</v>
      </c>
      <c r="B103" s="20" t="s">
        <v>149</v>
      </c>
      <c r="C103" s="47">
        <v>75</v>
      </c>
      <c r="D103" s="25" t="s">
        <v>229</v>
      </c>
      <c r="E103" s="48"/>
      <c r="F103" s="48"/>
      <c r="G103" s="49"/>
      <c r="H103" s="48"/>
      <c r="I103" s="48"/>
      <c r="J103" s="48"/>
    </row>
    <row r="104" spans="1:10" ht="12.75" customHeight="1" x14ac:dyDescent="0.2">
      <c r="A104" s="19">
        <v>103</v>
      </c>
      <c r="B104" s="20" t="s">
        <v>150</v>
      </c>
      <c r="C104" s="47">
        <v>15</v>
      </c>
      <c r="D104" s="25" t="s">
        <v>229</v>
      </c>
      <c r="E104" s="48"/>
      <c r="F104" s="48"/>
      <c r="G104" s="49"/>
      <c r="H104" s="48"/>
      <c r="I104" s="48"/>
      <c r="J104" s="48"/>
    </row>
    <row r="105" spans="1:10" x14ac:dyDescent="0.2">
      <c r="A105" s="19">
        <v>104</v>
      </c>
      <c r="B105" s="20" t="s">
        <v>382</v>
      </c>
      <c r="C105" s="47">
        <v>50</v>
      </c>
      <c r="D105" s="25" t="s">
        <v>229</v>
      </c>
      <c r="E105" s="48"/>
      <c r="F105" s="48"/>
      <c r="G105" s="49"/>
      <c r="H105" s="48"/>
      <c r="I105" s="48"/>
      <c r="J105" s="48"/>
    </row>
    <row r="106" spans="1:10" x14ac:dyDescent="0.2">
      <c r="A106" s="19">
        <v>105</v>
      </c>
      <c r="B106" s="20" t="s">
        <v>183</v>
      </c>
      <c r="C106" s="47">
        <v>450</v>
      </c>
      <c r="D106" s="25" t="s">
        <v>229</v>
      </c>
      <c r="E106" s="48"/>
      <c r="F106" s="48"/>
      <c r="G106" s="49"/>
      <c r="H106" s="48"/>
      <c r="I106" s="48"/>
      <c r="J106" s="48"/>
    </row>
    <row r="107" spans="1:10" x14ac:dyDescent="0.2">
      <c r="A107" s="19">
        <v>106</v>
      </c>
      <c r="B107" s="20" t="s">
        <v>532</v>
      </c>
      <c r="C107" s="47">
        <v>175</v>
      </c>
      <c r="D107" s="25" t="s">
        <v>229</v>
      </c>
      <c r="E107" s="48"/>
      <c r="F107" s="48"/>
      <c r="G107" s="49"/>
      <c r="H107" s="48"/>
      <c r="I107" s="48"/>
      <c r="J107" s="48"/>
    </row>
    <row r="108" spans="1:10" x14ac:dyDescent="0.2">
      <c r="A108" s="19">
        <v>107</v>
      </c>
      <c r="B108" s="20" t="s">
        <v>184</v>
      </c>
      <c r="C108" s="47">
        <v>50</v>
      </c>
      <c r="D108" s="25" t="s">
        <v>229</v>
      </c>
      <c r="E108" s="48"/>
      <c r="F108" s="48"/>
      <c r="G108" s="49"/>
      <c r="H108" s="48"/>
      <c r="I108" s="48"/>
      <c r="J108" s="48"/>
    </row>
    <row r="109" spans="1:10" ht="25.5" x14ac:dyDescent="0.2">
      <c r="A109" s="19">
        <v>108</v>
      </c>
      <c r="B109" s="20" t="s">
        <v>142</v>
      </c>
      <c r="C109" s="47">
        <v>200</v>
      </c>
      <c r="D109" s="25" t="s">
        <v>229</v>
      </c>
      <c r="E109" s="48"/>
      <c r="F109" s="48"/>
      <c r="G109" s="49"/>
      <c r="H109" s="48"/>
      <c r="I109" s="48"/>
      <c r="J109" s="48"/>
    </row>
    <row r="110" spans="1:10" ht="25.5" x14ac:dyDescent="0.2">
      <c r="A110" s="19">
        <v>109</v>
      </c>
      <c r="B110" s="20" t="s">
        <v>141</v>
      </c>
      <c r="C110" s="47">
        <v>250</v>
      </c>
      <c r="D110" s="25" t="s">
        <v>229</v>
      </c>
      <c r="E110" s="48"/>
      <c r="F110" s="48"/>
      <c r="G110" s="49"/>
      <c r="H110" s="48"/>
      <c r="I110" s="48"/>
      <c r="J110" s="48"/>
    </row>
    <row r="111" spans="1:10" ht="25.5" x14ac:dyDescent="0.2">
      <c r="A111" s="19">
        <v>110</v>
      </c>
      <c r="B111" s="20" t="s">
        <v>189</v>
      </c>
      <c r="C111" s="47">
        <v>15</v>
      </c>
      <c r="D111" s="25" t="s">
        <v>229</v>
      </c>
      <c r="E111" s="48"/>
      <c r="F111" s="48"/>
      <c r="G111" s="49"/>
      <c r="H111" s="48"/>
      <c r="I111" s="48"/>
      <c r="J111" s="48"/>
    </row>
    <row r="112" spans="1:10" ht="25.5" x14ac:dyDescent="0.2">
      <c r="A112" s="19">
        <v>111</v>
      </c>
      <c r="B112" s="20" t="s">
        <v>143</v>
      </c>
      <c r="C112" s="47">
        <v>115</v>
      </c>
      <c r="D112" s="25" t="s">
        <v>229</v>
      </c>
      <c r="E112" s="48"/>
      <c r="F112" s="48"/>
      <c r="G112" s="49"/>
      <c r="H112" s="48"/>
      <c r="I112" s="48"/>
      <c r="J112" s="48"/>
    </row>
    <row r="113" spans="1:10" ht="25.5" x14ac:dyDescent="0.2">
      <c r="A113" s="19">
        <v>112</v>
      </c>
      <c r="B113" s="20" t="s">
        <v>377</v>
      </c>
      <c r="C113" s="47">
        <v>50</v>
      </c>
      <c r="D113" s="25" t="s">
        <v>229</v>
      </c>
      <c r="E113" s="48"/>
      <c r="F113" s="48"/>
      <c r="G113" s="49"/>
      <c r="H113" s="48"/>
      <c r="I113" s="48"/>
      <c r="J113" s="48"/>
    </row>
    <row r="114" spans="1:10" ht="12.75" customHeight="1" x14ac:dyDescent="0.2">
      <c r="A114" s="19">
        <v>113</v>
      </c>
      <c r="B114" s="20" t="s">
        <v>385</v>
      </c>
      <c r="C114" s="47">
        <v>30</v>
      </c>
      <c r="D114" s="25" t="s">
        <v>229</v>
      </c>
      <c r="E114" s="48"/>
      <c r="F114" s="48"/>
      <c r="G114" s="49"/>
      <c r="H114" s="48"/>
      <c r="I114" s="48"/>
      <c r="J114" s="48"/>
    </row>
    <row r="115" spans="1:10" ht="12.75" customHeight="1" x14ac:dyDescent="0.2">
      <c r="A115" s="19">
        <v>114</v>
      </c>
      <c r="B115" s="20" t="s">
        <v>381</v>
      </c>
      <c r="C115" s="47">
        <v>65</v>
      </c>
      <c r="D115" s="25" t="s">
        <v>229</v>
      </c>
      <c r="E115" s="48"/>
      <c r="F115" s="48"/>
      <c r="G115" s="49"/>
      <c r="H115" s="48"/>
      <c r="I115" s="48"/>
      <c r="J115" s="48"/>
    </row>
    <row r="116" spans="1:10" x14ac:dyDescent="0.2">
      <c r="A116" s="19">
        <v>115</v>
      </c>
      <c r="B116" s="20" t="s">
        <v>175</v>
      </c>
      <c r="C116" s="47">
        <v>2500</v>
      </c>
      <c r="D116" s="25" t="s">
        <v>229</v>
      </c>
      <c r="E116" s="48"/>
      <c r="F116" s="48"/>
      <c r="G116" s="49"/>
      <c r="H116" s="48"/>
      <c r="I116" s="48"/>
      <c r="J116" s="48"/>
    </row>
    <row r="117" spans="1:10" ht="25.5" x14ac:dyDescent="0.2">
      <c r="A117" s="19">
        <v>116</v>
      </c>
      <c r="B117" s="20" t="s">
        <v>176</v>
      </c>
      <c r="C117" s="47">
        <v>2500</v>
      </c>
      <c r="D117" s="25" t="s">
        <v>229</v>
      </c>
      <c r="E117" s="48"/>
      <c r="F117" s="48"/>
      <c r="G117" s="49"/>
      <c r="H117" s="48"/>
      <c r="I117" s="48"/>
      <c r="J117" s="48"/>
    </row>
    <row r="118" spans="1:10" x14ac:dyDescent="0.2">
      <c r="A118" s="19">
        <v>117</v>
      </c>
      <c r="B118" s="20" t="s">
        <v>177</v>
      </c>
      <c r="C118" s="47">
        <v>1375</v>
      </c>
      <c r="D118" s="25" t="s">
        <v>229</v>
      </c>
      <c r="E118" s="48"/>
      <c r="F118" s="48"/>
      <c r="G118" s="49"/>
      <c r="H118" s="48"/>
      <c r="I118" s="48"/>
      <c r="J118" s="48"/>
    </row>
    <row r="119" spans="1:10" ht="25.5" x14ac:dyDescent="0.2">
      <c r="A119" s="19">
        <v>118</v>
      </c>
      <c r="B119" s="20" t="s">
        <v>178</v>
      </c>
      <c r="C119" s="47">
        <v>175</v>
      </c>
      <c r="D119" s="25" t="s">
        <v>229</v>
      </c>
      <c r="E119" s="48"/>
      <c r="F119" s="48"/>
      <c r="G119" s="49"/>
      <c r="H119" s="48"/>
      <c r="I119" s="48"/>
      <c r="J119" s="48"/>
    </row>
    <row r="120" spans="1:10" x14ac:dyDescent="0.2">
      <c r="A120" s="19">
        <v>119</v>
      </c>
      <c r="B120" s="20" t="s">
        <v>182</v>
      </c>
      <c r="C120" s="47">
        <v>250</v>
      </c>
      <c r="D120" s="25" t="s">
        <v>229</v>
      </c>
      <c r="E120" s="48"/>
      <c r="F120" s="48"/>
      <c r="G120" s="49"/>
      <c r="H120" s="48"/>
      <c r="I120" s="48"/>
      <c r="J120" s="48"/>
    </row>
    <row r="121" spans="1:10" x14ac:dyDescent="0.2">
      <c r="A121" s="19">
        <v>120</v>
      </c>
      <c r="B121" s="20" t="s">
        <v>179</v>
      </c>
      <c r="C121" s="47">
        <v>125</v>
      </c>
      <c r="D121" s="25" t="s">
        <v>229</v>
      </c>
      <c r="E121" s="48"/>
      <c r="F121" s="48"/>
      <c r="G121" s="49"/>
      <c r="H121" s="48"/>
      <c r="I121" s="48"/>
      <c r="J121" s="48"/>
    </row>
    <row r="122" spans="1:10" x14ac:dyDescent="0.2">
      <c r="A122" s="19">
        <v>121</v>
      </c>
      <c r="B122" s="20" t="s">
        <v>180</v>
      </c>
      <c r="C122" s="47">
        <v>250</v>
      </c>
      <c r="D122" s="25" t="s">
        <v>229</v>
      </c>
      <c r="E122" s="48"/>
      <c r="F122" s="48"/>
      <c r="G122" s="49"/>
      <c r="H122" s="48"/>
      <c r="I122" s="48"/>
      <c r="J122" s="48"/>
    </row>
    <row r="123" spans="1:10" ht="25.5" x14ac:dyDescent="0.2">
      <c r="A123" s="19">
        <v>122</v>
      </c>
      <c r="B123" s="20" t="s">
        <v>379</v>
      </c>
      <c r="C123" s="47">
        <v>50</v>
      </c>
      <c r="D123" s="25" t="s">
        <v>229</v>
      </c>
      <c r="E123" s="48"/>
      <c r="F123" s="48"/>
      <c r="G123" s="49"/>
      <c r="H123" s="48"/>
      <c r="I123" s="48"/>
      <c r="J123" s="48"/>
    </row>
    <row r="124" spans="1:10" x14ac:dyDescent="0.2">
      <c r="A124" s="19">
        <v>123</v>
      </c>
      <c r="B124" s="20" t="s">
        <v>181</v>
      </c>
      <c r="C124" s="47">
        <v>1425</v>
      </c>
      <c r="D124" s="25" t="s">
        <v>229</v>
      </c>
      <c r="E124" s="48"/>
      <c r="F124" s="48"/>
      <c r="G124" s="49"/>
      <c r="H124" s="48"/>
      <c r="I124" s="48"/>
      <c r="J124" s="48"/>
    </row>
    <row r="125" spans="1:10" ht="25.5" x14ac:dyDescent="0.2">
      <c r="A125" s="19">
        <v>124</v>
      </c>
      <c r="B125" s="20" t="s">
        <v>204</v>
      </c>
      <c r="C125" s="47">
        <v>35</v>
      </c>
      <c r="D125" s="25" t="s">
        <v>229</v>
      </c>
      <c r="E125" s="48"/>
      <c r="F125" s="48"/>
      <c r="G125" s="49"/>
      <c r="H125" s="48"/>
      <c r="I125" s="48"/>
      <c r="J125" s="48"/>
    </row>
    <row r="126" spans="1:10" x14ac:dyDescent="0.2">
      <c r="A126" s="19">
        <v>125</v>
      </c>
      <c r="B126" s="20" t="s">
        <v>665</v>
      </c>
      <c r="C126" s="47">
        <v>38</v>
      </c>
      <c r="D126" s="25" t="s">
        <v>229</v>
      </c>
      <c r="E126" s="48"/>
      <c r="F126" s="48"/>
      <c r="G126" s="49"/>
      <c r="H126" s="48"/>
      <c r="I126" s="48"/>
      <c r="J126" s="48"/>
    </row>
    <row r="127" spans="1:10" x14ac:dyDescent="0.2">
      <c r="A127" s="19">
        <v>126</v>
      </c>
      <c r="B127" s="20" t="s">
        <v>468</v>
      </c>
      <c r="C127" s="47">
        <v>40</v>
      </c>
      <c r="D127" s="25" t="s">
        <v>229</v>
      </c>
      <c r="E127" s="48"/>
      <c r="F127" s="48"/>
      <c r="G127" s="49"/>
      <c r="H127" s="48"/>
      <c r="I127" s="48"/>
      <c r="J127" s="48"/>
    </row>
    <row r="128" spans="1:10" ht="25.5" x14ac:dyDescent="0.2">
      <c r="A128" s="19">
        <v>127</v>
      </c>
      <c r="B128" s="20" t="s">
        <v>413</v>
      </c>
      <c r="C128" s="47">
        <v>15</v>
      </c>
      <c r="D128" s="25" t="s">
        <v>229</v>
      </c>
      <c r="E128" s="48"/>
      <c r="F128" s="48"/>
      <c r="G128" s="49"/>
      <c r="H128" s="48"/>
      <c r="I128" s="48"/>
      <c r="J128" s="48"/>
    </row>
    <row r="129" spans="1:10" x14ac:dyDescent="0.2">
      <c r="A129" s="19">
        <v>128</v>
      </c>
      <c r="B129" s="20" t="s">
        <v>78</v>
      </c>
      <c r="C129" s="47">
        <v>40</v>
      </c>
      <c r="D129" s="25" t="s">
        <v>229</v>
      </c>
      <c r="E129" s="48"/>
      <c r="F129" s="48"/>
      <c r="G129" s="49"/>
      <c r="H129" s="48"/>
      <c r="I129" s="48"/>
      <c r="J129" s="48"/>
    </row>
    <row r="130" spans="1:10" x14ac:dyDescent="0.2">
      <c r="A130" s="19">
        <v>129</v>
      </c>
      <c r="B130" s="20" t="s">
        <v>234</v>
      </c>
      <c r="C130" s="47">
        <v>5</v>
      </c>
      <c r="D130" s="25" t="s">
        <v>229</v>
      </c>
      <c r="E130" s="48"/>
      <c r="F130" s="48"/>
      <c r="G130" s="49"/>
      <c r="H130" s="48"/>
      <c r="I130" s="48"/>
      <c r="J130" s="48"/>
    </row>
    <row r="131" spans="1:10" x14ac:dyDescent="0.2">
      <c r="A131" s="19">
        <v>130</v>
      </c>
      <c r="B131" s="20" t="s">
        <v>235</v>
      </c>
      <c r="C131" s="47">
        <v>5</v>
      </c>
      <c r="D131" s="25" t="s">
        <v>229</v>
      </c>
      <c r="E131" s="48"/>
      <c r="F131" s="48"/>
      <c r="G131" s="49"/>
      <c r="H131" s="48"/>
      <c r="I131" s="48"/>
      <c r="J131" s="48"/>
    </row>
    <row r="132" spans="1:10" x14ac:dyDescent="0.2">
      <c r="A132" s="19">
        <v>131</v>
      </c>
      <c r="B132" s="20" t="s">
        <v>236</v>
      </c>
      <c r="C132" s="47">
        <v>8</v>
      </c>
      <c r="D132" s="25" t="s">
        <v>229</v>
      </c>
      <c r="E132" s="48"/>
      <c r="F132" s="48"/>
      <c r="G132" s="49"/>
      <c r="H132" s="48"/>
      <c r="I132" s="48"/>
      <c r="J132" s="48"/>
    </row>
    <row r="133" spans="1:10" x14ac:dyDescent="0.2">
      <c r="A133" s="19">
        <v>132</v>
      </c>
      <c r="B133" s="20" t="s">
        <v>237</v>
      </c>
      <c r="C133" s="47">
        <v>8</v>
      </c>
      <c r="D133" s="25" t="s">
        <v>229</v>
      </c>
      <c r="E133" s="48"/>
      <c r="F133" s="48"/>
      <c r="G133" s="49"/>
      <c r="H133" s="48"/>
      <c r="I133" s="48"/>
      <c r="J133" s="48"/>
    </row>
    <row r="134" spans="1:10" x14ac:dyDescent="0.2">
      <c r="A134" s="19">
        <v>133</v>
      </c>
      <c r="B134" s="20" t="s">
        <v>238</v>
      </c>
      <c r="C134" s="47">
        <v>5</v>
      </c>
      <c r="D134" s="25" t="s">
        <v>229</v>
      </c>
      <c r="E134" s="48"/>
      <c r="F134" s="48"/>
      <c r="G134" s="49"/>
      <c r="H134" s="48"/>
      <c r="I134" s="48"/>
      <c r="J134" s="48"/>
    </row>
    <row r="135" spans="1:10" x14ac:dyDescent="0.2">
      <c r="A135" s="19">
        <v>134</v>
      </c>
      <c r="B135" s="20" t="s">
        <v>239</v>
      </c>
      <c r="C135" s="47">
        <v>5</v>
      </c>
      <c r="D135" s="25" t="s">
        <v>229</v>
      </c>
      <c r="E135" s="48"/>
      <c r="F135" s="48"/>
      <c r="G135" s="49"/>
      <c r="H135" s="48"/>
      <c r="I135" s="48"/>
      <c r="J135" s="48"/>
    </row>
    <row r="136" spans="1:10" x14ac:dyDescent="0.2">
      <c r="A136" s="19">
        <v>135</v>
      </c>
      <c r="B136" s="20" t="s">
        <v>240</v>
      </c>
      <c r="C136" s="47">
        <v>5</v>
      </c>
      <c r="D136" s="25" t="s">
        <v>229</v>
      </c>
      <c r="E136" s="48"/>
      <c r="F136" s="48"/>
      <c r="G136" s="49"/>
      <c r="H136" s="48"/>
      <c r="I136" s="48"/>
      <c r="J136" s="48"/>
    </row>
    <row r="137" spans="1:10" x14ac:dyDescent="0.2">
      <c r="A137" s="19">
        <v>136</v>
      </c>
      <c r="B137" s="20" t="s">
        <v>599</v>
      </c>
      <c r="C137" s="47">
        <v>5</v>
      </c>
      <c r="D137" s="25" t="s">
        <v>229</v>
      </c>
      <c r="E137" s="48"/>
      <c r="F137" s="48"/>
      <c r="G137" s="49"/>
      <c r="H137" s="48"/>
      <c r="I137" s="48"/>
      <c r="J137" s="48"/>
    </row>
    <row r="138" spans="1:10" ht="12.75" customHeight="1" x14ac:dyDescent="0.2">
      <c r="A138" s="19">
        <v>137</v>
      </c>
      <c r="B138" s="20" t="s">
        <v>622</v>
      </c>
      <c r="C138" s="47">
        <v>10</v>
      </c>
      <c r="D138" s="25" t="s">
        <v>229</v>
      </c>
      <c r="E138" s="48"/>
      <c r="F138" s="48"/>
      <c r="G138" s="49"/>
      <c r="H138" s="48"/>
      <c r="I138" s="48"/>
      <c r="J138" s="48"/>
    </row>
    <row r="139" spans="1:10" ht="25.5" x14ac:dyDescent="0.2">
      <c r="A139" s="19">
        <v>138</v>
      </c>
      <c r="B139" s="20" t="s">
        <v>233</v>
      </c>
      <c r="C139" s="47">
        <v>5</v>
      </c>
      <c r="D139" s="25" t="s">
        <v>229</v>
      </c>
      <c r="E139" s="48"/>
      <c r="F139" s="48"/>
      <c r="G139" s="49"/>
      <c r="H139" s="48"/>
      <c r="I139" s="48"/>
      <c r="J139" s="48"/>
    </row>
    <row r="140" spans="1:10" ht="12.75" customHeight="1" x14ac:dyDescent="0.2">
      <c r="A140" s="19">
        <v>139</v>
      </c>
      <c r="B140" s="20" t="s">
        <v>416</v>
      </c>
      <c r="C140" s="47">
        <v>5</v>
      </c>
      <c r="D140" s="25" t="s">
        <v>229</v>
      </c>
      <c r="E140" s="48"/>
      <c r="F140" s="48"/>
      <c r="G140" s="49"/>
      <c r="H140" s="48"/>
      <c r="I140" s="48"/>
      <c r="J140" s="48"/>
    </row>
    <row r="141" spans="1:10" x14ac:dyDescent="0.2">
      <c r="A141" s="19">
        <v>140</v>
      </c>
      <c r="B141" s="20" t="s">
        <v>208</v>
      </c>
      <c r="C141" s="47">
        <v>15</v>
      </c>
      <c r="D141" s="25" t="s">
        <v>590</v>
      </c>
      <c r="E141" s="48"/>
      <c r="F141" s="48"/>
      <c r="G141" s="49"/>
      <c r="H141" s="48"/>
      <c r="I141" s="48"/>
      <c r="J141" s="48"/>
    </row>
    <row r="142" spans="1:10" ht="25.5" x14ac:dyDescent="0.2">
      <c r="A142" s="19">
        <v>141</v>
      </c>
      <c r="B142" s="20" t="s">
        <v>71</v>
      </c>
      <c r="C142" s="47">
        <v>15</v>
      </c>
      <c r="D142" s="25" t="s">
        <v>229</v>
      </c>
      <c r="E142" s="48"/>
      <c r="F142" s="48"/>
      <c r="G142" s="49"/>
      <c r="H142" s="48"/>
      <c r="I142" s="48"/>
      <c r="J142" s="48"/>
    </row>
    <row r="143" spans="1:10" x14ac:dyDescent="0.2">
      <c r="A143" s="19">
        <v>142</v>
      </c>
      <c r="B143" s="20" t="s">
        <v>21</v>
      </c>
      <c r="C143" s="47">
        <v>125</v>
      </c>
      <c r="D143" s="25" t="s">
        <v>586</v>
      </c>
      <c r="E143" s="48"/>
      <c r="F143" s="48"/>
      <c r="G143" s="49"/>
      <c r="H143" s="48"/>
      <c r="I143" s="48"/>
      <c r="J143" s="48"/>
    </row>
    <row r="144" spans="1:10" ht="12.75" customHeight="1" x14ac:dyDescent="0.2">
      <c r="A144" s="19">
        <v>143</v>
      </c>
      <c r="B144" s="20" t="s">
        <v>252</v>
      </c>
      <c r="C144" s="47">
        <v>15</v>
      </c>
      <c r="D144" s="25" t="s">
        <v>229</v>
      </c>
      <c r="E144" s="48"/>
      <c r="F144" s="48"/>
      <c r="G144" s="49"/>
      <c r="H144" s="48"/>
      <c r="I144" s="48"/>
      <c r="J144" s="48"/>
    </row>
    <row r="145" spans="1:10" ht="25.5" x14ac:dyDescent="0.2">
      <c r="A145" s="19">
        <v>144</v>
      </c>
      <c r="B145" s="20" t="s">
        <v>326</v>
      </c>
      <c r="C145" s="47">
        <v>5</v>
      </c>
      <c r="D145" s="25" t="s">
        <v>229</v>
      </c>
      <c r="E145" s="48"/>
      <c r="F145" s="48"/>
      <c r="G145" s="49"/>
      <c r="H145" s="48"/>
      <c r="I145" s="48"/>
      <c r="J145" s="48"/>
    </row>
    <row r="146" spans="1:10" ht="25.5" x14ac:dyDescent="0.2">
      <c r="A146" s="19">
        <v>145</v>
      </c>
      <c r="B146" s="20" t="s">
        <v>555</v>
      </c>
      <c r="C146" s="47">
        <v>25</v>
      </c>
      <c r="D146" s="25" t="s">
        <v>229</v>
      </c>
      <c r="E146" s="48"/>
      <c r="F146" s="48"/>
      <c r="G146" s="49"/>
      <c r="H146" s="48"/>
      <c r="I146" s="48"/>
      <c r="J146" s="48"/>
    </row>
    <row r="147" spans="1:10" ht="25.5" x14ac:dyDescent="0.2">
      <c r="A147" s="19">
        <v>146</v>
      </c>
      <c r="B147" s="20" t="s">
        <v>493</v>
      </c>
      <c r="C147" s="47">
        <v>55</v>
      </c>
      <c r="D147" s="25" t="s">
        <v>229</v>
      </c>
      <c r="E147" s="48"/>
      <c r="F147" s="48"/>
      <c r="G147" s="49"/>
      <c r="H147" s="48"/>
      <c r="I147" s="48"/>
      <c r="J147" s="48"/>
    </row>
    <row r="148" spans="1:10" ht="25.5" x14ac:dyDescent="0.2">
      <c r="A148" s="19">
        <v>147</v>
      </c>
      <c r="B148" s="20" t="s">
        <v>494</v>
      </c>
      <c r="C148" s="47">
        <v>30</v>
      </c>
      <c r="D148" s="25" t="s">
        <v>229</v>
      </c>
      <c r="E148" s="48"/>
      <c r="F148" s="48"/>
      <c r="G148" s="49"/>
      <c r="H148" s="48"/>
      <c r="I148" s="48"/>
      <c r="J148" s="48"/>
    </row>
    <row r="149" spans="1:10" ht="25.5" x14ac:dyDescent="0.2">
      <c r="A149" s="19">
        <v>148</v>
      </c>
      <c r="B149" s="20" t="s">
        <v>318</v>
      </c>
      <c r="C149" s="47">
        <v>20</v>
      </c>
      <c r="D149" s="25" t="s">
        <v>229</v>
      </c>
      <c r="E149" s="48"/>
      <c r="F149" s="48"/>
      <c r="G149" s="49"/>
      <c r="H149" s="48"/>
      <c r="I149" s="48"/>
      <c r="J149" s="48"/>
    </row>
    <row r="150" spans="1:10" ht="25.5" x14ac:dyDescent="0.2">
      <c r="A150" s="19">
        <v>149</v>
      </c>
      <c r="B150" s="20" t="s">
        <v>479</v>
      </c>
      <c r="C150" s="47">
        <v>5</v>
      </c>
      <c r="D150" s="25" t="s">
        <v>229</v>
      </c>
      <c r="E150" s="48"/>
      <c r="F150" s="48"/>
      <c r="G150" s="49"/>
      <c r="H150" s="48"/>
      <c r="I150" s="48"/>
      <c r="J150" s="48"/>
    </row>
    <row r="151" spans="1:10" x14ac:dyDescent="0.2">
      <c r="A151" s="19">
        <v>150</v>
      </c>
      <c r="B151" s="20" t="s">
        <v>18</v>
      </c>
      <c r="C151" s="47">
        <v>25</v>
      </c>
      <c r="D151" s="25" t="s">
        <v>586</v>
      </c>
      <c r="E151" s="48"/>
      <c r="F151" s="48"/>
      <c r="G151" s="49"/>
      <c r="H151" s="48"/>
      <c r="I151" s="48"/>
      <c r="J151" s="48"/>
    </row>
    <row r="152" spans="1:10" x14ac:dyDescent="0.2">
      <c r="A152" s="19">
        <v>151</v>
      </c>
      <c r="B152" s="20" t="s">
        <v>19</v>
      </c>
      <c r="C152" s="47">
        <v>5</v>
      </c>
      <c r="D152" s="25" t="s">
        <v>586</v>
      </c>
      <c r="E152" s="48"/>
      <c r="F152" s="48"/>
      <c r="G152" s="49"/>
      <c r="H152" s="48"/>
      <c r="I152" s="48"/>
      <c r="J152" s="48"/>
    </row>
    <row r="153" spans="1:10" x14ac:dyDescent="0.2">
      <c r="A153" s="19">
        <v>152</v>
      </c>
      <c r="B153" s="20" t="s">
        <v>20</v>
      </c>
      <c r="C153" s="47">
        <v>10</v>
      </c>
      <c r="D153" s="25" t="s">
        <v>586</v>
      </c>
      <c r="E153" s="48"/>
      <c r="F153" s="48"/>
      <c r="G153" s="49"/>
      <c r="H153" s="48"/>
      <c r="I153" s="48"/>
      <c r="J153" s="48"/>
    </row>
    <row r="154" spans="1:10" x14ac:dyDescent="0.2">
      <c r="A154" s="19">
        <v>153</v>
      </c>
      <c r="B154" s="20" t="s">
        <v>585</v>
      </c>
      <c r="C154" s="47">
        <v>3</v>
      </c>
      <c r="D154" s="25" t="s">
        <v>229</v>
      </c>
      <c r="E154" s="48"/>
      <c r="F154" s="48"/>
      <c r="G154" s="49"/>
      <c r="H154" s="48"/>
      <c r="I154" s="48"/>
      <c r="J154" s="48"/>
    </row>
    <row r="155" spans="1:10" x14ac:dyDescent="0.2">
      <c r="A155" s="19">
        <v>154</v>
      </c>
      <c r="B155" s="20" t="s">
        <v>578</v>
      </c>
      <c r="C155" s="47">
        <v>15</v>
      </c>
      <c r="D155" s="25" t="s">
        <v>229</v>
      </c>
      <c r="E155" s="48"/>
      <c r="F155" s="48"/>
      <c r="G155" s="49"/>
      <c r="H155" s="48"/>
      <c r="I155" s="48"/>
      <c r="J155" s="48"/>
    </row>
    <row r="156" spans="1:10" x14ac:dyDescent="0.2">
      <c r="A156" s="19">
        <v>155</v>
      </c>
      <c r="B156" s="20" t="s">
        <v>284</v>
      </c>
      <c r="C156" s="47">
        <v>75</v>
      </c>
      <c r="D156" s="25" t="s">
        <v>229</v>
      </c>
      <c r="E156" s="48"/>
      <c r="F156" s="48"/>
      <c r="G156" s="49"/>
      <c r="H156" s="48"/>
      <c r="I156" s="48"/>
      <c r="J156" s="48"/>
    </row>
    <row r="157" spans="1:10" ht="25.5" x14ac:dyDescent="0.2">
      <c r="A157" s="19">
        <v>156</v>
      </c>
      <c r="B157" s="20" t="s">
        <v>573</v>
      </c>
      <c r="C157" s="47">
        <v>5</v>
      </c>
      <c r="D157" s="25" t="s">
        <v>229</v>
      </c>
      <c r="E157" s="48"/>
      <c r="F157" s="48"/>
      <c r="G157" s="49"/>
      <c r="H157" s="48"/>
      <c r="I157" s="48"/>
      <c r="J157" s="48"/>
    </row>
    <row r="158" spans="1:10" x14ac:dyDescent="0.2">
      <c r="A158" s="19">
        <v>157</v>
      </c>
      <c r="B158" s="20" t="s">
        <v>202</v>
      </c>
      <c r="C158" s="47">
        <v>83</v>
      </c>
      <c r="D158" s="25" t="s">
        <v>229</v>
      </c>
      <c r="E158" s="48"/>
      <c r="F158" s="48"/>
      <c r="G158" s="49"/>
      <c r="H158" s="48"/>
      <c r="I158" s="48"/>
      <c r="J158" s="48"/>
    </row>
    <row r="159" spans="1:10" ht="25.5" x14ac:dyDescent="0.2">
      <c r="A159" s="19">
        <v>158</v>
      </c>
      <c r="B159" s="20" t="s">
        <v>260</v>
      </c>
      <c r="C159" s="47">
        <v>5</v>
      </c>
      <c r="D159" s="25" t="s">
        <v>229</v>
      </c>
      <c r="E159" s="48"/>
      <c r="F159" s="48"/>
      <c r="G159" s="49"/>
      <c r="H159" s="48"/>
      <c r="I159" s="48"/>
      <c r="J159" s="48"/>
    </row>
    <row r="160" spans="1:10" x14ac:dyDescent="0.2">
      <c r="A160" s="19">
        <v>159</v>
      </c>
      <c r="B160" s="20" t="s">
        <v>277</v>
      </c>
      <c r="C160" s="47">
        <v>45</v>
      </c>
      <c r="D160" s="25" t="s">
        <v>229</v>
      </c>
      <c r="E160" s="48"/>
      <c r="F160" s="48"/>
      <c r="G160" s="49"/>
      <c r="H160" s="48"/>
      <c r="I160" s="48"/>
      <c r="J160" s="48"/>
    </row>
    <row r="161" spans="1:10" ht="25.5" x14ac:dyDescent="0.2">
      <c r="A161" s="19">
        <v>160</v>
      </c>
      <c r="B161" s="20" t="s">
        <v>357</v>
      </c>
      <c r="C161" s="47">
        <v>3</v>
      </c>
      <c r="D161" s="25" t="s">
        <v>229</v>
      </c>
      <c r="E161" s="48"/>
      <c r="F161" s="48"/>
      <c r="G161" s="49"/>
      <c r="H161" s="48"/>
      <c r="I161" s="48"/>
      <c r="J161" s="48"/>
    </row>
    <row r="162" spans="1:10" ht="25.5" x14ac:dyDescent="0.2">
      <c r="A162" s="19">
        <v>161</v>
      </c>
      <c r="B162" s="20" t="s">
        <v>350</v>
      </c>
      <c r="C162" s="47">
        <v>3</v>
      </c>
      <c r="D162" s="25" t="s">
        <v>229</v>
      </c>
      <c r="E162" s="48"/>
      <c r="F162" s="48"/>
      <c r="G162" s="49"/>
      <c r="H162" s="48"/>
      <c r="I162" s="48"/>
      <c r="J162" s="48"/>
    </row>
    <row r="163" spans="1:10" x14ac:dyDescent="0.2">
      <c r="A163" s="19">
        <v>162</v>
      </c>
      <c r="B163" s="20" t="s">
        <v>506</v>
      </c>
      <c r="C163" s="47">
        <v>5</v>
      </c>
      <c r="D163" s="25" t="s">
        <v>229</v>
      </c>
      <c r="E163" s="48"/>
      <c r="F163" s="48"/>
      <c r="G163" s="49"/>
      <c r="H163" s="48"/>
      <c r="I163" s="48"/>
      <c r="J163" s="48"/>
    </row>
    <row r="164" spans="1:10" ht="25.5" x14ac:dyDescent="0.2">
      <c r="A164" s="19">
        <v>163</v>
      </c>
      <c r="B164" s="20" t="s">
        <v>219</v>
      </c>
      <c r="C164" s="47">
        <v>5</v>
      </c>
      <c r="D164" s="25" t="s">
        <v>229</v>
      </c>
      <c r="E164" s="48"/>
      <c r="F164" s="48"/>
      <c r="G164" s="49"/>
      <c r="H164" s="48"/>
      <c r="I164" s="48"/>
      <c r="J164" s="48"/>
    </row>
    <row r="165" spans="1:10" ht="25.5" x14ac:dyDescent="0.2">
      <c r="A165" s="19">
        <v>164</v>
      </c>
      <c r="B165" s="20" t="s">
        <v>218</v>
      </c>
      <c r="C165" s="47">
        <v>10</v>
      </c>
      <c r="D165" s="25" t="s">
        <v>229</v>
      </c>
      <c r="E165" s="48"/>
      <c r="F165" s="48"/>
      <c r="G165" s="49"/>
      <c r="H165" s="48"/>
      <c r="I165" s="48"/>
      <c r="J165" s="48"/>
    </row>
    <row r="166" spans="1:10" x14ac:dyDescent="0.2">
      <c r="A166" s="19">
        <v>165</v>
      </c>
      <c r="B166" s="20" t="s">
        <v>187</v>
      </c>
      <c r="C166" s="47">
        <v>1</v>
      </c>
      <c r="D166" s="25" t="s">
        <v>587</v>
      </c>
      <c r="E166" s="48"/>
      <c r="F166" s="48"/>
      <c r="G166" s="49"/>
      <c r="H166" s="48"/>
      <c r="I166" s="48"/>
      <c r="J166" s="48"/>
    </row>
    <row r="167" spans="1:10" x14ac:dyDescent="0.2">
      <c r="A167" s="19">
        <v>166</v>
      </c>
      <c r="B167" s="20" t="s">
        <v>188</v>
      </c>
      <c r="C167" s="47">
        <v>1</v>
      </c>
      <c r="D167" s="25" t="s">
        <v>587</v>
      </c>
      <c r="E167" s="48"/>
      <c r="F167" s="48"/>
      <c r="G167" s="49"/>
      <c r="H167" s="48"/>
      <c r="I167" s="48"/>
      <c r="J167" s="48"/>
    </row>
    <row r="168" spans="1:10" x14ac:dyDescent="0.2">
      <c r="A168" s="19">
        <v>167</v>
      </c>
      <c r="B168" s="20" t="s">
        <v>190</v>
      </c>
      <c r="C168" s="47">
        <v>5</v>
      </c>
      <c r="D168" s="25" t="s">
        <v>587</v>
      </c>
      <c r="E168" s="48"/>
      <c r="F168" s="48"/>
      <c r="G168" s="49"/>
      <c r="H168" s="48"/>
      <c r="I168" s="48"/>
      <c r="J168" s="48"/>
    </row>
    <row r="169" spans="1:10" x14ac:dyDescent="0.2">
      <c r="A169" s="19">
        <v>168</v>
      </c>
      <c r="B169" s="20" t="s">
        <v>147</v>
      </c>
      <c r="C169" s="47">
        <v>2</v>
      </c>
      <c r="D169" s="25" t="s">
        <v>587</v>
      </c>
      <c r="E169" s="48"/>
      <c r="F169" s="48"/>
      <c r="G169" s="49"/>
      <c r="H169" s="48"/>
      <c r="I169" s="48"/>
      <c r="J169" s="48"/>
    </row>
    <row r="170" spans="1:10" x14ac:dyDescent="0.2">
      <c r="A170" s="19">
        <v>169</v>
      </c>
      <c r="B170" s="20" t="s">
        <v>185</v>
      </c>
      <c r="C170" s="47">
        <v>3</v>
      </c>
      <c r="D170" s="25" t="s">
        <v>587</v>
      </c>
      <c r="E170" s="48"/>
      <c r="F170" s="48"/>
      <c r="G170" s="49"/>
      <c r="H170" s="48"/>
      <c r="I170" s="48"/>
      <c r="J170" s="48"/>
    </row>
    <row r="171" spans="1:10" x14ac:dyDescent="0.2">
      <c r="A171" s="19">
        <v>170</v>
      </c>
      <c r="B171" s="20" t="s">
        <v>186</v>
      </c>
      <c r="C171" s="47">
        <v>6</v>
      </c>
      <c r="D171" s="25" t="s">
        <v>587</v>
      </c>
      <c r="E171" s="48"/>
      <c r="F171" s="48"/>
      <c r="G171" s="49"/>
      <c r="H171" s="48"/>
      <c r="I171" s="48"/>
      <c r="J171" s="48"/>
    </row>
    <row r="172" spans="1:10" x14ac:dyDescent="0.2">
      <c r="A172" s="19">
        <v>171</v>
      </c>
      <c r="B172" s="20" t="s">
        <v>262</v>
      </c>
      <c r="C172" s="47">
        <v>25</v>
      </c>
      <c r="D172" s="25" t="s">
        <v>229</v>
      </c>
      <c r="E172" s="48"/>
      <c r="F172" s="48"/>
      <c r="G172" s="49"/>
      <c r="H172" s="48"/>
      <c r="I172" s="48"/>
      <c r="J172" s="48"/>
    </row>
    <row r="173" spans="1:10" x14ac:dyDescent="0.2">
      <c r="A173" s="19">
        <v>172</v>
      </c>
      <c r="B173" s="20" t="s">
        <v>261</v>
      </c>
      <c r="C173" s="47">
        <v>3</v>
      </c>
      <c r="D173" s="25" t="s">
        <v>229</v>
      </c>
      <c r="E173" s="48"/>
      <c r="F173" s="48"/>
      <c r="G173" s="49"/>
      <c r="H173" s="48"/>
      <c r="I173" s="48"/>
      <c r="J173" s="48"/>
    </row>
    <row r="174" spans="1:10" ht="12.75" customHeight="1" x14ac:dyDescent="0.2">
      <c r="A174" s="19">
        <v>173</v>
      </c>
      <c r="B174" s="20" t="s">
        <v>263</v>
      </c>
      <c r="C174" s="47">
        <v>63</v>
      </c>
      <c r="D174" s="25" t="s">
        <v>229</v>
      </c>
      <c r="E174" s="48"/>
      <c r="F174" s="48"/>
      <c r="G174" s="49"/>
      <c r="H174" s="48"/>
      <c r="I174" s="48"/>
      <c r="J174" s="48"/>
    </row>
    <row r="175" spans="1:10" x14ac:dyDescent="0.2">
      <c r="A175" s="19">
        <v>174</v>
      </c>
      <c r="B175" s="20" t="s">
        <v>148</v>
      </c>
      <c r="C175" s="47">
        <v>5</v>
      </c>
      <c r="D175" s="25" t="s">
        <v>229</v>
      </c>
      <c r="E175" s="48"/>
      <c r="F175" s="48"/>
      <c r="G175" s="49"/>
      <c r="H175" s="48"/>
      <c r="I175" s="48"/>
      <c r="J175" s="48"/>
    </row>
    <row r="176" spans="1:10" ht="25.5" x14ac:dyDescent="0.2">
      <c r="A176" s="19">
        <v>175</v>
      </c>
      <c r="B176" s="20" t="s">
        <v>584</v>
      </c>
      <c r="C176" s="47">
        <v>15</v>
      </c>
      <c r="D176" s="25" t="s">
        <v>229</v>
      </c>
      <c r="E176" s="48"/>
      <c r="F176" s="48"/>
      <c r="G176" s="49"/>
      <c r="H176" s="48"/>
      <c r="I176" s="48"/>
      <c r="J176" s="48"/>
    </row>
    <row r="177" spans="1:10" x14ac:dyDescent="0.2">
      <c r="A177" s="19">
        <v>176</v>
      </c>
      <c r="B177" s="20" t="s">
        <v>191</v>
      </c>
      <c r="C177" s="47">
        <v>1</v>
      </c>
      <c r="D177" s="25" t="s">
        <v>587</v>
      </c>
      <c r="E177" s="48"/>
      <c r="F177" s="48"/>
      <c r="G177" s="49"/>
      <c r="H177" s="48"/>
      <c r="I177" s="48"/>
      <c r="J177" s="48"/>
    </row>
    <row r="178" spans="1:10" x14ac:dyDescent="0.2">
      <c r="A178" s="19">
        <v>177</v>
      </c>
      <c r="B178" s="20" t="s">
        <v>232</v>
      </c>
      <c r="C178" s="47">
        <v>5</v>
      </c>
      <c r="D178" s="25" t="s">
        <v>229</v>
      </c>
      <c r="E178" s="48"/>
      <c r="F178" s="48"/>
      <c r="G178" s="49"/>
      <c r="H178" s="48"/>
      <c r="I178" s="48"/>
      <c r="J178" s="48"/>
    </row>
    <row r="179" spans="1:10" ht="25.5" x14ac:dyDescent="0.2">
      <c r="A179" s="19">
        <v>178</v>
      </c>
      <c r="B179" s="20" t="s">
        <v>340</v>
      </c>
      <c r="C179" s="47">
        <v>5</v>
      </c>
      <c r="D179" s="25" t="s">
        <v>229</v>
      </c>
      <c r="E179" s="48"/>
      <c r="F179" s="48"/>
      <c r="G179" s="49"/>
      <c r="H179" s="48"/>
      <c r="I179" s="48"/>
      <c r="J179" s="48"/>
    </row>
    <row r="180" spans="1:10" x14ac:dyDescent="0.2">
      <c r="A180" s="19">
        <v>179</v>
      </c>
      <c r="B180" s="20" t="s">
        <v>269</v>
      </c>
      <c r="C180" s="47">
        <v>10</v>
      </c>
      <c r="D180" s="25" t="s">
        <v>229</v>
      </c>
      <c r="E180" s="48"/>
      <c r="F180" s="48"/>
      <c r="G180" s="49"/>
      <c r="H180" s="48"/>
      <c r="I180" s="48"/>
      <c r="J180" s="48"/>
    </row>
    <row r="181" spans="1:10" ht="38.25" x14ac:dyDescent="0.2">
      <c r="A181" s="19">
        <v>180</v>
      </c>
      <c r="B181" s="20" t="s">
        <v>393</v>
      </c>
      <c r="C181" s="47">
        <v>5</v>
      </c>
      <c r="D181" s="25" t="s">
        <v>229</v>
      </c>
      <c r="E181" s="48"/>
      <c r="F181" s="48"/>
      <c r="G181" s="49"/>
      <c r="H181" s="48"/>
      <c r="I181" s="48"/>
      <c r="J181" s="48"/>
    </row>
    <row r="182" spans="1:10" ht="25.5" x14ac:dyDescent="0.2">
      <c r="A182" s="19">
        <v>181</v>
      </c>
      <c r="B182" s="20" t="s">
        <v>372</v>
      </c>
      <c r="C182" s="47">
        <v>3</v>
      </c>
      <c r="D182" s="25" t="s">
        <v>590</v>
      </c>
      <c r="E182" s="48"/>
      <c r="F182" s="48"/>
      <c r="G182" s="49"/>
      <c r="H182" s="48"/>
      <c r="I182" s="48"/>
      <c r="J182" s="48"/>
    </row>
    <row r="183" spans="1:10" ht="25.5" x14ac:dyDescent="0.2">
      <c r="A183" s="19">
        <v>182</v>
      </c>
      <c r="B183" s="20" t="s">
        <v>301</v>
      </c>
      <c r="C183" s="47">
        <v>5</v>
      </c>
      <c r="D183" s="25" t="s">
        <v>590</v>
      </c>
      <c r="E183" s="48"/>
      <c r="F183" s="48"/>
      <c r="G183" s="49"/>
      <c r="H183" s="48"/>
      <c r="I183" s="48"/>
      <c r="J183" s="48"/>
    </row>
    <row r="184" spans="1:10" ht="25.5" x14ac:dyDescent="0.2">
      <c r="A184" s="19">
        <v>183</v>
      </c>
      <c r="B184" s="20" t="s">
        <v>302</v>
      </c>
      <c r="C184" s="47">
        <v>3</v>
      </c>
      <c r="D184" s="25" t="s">
        <v>590</v>
      </c>
      <c r="E184" s="48"/>
      <c r="F184" s="48"/>
      <c r="G184" s="49"/>
      <c r="H184" s="48"/>
      <c r="I184" s="48"/>
      <c r="J184" s="48"/>
    </row>
    <row r="185" spans="1:10" x14ac:dyDescent="0.2">
      <c r="A185" s="19">
        <v>184</v>
      </c>
      <c r="B185" s="20" t="s">
        <v>421</v>
      </c>
      <c r="C185" s="47">
        <v>5</v>
      </c>
      <c r="D185" s="25" t="s">
        <v>229</v>
      </c>
      <c r="E185" s="48"/>
      <c r="F185" s="48"/>
      <c r="G185" s="49"/>
      <c r="H185" s="48"/>
      <c r="I185" s="48"/>
      <c r="J185" s="48"/>
    </row>
    <row r="186" spans="1:10" x14ac:dyDescent="0.2">
      <c r="A186" s="19">
        <v>185</v>
      </c>
      <c r="B186" s="20" t="s">
        <v>624</v>
      </c>
      <c r="C186" s="47">
        <v>38</v>
      </c>
      <c r="D186" s="25" t="s">
        <v>594</v>
      </c>
      <c r="E186" s="48"/>
      <c r="F186" s="48"/>
      <c r="G186" s="49"/>
      <c r="H186" s="48"/>
      <c r="I186" s="48"/>
      <c r="J186" s="48"/>
    </row>
    <row r="187" spans="1:10" ht="12.75" customHeight="1" x14ac:dyDescent="0.2">
      <c r="A187" s="19">
        <v>186</v>
      </c>
      <c r="B187" s="20" t="s">
        <v>524</v>
      </c>
      <c r="C187" s="47">
        <v>63</v>
      </c>
      <c r="D187" s="25" t="s">
        <v>229</v>
      </c>
      <c r="E187" s="48"/>
      <c r="F187" s="48"/>
      <c r="G187" s="49"/>
      <c r="H187" s="48"/>
      <c r="I187" s="48"/>
      <c r="J187" s="48"/>
    </row>
    <row r="188" spans="1:10" x14ac:dyDescent="0.2">
      <c r="A188" s="19">
        <v>187</v>
      </c>
      <c r="B188" s="20" t="s">
        <v>206</v>
      </c>
      <c r="C188" s="47">
        <v>50</v>
      </c>
      <c r="D188" s="25" t="s">
        <v>229</v>
      </c>
      <c r="E188" s="48"/>
      <c r="F188" s="48"/>
      <c r="G188" s="49"/>
      <c r="H188" s="48"/>
      <c r="I188" s="48"/>
      <c r="J188" s="48"/>
    </row>
    <row r="189" spans="1:10" ht="25.5" x14ac:dyDescent="0.2">
      <c r="A189" s="19">
        <v>188</v>
      </c>
      <c r="B189" s="20" t="s">
        <v>205</v>
      </c>
      <c r="C189" s="47">
        <v>50</v>
      </c>
      <c r="D189" s="25" t="s">
        <v>588</v>
      </c>
      <c r="E189" s="48"/>
      <c r="F189" s="48"/>
      <c r="G189" s="49"/>
      <c r="H189" s="48"/>
      <c r="I189" s="48"/>
      <c r="J189" s="48"/>
    </row>
    <row r="190" spans="1:10" x14ac:dyDescent="0.2">
      <c r="A190" s="19">
        <v>189</v>
      </c>
      <c r="B190" s="20" t="s">
        <v>67</v>
      </c>
      <c r="C190" s="47">
        <v>8</v>
      </c>
      <c r="D190" s="25" t="s">
        <v>586</v>
      </c>
      <c r="E190" s="48"/>
      <c r="F190" s="48"/>
      <c r="G190" s="49"/>
      <c r="H190" s="48"/>
      <c r="I190" s="48"/>
      <c r="J190" s="48"/>
    </row>
    <row r="191" spans="1:10" x14ac:dyDescent="0.2">
      <c r="A191" s="19">
        <v>190</v>
      </c>
      <c r="B191" s="20" t="s">
        <v>68</v>
      </c>
      <c r="C191" s="47">
        <v>5</v>
      </c>
      <c r="D191" s="25" t="s">
        <v>586</v>
      </c>
      <c r="E191" s="48"/>
      <c r="F191" s="48"/>
      <c r="G191" s="49"/>
      <c r="H191" s="48"/>
      <c r="I191" s="48"/>
      <c r="J191" s="48"/>
    </row>
    <row r="192" spans="1:10" ht="25.5" x14ac:dyDescent="0.2">
      <c r="A192" s="19">
        <v>191</v>
      </c>
      <c r="B192" s="20" t="s">
        <v>320</v>
      </c>
      <c r="C192" s="47">
        <v>3</v>
      </c>
      <c r="D192" s="25" t="s">
        <v>586</v>
      </c>
      <c r="E192" s="48"/>
      <c r="F192" s="48"/>
      <c r="G192" s="49"/>
      <c r="H192" s="48"/>
      <c r="I192" s="48"/>
      <c r="J192" s="48"/>
    </row>
    <row r="193" spans="1:10" x14ac:dyDescent="0.2">
      <c r="A193" s="19">
        <v>192</v>
      </c>
      <c r="B193" s="20" t="s">
        <v>66</v>
      </c>
      <c r="C193" s="47">
        <v>10</v>
      </c>
      <c r="D193" s="25" t="s">
        <v>586</v>
      </c>
      <c r="E193" s="48"/>
      <c r="F193" s="48"/>
      <c r="G193" s="49"/>
      <c r="H193" s="48"/>
      <c r="I193" s="48"/>
      <c r="J193" s="48"/>
    </row>
    <row r="194" spans="1:10" ht="25.5" x14ac:dyDescent="0.2">
      <c r="A194" s="19">
        <v>193</v>
      </c>
      <c r="B194" s="20" t="s">
        <v>63</v>
      </c>
      <c r="C194" s="47">
        <v>13</v>
      </c>
      <c r="D194" s="25" t="s">
        <v>229</v>
      </c>
      <c r="E194" s="48"/>
      <c r="F194" s="48"/>
      <c r="G194" s="49"/>
      <c r="H194" s="48"/>
      <c r="I194" s="48"/>
      <c r="J194" s="48"/>
    </row>
    <row r="195" spans="1:10" ht="25.5" x14ac:dyDescent="0.2">
      <c r="A195" s="19">
        <v>194</v>
      </c>
      <c r="B195" s="20" t="s">
        <v>64</v>
      </c>
      <c r="C195" s="47">
        <v>8</v>
      </c>
      <c r="D195" s="25" t="s">
        <v>229</v>
      </c>
      <c r="E195" s="48"/>
      <c r="F195" s="48"/>
      <c r="G195" s="49"/>
      <c r="H195" s="48"/>
      <c r="I195" s="48"/>
      <c r="J195" s="48"/>
    </row>
    <row r="196" spans="1:10" ht="25.5" x14ac:dyDescent="0.2">
      <c r="A196" s="19">
        <v>195</v>
      </c>
      <c r="B196" s="20" t="s">
        <v>65</v>
      </c>
      <c r="C196" s="47">
        <v>173</v>
      </c>
      <c r="D196" s="25" t="s">
        <v>588</v>
      </c>
      <c r="E196" s="48"/>
      <c r="F196" s="48"/>
      <c r="G196" s="49"/>
      <c r="H196" s="48"/>
      <c r="I196" s="48"/>
      <c r="J196" s="48"/>
    </row>
    <row r="197" spans="1:10" ht="25.5" x14ac:dyDescent="0.2">
      <c r="A197" s="19">
        <v>196</v>
      </c>
      <c r="B197" s="20" t="s">
        <v>316</v>
      </c>
      <c r="C197" s="47">
        <v>3</v>
      </c>
      <c r="D197" s="25" t="s">
        <v>229</v>
      </c>
      <c r="E197" s="48"/>
      <c r="F197" s="48"/>
      <c r="G197" s="49"/>
      <c r="H197" s="48"/>
      <c r="I197" s="48"/>
      <c r="J197" s="48"/>
    </row>
    <row r="198" spans="1:10" x14ac:dyDescent="0.2">
      <c r="A198" s="19">
        <v>197</v>
      </c>
      <c r="B198" s="20" t="s">
        <v>666</v>
      </c>
      <c r="C198" s="47">
        <v>18</v>
      </c>
      <c r="D198" s="25" t="s">
        <v>229</v>
      </c>
      <c r="E198" s="48"/>
      <c r="F198" s="48"/>
      <c r="G198" s="49"/>
      <c r="H198" s="48"/>
      <c r="I198" s="48"/>
      <c r="J198" s="48"/>
    </row>
    <row r="199" spans="1:10" x14ac:dyDescent="0.2">
      <c r="A199" s="19">
        <v>198</v>
      </c>
      <c r="B199" s="20" t="s">
        <v>405</v>
      </c>
      <c r="C199" s="47">
        <v>120</v>
      </c>
      <c r="D199" s="25" t="s">
        <v>229</v>
      </c>
      <c r="E199" s="48"/>
      <c r="F199" s="48"/>
      <c r="G199" s="49"/>
      <c r="H199" s="48"/>
      <c r="I199" s="48"/>
      <c r="J199" s="48"/>
    </row>
    <row r="200" spans="1:10" ht="12.75" customHeight="1" x14ac:dyDescent="0.2">
      <c r="A200" s="19">
        <v>199</v>
      </c>
      <c r="B200" s="20" t="s">
        <v>426</v>
      </c>
      <c r="C200" s="47">
        <v>3</v>
      </c>
      <c r="D200" s="25" t="s">
        <v>229</v>
      </c>
      <c r="E200" s="48"/>
      <c r="F200" s="48"/>
      <c r="G200" s="49"/>
      <c r="H200" s="48"/>
      <c r="I200" s="48"/>
      <c r="J200" s="48"/>
    </row>
    <row r="201" spans="1:10" ht="25.5" x14ac:dyDescent="0.2">
      <c r="A201" s="19">
        <v>200</v>
      </c>
      <c r="B201" s="20" t="s">
        <v>255</v>
      </c>
      <c r="C201" s="47">
        <v>30</v>
      </c>
      <c r="D201" s="25" t="s">
        <v>229</v>
      </c>
      <c r="E201" s="48"/>
      <c r="F201" s="48"/>
      <c r="G201" s="49"/>
      <c r="H201" s="48"/>
      <c r="I201" s="48"/>
      <c r="J201" s="48"/>
    </row>
    <row r="202" spans="1:10" ht="25.5" x14ac:dyDescent="0.2">
      <c r="A202" s="19">
        <v>201</v>
      </c>
      <c r="B202" s="20" t="s">
        <v>272</v>
      </c>
      <c r="C202" s="47">
        <v>10</v>
      </c>
      <c r="D202" s="25" t="s">
        <v>229</v>
      </c>
      <c r="E202" s="48"/>
      <c r="F202" s="48"/>
      <c r="G202" s="49"/>
      <c r="H202" s="48"/>
      <c r="I202" s="48"/>
      <c r="J202" s="48"/>
    </row>
    <row r="203" spans="1:10" ht="25.5" x14ac:dyDescent="0.2">
      <c r="A203" s="19">
        <v>202</v>
      </c>
      <c r="B203" s="20" t="s">
        <v>249</v>
      </c>
      <c r="C203" s="47">
        <v>58</v>
      </c>
      <c r="D203" s="25" t="s">
        <v>229</v>
      </c>
      <c r="E203" s="48"/>
      <c r="F203" s="48"/>
      <c r="G203" s="49"/>
      <c r="H203" s="48"/>
      <c r="I203" s="48"/>
      <c r="J203" s="48"/>
    </row>
    <row r="204" spans="1:10" ht="12.75" customHeight="1" x14ac:dyDescent="0.2">
      <c r="A204" s="19">
        <v>203</v>
      </c>
      <c r="B204" s="20" t="s">
        <v>46</v>
      </c>
      <c r="C204" s="47">
        <v>2</v>
      </c>
      <c r="D204" s="25" t="s">
        <v>587</v>
      </c>
      <c r="E204" s="48"/>
      <c r="F204" s="48"/>
      <c r="G204" s="49"/>
      <c r="H204" s="48"/>
      <c r="I204" s="48"/>
      <c r="J204" s="48"/>
    </row>
    <row r="205" spans="1:10" ht="12.75" customHeight="1" x14ac:dyDescent="0.2">
      <c r="A205" s="19">
        <v>204</v>
      </c>
      <c r="B205" s="20" t="s">
        <v>43</v>
      </c>
      <c r="C205" s="47">
        <v>4</v>
      </c>
      <c r="D205" s="25" t="s">
        <v>587</v>
      </c>
      <c r="E205" s="48"/>
      <c r="F205" s="48"/>
      <c r="G205" s="49"/>
      <c r="H205" s="48"/>
      <c r="I205" s="48"/>
      <c r="J205" s="48"/>
    </row>
    <row r="206" spans="1:10" ht="12.75" customHeight="1" x14ac:dyDescent="0.2">
      <c r="A206" s="19">
        <v>205</v>
      </c>
      <c r="B206" s="20" t="s">
        <v>44</v>
      </c>
      <c r="C206" s="47">
        <v>2</v>
      </c>
      <c r="D206" s="25" t="s">
        <v>587</v>
      </c>
      <c r="E206" s="48"/>
      <c r="F206" s="48"/>
      <c r="G206" s="49"/>
      <c r="H206" s="48"/>
      <c r="I206" s="48"/>
      <c r="J206" s="48"/>
    </row>
    <row r="207" spans="1:10" ht="12.75" customHeight="1" x14ac:dyDescent="0.2">
      <c r="A207" s="19">
        <v>206</v>
      </c>
      <c r="B207" s="20" t="s">
        <v>45</v>
      </c>
      <c r="C207" s="47">
        <v>2</v>
      </c>
      <c r="D207" s="25" t="s">
        <v>587</v>
      </c>
      <c r="E207" s="48"/>
      <c r="F207" s="48"/>
      <c r="G207" s="49"/>
      <c r="H207" s="48"/>
      <c r="I207" s="48"/>
      <c r="J207" s="48"/>
    </row>
    <row r="208" spans="1:10" ht="12.75" customHeight="1" x14ac:dyDescent="0.2">
      <c r="A208" s="19">
        <v>207</v>
      </c>
      <c r="B208" s="20" t="s">
        <v>241</v>
      </c>
      <c r="C208" s="47">
        <v>1</v>
      </c>
      <c r="D208" s="25" t="s">
        <v>587</v>
      </c>
      <c r="E208" s="48"/>
      <c r="F208" s="48"/>
      <c r="G208" s="49"/>
      <c r="H208" s="48"/>
      <c r="I208" s="48"/>
      <c r="J208" s="48"/>
    </row>
    <row r="209" spans="1:10" ht="25.5" x14ac:dyDescent="0.2">
      <c r="A209" s="19">
        <v>208</v>
      </c>
      <c r="B209" s="20" t="s">
        <v>49</v>
      </c>
      <c r="C209" s="47">
        <v>1</v>
      </c>
      <c r="D209" s="25" t="s">
        <v>587</v>
      </c>
      <c r="E209" s="48"/>
      <c r="F209" s="48"/>
      <c r="G209" s="49"/>
      <c r="H209" s="48"/>
      <c r="I209" s="48"/>
      <c r="J209" s="48"/>
    </row>
    <row r="210" spans="1:10" ht="25.5" x14ac:dyDescent="0.2">
      <c r="A210" s="19">
        <v>209</v>
      </c>
      <c r="B210" s="20" t="s">
        <v>47</v>
      </c>
      <c r="C210" s="47">
        <v>2</v>
      </c>
      <c r="D210" s="25" t="s">
        <v>587</v>
      </c>
      <c r="E210" s="48"/>
      <c r="F210" s="48"/>
      <c r="G210" s="49"/>
      <c r="H210" s="48"/>
      <c r="I210" s="48"/>
      <c r="J210" s="48"/>
    </row>
    <row r="211" spans="1:10" ht="25.5" x14ac:dyDescent="0.2">
      <c r="A211" s="19">
        <v>210</v>
      </c>
      <c r="B211" s="20" t="s">
        <v>48</v>
      </c>
      <c r="C211" s="47">
        <v>6</v>
      </c>
      <c r="D211" s="25" t="s">
        <v>587</v>
      </c>
      <c r="E211" s="48"/>
      <c r="F211" s="48"/>
      <c r="G211" s="49"/>
      <c r="H211" s="48"/>
      <c r="I211" s="48"/>
      <c r="J211" s="48"/>
    </row>
    <row r="212" spans="1:10" x14ac:dyDescent="0.2">
      <c r="A212" s="19">
        <v>211</v>
      </c>
      <c r="B212" s="20" t="s">
        <v>42</v>
      </c>
      <c r="C212" s="47">
        <v>1</v>
      </c>
      <c r="D212" s="25" t="s">
        <v>587</v>
      </c>
      <c r="E212" s="48"/>
      <c r="F212" s="48"/>
      <c r="G212" s="49"/>
      <c r="H212" s="48"/>
      <c r="I212" s="48"/>
      <c r="J212" s="48"/>
    </row>
    <row r="213" spans="1:10" x14ac:dyDescent="0.2">
      <c r="A213" s="19">
        <v>212</v>
      </c>
      <c r="B213" s="20" t="s">
        <v>40</v>
      </c>
      <c r="C213" s="47">
        <v>1</v>
      </c>
      <c r="D213" s="25" t="s">
        <v>587</v>
      </c>
      <c r="E213" s="48"/>
      <c r="F213" s="48"/>
      <c r="G213" s="49"/>
      <c r="H213" s="48"/>
      <c r="I213" s="48"/>
      <c r="J213" s="48"/>
    </row>
    <row r="214" spans="1:10" x14ac:dyDescent="0.2">
      <c r="A214" s="19">
        <v>213</v>
      </c>
      <c r="B214" s="20" t="s">
        <v>41</v>
      </c>
      <c r="C214" s="47">
        <v>1</v>
      </c>
      <c r="D214" s="25" t="s">
        <v>587</v>
      </c>
      <c r="E214" s="48"/>
      <c r="F214" s="48"/>
      <c r="G214" s="49"/>
      <c r="H214" s="48"/>
      <c r="I214" s="48"/>
      <c r="J214" s="48"/>
    </row>
    <row r="215" spans="1:10" ht="25.5" x14ac:dyDescent="0.2">
      <c r="A215" s="19">
        <v>214</v>
      </c>
      <c r="B215" s="20" t="s">
        <v>273</v>
      </c>
      <c r="C215" s="47">
        <v>3</v>
      </c>
      <c r="D215" s="25" t="s">
        <v>229</v>
      </c>
      <c r="E215" s="48"/>
      <c r="F215" s="48"/>
      <c r="G215" s="49"/>
      <c r="H215" s="48"/>
      <c r="I215" s="48"/>
      <c r="J215" s="48"/>
    </row>
    <row r="216" spans="1:10" ht="25.5" x14ac:dyDescent="0.2">
      <c r="A216" s="19">
        <v>215</v>
      </c>
      <c r="B216" s="20" t="s">
        <v>283</v>
      </c>
      <c r="C216" s="47">
        <v>5</v>
      </c>
      <c r="D216" s="25" t="s">
        <v>229</v>
      </c>
      <c r="E216" s="48"/>
      <c r="F216" s="48"/>
      <c r="G216" s="49"/>
      <c r="H216" s="48"/>
      <c r="I216" s="48"/>
      <c r="J216" s="48"/>
    </row>
    <row r="217" spans="1:10" x14ac:dyDescent="0.2">
      <c r="A217" s="19">
        <v>216</v>
      </c>
      <c r="B217" s="20" t="s">
        <v>346</v>
      </c>
      <c r="C217" s="47">
        <v>5</v>
      </c>
      <c r="D217" s="25" t="s">
        <v>229</v>
      </c>
      <c r="E217" s="48"/>
      <c r="F217" s="48"/>
      <c r="G217" s="49"/>
      <c r="H217" s="48"/>
      <c r="I217" s="48"/>
      <c r="J217" s="48"/>
    </row>
    <row r="218" spans="1:10" ht="25.5" x14ac:dyDescent="0.2">
      <c r="A218" s="19">
        <v>217</v>
      </c>
      <c r="B218" s="20" t="s">
        <v>231</v>
      </c>
      <c r="C218" s="47">
        <v>5</v>
      </c>
      <c r="D218" s="25" t="s">
        <v>229</v>
      </c>
      <c r="E218" s="48"/>
      <c r="F218" s="48"/>
      <c r="G218" s="49"/>
      <c r="H218" s="48"/>
      <c r="I218" s="48"/>
      <c r="J218" s="48"/>
    </row>
    <row r="219" spans="1:10" x14ac:dyDescent="0.2">
      <c r="A219" s="19">
        <v>218</v>
      </c>
      <c r="B219" s="20" t="s">
        <v>194</v>
      </c>
      <c r="C219" s="47">
        <v>3</v>
      </c>
      <c r="D219" s="25" t="s">
        <v>229</v>
      </c>
      <c r="E219" s="48"/>
      <c r="F219" s="48"/>
      <c r="G219" s="49"/>
      <c r="H219" s="48"/>
      <c r="I219" s="48"/>
      <c r="J219" s="48"/>
    </row>
    <row r="220" spans="1:10" x14ac:dyDescent="0.2">
      <c r="A220" s="19">
        <v>219</v>
      </c>
      <c r="B220" s="20" t="s">
        <v>294</v>
      </c>
      <c r="C220" s="47">
        <v>5</v>
      </c>
      <c r="D220" s="25" t="s">
        <v>229</v>
      </c>
      <c r="E220" s="48"/>
      <c r="F220" s="48"/>
      <c r="G220" s="49"/>
      <c r="H220" s="48"/>
      <c r="I220" s="48"/>
      <c r="J220" s="48"/>
    </row>
    <row r="221" spans="1:10" ht="25.5" x14ac:dyDescent="0.2">
      <c r="A221" s="19">
        <v>220</v>
      </c>
      <c r="B221" s="20" t="s">
        <v>420</v>
      </c>
      <c r="C221" s="47">
        <v>3</v>
      </c>
      <c r="D221" s="25" t="s">
        <v>229</v>
      </c>
      <c r="E221" s="48"/>
      <c r="F221" s="48"/>
      <c r="G221" s="49"/>
      <c r="H221" s="48"/>
      <c r="I221" s="48"/>
      <c r="J221" s="48"/>
    </row>
    <row r="222" spans="1:10" x14ac:dyDescent="0.2">
      <c r="A222" s="19">
        <v>221</v>
      </c>
      <c r="B222" s="20" t="s">
        <v>271</v>
      </c>
      <c r="C222" s="47">
        <v>10</v>
      </c>
      <c r="D222" s="25" t="s">
        <v>229</v>
      </c>
      <c r="E222" s="48"/>
      <c r="F222" s="48"/>
      <c r="G222" s="49"/>
      <c r="H222" s="48"/>
      <c r="I222" s="48"/>
      <c r="J222" s="48"/>
    </row>
    <row r="223" spans="1:10" x14ac:dyDescent="0.2">
      <c r="A223" s="19">
        <v>222</v>
      </c>
      <c r="B223" s="20" t="s">
        <v>193</v>
      </c>
      <c r="C223" s="47">
        <v>28</v>
      </c>
      <c r="D223" s="25" t="s">
        <v>229</v>
      </c>
      <c r="E223" s="48"/>
      <c r="F223" s="48"/>
      <c r="G223" s="49"/>
      <c r="H223" s="48"/>
      <c r="I223" s="48"/>
      <c r="J223" s="48"/>
    </row>
    <row r="224" spans="1:10" x14ac:dyDescent="0.2">
      <c r="A224" s="19">
        <v>223</v>
      </c>
      <c r="B224" s="20" t="s">
        <v>368</v>
      </c>
      <c r="C224" s="47">
        <v>30</v>
      </c>
      <c r="D224" s="25" t="s">
        <v>229</v>
      </c>
      <c r="E224" s="48"/>
      <c r="F224" s="48"/>
      <c r="G224" s="49"/>
      <c r="H224" s="48"/>
      <c r="I224" s="48"/>
      <c r="J224" s="48"/>
    </row>
    <row r="225" spans="1:10" x14ac:dyDescent="0.2">
      <c r="A225" s="19">
        <v>224</v>
      </c>
      <c r="B225" s="20" t="s">
        <v>308</v>
      </c>
      <c r="C225" s="47">
        <v>13</v>
      </c>
      <c r="D225" s="25" t="s">
        <v>229</v>
      </c>
      <c r="E225" s="48"/>
      <c r="F225" s="48"/>
      <c r="G225" s="49"/>
      <c r="H225" s="48"/>
      <c r="I225" s="48"/>
      <c r="J225" s="48"/>
    </row>
    <row r="226" spans="1:10" x14ac:dyDescent="0.2">
      <c r="A226" s="19">
        <v>225</v>
      </c>
      <c r="B226" s="20" t="s">
        <v>364</v>
      </c>
      <c r="C226" s="47">
        <v>10</v>
      </c>
      <c r="D226" s="25" t="s">
        <v>229</v>
      </c>
      <c r="E226" s="48"/>
      <c r="F226" s="48"/>
      <c r="G226" s="49"/>
      <c r="H226" s="48"/>
      <c r="I226" s="48"/>
      <c r="J226" s="48"/>
    </row>
    <row r="227" spans="1:10" x14ac:dyDescent="0.2">
      <c r="A227" s="19">
        <v>226</v>
      </c>
      <c r="B227" s="20" t="s">
        <v>313</v>
      </c>
      <c r="C227" s="47">
        <v>20</v>
      </c>
      <c r="D227" s="25" t="s">
        <v>229</v>
      </c>
      <c r="E227" s="48"/>
      <c r="F227" s="48"/>
      <c r="G227" s="49"/>
      <c r="H227" s="48"/>
      <c r="I227" s="48"/>
      <c r="J227" s="48"/>
    </row>
    <row r="228" spans="1:10" ht="25.5" x14ac:dyDescent="0.2">
      <c r="A228" s="19">
        <v>227</v>
      </c>
      <c r="B228" s="20" t="s">
        <v>463</v>
      </c>
      <c r="C228" s="47">
        <v>85</v>
      </c>
      <c r="D228" s="25" t="s">
        <v>229</v>
      </c>
      <c r="E228" s="48"/>
      <c r="F228" s="48"/>
      <c r="G228" s="49"/>
      <c r="H228" s="48"/>
      <c r="I228" s="48"/>
      <c r="J228" s="48"/>
    </row>
    <row r="229" spans="1:10" x14ac:dyDescent="0.2">
      <c r="A229" s="19">
        <v>228</v>
      </c>
      <c r="B229" s="20" t="s">
        <v>529</v>
      </c>
      <c r="C229" s="47">
        <v>13</v>
      </c>
      <c r="D229" s="25" t="s">
        <v>229</v>
      </c>
      <c r="E229" s="48"/>
      <c r="F229" s="48"/>
      <c r="G229" s="49"/>
      <c r="H229" s="48"/>
      <c r="I229" s="48"/>
      <c r="J229" s="48"/>
    </row>
    <row r="230" spans="1:10" ht="25.5" x14ac:dyDescent="0.2">
      <c r="A230" s="19">
        <v>229</v>
      </c>
      <c r="B230" s="20" t="s">
        <v>464</v>
      </c>
      <c r="C230" s="47">
        <v>45</v>
      </c>
      <c r="D230" s="25" t="s">
        <v>229</v>
      </c>
      <c r="E230" s="48"/>
      <c r="F230" s="48"/>
      <c r="G230" s="49"/>
      <c r="H230" s="48"/>
      <c r="I230" s="48"/>
      <c r="J230" s="48"/>
    </row>
    <row r="231" spans="1:10" x14ac:dyDescent="0.2">
      <c r="A231" s="19">
        <v>230</v>
      </c>
      <c r="B231" s="20" t="s">
        <v>530</v>
      </c>
      <c r="C231" s="47">
        <v>3</v>
      </c>
      <c r="D231" s="25" t="s">
        <v>229</v>
      </c>
      <c r="E231" s="48"/>
      <c r="F231" s="48"/>
      <c r="G231" s="49"/>
      <c r="H231" s="48"/>
      <c r="I231" s="48"/>
      <c r="J231" s="48"/>
    </row>
    <row r="232" spans="1:10" x14ac:dyDescent="0.2">
      <c r="A232" s="19">
        <v>231</v>
      </c>
      <c r="B232" s="20" t="s">
        <v>309</v>
      </c>
      <c r="C232" s="47">
        <v>10</v>
      </c>
      <c r="D232" s="25" t="s">
        <v>229</v>
      </c>
      <c r="E232" s="48"/>
      <c r="F232" s="48"/>
      <c r="G232" s="49"/>
      <c r="H232" s="48"/>
      <c r="I232" s="48"/>
      <c r="J232" s="48"/>
    </row>
    <row r="233" spans="1:10" x14ac:dyDescent="0.2">
      <c r="A233" s="19">
        <v>232</v>
      </c>
      <c r="B233" s="20" t="s">
        <v>338</v>
      </c>
      <c r="C233" s="47">
        <v>10</v>
      </c>
      <c r="D233" s="25" t="s">
        <v>229</v>
      </c>
      <c r="E233" s="48"/>
      <c r="F233" s="48"/>
      <c r="G233" s="49"/>
      <c r="H233" s="48"/>
      <c r="I233" s="48"/>
      <c r="J233" s="48"/>
    </row>
    <row r="234" spans="1:10" x14ac:dyDescent="0.2">
      <c r="A234" s="19">
        <v>233</v>
      </c>
      <c r="B234" s="20" t="s">
        <v>310</v>
      </c>
      <c r="C234" s="47">
        <v>20</v>
      </c>
      <c r="D234" s="25" t="s">
        <v>229</v>
      </c>
      <c r="E234" s="48"/>
      <c r="F234" s="48"/>
      <c r="G234" s="49"/>
      <c r="H234" s="48"/>
      <c r="I234" s="48"/>
      <c r="J234" s="48"/>
    </row>
    <row r="235" spans="1:10" x14ac:dyDescent="0.2">
      <c r="A235" s="19">
        <v>234</v>
      </c>
      <c r="B235" s="20" t="s">
        <v>561</v>
      </c>
      <c r="C235" s="47">
        <v>25</v>
      </c>
      <c r="D235" s="25" t="s">
        <v>229</v>
      </c>
      <c r="E235" s="48"/>
      <c r="F235" s="48"/>
      <c r="G235" s="49"/>
      <c r="H235" s="48"/>
      <c r="I235" s="48"/>
      <c r="J235" s="48"/>
    </row>
    <row r="236" spans="1:10" x14ac:dyDescent="0.2">
      <c r="A236" s="19">
        <v>235</v>
      </c>
      <c r="B236" s="20" t="s">
        <v>625</v>
      </c>
      <c r="C236" s="47">
        <v>8</v>
      </c>
      <c r="D236" s="25" t="s">
        <v>229</v>
      </c>
      <c r="E236" s="48"/>
      <c r="F236" s="48"/>
      <c r="G236" s="49"/>
      <c r="H236" s="48"/>
      <c r="I236" s="48"/>
      <c r="J236" s="48"/>
    </row>
    <row r="237" spans="1:10" x14ac:dyDescent="0.2">
      <c r="A237" s="19">
        <v>236</v>
      </c>
      <c r="B237" s="20" t="s">
        <v>474</v>
      </c>
      <c r="C237" s="47">
        <v>5</v>
      </c>
      <c r="D237" s="25" t="s">
        <v>229</v>
      </c>
      <c r="E237" s="48"/>
      <c r="F237" s="48"/>
      <c r="G237" s="49"/>
      <c r="H237" s="48"/>
      <c r="I237" s="48"/>
      <c r="J237" s="48"/>
    </row>
    <row r="238" spans="1:10" ht="25.5" x14ac:dyDescent="0.2">
      <c r="A238" s="19">
        <v>237</v>
      </c>
      <c r="B238" s="20" t="s">
        <v>265</v>
      </c>
      <c r="C238" s="47">
        <v>5</v>
      </c>
      <c r="D238" s="25" t="s">
        <v>229</v>
      </c>
      <c r="E238" s="48"/>
      <c r="F238" s="48"/>
      <c r="G238" s="49"/>
      <c r="H238" s="48"/>
      <c r="I238" s="48"/>
      <c r="J238" s="48"/>
    </row>
    <row r="239" spans="1:10" x14ac:dyDescent="0.2">
      <c r="A239" s="19">
        <v>238</v>
      </c>
      <c r="B239" s="20" t="s">
        <v>266</v>
      </c>
      <c r="C239" s="47">
        <v>5</v>
      </c>
      <c r="D239" s="25" t="s">
        <v>229</v>
      </c>
      <c r="E239" s="48"/>
      <c r="F239" s="48"/>
      <c r="G239" s="49"/>
      <c r="H239" s="48"/>
      <c r="I239" s="48"/>
      <c r="J239" s="48"/>
    </row>
    <row r="240" spans="1:10" ht="25.5" x14ac:dyDescent="0.2">
      <c r="A240" s="19">
        <v>239</v>
      </c>
      <c r="B240" s="20" t="s">
        <v>250</v>
      </c>
      <c r="C240" s="47">
        <v>3</v>
      </c>
      <c r="D240" s="25" t="s">
        <v>229</v>
      </c>
      <c r="E240" s="48"/>
      <c r="F240" s="48"/>
      <c r="G240" s="49"/>
      <c r="H240" s="48"/>
      <c r="I240" s="48"/>
      <c r="J240" s="48"/>
    </row>
    <row r="241" spans="1:10" ht="25.5" x14ac:dyDescent="0.2">
      <c r="A241" s="19">
        <v>240</v>
      </c>
      <c r="B241" s="20" t="s">
        <v>267</v>
      </c>
      <c r="C241" s="47">
        <v>13</v>
      </c>
      <c r="D241" s="25" t="s">
        <v>229</v>
      </c>
      <c r="E241" s="48"/>
      <c r="F241" s="48"/>
      <c r="G241" s="49"/>
      <c r="H241" s="48"/>
      <c r="I241" s="48"/>
      <c r="J241" s="48"/>
    </row>
    <row r="242" spans="1:10" ht="25.5" customHeight="1" x14ac:dyDescent="0.2">
      <c r="A242" s="19">
        <v>241</v>
      </c>
      <c r="B242" s="20" t="s">
        <v>300</v>
      </c>
      <c r="C242" s="47">
        <v>13</v>
      </c>
      <c r="D242" s="25" t="s">
        <v>229</v>
      </c>
      <c r="E242" s="48"/>
      <c r="F242" s="48"/>
      <c r="G242" s="49"/>
      <c r="H242" s="48"/>
      <c r="I242" s="48"/>
      <c r="J242" s="48"/>
    </row>
    <row r="243" spans="1:10" x14ac:dyDescent="0.2">
      <c r="A243" s="19">
        <v>242</v>
      </c>
      <c r="B243" s="20" t="s">
        <v>226</v>
      </c>
      <c r="C243" s="47">
        <v>43</v>
      </c>
      <c r="D243" s="25" t="s">
        <v>229</v>
      </c>
      <c r="E243" s="48"/>
      <c r="F243" s="48"/>
      <c r="G243" s="49"/>
      <c r="H243" s="48"/>
      <c r="I243" s="48"/>
      <c r="J243" s="48"/>
    </row>
    <row r="244" spans="1:10" x14ac:dyDescent="0.2">
      <c r="A244" s="19">
        <v>243</v>
      </c>
      <c r="B244" s="20" t="s">
        <v>437</v>
      </c>
      <c r="C244" s="47">
        <v>175</v>
      </c>
      <c r="D244" s="25" t="s">
        <v>586</v>
      </c>
      <c r="E244" s="48"/>
      <c r="F244" s="48"/>
      <c r="G244" s="49"/>
      <c r="H244" s="48"/>
      <c r="I244" s="48"/>
      <c r="J244" s="48"/>
    </row>
    <row r="245" spans="1:10" ht="12.75" customHeight="1" x14ac:dyDescent="0.2">
      <c r="A245" s="19">
        <v>244</v>
      </c>
      <c r="B245" s="20" t="s">
        <v>547</v>
      </c>
      <c r="C245" s="47">
        <v>35</v>
      </c>
      <c r="D245" s="25" t="s">
        <v>229</v>
      </c>
      <c r="E245" s="48"/>
      <c r="F245" s="48"/>
      <c r="G245" s="49"/>
      <c r="H245" s="48"/>
      <c r="I245" s="48"/>
      <c r="J245" s="48"/>
    </row>
    <row r="246" spans="1:10" ht="25.5" customHeight="1" x14ac:dyDescent="0.2">
      <c r="A246" s="19">
        <v>245</v>
      </c>
      <c r="B246" s="20" t="s">
        <v>230</v>
      </c>
      <c r="C246" s="47">
        <v>23</v>
      </c>
      <c r="D246" s="25" t="s">
        <v>229</v>
      </c>
      <c r="E246" s="48"/>
      <c r="F246" s="48"/>
      <c r="G246" s="49"/>
      <c r="H246" s="48"/>
      <c r="I246" s="48"/>
      <c r="J246" s="48"/>
    </row>
    <row r="247" spans="1:10" ht="25.5" x14ac:dyDescent="0.2">
      <c r="A247" s="19">
        <v>246</v>
      </c>
      <c r="B247" s="20" t="s">
        <v>565</v>
      </c>
      <c r="C247" s="47">
        <v>3</v>
      </c>
      <c r="D247" s="25" t="s">
        <v>229</v>
      </c>
      <c r="E247" s="48"/>
      <c r="F247" s="48"/>
      <c r="G247" s="49"/>
      <c r="H247" s="48"/>
      <c r="I247" s="48"/>
      <c r="J247" s="48"/>
    </row>
    <row r="248" spans="1:10" ht="25.5" x14ac:dyDescent="0.2">
      <c r="A248" s="19">
        <v>247</v>
      </c>
      <c r="B248" s="20" t="s">
        <v>365</v>
      </c>
      <c r="C248" s="47">
        <v>20</v>
      </c>
      <c r="D248" s="25" t="s">
        <v>229</v>
      </c>
      <c r="E248" s="48"/>
      <c r="F248" s="48"/>
      <c r="G248" s="49"/>
      <c r="H248" s="48"/>
      <c r="I248" s="48"/>
      <c r="J248" s="48"/>
    </row>
    <row r="249" spans="1:10" ht="25.5" x14ac:dyDescent="0.2">
      <c r="A249" s="19">
        <v>248</v>
      </c>
      <c r="B249" s="20" t="s">
        <v>564</v>
      </c>
      <c r="C249" s="47">
        <v>5</v>
      </c>
      <c r="D249" s="25" t="s">
        <v>229</v>
      </c>
      <c r="E249" s="48"/>
      <c r="F249" s="48"/>
      <c r="G249" s="49"/>
      <c r="H249" s="48"/>
      <c r="I249" s="48"/>
      <c r="J249" s="48"/>
    </row>
    <row r="250" spans="1:10" ht="25.5" x14ac:dyDescent="0.2">
      <c r="A250" s="19">
        <v>249</v>
      </c>
      <c r="B250" s="20" t="s">
        <v>626</v>
      </c>
      <c r="C250" s="47">
        <v>5</v>
      </c>
      <c r="D250" s="25" t="s">
        <v>229</v>
      </c>
      <c r="E250" s="48"/>
      <c r="F250" s="48"/>
      <c r="G250" s="49"/>
      <c r="H250" s="48"/>
      <c r="I250" s="48"/>
      <c r="J250" s="48"/>
    </row>
    <row r="251" spans="1:10" ht="25.5" x14ac:dyDescent="0.2">
      <c r="A251" s="19">
        <v>250</v>
      </c>
      <c r="B251" s="20" t="s">
        <v>667</v>
      </c>
      <c r="C251" s="47">
        <v>5</v>
      </c>
      <c r="D251" s="25" t="s">
        <v>229</v>
      </c>
      <c r="E251" s="48"/>
      <c r="F251" s="48"/>
      <c r="G251" s="49"/>
      <c r="H251" s="48"/>
      <c r="I251" s="48"/>
      <c r="J251" s="48"/>
    </row>
    <row r="252" spans="1:10" ht="25.5" x14ac:dyDescent="0.2">
      <c r="A252" s="19">
        <v>251</v>
      </c>
      <c r="B252" s="20" t="s">
        <v>627</v>
      </c>
      <c r="C252" s="47">
        <v>5</v>
      </c>
      <c r="D252" s="25" t="s">
        <v>229</v>
      </c>
      <c r="E252" s="48"/>
      <c r="F252" s="48"/>
      <c r="G252" s="49"/>
      <c r="H252" s="48"/>
      <c r="I252" s="48"/>
      <c r="J252" s="48"/>
    </row>
    <row r="253" spans="1:10" ht="25.5" x14ac:dyDescent="0.2">
      <c r="A253" s="19">
        <v>252</v>
      </c>
      <c r="B253" s="20" t="s">
        <v>227</v>
      </c>
      <c r="C253" s="47">
        <v>43</v>
      </c>
      <c r="D253" s="25" t="s">
        <v>229</v>
      </c>
      <c r="E253" s="48"/>
      <c r="F253" s="48"/>
      <c r="G253" s="49"/>
      <c r="H253" s="48"/>
      <c r="I253" s="48"/>
      <c r="J253" s="48"/>
    </row>
    <row r="254" spans="1:10" ht="25.5" x14ac:dyDescent="0.2">
      <c r="A254" s="19">
        <v>253</v>
      </c>
      <c r="B254" s="20" t="s">
        <v>228</v>
      </c>
      <c r="C254" s="47">
        <v>13</v>
      </c>
      <c r="D254" s="25" t="s">
        <v>229</v>
      </c>
      <c r="E254" s="48"/>
      <c r="F254" s="48"/>
      <c r="G254" s="49"/>
      <c r="H254" s="48"/>
      <c r="I254" s="48"/>
      <c r="J254" s="48"/>
    </row>
    <row r="255" spans="1:10" x14ac:dyDescent="0.2">
      <c r="A255" s="19">
        <v>254</v>
      </c>
      <c r="B255" s="20" t="s">
        <v>552</v>
      </c>
      <c r="C255" s="47">
        <v>20</v>
      </c>
      <c r="D255" s="25" t="s">
        <v>229</v>
      </c>
      <c r="E255" s="48"/>
      <c r="F255" s="48"/>
      <c r="G255" s="49"/>
      <c r="H255" s="48"/>
      <c r="I255" s="48"/>
      <c r="J255" s="48"/>
    </row>
    <row r="256" spans="1:10" x14ac:dyDescent="0.2">
      <c r="A256" s="19">
        <v>255</v>
      </c>
      <c r="B256" s="20" t="s">
        <v>315</v>
      </c>
      <c r="C256" s="47">
        <v>3</v>
      </c>
      <c r="D256" s="25" t="s">
        <v>229</v>
      </c>
      <c r="E256" s="48"/>
      <c r="F256" s="48"/>
      <c r="G256" s="49"/>
      <c r="H256" s="48"/>
      <c r="I256" s="48"/>
      <c r="J256" s="48"/>
    </row>
    <row r="257" spans="1:10" ht="25.5" x14ac:dyDescent="0.2">
      <c r="A257" s="19">
        <v>256</v>
      </c>
      <c r="B257" s="20" t="s">
        <v>286</v>
      </c>
      <c r="C257" s="47">
        <v>5</v>
      </c>
      <c r="D257" s="25" t="s">
        <v>229</v>
      </c>
      <c r="E257" s="48"/>
      <c r="F257" s="48"/>
      <c r="G257" s="49"/>
      <c r="H257" s="48"/>
      <c r="I257" s="48"/>
      <c r="J257" s="48"/>
    </row>
    <row r="258" spans="1:10" x14ac:dyDescent="0.2">
      <c r="A258" s="19">
        <v>257</v>
      </c>
      <c r="B258" s="20" t="s">
        <v>246</v>
      </c>
      <c r="C258" s="47">
        <v>3</v>
      </c>
      <c r="D258" s="25" t="s">
        <v>229</v>
      </c>
      <c r="E258" s="48"/>
      <c r="F258" s="48"/>
      <c r="G258" s="49"/>
      <c r="H258" s="48"/>
      <c r="I258" s="48"/>
      <c r="J258" s="48"/>
    </row>
    <row r="259" spans="1:10" x14ac:dyDescent="0.2">
      <c r="A259" s="19">
        <v>258</v>
      </c>
      <c r="B259" s="20" t="s">
        <v>15</v>
      </c>
      <c r="C259" s="47">
        <v>8</v>
      </c>
      <c r="D259" s="25" t="s">
        <v>229</v>
      </c>
      <c r="E259" s="48"/>
      <c r="F259" s="48"/>
      <c r="G259" s="49"/>
      <c r="H259" s="48"/>
      <c r="I259" s="48"/>
      <c r="J259" s="48"/>
    </row>
    <row r="260" spans="1:10" x14ac:dyDescent="0.2">
      <c r="A260" s="19">
        <v>259</v>
      </c>
      <c r="B260" s="20" t="s">
        <v>14</v>
      </c>
      <c r="C260" s="47">
        <v>3</v>
      </c>
      <c r="D260" s="25" t="s">
        <v>229</v>
      </c>
      <c r="E260" s="48"/>
      <c r="F260" s="48"/>
      <c r="G260" s="49"/>
      <c r="H260" s="48"/>
      <c r="I260" s="48"/>
      <c r="J260" s="48"/>
    </row>
    <row r="261" spans="1:10" x14ac:dyDescent="0.2">
      <c r="A261" s="19">
        <v>260</v>
      </c>
      <c r="B261" s="20" t="s">
        <v>16</v>
      </c>
      <c r="C261" s="47">
        <v>3</v>
      </c>
      <c r="D261" s="25" t="s">
        <v>229</v>
      </c>
      <c r="E261" s="48"/>
      <c r="F261" s="48"/>
      <c r="G261" s="49"/>
      <c r="H261" s="48"/>
      <c r="I261" s="48"/>
      <c r="J261" s="48"/>
    </row>
    <row r="262" spans="1:10" ht="12.75" customHeight="1" x14ac:dyDescent="0.2">
      <c r="A262" s="19">
        <v>261</v>
      </c>
      <c r="B262" s="20" t="s">
        <v>433</v>
      </c>
      <c r="C262" s="47">
        <v>3</v>
      </c>
      <c r="D262" s="25" t="s">
        <v>229</v>
      </c>
      <c r="E262" s="48"/>
      <c r="F262" s="48"/>
      <c r="G262" s="49"/>
      <c r="H262" s="48"/>
      <c r="I262" s="48"/>
      <c r="J262" s="48"/>
    </row>
    <row r="263" spans="1:10" ht="25.5" x14ac:dyDescent="0.2">
      <c r="A263" s="19">
        <v>262</v>
      </c>
      <c r="B263" s="20" t="s">
        <v>614</v>
      </c>
      <c r="C263" s="47">
        <v>20</v>
      </c>
      <c r="D263" s="25" t="s">
        <v>229</v>
      </c>
      <c r="E263" s="48"/>
      <c r="F263" s="48"/>
      <c r="G263" s="49"/>
      <c r="H263" s="48"/>
      <c r="I263" s="48"/>
      <c r="J263" s="48"/>
    </row>
    <row r="264" spans="1:10" ht="25.5" x14ac:dyDescent="0.2">
      <c r="A264" s="19">
        <v>263</v>
      </c>
      <c r="B264" s="20" t="s">
        <v>221</v>
      </c>
      <c r="C264" s="47">
        <v>6</v>
      </c>
      <c r="D264" s="25" t="s">
        <v>229</v>
      </c>
      <c r="E264" s="48"/>
      <c r="F264" s="48"/>
      <c r="G264" s="49"/>
      <c r="H264" s="48"/>
      <c r="I264" s="48"/>
      <c r="J264" s="48"/>
    </row>
    <row r="265" spans="1:10" x14ac:dyDescent="0.2">
      <c r="A265" s="19">
        <v>264</v>
      </c>
      <c r="B265" s="20" t="s">
        <v>449</v>
      </c>
      <c r="C265" s="47">
        <v>5</v>
      </c>
      <c r="D265" s="25" t="s">
        <v>229</v>
      </c>
      <c r="E265" s="48"/>
      <c r="F265" s="48"/>
      <c r="G265" s="49"/>
      <c r="H265" s="48"/>
      <c r="I265" s="48"/>
      <c r="J265" s="48"/>
    </row>
    <row r="266" spans="1:10" ht="25.5" x14ac:dyDescent="0.2">
      <c r="A266" s="19">
        <v>265</v>
      </c>
      <c r="B266" s="20" t="s">
        <v>628</v>
      </c>
      <c r="C266" s="47">
        <v>10</v>
      </c>
      <c r="D266" s="25" t="s">
        <v>229</v>
      </c>
      <c r="E266" s="48"/>
      <c r="F266" s="48"/>
      <c r="G266" s="49"/>
      <c r="H266" s="48"/>
      <c r="I266" s="48"/>
      <c r="J266" s="48"/>
    </row>
    <row r="267" spans="1:10" x14ac:dyDescent="0.2">
      <c r="A267" s="19">
        <v>266</v>
      </c>
      <c r="B267" s="20" t="s">
        <v>25</v>
      </c>
      <c r="C267" s="47">
        <v>1</v>
      </c>
      <c r="D267" s="25" t="s">
        <v>587</v>
      </c>
      <c r="E267" s="48"/>
      <c r="F267" s="48"/>
      <c r="G267" s="49"/>
      <c r="H267" s="48"/>
      <c r="I267" s="48"/>
      <c r="J267" s="48"/>
    </row>
    <row r="268" spans="1:10" x14ac:dyDescent="0.2">
      <c r="A268" s="19">
        <v>267</v>
      </c>
      <c r="B268" s="20" t="s">
        <v>26</v>
      </c>
      <c r="C268" s="47">
        <v>2</v>
      </c>
      <c r="D268" s="25" t="s">
        <v>587</v>
      </c>
      <c r="E268" s="48"/>
      <c r="F268" s="48"/>
      <c r="G268" s="49"/>
      <c r="H268" s="48"/>
      <c r="I268" s="48"/>
      <c r="J268" s="48"/>
    </row>
    <row r="269" spans="1:10" x14ac:dyDescent="0.2">
      <c r="A269" s="19">
        <v>268</v>
      </c>
      <c r="B269" s="20" t="s">
        <v>27</v>
      </c>
      <c r="C269" s="47">
        <v>3</v>
      </c>
      <c r="D269" s="25" t="s">
        <v>587</v>
      </c>
      <c r="E269" s="48"/>
      <c r="F269" s="48"/>
      <c r="G269" s="49"/>
      <c r="H269" s="48"/>
      <c r="I269" s="48"/>
      <c r="J269" s="48"/>
    </row>
    <row r="270" spans="1:10" x14ac:dyDescent="0.2">
      <c r="A270" s="19">
        <v>269</v>
      </c>
      <c r="B270" s="20" t="s">
        <v>30</v>
      </c>
      <c r="C270" s="47">
        <v>1</v>
      </c>
      <c r="D270" s="25" t="s">
        <v>587</v>
      </c>
      <c r="E270" s="48"/>
      <c r="F270" s="48"/>
      <c r="G270" s="49"/>
      <c r="H270" s="48"/>
      <c r="I270" s="48"/>
      <c r="J270" s="48"/>
    </row>
    <row r="271" spans="1:10" x14ac:dyDescent="0.2">
      <c r="A271" s="19">
        <v>270</v>
      </c>
      <c r="B271" s="20" t="s">
        <v>28</v>
      </c>
      <c r="C271" s="47">
        <v>1</v>
      </c>
      <c r="D271" s="25" t="s">
        <v>587</v>
      </c>
      <c r="E271" s="48"/>
      <c r="F271" s="48"/>
      <c r="G271" s="49"/>
      <c r="H271" s="48"/>
      <c r="I271" s="48"/>
      <c r="J271" s="48"/>
    </row>
    <row r="272" spans="1:10" x14ac:dyDescent="0.2">
      <c r="A272" s="19">
        <v>271</v>
      </c>
      <c r="B272" s="20" t="s">
        <v>29</v>
      </c>
      <c r="C272" s="47">
        <v>1</v>
      </c>
      <c r="D272" s="25" t="s">
        <v>587</v>
      </c>
      <c r="E272" s="48"/>
      <c r="F272" s="48"/>
      <c r="G272" s="49"/>
      <c r="H272" s="48"/>
      <c r="I272" s="48"/>
      <c r="J272" s="48"/>
    </row>
    <row r="273" spans="1:10" ht="25.5" x14ac:dyDescent="0.2">
      <c r="A273" s="19">
        <v>272</v>
      </c>
      <c r="B273" s="20" t="s">
        <v>13</v>
      </c>
      <c r="C273" s="47">
        <v>3</v>
      </c>
      <c r="D273" s="25" t="s">
        <v>229</v>
      </c>
      <c r="E273" s="48"/>
      <c r="F273" s="48"/>
      <c r="G273" s="49"/>
      <c r="H273" s="48"/>
      <c r="I273" s="48"/>
      <c r="J273" s="48"/>
    </row>
    <row r="274" spans="1:10" ht="12.75" customHeight="1" x14ac:dyDescent="0.2">
      <c r="A274" s="19">
        <v>273</v>
      </c>
      <c r="B274" s="20" t="s">
        <v>39</v>
      </c>
      <c r="C274" s="47">
        <v>4</v>
      </c>
      <c r="D274" s="25" t="s">
        <v>587</v>
      </c>
      <c r="E274" s="48"/>
      <c r="F274" s="48"/>
      <c r="G274" s="49"/>
      <c r="H274" s="48"/>
      <c r="I274" s="48"/>
      <c r="J274" s="48"/>
    </row>
    <row r="275" spans="1:10" ht="12.75" customHeight="1" x14ac:dyDescent="0.2">
      <c r="A275" s="19">
        <v>274</v>
      </c>
      <c r="B275" s="20" t="s">
        <v>37</v>
      </c>
      <c r="C275" s="47">
        <v>1</v>
      </c>
      <c r="D275" s="25" t="s">
        <v>587</v>
      </c>
      <c r="E275" s="48"/>
      <c r="F275" s="48"/>
      <c r="G275" s="49"/>
      <c r="H275" s="48"/>
      <c r="I275" s="48"/>
      <c r="J275" s="48"/>
    </row>
    <row r="276" spans="1:10" ht="12.75" customHeight="1" x14ac:dyDescent="0.2">
      <c r="A276" s="19">
        <v>275</v>
      </c>
      <c r="B276" s="20" t="s">
        <v>38</v>
      </c>
      <c r="C276" s="47">
        <v>1</v>
      </c>
      <c r="D276" s="25" t="s">
        <v>587</v>
      </c>
      <c r="E276" s="48"/>
      <c r="F276" s="48"/>
      <c r="G276" s="49"/>
      <c r="H276" s="48"/>
      <c r="I276" s="48"/>
      <c r="J276" s="48"/>
    </row>
    <row r="277" spans="1:10" ht="12.75" customHeight="1" x14ac:dyDescent="0.2">
      <c r="A277" s="19">
        <v>276</v>
      </c>
      <c r="B277" s="20" t="s">
        <v>31</v>
      </c>
      <c r="C277" s="47">
        <v>1</v>
      </c>
      <c r="D277" s="25" t="s">
        <v>587</v>
      </c>
      <c r="E277" s="48"/>
      <c r="F277" s="48"/>
      <c r="G277" s="49"/>
      <c r="H277" s="48"/>
      <c r="I277" s="48"/>
      <c r="J277" s="48"/>
    </row>
    <row r="278" spans="1:10" ht="12.75" customHeight="1" x14ac:dyDescent="0.2">
      <c r="A278" s="19">
        <v>277</v>
      </c>
      <c r="B278" s="20" t="s">
        <v>32</v>
      </c>
      <c r="C278" s="47">
        <v>1</v>
      </c>
      <c r="D278" s="25" t="s">
        <v>587</v>
      </c>
      <c r="E278" s="48"/>
      <c r="F278" s="48"/>
      <c r="G278" s="49"/>
      <c r="H278" s="48"/>
      <c r="I278" s="48"/>
      <c r="J278" s="48"/>
    </row>
    <row r="279" spans="1:10" ht="12.75" customHeight="1" x14ac:dyDescent="0.2">
      <c r="A279" s="19">
        <v>278</v>
      </c>
      <c r="B279" s="20" t="s">
        <v>33</v>
      </c>
      <c r="C279" s="47">
        <v>3</v>
      </c>
      <c r="D279" s="25" t="s">
        <v>587</v>
      </c>
      <c r="E279" s="48"/>
      <c r="F279" s="48"/>
      <c r="G279" s="49"/>
      <c r="H279" s="48"/>
      <c r="I279" s="48"/>
      <c r="J279" s="48"/>
    </row>
    <row r="280" spans="1:10" ht="12.75" customHeight="1" x14ac:dyDescent="0.2">
      <c r="A280" s="19">
        <v>279</v>
      </c>
      <c r="B280" s="20" t="s">
        <v>34</v>
      </c>
      <c r="C280" s="47">
        <v>1</v>
      </c>
      <c r="D280" s="25" t="s">
        <v>587</v>
      </c>
      <c r="E280" s="48"/>
      <c r="F280" s="48"/>
      <c r="G280" s="49"/>
      <c r="H280" s="48"/>
      <c r="I280" s="48"/>
      <c r="J280" s="48"/>
    </row>
    <row r="281" spans="1:10" ht="12.75" customHeight="1" x14ac:dyDescent="0.2">
      <c r="A281" s="19">
        <v>280</v>
      </c>
      <c r="B281" s="20" t="s">
        <v>35</v>
      </c>
      <c r="C281" s="47">
        <v>1</v>
      </c>
      <c r="D281" s="25" t="s">
        <v>587</v>
      </c>
      <c r="E281" s="48"/>
      <c r="F281" s="48"/>
      <c r="G281" s="49"/>
      <c r="H281" s="48"/>
      <c r="I281" s="48"/>
      <c r="J281" s="48"/>
    </row>
    <row r="282" spans="1:10" ht="12.75" customHeight="1" x14ac:dyDescent="0.2">
      <c r="A282" s="19">
        <v>281</v>
      </c>
      <c r="B282" s="20" t="s">
        <v>36</v>
      </c>
      <c r="C282" s="47">
        <v>2</v>
      </c>
      <c r="D282" s="25" t="s">
        <v>587</v>
      </c>
      <c r="E282" s="48"/>
      <c r="F282" s="48"/>
      <c r="G282" s="49"/>
      <c r="H282" s="48"/>
      <c r="I282" s="48"/>
      <c r="J282" s="48"/>
    </row>
    <row r="283" spans="1:10" x14ac:dyDescent="0.2">
      <c r="A283" s="19">
        <v>282</v>
      </c>
      <c r="B283" s="20" t="s">
        <v>349</v>
      </c>
      <c r="C283" s="47">
        <v>3</v>
      </c>
      <c r="D283" s="25" t="s">
        <v>229</v>
      </c>
      <c r="E283" s="48"/>
      <c r="F283" s="48"/>
      <c r="G283" s="49"/>
      <c r="H283" s="48"/>
      <c r="I283" s="48"/>
      <c r="J283" s="48"/>
    </row>
    <row r="284" spans="1:10" ht="25.5" x14ac:dyDescent="0.2">
      <c r="A284" s="19">
        <v>283</v>
      </c>
      <c r="B284" s="20" t="s">
        <v>483</v>
      </c>
      <c r="C284" s="47">
        <v>18</v>
      </c>
      <c r="D284" s="25" t="s">
        <v>229</v>
      </c>
      <c r="E284" s="48"/>
      <c r="F284" s="48"/>
      <c r="G284" s="49"/>
      <c r="H284" s="48"/>
      <c r="I284" s="48"/>
      <c r="J284" s="48"/>
    </row>
    <row r="285" spans="1:10" ht="25.5" customHeight="1" x14ac:dyDescent="0.2">
      <c r="A285" s="19">
        <v>284</v>
      </c>
      <c r="B285" s="20" t="s">
        <v>558</v>
      </c>
      <c r="C285" s="47">
        <v>3</v>
      </c>
      <c r="D285" s="25" t="s">
        <v>229</v>
      </c>
      <c r="E285" s="48"/>
      <c r="F285" s="48"/>
      <c r="G285" s="49"/>
      <c r="H285" s="48"/>
      <c r="I285" s="48"/>
      <c r="J285" s="48"/>
    </row>
    <row r="286" spans="1:10" x14ac:dyDescent="0.2">
      <c r="A286" s="19">
        <v>285</v>
      </c>
      <c r="B286" s="20" t="s">
        <v>370</v>
      </c>
      <c r="C286" s="47">
        <v>5</v>
      </c>
      <c r="D286" s="25" t="s">
        <v>229</v>
      </c>
      <c r="E286" s="48"/>
      <c r="F286" s="48"/>
      <c r="G286" s="49"/>
      <c r="H286" s="48"/>
      <c r="I286" s="48"/>
      <c r="J286" s="48"/>
    </row>
    <row r="287" spans="1:10" x14ac:dyDescent="0.2">
      <c r="A287" s="19">
        <v>286</v>
      </c>
      <c r="B287" s="20" t="s">
        <v>157</v>
      </c>
      <c r="C287" s="47">
        <v>18</v>
      </c>
      <c r="D287" s="25" t="s">
        <v>229</v>
      </c>
      <c r="E287" s="48"/>
      <c r="F287" s="48"/>
      <c r="G287" s="49"/>
      <c r="H287" s="48"/>
      <c r="I287" s="48"/>
      <c r="J287" s="48"/>
    </row>
    <row r="288" spans="1:10" x14ac:dyDescent="0.2">
      <c r="A288" s="19">
        <v>287</v>
      </c>
      <c r="B288" s="20" t="s">
        <v>158</v>
      </c>
      <c r="C288" s="47">
        <v>5</v>
      </c>
      <c r="D288" s="25" t="s">
        <v>229</v>
      </c>
      <c r="E288" s="48"/>
      <c r="F288" s="48"/>
      <c r="G288" s="49"/>
      <c r="H288" s="48"/>
      <c r="I288" s="48"/>
      <c r="J288" s="48"/>
    </row>
    <row r="289" spans="1:10" x14ac:dyDescent="0.2">
      <c r="A289" s="19">
        <v>288</v>
      </c>
      <c r="B289" s="20" t="s">
        <v>159</v>
      </c>
      <c r="C289" s="47">
        <v>5</v>
      </c>
      <c r="D289" s="25" t="s">
        <v>229</v>
      </c>
      <c r="E289" s="48"/>
      <c r="F289" s="48"/>
      <c r="G289" s="49"/>
      <c r="H289" s="48"/>
      <c r="I289" s="48"/>
      <c r="J289" s="48"/>
    </row>
    <row r="290" spans="1:10" ht="25.5" x14ac:dyDescent="0.2">
      <c r="A290" s="19">
        <v>289</v>
      </c>
      <c r="B290" s="20" t="s">
        <v>454</v>
      </c>
      <c r="C290" s="47">
        <v>5</v>
      </c>
      <c r="D290" s="25" t="s">
        <v>229</v>
      </c>
      <c r="E290" s="48"/>
      <c r="F290" s="48"/>
      <c r="G290" s="49"/>
      <c r="H290" s="48"/>
      <c r="I290" s="48"/>
      <c r="J290" s="48"/>
    </row>
    <row r="291" spans="1:10" ht="25.5" x14ac:dyDescent="0.2">
      <c r="A291" s="19">
        <v>290</v>
      </c>
      <c r="B291" s="20" t="s">
        <v>160</v>
      </c>
      <c r="C291" s="47">
        <v>3</v>
      </c>
      <c r="D291" s="25" t="s">
        <v>229</v>
      </c>
      <c r="E291" s="48"/>
      <c r="F291" s="48"/>
      <c r="G291" s="49"/>
      <c r="H291" s="48"/>
      <c r="I291" s="48"/>
      <c r="J291" s="48"/>
    </row>
    <row r="292" spans="1:10" ht="25.5" x14ac:dyDescent="0.2">
      <c r="A292" s="19">
        <v>291</v>
      </c>
      <c r="B292" s="20" t="s">
        <v>161</v>
      </c>
      <c r="C292" s="47">
        <v>3</v>
      </c>
      <c r="D292" s="25" t="s">
        <v>229</v>
      </c>
      <c r="E292" s="48"/>
      <c r="F292" s="48"/>
      <c r="G292" s="49"/>
      <c r="H292" s="48"/>
      <c r="I292" s="48"/>
      <c r="J292" s="48"/>
    </row>
    <row r="293" spans="1:10" ht="25.5" x14ac:dyDescent="0.2">
      <c r="A293" s="19">
        <v>292</v>
      </c>
      <c r="B293" s="20" t="s">
        <v>162</v>
      </c>
      <c r="C293" s="47">
        <v>5</v>
      </c>
      <c r="D293" s="25" t="s">
        <v>229</v>
      </c>
      <c r="E293" s="48"/>
      <c r="F293" s="48"/>
      <c r="G293" s="49"/>
      <c r="H293" s="48"/>
      <c r="I293" s="48"/>
      <c r="J293" s="48"/>
    </row>
    <row r="294" spans="1:10" x14ac:dyDescent="0.2">
      <c r="A294" s="19">
        <v>293</v>
      </c>
      <c r="B294" s="20" t="s">
        <v>387</v>
      </c>
      <c r="C294" s="47">
        <v>15</v>
      </c>
      <c r="D294" s="25" t="s">
        <v>229</v>
      </c>
      <c r="E294" s="48"/>
      <c r="F294" s="48"/>
      <c r="G294" s="49"/>
      <c r="H294" s="48"/>
      <c r="I294" s="48"/>
      <c r="J294" s="48"/>
    </row>
    <row r="295" spans="1:10" x14ac:dyDescent="0.2">
      <c r="A295" s="19">
        <v>294</v>
      </c>
      <c r="B295" s="20" t="s">
        <v>388</v>
      </c>
      <c r="C295" s="47">
        <v>50</v>
      </c>
      <c r="D295" s="25" t="s">
        <v>229</v>
      </c>
      <c r="E295" s="48"/>
      <c r="F295" s="48"/>
      <c r="G295" s="49"/>
      <c r="H295" s="48"/>
      <c r="I295" s="48"/>
      <c r="J295" s="48"/>
    </row>
    <row r="296" spans="1:10" x14ac:dyDescent="0.2">
      <c r="A296" s="19">
        <v>295</v>
      </c>
      <c r="B296" s="20" t="s">
        <v>406</v>
      </c>
      <c r="C296" s="47">
        <v>5</v>
      </c>
      <c r="D296" s="25" t="s">
        <v>229</v>
      </c>
      <c r="E296" s="48"/>
      <c r="F296" s="48"/>
      <c r="G296" s="49"/>
      <c r="H296" s="48"/>
      <c r="I296" s="48"/>
      <c r="J296" s="48"/>
    </row>
    <row r="297" spans="1:10" ht="25.5" x14ac:dyDescent="0.2">
      <c r="A297" s="19">
        <v>296</v>
      </c>
      <c r="B297" s="20" t="s">
        <v>163</v>
      </c>
      <c r="C297" s="47">
        <v>20</v>
      </c>
      <c r="D297" s="25" t="s">
        <v>229</v>
      </c>
      <c r="E297" s="48"/>
      <c r="F297" s="48"/>
      <c r="G297" s="49"/>
      <c r="H297" s="48"/>
      <c r="I297" s="48"/>
      <c r="J297" s="48"/>
    </row>
    <row r="298" spans="1:10" ht="12.75" customHeight="1" x14ac:dyDescent="0.2">
      <c r="A298" s="19">
        <v>297</v>
      </c>
      <c r="B298" s="20" t="s">
        <v>471</v>
      </c>
      <c r="C298" s="47">
        <v>8</v>
      </c>
      <c r="D298" s="25" t="s">
        <v>229</v>
      </c>
      <c r="E298" s="48"/>
      <c r="F298" s="48"/>
      <c r="G298" s="49"/>
      <c r="H298" s="48"/>
      <c r="I298" s="48"/>
      <c r="J298" s="48"/>
    </row>
    <row r="299" spans="1:10" ht="12.75" customHeight="1" x14ac:dyDescent="0.2">
      <c r="A299" s="19">
        <v>298</v>
      </c>
      <c r="B299" s="20" t="s">
        <v>484</v>
      </c>
      <c r="C299" s="47">
        <v>5</v>
      </c>
      <c r="D299" s="25" t="s">
        <v>229</v>
      </c>
      <c r="E299" s="48"/>
      <c r="F299" s="48"/>
      <c r="G299" s="49"/>
      <c r="H299" s="48"/>
      <c r="I299" s="48"/>
      <c r="J299" s="48"/>
    </row>
    <row r="300" spans="1:10" ht="12.75" customHeight="1" x14ac:dyDescent="0.2">
      <c r="A300" s="19">
        <v>299</v>
      </c>
      <c r="B300" s="20" t="s">
        <v>485</v>
      </c>
      <c r="C300" s="47">
        <v>5</v>
      </c>
      <c r="D300" s="25" t="s">
        <v>229</v>
      </c>
      <c r="E300" s="48"/>
      <c r="F300" s="48"/>
      <c r="G300" s="49"/>
      <c r="H300" s="48"/>
      <c r="I300" s="48"/>
      <c r="J300" s="48"/>
    </row>
    <row r="301" spans="1:10" ht="25.5" x14ac:dyDescent="0.2">
      <c r="A301" s="19">
        <v>300</v>
      </c>
      <c r="B301" s="20" t="s">
        <v>504</v>
      </c>
      <c r="C301" s="47">
        <v>20</v>
      </c>
      <c r="D301" s="25" t="s">
        <v>229</v>
      </c>
      <c r="E301" s="48"/>
      <c r="F301" s="48"/>
      <c r="G301" s="49"/>
      <c r="H301" s="48"/>
      <c r="I301" s="48"/>
      <c r="J301" s="48"/>
    </row>
    <row r="302" spans="1:10" ht="25.5" x14ac:dyDescent="0.2">
      <c r="A302" s="19">
        <v>301</v>
      </c>
      <c r="B302" s="20" t="s">
        <v>408</v>
      </c>
      <c r="C302" s="47">
        <v>5</v>
      </c>
      <c r="D302" s="25" t="s">
        <v>229</v>
      </c>
      <c r="E302" s="48"/>
      <c r="F302" s="48"/>
      <c r="G302" s="49"/>
      <c r="H302" s="48"/>
      <c r="I302" s="48"/>
      <c r="J302" s="48"/>
    </row>
    <row r="303" spans="1:10" ht="25.5" x14ac:dyDescent="0.2">
      <c r="A303" s="19">
        <v>302</v>
      </c>
      <c r="B303" s="20" t="s">
        <v>559</v>
      </c>
      <c r="C303" s="47">
        <v>5</v>
      </c>
      <c r="D303" s="25" t="s">
        <v>229</v>
      </c>
      <c r="E303" s="48"/>
      <c r="F303" s="48"/>
      <c r="G303" s="49"/>
      <c r="H303" s="48"/>
      <c r="I303" s="48"/>
      <c r="J303" s="48"/>
    </row>
    <row r="304" spans="1:10" ht="25.5" x14ac:dyDescent="0.2">
      <c r="A304" s="19">
        <v>303</v>
      </c>
      <c r="B304" s="20" t="s">
        <v>164</v>
      </c>
      <c r="C304" s="47">
        <v>10</v>
      </c>
      <c r="D304" s="25" t="s">
        <v>229</v>
      </c>
      <c r="E304" s="48"/>
      <c r="F304" s="48"/>
      <c r="G304" s="49"/>
      <c r="H304" s="48"/>
      <c r="I304" s="48"/>
      <c r="J304" s="48"/>
    </row>
    <row r="305" spans="1:10" ht="12.75" customHeight="1" x14ac:dyDescent="0.2">
      <c r="A305" s="19">
        <v>304</v>
      </c>
      <c r="B305" s="20" t="s">
        <v>629</v>
      </c>
      <c r="C305" s="47">
        <v>5</v>
      </c>
      <c r="D305" s="25" t="s">
        <v>229</v>
      </c>
      <c r="E305" s="48"/>
      <c r="F305" s="48"/>
      <c r="G305" s="49"/>
      <c r="H305" s="48"/>
      <c r="I305" s="48"/>
      <c r="J305" s="48"/>
    </row>
    <row r="306" spans="1:10" ht="25.5" x14ac:dyDescent="0.2">
      <c r="A306" s="19">
        <v>305</v>
      </c>
      <c r="B306" s="20" t="s">
        <v>389</v>
      </c>
      <c r="C306" s="47">
        <v>5</v>
      </c>
      <c r="D306" s="25" t="s">
        <v>229</v>
      </c>
      <c r="E306" s="48"/>
      <c r="F306" s="48"/>
      <c r="G306" s="49"/>
      <c r="H306" s="48"/>
      <c r="I306" s="48"/>
      <c r="J306" s="48"/>
    </row>
    <row r="307" spans="1:10" x14ac:dyDescent="0.2">
      <c r="A307" s="19">
        <v>306</v>
      </c>
      <c r="B307" s="20" t="s">
        <v>292</v>
      </c>
      <c r="C307" s="47">
        <v>5</v>
      </c>
      <c r="D307" s="25" t="s">
        <v>229</v>
      </c>
      <c r="E307" s="48"/>
      <c r="F307" s="48"/>
      <c r="G307" s="49"/>
      <c r="H307" s="48"/>
      <c r="I307" s="48"/>
      <c r="J307" s="48"/>
    </row>
    <row r="308" spans="1:10" ht="25.5" x14ac:dyDescent="0.2">
      <c r="A308" s="19">
        <v>307</v>
      </c>
      <c r="B308" s="20" t="s">
        <v>195</v>
      </c>
      <c r="C308" s="47">
        <v>5</v>
      </c>
      <c r="D308" s="25" t="s">
        <v>229</v>
      </c>
      <c r="E308" s="48"/>
      <c r="F308" s="48"/>
      <c r="G308" s="49"/>
      <c r="H308" s="48"/>
      <c r="I308" s="48"/>
      <c r="J308" s="48"/>
    </row>
    <row r="309" spans="1:10" ht="25.5" x14ac:dyDescent="0.2">
      <c r="A309" s="19">
        <v>308</v>
      </c>
      <c r="B309" s="20" t="s">
        <v>470</v>
      </c>
      <c r="C309" s="47">
        <v>15</v>
      </c>
      <c r="D309" s="25" t="s">
        <v>229</v>
      </c>
      <c r="E309" s="48"/>
      <c r="F309" s="48"/>
      <c r="G309" s="49"/>
      <c r="H309" s="48"/>
      <c r="I309" s="48"/>
      <c r="J309" s="48"/>
    </row>
    <row r="310" spans="1:10" ht="12.75" customHeight="1" x14ac:dyDescent="0.2">
      <c r="A310" s="19">
        <v>309</v>
      </c>
      <c r="B310" s="20" t="s">
        <v>563</v>
      </c>
      <c r="C310" s="47">
        <v>10</v>
      </c>
      <c r="D310" s="25" t="s">
        <v>229</v>
      </c>
      <c r="E310" s="48"/>
      <c r="F310" s="48"/>
      <c r="G310" s="49"/>
      <c r="H310" s="48"/>
      <c r="I310" s="48"/>
      <c r="J310" s="48"/>
    </row>
    <row r="311" spans="1:10" ht="12.75" customHeight="1" x14ac:dyDescent="0.2">
      <c r="A311" s="19">
        <v>310</v>
      </c>
      <c r="B311" s="20" t="s">
        <v>212</v>
      </c>
      <c r="C311" s="47">
        <v>330</v>
      </c>
      <c r="D311" s="25" t="s">
        <v>229</v>
      </c>
      <c r="E311" s="48"/>
      <c r="F311" s="48"/>
      <c r="G311" s="49"/>
      <c r="H311" s="48"/>
      <c r="I311" s="48"/>
      <c r="J311" s="48"/>
    </row>
    <row r="312" spans="1:10" ht="25.5" x14ac:dyDescent="0.2">
      <c r="A312" s="19">
        <v>311</v>
      </c>
      <c r="B312" s="20" t="s">
        <v>217</v>
      </c>
      <c r="C312" s="47">
        <v>35</v>
      </c>
      <c r="D312" s="25" t="s">
        <v>229</v>
      </c>
      <c r="E312" s="48"/>
      <c r="F312" s="48"/>
      <c r="G312" s="49"/>
      <c r="H312" s="48"/>
      <c r="I312" s="48"/>
      <c r="J312" s="48"/>
    </row>
    <row r="313" spans="1:10" ht="12.75" customHeight="1" x14ac:dyDescent="0.2">
      <c r="A313" s="19">
        <v>312</v>
      </c>
      <c r="B313" s="20" t="s">
        <v>306</v>
      </c>
      <c r="C313" s="47">
        <v>13</v>
      </c>
      <c r="D313" s="25" t="s">
        <v>229</v>
      </c>
      <c r="E313" s="48"/>
      <c r="F313" s="48"/>
      <c r="G313" s="49"/>
      <c r="H313" s="48"/>
      <c r="I313" s="48"/>
      <c r="J313" s="48"/>
    </row>
    <row r="314" spans="1:10" ht="12.75" customHeight="1" x14ac:dyDescent="0.2">
      <c r="A314" s="19">
        <v>313</v>
      </c>
      <c r="B314" s="20" t="s">
        <v>536</v>
      </c>
      <c r="C314" s="47">
        <v>5</v>
      </c>
      <c r="D314" s="25" t="s">
        <v>229</v>
      </c>
      <c r="E314" s="48"/>
      <c r="F314" s="48"/>
      <c r="G314" s="49"/>
      <c r="H314" s="48"/>
      <c r="I314" s="48"/>
      <c r="J314" s="48"/>
    </row>
    <row r="315" spans="1:10" x14ac:dyDescent="0.2">
      <c r="A315" s="19">
        <v>314</v>
      </c>
      <c r="B315" s="20" t="s">
        <v>307</v>
      </c>
      <c r="C315" s="47">
        <v>20</v>
      </c>
      <c r="D315" s="25" t="s">
        <v>590</v>
      </c>
      <c r="E315" s="48"/>
      <c r="F315" s="48"/>
      <c r="G315" s="49"/>
      <c r="H315" s="48"/>
      <c r="I315" s="48"/>
      <c r="J315" s="48"/>
    </row>
    <row r="316" spans="1:10" ht="12.75" customHeight="1" x14ac:dyDescent="0.2">
      <c r="A316" s="19">
        <v>315</v>
      </c>
      <c r="B316" s="20" t="s">
        <v>439</v>
      </c>
      <c r="C316" s="47">
        <v>10</v>
      </c>
      <c r="D316" s="25" t="s">
        <v>593</v>
      </c>
      <c r="E316" s="48"/>
      <c r="F316" s="48"/>
      <c r="G316" s="49"/>
      <c r="H316" s="48"/>
      <c r="I316" s="48"/>
      <c r="J316" s="48"/>
    </row>
    <row r="317" spans="1:10" ht="25.5" x14ac:dyDescent="0.2">
      <c r="A317" s="19">
        <v>316</v>
      </c>
      <c r="B317" s="20" t="s">
        <v>436</v>
      </c>
      <c r="C317" s="47">
        <v>5</v>
      </c>
      <c r="D317" s="25" t="s">
        <v>590</v>
      </c>
      <c r="E317" s="48"/>
      <c r="F317" s="48"/>
      <c r="G317" s="49"/>
      <c r="H317" s="48"/>
      <c r="I317" s="48"/>
      <c r="J317" s="48"/>
    </row>
    <row r="318" spans="1:10" ht="25.5" x14ac:dyDescent="0.2">
      <c r="A318" s="19">
        <v>317</v>
      </c>
      <c r="B318" s="20" t="s">
        <v>257</v>
      </c>
      <c r="C318" s="47">
        <v>25</v>
      </c>
      <c r="D318" s="25" t="s">
        <v>229</v>
      </c>
      <c r="E318" s="48"/>
      <c r="F318" s="48"/>
      <c r="G318" s="49"/>
      <c r="H318" s="48"/>
      <c r="I318" s="48"/>
      <c r="J318" s="48"/>
    </row>
    <row r="319" spans="1:10" ht="25.5" x14ac:dyDescent="0.2">
      <c r="A319" s="19">
        <v>318</v>
      </c>
      <c r="B319" s="20" t="s">
        <v>334</v>
      </c>
      <c r="C319" s="47">
        <v>5</v>
      </c>
      <c r="D319" s="25" t="s">
        <v>229</v>
      </c>
      <c r="E319" s="48"/>
      <c r="F319" s="48"/>
      <c r="G319" s="49"/>
      <c r="H319" s="48"/>
      <c r="I319" s="48"/>
      <c r="J319" s="48"/>
    </row>
    <row r="320" spans="1:10" ht="25.5" x14ac:dyDescent="0.2">
      <c r="A320" s="19">
        <v>319</v>
      </c>
      <c r="B320" s="20" t="s">
        <v>540</v>
      </c>
      <c r="C320" s="47">
        <v>5</v>
      </c>
      <c r="D320" s="25" t="s">
        <v>229</v>
      </c>
      <c r="E320" s="48"/>
      <c r="F320" s="48"/>
      <c r="G320" s="49"/>
      <c r="H320" s="48"/>
      <c r="I320" s="48"/>
      <c r="J320" s="48"/>
    </row>
    <row r="321" spans="1:10" x14ac:dyDescent="0.2">
      <c r="A321" s="19">
        <v>320</v>
      </c>
      <c r="B321" s="20" t="s">
        <v>339</v>
      </c>
      <c r="C321" s="47">
        <v>48</v>
      </c>
      <c r="D321" s="25" t="s">
        <v>229</v>
      </c>
      <c r="E321" s="48"/>
      <c r="F321" s="48"/>
      <c r="G321" s="49"/>
      <c r="H321" s="48"/>
      <c r="I321" s="48"/>
      <c r="J321" s="48"/>
    </row>
    <row r="322" spans="1:10" ht="25.5" x14ac:dyDescent="0.2">
      <c r="A322" s="19">
        <v>321</v>
      </c>
      <c r="B322" s="20" t="s">
        <v>358</v>
      </c>
      <c r="C322" s="47">
        <v>10</v>
      </c>
      <c r="D322" s="25" t="s">
        <v>229</v>
      </c>
      <c r="E322" s="48"/>
      <c r="F322" s="48"/>
      <c r="G322" s="49"/>
      <c r="H322" s="48"/>
      <c r="I322" s="48"/>
      <c r="J322" s="48"/>
    </row>
    <row r="323" spans="1:10" x14ac:dyDescent="0.2">
      <c r="A323" s="19">
        <v>322</v>
      </c>
      <c r="B323" s="20" t="s">
        <v>482</v>
      </c>
      <c r="C323" s="47">
        <v>8</v>
      </c>
      <c r="D323" s="25" t="s">
        <v>229</v>
      </c>
      <c r="E323" s="48"/>
      <c r="F323" s="48"/>
      <c r="G323" s="49"/>
      <c r="H323" s="48"/>
      <c r="I323" s="48"/>
      <c r="J323" s="48"/>
    </row>
    <row r="324" spans="1:10" ht="25.5" x14ac:dyDescent="0.2">
      <c r="A324" s="19">
        <v>323</v>
      </c>
      <c r="B324" s="20" t="s">
        <v>363</v>
      </c>
      <c r="C324" s="47">
        <v>53</v>
      </c>
      <c r="D324" s="25" t="s">
        <v>229</v>
      </c>
      <c r="E324" s="48"/>
      <c r="F324" s="48"/>
      <c r="G324" s="49"/>
      <c r="H324" s="48"/>
      <c r="I324" s="48"/>
      <c r="J324" s="48"/>
    </row>
    <row r="325" spans="1:10" x14ac:dyDescent="0.2">
      <c r="A325" s="19">
        <v>324</v>
      </c>
      <c r="B325" s="20" t="s">
        <v>289</v>
      </c>
      <c r="C325" s="47">
        <v>25</v>
      </c>
      <c r="D325" s="25" t="s">
        <v>229</v>
      </c>
      <c r="E325" s="48"/>
      <c r="F325" s="48"/>
      <c r="G325" s="49"/>
      <c r="H325" s="48"/>
      <c r="I325" s="48"/>
      <c r="J325" s="48"/>
    </row>
    <row r="326" spans="1:10" x14ac:dyDescent="0.2">
      <c r="A326" s="19">
        <v>325</v>
      </c>
      <c r="B326" s="20" t="s">
        <v>285</v>
      </c>
      <c r="C326" s="47">
        <v>38</v>
      </c>
      <c r="D326" s="25" t="s">
        <v>229</v>
      </c>
      <c r="E326" s="48"/>
      <c r="F326" s="48"/>
      <c r="G326" s="49"/>
      <c r="H326" s="48"/>
      <c r="I326" s="48"/>
      <c r="J326" s="48"/>
    </row>
    <row r="327" spans="1:10" x14ac:dyDescent="0.2">
      <c r="A327" s="19">
        <v>326</v>
      </c>
      <c r="B327" s="20" t="s">
        <v>290</v>
      </c>
      <c r="C327" s="47">
        <v>10</v>
      </c>
      <c r="D327" s="25" t="s">
        <v>229</v>
      </c>
      <c r="E327" s="48"/>
      <c r="F327" s="48"/>
      <c r="G327" s="49"/>
      <c r="H327" s="48"/>
      <c r="I327" s="48"/>
      <c r="J327" s="48"/>
    </row>
    <row r="328" spans="1:10" ht="25.5" x14ac:dyDescent="0.2">
      <c r="A328" s="19">
        <v>327</v>
      </c>
      <c r="B328" s="20" t="s">
        <v>291</v>
      </c>
      <c r="C328" s="47">
        <v>68</v>
      </c>
      <c r="D328" s="25" t="s">
        <v>229</v>
      </c>
      <c r="E328" s="48"/>
      <c r="F328" s="48"/>
      <c r="G328" s="49"/>
      <c r="H328" s="48"/>
      <c r="I328" s="48"/>
      <c r="J328" s="48"/>
    </row>
    <row r="329" spans="1:10" x14ac:dyDescent="0.2">
      <c r="A329" s="19">
        <v>328</v>
      </c>
      <c r="B329" s="20" t="s">
        <v>119</v>
      </c>
      <c r="C329" s="47">
        <v>1</v>
      </c>
      <c r="D329" s="25" t="s">
        <v>587</v>
      </c>
      <c r="E329" s="48"/>
      <c r="F329" s="48"/>
      <c r="G329" s="49"/>
      <c r="H329" s="48"/>
      <c r="I329" s="48"/>
      <c r="J329" s="48"/>
    </row>
    <row r="330" spans="1:10" x14ac:dyDescent="0.2">
      <c r="A330" s="19">
        <v>329</v>
      </c>
      <c r="B330" s="20" t="s">
        <v>120</v>
      </c>
      <c r="C330" s="47">
        <v>1</v>
      </c>
      <c r="D330" s="25" t="s">
        <v>587</v>
      </c>
      <c r="E330" s="48"/>
      <c r="F330" s="48"/>
      <c r="G330" s="49"/>
      <c r="H330" s="48"/>
      <c r="I330" s="48"/>
      <c r="J330" s="48"/>
    </row>
    <row r="331" spans="1:10" x14ac:dyDescent="0.2">
      <c r="A331" s="19">
        <v>330</v>
      </c>
      <c r="B331" s="20" t="s">
        <v>378</v>
      </c>
      <c r="C331" s="47">
        <v>1</v>
      </c>
      <c r="D331" s="25" t="s">
        <v>587</v>
      </c>
      <c r="E331" s="48"/>
      <c r="F331" s="48"/>
      <c r="G331" s="49"/>
      <c r="H331" s="48"/>
      <c r="I331" s="48"/>
      <c r="J331" s="48"/>
    </row>
    <row r="332" spans="1:10" x14ac:dyDescent="0.2">
      <c r="A332" s="19">
        <v>331</v>
      </c>
      <c r="B332" s="20" t="s">
        <v>121</v>
      </c>
      <c r="C332" s="47">
        <v>1</v>
      </c>
      <c r="D332" s="25" t="s">
        <v>587</v>
      </c>
      <c r="E332" s="48"/>
      <c r="F332" s="48"/>
      <c r="G332" s="49"/>
      <c r="H332" s="48"/>
      <c r="I332" s="48"/>
      <c r="J332" s="48"/>
    </row>
    <row r="333" spans="1:10" x14ac:dyDescent="0.2">
      <c r="A333" s="19">
        <v>332</v>
      </c>
      <c r="B333" s="20" t="s">
        <v>348</v>
      </c>
      <c r="C333" s="47">
        <v>45</v>
      </c>
      <c r="D333" s="25" t="s">
        <v>229</v>
      </c>
      <c r="E333" s="48"/>
      <c r="F333" s="48"/>
      <c r="G333" s="49"/>
      <c r="H333" s="48"/>
      <c r="I333" s="48"/>
      <c r="J333" s="48"/>
    </row>
    <row r="334" spans="1:10" ht="25.5" x14ac:dyDescent="0.2">
      <c r="A334" s="19">
        <v>333</v>
      </c>
      <c r="B334" s="20" t="s">
        <v>531</v>
      </c>
      <c r="C334" s="47">
        <v>3</v>
      </c>
      <c r="D334" s="25" t="s">
        <v>587</v>
      </c>
      <c r="E334" s="48"/>
      <c r="F334" s="48"/>
      <c r="G334" s="49"/>
      <c r="H334" s="48"/>
      <c r="I334" s="48"/>
      <c r="J334" s="48"/>
    </row>
    <row r="335" spans="1:10" ht="25.5" x14ac:dyDescent="0.2">
      <c r="A335" s="19">
        <v>334</v>
      </c>
      <c r="B335" s="20" t="s">
        <v>169</v>
      </c>
      <c r="C335" s="47">
        <v>11</v>
      </c>
      <c r="D335" s="25" t="s">
        <v>587</v>
      </c>
      <c r="E335" s="48"/>
      <c r="F335" s="48"/>
      <c r="G335" s="49"/>
      <c r="H335" s="48"/>
      <c r="I335" s="48"/>
      <c r="J335" s="48"/>
    </row>
    <row r="336" spans="1:10" ht="25.5" x14ac:dyDescent="0.2">
      <c r="A336" s="19">
        <v>335</v>
      </c>
      <c r="B336" s="20" t="s">
        <v>170</v>
      </c>
      <c r="C336" s="47">
        <v>2</v>
      </c>
      <c r="D336" s="25" t="s">
        <v>587</v>
      </c>
      <c r="E336" s="48"/>
      <c r="F336" s="48"/>
      <c r="G336" s="49"/>
      <c r="H336" s="48"/>
      <c r="I336" s="48"/>
      <c r="J336" s="48"/>
    </row>
    <row r="337" spans="1:10" ht="25.5" x14ac:dyDescent="0.2">
      <c r="A337" s="19">
        <v>336</v>
      </c>
      <c r="B337" s="20" t="s">
        <v>461</v>
      </c>
      <c r="C337" s="47">
        <v>50</v>
      </c>
      <c r="D337" s="25" t="s">
        <v>229</v>
      </c>
      <c r="E337" s="48"/>
      <c r="F337" s="48"/>
      <c r="G337" s="49"/>
      <c r="H337" s="48"/>
      <c r="I337" s="48"/>
      <c r="J337" s="48"/>
    </row>
    <row r="338" spans="1:10" ht="25.5" x14ac:dyDescent="0.2">
      <c r="A338" s="19">
        <v>337</v>
      </c>
      <c r="B338" s="20" t="s">
        <v>298</v>
      </c>
      <c r="C338" s="47">
        <v>4</v>
      </c>
      <c r="D338" s="25" t="s">
        <v>587</v>
      </c>
      <c r="E338" s="48"/>
      <c r="F338" s="48"/>
      <c r="G338" s="49"/>
      <c r="H338" s="48"/>
      <c r="I338" s="48"/>
      <c r="J338" s="48"/>
    </row>
    <row r="339" spans="1:10" ht="25.5" x14ac:dyDescent="0.2">
      <c r="A339" s="19">
        <v>338</v>
      </c>
      <c r="B339" s="20" t="s">
        <v>145</v>
      </c>
      <c r="C339" s="47">
        <v>6</v>
      </c>
      <c r="D339" s="25" t="s">
        <v>587</v>
      </c>
      <c r="E339" s="48"/>
      <c r="F339" s="48"/>
      <c r="G339" s="49"/>
      <c r="H339" s="48"/>
      <c r="I339" s="48"/>
      <c r="J339" s="48"/>
    </row>
    <row r="340" spans="1:10" ht="25.5" x14ac:dyDescent="0.2">
      <c r="A340" s="19">
        <v>339</v>
      </c>
      <c r="B340" s="20" t="s">
        <v>297</v>
      </c>
      <c r="C340" s="47">
        <v>3</v>
      </c>
      <c r="D340" s="25" t="s">
        <v>587</v>
      </c>
      <c r="E340" s="48"/>
      <c r="F340" s="48"/>
      <c r="G340" s="49"/>
      <c r="H340" s="48"/>
      <c r="I340" s="48"/>
      <c r="J340" s="48"/>
    </row>
    <row r="341" spans="1:10" ht="25.5" x14ac:dyDescent="0.2">
      <c r="A341" s="19">
        <v>340</v>
      </c>
      <c r="B341" s="20" t="s">
        <v>144</v>
      </c>
      <c r="C341" s="47">
        <v>6</v>
      </c>
      <c r="D341" s="25" t="s">
        <v>587</v>
      </c>
      <c r="E341" s="48"/>
      <c r="F341" s="48"/>
      <c r="G341" s="49"/>
      <c r="H341" s="48"/>
      <c r="I341" s="48"/>
      <c r="J341" s="48"/>
    </row>
    <row r="342" spans="1:10" ht="25.5" x14ac:dyDescent="0.2">
      <c r="A342" s="19">
        <v>341</v>
      </c>
      <c r="B342" s="20" t="s">
        <v>390</v>
      </c>
      <c r="C342" s="47">
        <v>5</v>
      </c>
      <c r="D342" s="25" t="s">
        <v>587</v>
      </c>
      <c r="E342" s="48"/>
      <c r="F342" s="48"/>
      <c r="G342" s="49"/>
      <c r="H342" s="48"/>
      <c r="I342" s="48"/>
      <c r="J342" s="48"/>
    </row>
    <row r="343" spans="1:10" ht="25.5" x14ac:dyDescent="0.2">
      <c r="A343" s="19">
        <v>342</v>
      </c>
      <c r="B343" s="20" t="s">
        <v>146</v>
      </c>
      <c r="C343" s="47">
        <v>4</v>
      </c>
      <c r="D343" s="25" t="s">
        <v>587</v>
      </c>
      <c r="E343" s="48"/>
      <c r="F343" s="48"/>
      <c r="G343" s="49"/>
      <c r="H343" s="48"/>
      <c r="I343" s="48"/>
      <c r="J343" s="48"/>
    </row>
    <row r="344" spans="1:10" ht="25.5" x14ac:dyDescent="0.2">
      <c r="A344" s="19">
        <v>343</v>
      </c>
      <c r="B344" s="20" t="s">
        <v>668</v>
      </c>
      <c r="C344" s="47">
        <v>75</v>
      </c>
      <c r="D344" s="25" t="s">
        <v>229</v>
      </c>
      <c r="E344" s="48"/>
      <c r="F344" s="48"/>
      <c r="G344" s="49"/>
      <c r="H344" s="48"/>
      <c r="I344" s="48"/>
      <c r="J344" s="48"/>
    </row>
    <row r="345" spans="1:10" ht="25.5" x14ac:dyDescent="0.2">
      <c r="A345" s="19">
        <v>344</v>
      </c>
      <c r="B345" s="20" t="s">
        <v>669</v>
      </c>
      <c r="C345" s="47">
        <v>80</v>
      </c>
      <c r="D345" s="25" t="s">
        <v>229</v>
      </c>
      <c r="E345" s="48"/>
      <c r="F345" s="48"/>
      <c r="G345" s="49"/>
      <c r="H345" s="48"/>
      <c r="I345" s="48"/>
      <c r="J345" s="48"/>
    </row>
    <row r="346" spans="1:10" ht="25.5" x14ac:dyDescent="0.2">
      <c r="A346" s="19">
        <v>345</v>
      </c>
      <c r="B346" s="20" t="s">
        <v>670</v>
      </c>
      <c r="C346" s="47">
        <v>43</v>
      </c>
      <c r="D346" s="25" t="s">
        <v>229</v>
      </c>
      <c r="E346" s="48"/>
      <c r="F346" s="48"/>
      <c r="G346" s="49"/>
      <c r="H346" s="48"/>
      <c r="I346" s="48"/>
      <c r="J346" s="48"/>
    </row>
    <row r="347" spans="1:10" ht="25.5" x14ac:dyDescent="0.2">
      <c r="A347" s="19">
        <v>346</v>
      </c>
      <c r="B347" s="20" t="s">
        <v>192</v>
      </c>
      <c r="C347" s="47">
        <v>113</v>
      </c>
      <c r="D347" s="25" t="s">
        <v>229</v>
      </c>
      <c r="E347" s="48"/>
      <c r="F347" s="48"/>
      <c r="G347" s="49"/>
      <c r="H347" s="48"/>
      <c r="I347" s="48"/>
      <c r="J347" s="48"/>
    </row>
    <row r="348" spans="1:10" ht="25.5" x14ac:dyDescent="0.2">
      <c r="A348" s="19">
        <v>347</v>
      </c>
      <c r="B348" s="20" t="s">
        <v>644</v>
      </c>
      <c r="C348" s="47">
        <v>50</v>
      </c>
      <c r="D348" s="25" t="s">
        <v>229</v>
      </c>
      <c r="E348" s="48"/>
      <c r="F348" s="48"/>
      <c r="G348" s="49"/>
      <c r="H348" s="48"/>
      <c r="I348" s="48"/>
      <c r="J348" s="48"/>
    </row>
    <row r="349" spans="1:10" ht="25.5" x14ac:dyDescent="0.2">
      <c r="A349" s="19">
        <v>348</v>
      </c>
      <c r="B349" s="20" t="s">
        <v>165</v>
      </c>
      <c r="C349" s="47">
        <v>3</v>
      </c>
      <c r="D349" s="25" t="s">
        <v>587</v>
      </c>
      <c r="E349" s="48"/>
      <c r="F349" s="48"/>
      <c r="G349" s="49"/>
      <c r="H349" s="48"/>
      <c r="I349" s="48"/>
      <c r="J349" s="48"/>
    </row>
    <row r="350" spans="1:10" ht="12.75" customHeight="1" x14ac:dyDescent="0.2">
      <c r="A350" s="19">
        <v>349</v>
      </c>
      <c r="B350" s="20" t="s">
        <v>440</v>
      </c>
      <c r="C350" s="47">
        <v>100</v>
      </c>
      <c r="D350" s="25" t="s">
        <v>229</v>
      </c>
      <c r="E350" s="48"/>
      <c r="F350" s="48"/>
      <c r="G350" s="49"/>
      <c r="H350" s="48"/>
      <c r="I350" s="48"/>
      <c r="J350" s="48"/>
    </row>
    <row r="351" spans="1:10" x14ac:dyDescent="0.2">
      <c r="A351" s="19">
        <v>350</v>
      </c>
      <c r="B351" s="20" t="s">
        <v>166</v>
      </c>
      <c r="C351" s="47">
        <v>2</v>
      </c>
      <c r="D351" s="25" t="s">
        <v>587</v>
      </c>
      <c r="E351" s="48"/>
      <c r="F351" s="48"/>
      <c r="G351" s="49"/>
      <c r="H351" s="48"/>
      <c r="I351" s="48"/>
      <c r="J351" s="48"/>
    </row>
    <row r="352" spans="1:10" ht="12.75" customHeight="1" x14ac:dyDescent="0.2">
      <c r="A352" s="19">
        <v>351</v>
      </c>
      <c r="B352" s="20" t="s">
        <v>383</v>
      </c>
      <c r="C352" s="47">
        <v>2</v>
      </c>
      <c r="D352" s="25" t="s">
        <v>587</v>
      </c>
      <c r="E352" s="48"/>
      <c r="F352" s="48"/>
      <c r="G352" s="49"/>
      <c r="H352" s="48"/>
      <c r="I352" s="48"/>
      <c r="J352" s="48"/>
    </row>
    <row r="353" spans="1:10" ht="25.5" x14ac:dyDescent="0.2">
      <c r="A353" s="19">
        <v>352</v>
      </c>
      <c r="B353" s="20" t="s">
        <v>386</v>
      </c>
      <c r="C353" s="47">
        <v>1</v>
      </c>
      <c r="D353" s="25" t="s">
        <v>587</v>
      </c>
      <c r="E353" s="48"/>
      <c r="F353" s="48"/>
      <c r="G353" s="49"/>
      <c r="H353" s="48"/>
      <c r="I353" s="48"/>
      <c r="J353" s="48"/>
    </row>
    <row r="354" spans="1:10" ht="25.5" x14ac:dyDescent="0.2">
      <c r="A354" s="19">
        <v>353</v>
      </c>
      <c r="B354" s="20" t="s">
        <v>171</v>
      </c>
      <c r="C354" s="47">
        <v>8</v>
      </c>
      <c r="D354" s="25" t="s">
        <v>587</v>
      </c>
      <c r="E354" s="48"/>
      <c r="F354" s="48"/>
      <c r="G354" s="49"/>
      <c r="H354" s="48"/>
      <c r="I354" s="48"/>
      <c r="J354" s="48"/>
    </row>
    <row r="355" spans="1:10" ht="25.5" customHeight="1" x14ac:dyDescent="0.2">
      <c r="A355" s="19">
        <v>354</v>
      </c>
      <c r="B355" s="20" t="s">
        <v>196</v>
      </c>
      <c r="C355" s="47">
        <v>6</v>
      </c>
      <c r="D355" s="25" t="s">
        <v>587</v>
      </c>
      <c r="E355" s="48"/>
      <c r="F355" s="48"/>
      <c r="G355" s="49"/>
      <c r="H355" s="48"/>
      <c r="I355" s="48"/>
      <c r="J355" s="48"/>
    </row>
    <row r="356" spans="1:10" ht="26.25" customHeight="1" x14ac:dyDescent="0.2">
      <c r="A356" s="19">
        <v>355</v>
      </c>
      <c r="B356" s="20" t="s">
        <v>197</v>
      </c>
      <c r="C356" s="47">
        <v>4</v>
      </c>
      <c r="D356" s="25" t="s">
        <v>587</v>
      </c>
      <c r="E356" s="48"/>
      <c r="F356" s="48"/>
      <c r="G356" s="49"/>
      <c r="H356" s="48"/>
      <c r="I356" s="48"/>
      <c r="J356" s="48"/>
    </row>
    <row r="357" spans="1:10" ht="30" customHeight="1" x14ac:dyDescent="0.2">
      <c r="A357" s="19">
        <v>356</v>
      </c>
      <c r="B357" s="20" t="s">
        <v>172</v>
      </c>
      <c r="C357" s="47">
        <v>1</v>
      </c>
      <c r="D357" s="25" t="s">
        <v>587</v>
      </c>
      <c r="E357" s="48"/>
      <c r="F357" s="48"/>
      <c r="G357" s="49"/>
      <c r="H357" s="48"/>
      <c r="I357" s="48"/>
      <c r="J357" s="48"/>
    </row>
    <row r="358" spans="1:10" x14ac:dyDescent="0.2">
      <c r="A358" s="19">
        <v>357</v>
      </c>
      <c r="B358" s="20" t="s">
        <v>72</v>
      </c>
      <c r="C358" s="47">
        <v>3</v>
      </c>
      <c r="D358" s="25" t="s">
        <v>587</v>
      </c>
      <c r="E358" s="48"/>
      <c r="F358" s="48"/>
      <c r="G358" s="49"/>
      <c r="H358" s="48"/>
      <c r="I358" s="48"/>
      <c r="J358" s="48"/>
    </row>
    <row r="359" spans="1:10" x14ac:dyDescent="0.2">
      <c r="A359" s="19">
        <v>358</v>
      </c>
      <c r="B359" s="20" t="s">
        <v>73</v>
      </c>
      <c r="C359" s="47">
        <v>22</v>
      </c>
      <c r="D359" s="25" t="s">
        <v>587</v>
      </c>
      <c r="E359" s="48"/>
      <c r="F359" s="48"/>
      <c r="G359" s="49"/>
      <c r="H359" s="48"/>
      <c r="I359" s="48"/>
      <c r="J359" s="48"/>
    </row>
    <row r="360" spans="1:10" x14ac:dyDescent="0.2">
      <c r="A360" s="19">
        <v>359</v>
      </c>
      <c r="B360" s="20" t="s">
        <v>74</v>
      </c>
      <c r="C360" s="47">
        <v>11</v>
      </c>
      <c r="D360" s="25" t="s">
        <v>587</v>
      </c>
      <c r="E360" s="48"/>
      <c r="F360" s="48"/>
      <c r="G360" s="49"/>
      <c r="H360" s="48"/>
      <c r="I360" s="48"/>
      <c r="J360" s="48"/>
    </row>
    <row r="361" spans="1:10" x14ac:dyDescent="0.2">
      <c r="A361" s="19">
        <v>360</v>
      </c>
      <c r="B361" s="20" t="s">
        <v>75</v>
      </c>
      <c r="C361" s="47">
        <v>19</v>
      </c>
      <c r="D361" s="25" t="s">
        <v>587</v>
      </c>
      <c r="E361" s="48"/>
      <c r="F361" s="48"/>
      <c r="G361" s="49"/>
      <c r="H361" s="48"/>
      <c r="I361" s="48"/>
      <c r="J361" s="48"/>
    </row>
    <row r="362" spans="1:10" x14ac:dyDescent="0.2">
      <c r="A362" s="19">
        <v>361</v>
      </c>
      <c r="B362" s="20" t="s">
        <v>76</v>
      </c>
      <c r="C362" s="47">
        <v>31</v>
      </c>
      <c r="D362" s="25" t="s">
        <v>587</v>
      </c>
      <c r="E362" s="48"/>
      <c r="F362" s="48"/>
      <c r="G362" s="49"/>
      <c r="H362" s="48"/>
      <c r="I362" s="48"/>
      <c r="J362" s="48"/>
    </row>
    <row r="363" spans="1:10" x14ac:dyDescent="0.2">
      <c r="A363" s="19">
        <v>362</v>
      </c>
      <c r="B363" s="20" t="s">
        <v>77</v>
      </c>
      <c r="C363" s="47">
        <v>5</v>
      </c>
      <c r="D363" s="25" t="s">
        <v>587</v>
      </c>
      <c r="E363" s="48"/>
      <c r="F363" s="48"/>
      <c r="G363" s="49"/>
      <c r="H363" s="48"/>
      <c r="I363" s="48"/>
      <c r="J363" s="48"/>
    </row>
    <row r="364" spans="1:10" ht="25.5" x14ac:dyDescent="0.2">
      <c r="A364" s="19">
        <v>363</v>
      </c>
      <c r="B364" s="20" t="s">
        <v>399</v>
      </c>
      <c r="C364" s="47">
        <v>6</v>
      </c>
      <c r="D364" s="25" t="s">
        <v>587</v>
      </c>
      <c r="E364" s="48"/>
      <c r="F364" s="48"/>
      <c r="G364" s="49"/>
      <c r="H364" s="48"/>
      <c r="I364" s="48"/>
      <c r="J364" s="48"/>
    </row>
    <row r="365" spans="1:10" ht="12.75" customHeight="1" x14ac:dyDescent="0.2">
      <c r="A365" s="19">
        <v>364</v>
      </c>
      <c r="B365" s="20" t="s">
        <v>451</v>
      </c>
      <c r="C365" s="47">
        <v>1</v>
      </c>
      <c r="D365" s="25" t="s">
        <v>587</v>
      </c>
      <c r="E365" s="48"/>
      <c r="F365" s="48"/>
      <c r="G365" s="49"/>
      <c r="H365" s="48"/>
      <c r="I365" s="48"/>
      <c r="J365" s="48"/>
    </row>
    <row r="366" spans="1:10" ht="25.5" x14ac:dyDescent="0.2">
      <c r="A366" s="19">
        <v>365</v>
      </c>
      <c r="B366" s="20" t="s">
        <v>174</v>
      </c>
      <c r="C366" s="47">
        <v>13</v>
      </c>
      <c r="D366" s="25" t="s">
        <v>587</v>
      </c>
      <c r="E366" s="48"/>
      <c r="F366" s="48"/>
      <c r="G366" s="49"/>
      <c r="H366" s="48"/>
      <c r="I366" s="48"/>
      <c r="J366" s="48"/>
    </row>
    <row r="367" spans="1:10" ht="25.5" x14ac:dyDescent="0.2">
      <c r="A367" s="19">
        <v>366</v>
      </c>
      <c r="B367" s="20" t="s">
        <v>671</v>
      </c>
      <c r="C367" s="47">
        <v>3</v>
      </c>
      <c r="D367" s="25" t="s">
        <v>587</v>
      </c>
      <c r="E367" s="48"/>
      <c r="F367" s="48"/>
      <c r="G367" s="49"/>
      <c r="H367" s="48"/>
      <c r="I367" s="48"/>
      <c r="J367" s="48"/>
    </row>
    <row r="368" spans="1:10" ht="25.5" x14ac:dyDescent="0.2">
      <c r="A368" s="19">
        <v>367</v>
      </c>
      <c r="B368" s="20" t="s">
        <v>673</v>
      </c>
      <c r="C368" s="47">
        <v>4</v>
      </c>
      <c r="D368" s="25" t="s">
        <v>587</v>
      </c>
      <c r="E368" s="48"/>
      <c r="F368" s="48"/>
      <c r="G368" s="49"/>
      <c r="H368" s="48"/>
      <c r="I368" s="48"/>
      <c r="J368" s="48"/>
    </row>
    <row r="369" spans="1:10" ht="25.5" x14ac:dyDescent="0.2">
      <c r="A369" s="19">
        <v>368</v>
      </c>
      <c r="B369" s="20" t="s">
        <v>672</v>
      </c>
      <c r="C369" s="47">
        <v>1</v>
      </c>
      <c r="D369" s="25" t="s">
        <v>587</v>
      </c>
      <c r="E369" s="48"/>
      <c r="F369" s="48"/>
      <c r="G369" s="49"/>
      <c r="H369" s="48"/>
      <c r="I369" s="48"/>
      <c r="J369" s="48"/>
    </row>
    <row r="370" spans="1:10" ht="25.5" x14ac:dyDescent="0.2">
      <c r="A370" s="19">
        <v>369</v>
      </c>
      <c r="B370" s="20" t="s">
        <v>465</v>
      </c>
      <c r="C370" s="47">
        <v>5</v>
      </c>
      <c r="D370" s="25" t="s">
        <v>587</v>
      </c>
      <c r="E370" s="48"/>
      <c r="F370" s="48"/>
      <c r="G370" s="49"/>
      <c r="H370" s="48"/>
      <c r="I370" s="48"/>
      <c r="J370" s="48"/>
    </row>
    <row r="371" spans="1:10" ht="25.5" x14ac:dyDescent="0.2">
      <c r="A371" s="19">
        <v>370</v>
      </c>
      <c r="B371" s="20" t="s">
        <v>455</v>
      </c>
      <c r="C371" s="47">
        <v>15</v>
      </c>
      <c r="D371" s="25" t="s">
        <v>229</v>
      </c>
      <c r="E371" s="48"/>
      <c r="F371" s="48"/>
      <c r="G371" s="49"/>
      <c r="H371" s="48"/>
      <c r="I371" s="48"/>
      <c r="J371" s="48"/>
    </row>
    <row r="372" spans="1:10" ht="25.5" x14ac:dyDescent="0.2">
      <c r="A372" s="19">
        <v>371</v>
      </c>
      <c r="B372" s="20" t="s">
        <v>456</v>
      </c>
      <c r="C372" s="47">
        <v>8</v>
      </c>
      <c r="D372" s="25" t="s">
        <v>229</v>
      </c>
      <c r="E372" s="48"/>
      <c r="F372" s="48"/>
      <c r="G372" s="49"/>
      <c r="H372" s="48"/>
      <c r="I372" s="48"/>
      <c r="J372" s="48"/>
    </row>
    <row r="373" spans="1:10" ht="25.5" x14ac:dyDescent="0.2">
      <c r="A373" s="19">
        <v>372</v>
      </c>
      <c r="B373" s="20" t="s">
        <v>423</v>
      </c>
      <c r="C373" s="47">
        <v>5</v>
      </c>
      <c r="D373" s="25" t="s">
        <v>229</v>
      </c>
      <c r="E373" s="48"/>
      <c r="F373" s="48"/>
      <c r="G373" s="49"/>
      <c r="H373" s="48"/>
      <c r="I373" s="48"/>
      <c r="J373" s="48"/>
    </row>
    <row r="374" spans="1:10" x14ac:dyDescent="0.2">
      <c r="A374" s="19">
        <v>373</v>
      </c>
      <c r="B374" s="20" t="s">
        <v>17</v>
      </c>
      <c r="C374" s="47">
        <v>10</v>
      </c>
      <c r="D374" s="25" t="s">
        <v>229</v>
      </c>
      <c r="E374" s="48"/>
      <c r="F374" s="48"/>
      <c r="G374" s="49"/>
      <c r="H374" s="48"/>
      <c r="I374" s="48"/>
      <c r="J374" s="48"/>
    </row>
    <row r="375" spans="1:10" x14ac:dyDescent="0.2">
      <c r="A375" s="19">
        <v>374</v>
      </c>
      <c r="B375" s="20" t="s">
        <v>431</v>
      </c>
      <c r="C375" s="47">
        <v>5</v>
      </c>
      <c r="D375" s="25" t="s">
        <v>229</v>
      </c>
      <c r="E375" s="48"/>
      <c r="F375" s="48"/>
      <c r="G375" s="49"/>
      <c r="H375" s="48"/>
      <c r="I375" s="48"/>
      <c r="J375" s="48"/>
    </row>
    <row r="376" spans="1:10" x14ac:dyDescent="0.2">
      <c r="A376" s="19">
        <v>375</v>
      </c>
      <c r="B376" s="20" t="s">
        <v>496</v>
      </c>
      <c r="C376" s="47">
        <v>15</v>
      </c>
      <c r="D376" s="25" t="s">
        <v>229</v>
      </c>
      <c r="E376" s="48"/>
      <c r="F376" s="48"/>
      <c r="G376" s="49"/>
      <c r="H376" s="48"/>
      <c r="I376" s="48"/>
      <c r="J376" s="48"/>
    </row>
    <row r="377" spans="1:10" x14ac:dyDescent="0.2">
      <c r="A377" s="19">
        <v>376</v>
      </c>
      <c r="B377" s="20" t="s">
        <v>305</v>
      </c>
      <c r="C377" s="47">
        <v>13</v>
      </c>
      <c r="D377" s="25" t="s">
        <v>229</v>
      </c>
      <c r="E377" s="48"/>
      <c r="F377" s="48"/>
      <c r="G377" s="49"/>
      <c r="H377" s="48"/>
      <c r="I377" s="48"/>
      <c r="J377" s="48"/>
    </row>
    <row r="378" spans="1:10" x14ac:dyDescent="0.2">
      <c r="A378" s="19">
        <v>377</v>
      </c>
      <c r="B378" s="20" t="s">
        <v>441</v>
      </c>
      <c r="C378" s="47">
        <v>30</v>
      </c>
      <c r="D378" s="25" t="s">
        <v>229</v>
      </c>
      <c r="E378" s="48"/>
      <c r="F378" s="48"/>
      <c r="G378" s="49"/>
      <c r="H378" s="48"/>
      <c r="I378" s="48"/>
      <c r="J378" s="48"/>
    </row>
    <row r="379" spans="1:10" x14ac:dyDescent="0.2">
      <c r="A379" s="19">
        <v>378</v>
      </c>
      <c r="B379" s="20" t="s">
        <v>304</v>
      </c>
      <c r="C379" s="47">
        <v>5</v>
      </c>
      <c r="D379" s="25" t="s">
        <v>229</v>
      </c>
      <c r="E379" s="48"/>
      <c r="F379" s="48"/>
      <c r="G379" s="49"/>
      <c r="H379" s="48"/>
      <c r="I379" s="48"/>
      <c r="J379" s="48"/>
    </row>
    <row r="380" spans="1:10" x14ac:dyDescent="0.2">
      <c r="A380" s="19">
        <v>379</v>
      </c>
      <c r="B380" s="20" t="s">
        <v>411</v>
      </c>
      <c r="C380" s="47">
        <v>18</v>
      </c>
      <c r="D380" s="25" t="s">
        <v>229</v>
      </c>
      <c r="E380" s="48"/>
      <c r="F380" s="48"/>
      <c r="G380" s="49"/>
      <c r="H380" s="48"/>
      <c r="I380" s="48"/>
      <c r="J380" s="48"/>
    </row>
    <row r="381" spans="1:10" x14ac:dyDescent="0.2">
      <c r="A381" s="19">
        <v>380</v>
      </c>
      <c r="B381" s="20" t="s">
        <v>275</v>
      </c>
      <c r="C381" s="47">
        <v>5</v>
      </c>
      <c r="D381" s="25" t="s">
        <v>229</v>
      </c>
      <c r="E381" s="48"/>
      <c r="F381" s="48"/>
      <c r="G381" s="49"/>
      <c r="H381" s="48"/>
      <c r="I381" s="48"/>
      <c r="J381" s="48"/>
    </row>
    <row r="382" spans="1:10" ht="12.75" customHeight="1" x14ac:dyDescent="0.2">
      <c r="A382" s="19">
        <v>381</v>
      </c>
      <c r="B382" s="20" t="s">
        <v>274</v>
      </c>
      <c r="C382" s="47">
        <v>5</v>
      </c>
      <c r="D382" s="25" t="s">
        <v>229</v>
      </c>
      <c r="E382" s="48"/>
      <c r="F382" s="48"/>
      <c r="G382" s="49"/>
      <c r="H382" s="48"/>
      <c r="I382" s="48"/>
      <c r="J382" s="48"/>
    </row>
    <row r="383" spans="1:10" ht="51" x14ac:dyDescent="0.2">
      <c r="A383" s="19">
        <v>382</v>
      </c>
      <c r="B383" s="20" t="s">
        <v>404</v>
      </c>
      <c r="C383" s="47">
        <v>50</v>
      </c>
      <c r="D383" s="25" t="s">
        <v>229</v>
      </c>
      <c r="E383" s="48"/>
      <c r="F383" s="48"/>
      <c r="G383" s="49"/>
      <c r="H383" s="48"/>
      <c r="I383" s="48"/>
      <c r="J383" s="48"/>
    </row>
    <row r="384" spans="1:10" ht="25.5" x14ac:dyDescent="0.2">
      <c r="A384" s="19">
        <v>383</v>
      </c>
      <c r="B384" s="20" t="s">
        <v>526</v>
      </c>
      <c r="C384" s="47">
        <v>20</v>
      </c>
      <c r="D384" s="25" t="s">
        <v>229</v>
      </c>
      <c r="E384" s="48"/>
      <c r="F384" s="48"/>
      <c r="G384" s="49"/>
      <c r="H384" s="48"/>
      <c r="I384" s="48"/>
      <c r="J384" s="48"/>
    </row>
    <row r="385" spans="1:10" x14ac:dyDescent="0.2">
      <c r="A385" s="19">
        <v>384</v>
      </c>
      <c r="B385" s="20" t="s">
        <v>649</v>
      </c>
      <c r="C385" s="47">
        <v>5</v>
      </c>
      <c r="D385" s="25" t="s">
        <v>229</v>
      </c>
      <c r="E385" s="48"/>
      <c r="F385" s="48"/>
      <c r="G385" s="49"/>
      <c r="H385" s="48"/>
      <c r="I385" s="48"/>
      <c r="J385" s="48"/>
    </row>
    <row r="386" spans="1:10" ht="12.75" customHeight="1" x14ac:dyDescent="0.2">
      <c r="A386" s="19">
        <v>385</v>
      </c>
      <c r="B386" s="20" t="s">
        <v>537</v>
      </c>
      <c r="C386" s="47">
        <v>5</v>
      </c>
      <c r="D386" s="25" t="s">
        <v>229</v>
      </c>
      <c r="E386" s="48"/>
      <c r="F386" s="48"/>
      <c r="G386" s="49"/>
      <c r="H386" s="48"/>
      <c r="I386" s="48"/>
      <c r="J386" s="48"/>
    </row>
    <row r="387" spans="1:10" ht="25.5" x14ac:dyDescent="0.2">
      <c r="A387" s="19">
        <v>386</v>
      </c>
      <c r="B387" s="20" t="s">
        <v>539</v>
      </c>
      <c r="C387" s="47">
        <v>5</v>
      </c>
      <c r="D387" s="25" t="s">
        <v>229</v>
      </c>
      <c r="E387" s="48"/>
      <c r="F387" s="48"/>
      <c r="G387" s="49"/>
      <c r="H387" s="48"/>
      <c r="I387" s="48"/>
      <c r="J387" s="48"/>
    </row>
    <row r="388" spans="1:10" ht="25.5" customHeight="1" x14ac:dyDescent="0.2">
      <c r="A388" s="19">
        <v>387</v>
      </c>
      <c r="B388" s="20" t="s">
        <v>631</v>
      </c>
      <c r="C388" s="47">
        <v>50</v>
      </c>
      <c r="D388" s="25" t="s">
        <v>229</v>
      </c>
      <c r="E388" s="48"/>
      <c r="F388" s="48"/>
      <c r="G388" s="49"/>
      <c r="H388" s="48"/>
      <c r="I388" s="48"/>
      <c r="J388" s="48"/>
    </row>
    <row r="389" spans="1:10" ht="25.5" x14ac:dyDescent="0.2">
      <c r="A389" s="19">
        <v>388</v>
      </c>
      <c r="B389" s="20" t="s">
        <v>507</v>
      </c>
      <c r="C389" s="47">
        <v>10</v>
      </c>
      <c r="D389" s="25" t="s">
        <v>229</v>
      </c>
      <c r="E389" s="48"/>
      <c r="F389" s="48"/>
      <c r="G389" s="49"/>
      <c r="H389" s="48"/>
      <c r="I389" s="48"/>
      <c r="J389" s="48"/>
    </row>
    <row r="390" spans="1:10" ht="25.5" x14ac:dyDescent="0.2">
      <c r="A390" s="19">
        <v>389</v>
      </c>
      <c r="B390" s="20" t="s">
        <v>459</v>
      </c>
      <c r="C390" s="47">
        <v>5</v>
      </c>
      <c r="D390" s="25" t="s">
        <v>229</v>
      </c>
      <c r="E390" s="48"/>
      <c r="F390" s="48"/>
      <c r="G390" s="49"/>
      <c r="H390" s="48"/>
      <c r="I390" s="48"/>
      <c r="J390" s="48"/>
    </row>
    <row r="391" spans="1:10" ht="25.5" customHeight="1" x14ac:dyDescent="0.2">
      <c r="A391" s="19">
        <v>390</v>
      </c>
      <c r="B391" s="20" t="s">
        <v>460</v>
      </c>
      <c r="C391" s="47">
        <v>15</v>
      </c>
      <c r="D391" s="25" t="s">
        <v>229</v>
      </c>
      <c r="E391" s="48"/>
      <c r="F391" s="48"/>
      <c r="G391" s="49"/>
      <c r="H391" s="48"/>
      <c r="I391" s="48"/>
      <c r="J391" s="48"/>
    </row>
    <row r="392" spans="1:10" ht="25.5" x14ac:dyDescent="0.2">
      <c r="A392" s="19">
        <v>391</v>
      </c>
      <c r="B392" s="20" t="s">
        <v>332</v>
      </c>
      <c r="C392" s="47">
        <v>20</v>
      </c>
      <c r="D392" s="25" t="s">
        <v>229</v>
      </c>
      <c r="E392" s="48"/>
      <c r="F392" s="48"/>
      <c r="G392" s="49"/>
      <c r="H392" s="48"/>
      <c r="I392" s="48"/>
      <c r="J392" s="48"/>
    </row>
    <row r="393" spans="1:10" x14ac:dyDescent="0.2">
      <c r="A393" s="19">
        <v>392</v>
      </c>
      <c r="B393" s="20" t="s">
        <v>497</v>
      </c>
      <c r="C393" s="47">
        <v>5</v>
      </c>
      <c r="D393" s="25" t="s">
        <v>229</v>
      </c>
      <c r="E393" s="48"/>
      <c r="F393" s="48"/>
      <c r="G393" s="49"/>
      <c r="H393" s="48"/>
      <c r="I393" s="48"/>
      <c r="J393" s="48"/>
    </row>
    <row r="394" spans="1:10" ht="25.5" x14ac:dyDescent="0.2">
      <c r="A394" s="19">
        <v>393</v>
      </c>
      <c r="B394" s="20" t="s">
        <v>345</v>
      </c>
      <c r="C394" s="47">
        <v>15</v>
      </c>
      <c r="D394" s="25" t="s">
        <v>229</v>
      </c>
      <c r="E394" s="48"/>
      <c r="F394" s="48"/>
      <c r="G394" s="49"/>
      <c r="H394" s="48"/>
      <c r="I394" s="48"/>
      <c r="J394" s="48"/>
    </row>
    <row r="395" spans="1:10" x14ac:dyDescent="0.2">
      <c r="A395" s="19">
        <v>394</v>
      </c>
      <c r="B395" s="20" t="s">
        <v>317</v>
      </c>
      <c r="C395" s="47">
        <v>30</v>
      </c>
      <c r="D395" s="25" t="s">
        <v>229</v>
      </c>
      <c r="E395" s="48"/>
      <c r="F395" s="48"/>
      <c r="G395" s="49"/>
      <c r="H395" s="48"/>
      <c r="I395" s="48"/>
      <c r="J395" s="48"/>
    </row>
    <row r="396" spans="1:10" ht="25.5" x14ac:dyDescent="0.2">
      <c r="A396" s="19">
        <v>395</v>
      </c>
      <c r="B396" s="20" t="s">
        <v>342</v>
      </c>
      <c r="C396" s="47">
        <v>15</v>
      </c>
      <c r="D396" s="25" t="s">
        <v>229</v>
      </c>
      <c r="E396" s="48"/>
      <c r="F396" s="48"/>
      <c r="G396" s="49"/>
      <c r="H396" s="48"/>
      <c r="I396" s="48"/>
      <c r="J396" s="48"/>
    </row>
    <row r="397" spans="1:10" x14ac:dyDescent="0.2">
      <c r="A397" s="19">
        <v>396</v>
      </c>
      <c r="B397" s="20" t="s">
        <v>216</v>
      </c>
      <c r="C397" s="47">
        <v>290</v>
      </c>
      <c r="D397" s="25" t="s">
        <v>229</v>
      </c>
      <c r="E397" s="48"/>
      <c r="F397" s="48"/>
      <c r="G397" s="49"/>
      <c r="H397" s="48"/>
      <c r="I397" s="48"/>
      <c r="J397" s="48"/>
    </row>
    <row r="398" spans="1:10" ht="12.75" customHeight="1" x14ac:dyDescent="0.2">
      <c r="A398" s="19">
        <v>397</v>
      </c>
      <c r="B398" s="20" t="s">
        <v>264</v>
      </c>
      <c r="C398" s="47">
        <v>15</v>
      </c>
      <c r="D398" s="25" t="s">
        <v>229</v>
      </c>
      <c r="E398" s="48"/>
      <c r="F398" s="48"/>
      <c r="G398" s="49"/>
      <c r="H398" s="48"/>
      <c r="I398" s="48"/>
      <c r="J398" s="48"/>
    </row>
    <row r="399" spans="1:10" x14ac:dyDescent="0.2">
      <c r="A399" s="19">
        <v>398</v>
      </c>
      <c r="B399" s="20" t="s">
        <v>412</v>
      </c>
      <c r="C399" s="47">
        <v>5</v>
      </c>
      <c r="D399" s="25" t="s">
        <v>229</v>
      </c>
      <c r="E399" s="48"/>
      <c r="F399" s="48"/>
      <c r="G399" s="49"/>
      <c r="H399" s="48"/>
      <c r="I399" s="48"/>
      <c r="J399" s="48"/>
    </row>
    <row r="400" spans="1:10" x14ac:dyDescent="0.2">
      <c r="A400" s="19">
        <v>399</v>
      </c>
      <c r="B400" s="20" t="s">
        <v>453</v>
      </c>
      <c r="C400" s="47">
        <v>5</v>
      </c>
      <c r="D400" s="25" t="s">
        <v>229</v>
      </c>
      <c r="E400" s="48"/>
      <c r="F400" s="48"/>
      <c r="G400" s="49"/>
      <c r="H400" s="48"/>
      <c r="I400" s="48"/>
      <c r="J400" s="48"/>
    </row>
    <row r="401" spans="1:10" x14ac:dyDescent="0.2">
      <c r="A401" s="19">
        <v>400</v>
      </c>
      <c r="B401" s="20" t="s">
        <v>251</v>
      </c>
      <c r="C401" s="47">
        <v>20</v>
      </c>
      <c r="D401" s="25" t="s">
        <v>229</v>
      </c>
      <c r="E401" s="48"/>
      <c r="F401" s="48"/>
      <c r="G401" s="49"/>
      <c r="H401" s="48"/>
      <c r="I401" s="48"/>
      <c r="J401" s="48"/>
    </row>
    <row r="402" spans="1:10" ht="12.75" customHeight="1" x14ac:dyDescent="0.2">
      <c r="A402" s="19">
        <v>401</v>
      </c>
      <c r="B402" s="20" t="s">
        <v>632</v>
      </c>
      <c r="C402" s="47">
        <v>5</v>
      </c>
      <c r="D402" s="25" t="s">
        <v>229</v>
      </c>
      <c r="E402" s="48"/>
      <c r="F402" s="48"/>
      <c r="G402" s="49"/>
      <c r="H402" s="48"/>
      <c r="I402" s="48"/>
      <c r="J402" s="48"/>
    </row>
    <row r="403" spans="1:10" x14ac:dyDescent="0.2">
      <c r="A403" s="19">
        <v>402</v>
      </c>
      <c r="B403" s="20" t="s">
        <v>511</v>
      </c>
      <c r="C403" s="47">
        <v>10</v>
      </c>
      <c r="D403" s="25" t="s">
        <v>229</v>
      </c>
      <c r="E403" s="48"/>
      <c r="F403" s="48"/>
      <c r="G403" s="49"/>
      <c r="H403" s="48"/>
      <c r="I403" s="48"/>
      <c r="J403" s="48"/>
    </row>
    <row r="404" spans="1:10" x14ac:dyDescent="0.2">
      <c r="A404" s="19">
        <v>403</v>
      </c>
      <c r="B404" s="20" t="s">
        <v>512</v>
      </c>
      <c r="C404" s="47">
        <v>10</v>
      </c>
      <c r="D404" s="25" t="s">
        <v>229</v>
      </c>
      <c r="E404" s="48"/>
      <c r="F404" s="48"/>
      <c r="G404" s="49"/>
      <c r="H404" s="48"/>
      <c r="I404" s="48"/>
      <c r="J404" s="48"/>
    </row>
    <row r="405" spans="1:10" x14ac:dyDescent="0.2">
      <c r="A405" s="19">
        <v>404</v>
      </c>
      <c r="B405" s="20" t="s">
        <v>650</v>
      </c>
      <c r="C405" s="47">
        <v>5</v>
      </c>
      <c r="D405" s="25" t="s">
        <v>229</v>
      </c>
      <c r="E405" s="48"/>
      <c r="F405" s="48"/>
      <c r="G405" s="49"/>
      <c r="H405" s="48"/>
      <c r="I405" s="48"/>
      <c r="J405" s="48"/>
    </row>
    <row r="406" spans="1:10" x14ac:dyDescent="0.2">
      <c r="A406" s="19">
        <v>405</v>
      </c>
      <c r="B406" s="20" t="s">
        <v>457</v>
      </c>
      <c r="C406" s="47">
        <v>5</v>
      </c>
      <c r="D406" s="25" t="s">
        <v>229</v>
      </c>
      <c r="E406" s="48"/>
      <c r="F406" s="48"/>
      <c r="G406" s="49"/>
      <c r="H406" s="48"/>
      <c r="I406" s="48"/>
      <c r="J406" s="48"/>
    </row>
    <row r="407" spans="1:10" ht="13.5" customHeight="1" x14ac:dyDescent="0.2">
      <c r="A407" s="19">
        <v>406</v>
      </c>
      <c r="B407" s="20" t="s">
        <v>472</v>
      </c>
      <c r="C407" s="47">
        <v>5</v>
      </c>
      <c r="D407" s="25" t="s">
        <v>229</v>
      </c>
      <c r="E407" s="48"/>
      <c r="F407" s="48"/>
      <c r="G407" s="49"/>
      <c r="H407" s="48"/>
      <c r="I407" s="48"/>
      <c r="J407" s="48"/>
    </row>
    <row r="408" spans="1:10" x14ac:dyDescent="0.2">
      <c r="A408" s="19">
        <v>407</v>
      </c>
      <c r="B408" s="20" t="s">
        <v>553</v>
      </c>
      <c r="C408" s="47">
        <v>5</v>
      </c>
      <c r="D408" s="25" t="s">
        <v>229</v>
      </c>
      <c r="E408" s="48"/>
      <c r="F408" s="48"/>
      <c r="G408" s="49"/>
      <c r="H408" s="48"/>
      <c r="I408" s="48"/>
      <c r="J408" s="48"/>
    </row>
    <row r="409" spans="1:10" x14ac:dyDescent="0.2">
      <c r="A409" s="19">
        <v>408</v>
      </c>
      <c r="B409" s="20" t="s">
        <v>575</v>
      </c>
      <c r="C409" s="47">
        <v>10</v>
      </c>
      <c r="D409" s="25" t="s">
        <v>229</v>
      </c>
      <c r="E409" s="48"/>
      <c r="F409" s="48"/>
      <c r="G409" s="49"/>
      <c r="H409" s="48"/>
      <c r="I409" s="48"/>
      <c r="J409" s="48"/>
    </row>
    <row r="410" spans="1:10" x14ac:dyDescent="0.2">
      <c r="A410" s="19">
        <v>409</v>
      </c>
      <c r="B410" s="20" t="s">
        <v>513</v>
      </c>
      <c r="C410" s="47">
        <v>10</v>
      </c>
      <c r="D410" s="25" t="s">
        <v>229</v>
      </c>
      <c r="E410" s="48"/>
      <c r="F410" s="48"/>
      <c r="G410" s="49"/>
      <c r="H410" s="48"/>
      <c r="I410" s="48"/>
      <c r="J410" s="48"/>
    </row>
    <row r="411" spans="1:10" x14ac:dyDescent="0.2">
      <c r="A411" s="19">
        <v>410</v>
      </c>
      <c r="B411" s="20" t="s">
        <v>508</v>
      </c>
      <c r="C411" s="47">
        <v>5</v>
      </c>
      <c r="D411" s="25" t="s">
        <v>229</v>
      </c>
      <c r="E411" s="48"/>
      <c r="F411" s="48"/>
      <c r="G411" s="49"/>
      <c r="H411" s="48"/>
      <c r="I411" s="48"/>
      <c r="J411" s="48"/>
    </row>
    <row r="412" spans="1:10" x14ac:dyDescent="0.2">
      <c r="A412" s="19">
        <v>411</v>
      </c>
      <c r="B412" s="20" t="s">
        <v>418</v>
      </c>
      <c r="C412" s="47">
        <v>20</v>
      </c>
      <c r="D412" s="25" t="s">
        <v>229</v>
      </c>
      <c r="E412" s="48"/>
      <c r="F412" s="48"/>
      <c r="G412" s="49"/>
      <c r="H412" s="48"/>
      <c r="I412" s="48"/>
      <c r="J412" s="48"/>
    </row>
    <row r="413" spans="1:10" x14ac:dyDescent="0.2">
      <c r="A413" s="19">
        <v>412</v>
      </c>
      <c r="B413" s="20" t="s">
        <v>514</v>
      </c>
      <c r="C413" s="47">
        <v>5</v>
      </c>
      <c r="D413" s="25" t="s">
        <v>229</v>
      </c>
      <c r="E413" s="48"/>
      <c r="F413" s="48"/>
      <c r="G413" s="49"/>
      <c r="H413" s="48"/>
      <c r="I413" s="48"/>
      <c r="J413" s="48"/>
    </row>
    <row r="414" spans="1:10" x14ac:dyDescent="0.2">
      <c r="A414" s="19">
        <v>413</v>
      </c>
      <c r="B414" s="20" t="s">
        <v>509</v>
      </c>
      <c r="C414" s="47">
        <v>5</v>
      </c>
      <c r="D414" s="25" t="s">
        <v>229</v>
      </c>
      <c r="E414" s="48"/>
      <c r="F414" s="48"/>
      <c r="G414" s="49"/>
      <c r="H414" s="48"/>
      <c r="I414" s="48"/>
      <c r="J414" s="48"/>
    </row>
    <row r="415" spans="1:10" x14ac:dyDescent="0.2">
      <c r="A415" s="19">
        <v>414</v>
      </c>
      <c r="B415" s="20" t="s">
        <v>568</v>
      </c>
      <c r="C415" s="47">
        <v>5</v>
      </c>
      <c r="D415" s="25" t="s">
        <v>229</v>
      </c>
      <c r="E415" s="48"/>
      <c r="F415" s="48"/>
      <c r="G415" s="49"/>
      <c r="H415" s="48"/>
      <c r="I415" s="48"/>
      <c r="J415" s="48"/>
    </row>
    <row r="416" spans="1:10" x14ac:dyDescent="0.2">
      <c r="A416" s="19">
        <v>415</v>
      </c>
      <c r="B416" s="20" t="s">
        <v>569</v>
      </c>
      <c r="C416" s="47">
        <v>20</v>
      </c>
      <c r="D416" s="25" t="s">
        <v>229</v>
      </c>
      <c r="E416" s="48"/>
      <c r="F416" s="48"/>
      <c r="G416" s="49"/>
      <c r="H416" s="48"/>
      <c r="I416" s="48"/>
      <c r="J416" s="48"/>
    </row>
    <row r="417" spans="1:10" x14ac:dyDescent="0.2">
      <c r="A417" s="19">
        <v>416</v>
      </c>
      <c r="B417" s="20" t="s">
        <v>570</v>
      </c>
      <c r="C417" s="47">
        <v>15</v>
      </c>
      <c r="D417" s="25" t="s">
        <v>229</v>
      </c>
      <c r="E417" s="48"/>
      <c r="F417" s="48"/>
      <c r="G417" s="49"/>
      <c r="H417" s="48"/>
      <c r="I417" s="48"/>
      <c r="J417" s="48"/>
    </row>
    <row r="418" spans="1:10" ht="25.5" x14ac:dyDescent="0.2">
      <c r="A418" s="19">
        <v>417</v>
      </c>
      <c r="B418" s="20" t="s">
        <v>515</v>
      </c>
      <c r="C418" s="47">
        <v>5</v>
      </c>
      <c r="D418" s="25" t="s">
        <v>229</v>
      </c>
      <c r="E418" s="48"/>
      <c r="F418" s="48"/>
      <c r="G418" s="49"/>
      <c r="H418" s="48"/>
      <c r="I418" s="48"/>
      <c r="J418" s="48"/>
    </row>
    <row r="419" spans="1:10" ht="25.5" x14ac:dyDescent="0.2">
      <c r="A419" s="19">
        <v>418</v>
      </c>
      <c r="B419" s="20" t="s">
        <v>516</v>
      </c>
      <c r="C419" s="47">
        <v>15</v>
      </c>
      <c r="D419" s="25" t="s">
        <v>229</v>
      </c>
      <c r="E419" s="48"/>
      <c r="F419" s="48"/>
      <c r="G419" s="49"/>
      <c r="H419" s="48"/>
      <c r="I419" s="48"/>
      <c r="J419" s="48"/>
    </row>
    <row r="420" spans="1:10" ht="25.5" x14ac:dyDescent="0.2">
      <c r="A420" s="19">
        <v>419</v>
      </c>
      <c r="B420" s="20" t="s">
        <v>517</v>
      </c>
      <c r="C420" s="47">
        <v>5</v>
      </c>
      <c r="D420" s="25" t="s">
        <v>229</v>
      </c>
      <c r="E420" s="48"/>
      <c r="F420" s="48"/>
      <c r="G420" s="49"/>
      <c r="H420" s="48"/>
      <c r="I420" s="48"/>
      <c r="J420" s="48"/>
    </row>
    <row r="421" spans="1:10" ht="25.5" x14ac:dyDescent="0.2">
      <c r="A421" s="19">
        <v>420</v>
      </c>
      <c r="B421" s="20" t="s">
        <v>400</v>
      </c>
      <c r="C421" s="47">
        <v>5</v>
      </c>
      <c r="D421" s="25" t="s">
        <v>229</v>
      </c>
      <c r="E421" s="48"/>
      <c r="F421" s="48"/>
      <c r="G421" s="49"/>
      <c r="H421" s="48"/>
      <c r="I421" s="48"/>
      <c r="J421" s="48"/>
    </row>
    <row r="422" spans="1:10" ht="25.5" x14ac:dyDescent="0.2">
      <c r="A422" s="19">
        <v>421</v>
      </c>
      <c r="B422" s="20" t="s">
        <v>258</v>
      </c>
      <c r="C422" s="47">
        <v>10</v>
      </c>
      <c r="D422" s="25" t="s">
        <v>229</v>
      </c>
      <c r="E422" s="48"/>
      <c r="F422" s="48"/>
      <c r="G422" s="49"/>
      <c r="H422" s="48"/>
      <c r="I422" s="48"/>
      <c r="J422" s="48"/>
    </row>
    <row r="423" spans="1:10" ht="25.5" x14ac:dyDescent="0.2">
      <c r="A423" s="19">
        <v>422</v>
      </c>
      <c r="B423" s="20" t="s">
        <v>551</v>
      </c>
      <c r="C423" s="47">
        <v>10</v>
      </c>
      <c r="D423" s="25" t="s">
        <v>229</v>
      </c>
      <c r="E423" s="48"/>
      <c r="F423" s="48"/>
      <c r="G423" s="49"/>
      <c r="H423" s="48"/>
      <c r="I423" s="48"/>
      <c r="J423" s="48"/>
    </row>
    <row r="424" spans="1:10" ht="13.5" customHeight="1" x14ac:dyDescent="0.2">
      <c r="A424" s="19">
        <v>423</v>
      </c>
      <c r="B424" s="20" t="s">
        <v>549</v>
      </c>
      <c r="C424" s="47">
        <v>5</v>
      </c>
      <c r="D424" s="25" t="s">
        <v>229</v>
      </c>
      <c r="E424" s="48"/>
      <c r="F424" s="48"/>
      <c r="G424" s="49"/>
      <c r="H424" s="48"/>
      <c r="I424" s="48"/>
      <c r="J424" s="48"/>
    </row>
    <row r="425" spans="1:10" ht="13.5" customHeight="1" x14ac:dyDescent="0.2">
      <c r="A425" s="19">
        <v>424</v>
      </c>
      <c r="B425" s="20" t="s">
        <v>550</v>
      </c>
      <c r="C425" s="47">
        <v>15</v>
      </c>
      <c r="D425" s="25" t="s">
        <v>229</v>
      </c>
      <c r="E425" s="48"/>
      <c r="F425" s="48"/>
      <c r="G425" s="49"/>
      <c r="H425" s="48"/>
      <c r="I425" s="48"/>
      <c r="J425" s="48"/>
    </row>
    <row r="426" spans="1:10" ht="17.25" customHeight="1" x14ac:dyDescent="0.2">
      <c r="A426" s="19">
        <v>425</v>
      </c>
      <c r="B426" s="20" t="s">
        <v>548</v>
      </c>
      <c r="C426" s="47">
        <v>5</v>
      </c>
      <c r="D426" s="25" t="s">
        <v>229</v>
      </c>
      <c r="E426" s="48"/>
      <c r="F426" s="48"/>
      <c r="G426" s="49"/>
      <c r="H426" s="48"/>
      <c r="I426" s="48"/>
      <c r="J426" s="48"/>
    </row>
    <row r="427" spans="1:10" x14ac:dyDescent="0.2">
      <c r="A427" s="19">
        <v>426</v>
      </c>
      <c r="B427" s="20" t="s">
        <v>259</v>
      </c>
      <c r="C427" s="47">
        <v>10</v>
      </c>
      <c r="D427" s="25" t="s">
        <v>229</v>
      </c>
      <c r="E427" s="48"/>
      <c r="F427" s="48"/>
      <c r="G427" s="49"/>
      <c r="H427" s="48"/>
      <c r="I427" s="48"/>
      <c r="J427" s="48"/>
    </row>
    <row r="428" spans="1:10" x14ac:dyDescent="0.2">
      <c r="A428" s="19">
        <v>427</v>
      </c>
      <c r="B428" s="20" t="s">
        <v>518</v>
      </c>
      <c r="C428" s="47">
        <v>15</v>
      </c>
      <c r="D428" s="25" t="s">
        <v>229</v>
      </c>
      <c r="E428" s="48"/>
      <c r="F428" s="48"/>
      <c r="G428" s="49"/>
      <c r="H428" s="48"/>
      <c r="I428" s="48"/>
      <c r="J428" s="48"/>
    </row>
    <row r="429" spans="1:10" x14ac:dyDescent="0.2">
      <c r="A429" s="19">
        <v>428</v>
      </c>
      <c r="B429" s="20" t="s">
        <v>224</v>
      </c>
      <c r="C429" s="47">
        <v>10</v>
      </c>
      <c r="D429" s="25" t="s">
        <v>229</v>
      </c>
      <c r="E429" s="48"/>
      <c r="F429" s="48"/>
      <c r="G429" s="49"/>
      <c r="H429" s="48"/>
      <c r="I429" s="48"/>
      <c r="J429" s="48"/>
    </row>
    <row r="430" spans="1:10" x14ac:dyDescent="0.2">
      <c r="A430" s="19">
        <v>429</v>
      </c>
      <c r="B430" s="20" t="s">
        <v>131</v>
      </c>
      <c r="C430" s="47">
        <v>5</v>
      </c>
      <c r="D430" s="25" t="s">
        <v>590</v>
      </c>
      <c r="E430" s="48"/>
      <c r="F430" s="48"/>
      <c r="G430" s="49"/>
      <c r="H430" s="48"/>
      <c r="I430" s="48"/>
      <c r="J430" s="48"/>
    </row>
    <row r="431" spans="1:10" x14ac:dyDescent="0.2">
      <c r="A431" s="19">
        <v>430</v>
      </c>
      <c r="B431" s="20" t="s">
        <v>130</v>
      </c>
      <c r="C431" s="47">
        <v>25</v>
      </c>
      <c r="D431" s="25" t="s">
        <v>590</v>
      </c>
      <c r="E431" s="48"/>
      <c r="F431" s="48"/>
      <c r="G431" s="49"/>
      <c r="H431" s="48"/>
      <c r="I431" s="48"/>
      <c r="J431" s="48"/>
    </row>
    <row r="432" spans="1:10" ht="13.5" customHeight="1" x14ac:dyDescent="0.2">
      <c r="A432" s="19">
        <v>431</v>
      </c>
      <c r="B432" s="20" t="s">
        <v>633</v>
      </c>
      <c r="C432" s="47">
        <v>5</v>
      </c>
      <c r="D432" s="25" t="s">
        <v>229</v>
      </c>
      <c r="E432" s="48"/>
      <c r="F432" s="48"/>
      <c r="G432" s="49"/>
      <c r="H432" s="48"/>
      <c r="I432" s="48"/>
      <c r="J432" s="48"/>
    </row>
    <row r="433" spans="1:10" x14ac:dyDescent="0.2">
      <c r="A433" s="19">
        <v>432</v>
      </c>
      <c r="B433" s="20" t="s">
        <v>384</v>
      </c>
      <c r="C433" s="47">
        <v>5</v>
      </c>
      <c r="D433" s="25" t="s">
        <v>229</v>
      </c>
      <c r="E433" s="48"/>
      <c r="F433" s="48"/>
      <c r="G433" s="49"/>
      <c r="H433" s="48"/>
      <c r="I433" s="48"/>
      <c r="J433" s="48"/>
    </row>
    <row r="434" spans="1:10" x14ac:dyDescent="0.2">
      <c r="A434" s="19">
        <v>433</v>
      </c>
      <c r="B434" s="20" t="s">
        <v>132</v>
      </c>
      <c r="C434" s="47">
        <v>100</v>
      </c>
      <c r="D434" s="25" t="s">
        <v>229</v>
      </c>
      <c r="E434" s="29"/>
      <c r="F434" s="48"/>
      <c r="G434" s="49"/>
      <c r="H434" s="48"/>
      <c r="I434" s="48"/>
      <c r="J434" s="48"/>
    </row>
    <row r="435" spans="1:10" ht="25.5" x14ac:dyDescent="0.2">
      <c r="A435" s="19">
        <v>434</v>
      </c>
      <c r="B435" s="20" t="s">
        <v>293</v>
      </c>
      <c r="C435" s="47">
        <v>50</v>
      </c>
      <c r="D435" s="25" t="s">
        <v>229</v>
      </c>
      <c r="E435" s="29"/>
      <c r="F435" s="48"/>
      <c r="G435" s="49"/>
      <c r="H435" s="48"/>
      <c r="I435" s="48"/>
      <c r="J435" s="48"/>
    </row>
    <row r="436" spans="1:10" ht="25.5" x14ac:dyDescent="0.2">
      <c r="A436" s="19">
        <v>435</v>
      </c>
      <c r="B436" s="20" t="s">
        <v>351</v>
      </c>
      <c r="C436" s="47">
        <v>100</v>
      </c>
      <c r="D436" s="25" t="s">
        <v>229</v>
      </c>
      <c r="E436" s="48"/>
      <c r="F436" s="48"/>
      <c r="G436" s="49"/>
      <c r="H436" s="48"/>
      <c r="I436" s="48"/>
      <c r="J436" s="48"/>
    </row>
    <row r="437" spans="1:10" x14ac:dyDescent="0.2">
      <c r="A437" s="52"/>
      <c r="B437" s="53"/>
      <c r="C437" s="52"/>
      <c r="D437" s="54"/>
      <c r="E437" s="55"/>
      <c r="F437" s="58"/>
      <c r="G437" s="57"/>
      <c r="H437" s="58"/>
      <c r="I437" s="56"/>
      <c r="J437" s="56"/>
    </row>
  </sheetData>
  <conditionalFormatting sqref="B1:B1048576">
    <cfRule type="duplicateValues" dxfId="14" priority="1"/>
  </conditionalFormatting>
  <conditionalFormatting sqref="B434:B435">
    <cfRule type="duplicateValues" dxfId="13" priority="2"/>
    <cfRule type="duplicateValues" dxfId="12" priority="3"/>
  </conditionalFormatting>
  <pageMargins left="0.19685039370078741" right="0.19685039370078741" top="0.6692913385826772" bottom="0.39370078740157483" header="0.31496062992125984" footer="0.31496062992125984"/>
  <pageSetup paperSize="9" scale="96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06"/>
  <sheetViews>
    <sheetView zoomScale="115" zoomScaleNormal="115" workbookViewId="0">
      <pane ySplit="2" topLeftCell="A180" activePane="bottomLeft" state="frozen"/>
      <selection activeCell="B1" sqref="B1:B1048576"/>
      <selection pane="bottomLeft" activeCell="L195" sqref="L195"/>
    </sheetView>
  </sheetViews>
  <sheetFormatPr defaultRowHeight="12.75" x14ac:dyDescent="0.2"/>
  <cols>
    <col min="1" max="1" width="4.140625" style="33" customWidth="1"/>
    <col min="2" max="2" width="36.28515625" style="13" customWidth="1"/>
    <col min="3" max="3" width="8.85546875" style="18" customWidth="1"/>
    <col min="4" max="4" width="6.85546875" style="34" customWidth="1"/>
    <col min="5" max="5" width="8.28515625" style="18" customWidth="1"/>
    <col min="6" max="6" width="9.5703125" style="18" customWidth="1"/>
    <col min="7" max="7" width="9.28515625" style="24" bestFit="1" customWidth="1"/>
    <col min="8" max="8" width="8.42578125" style="18" customWidth="1"/>
    <col min="9" max="9" width="8.85546875" style="18" customWidth="1"/>
    <col min="10" max="10" width="9.42578125" style="18" customWidth="1"/>
    <col min="11" max="16384" width="9.140625" style="18"/>
  </cols>
  <sheetData>
    <row r="1" spans="1:10" x14ac:dyDescent="0.2">
      <c r="A1" s="37" t="s">
        <v>651</v>
      </c>
      <c r="B1" s="38"/>
      <c r="C1" s="39"/>
      <c r="D1" s="40"/>
    </row>
    <row r="2" spans="1:10" s="26" customFormat="1" ht="38.25" x14ac:dyDescent="0.2">
      <c r="A2" s="43" t="s">
        <v>639</v>
      </c>
      <c r="B2" s="44" t="s">
        <v>636</v>
      </c>
      <c r="C2" s="44" t="s">
        <v>618</v>
      </c>
      <c r="D2" s="25" t="s">
        <v>596</v>
      </c>
      <c r="E2" s="44" t="s">
        <v>635</v>
      </c>
      <c r="F2" s="45" t="s">
        <v>3</v>
      </c>
      <c r="G2" s="46" t="s">
        <v>4</v>
      </c>
      <c r="H2" s="45" t="s">
        <v>5</v>
      </c>
      <c r="I2" s="44" t="s">
        <v>640</v>
      </c>
      <c r="J2" s="45" t="s">
        <v>7</v>
      </c>
    </row>
    <row r="3" spans="1:10" ht="25.5" x14ac:dyDescent="0.2">
      <c r="A3" s="30">
        <v>1</v>
      </c>
      <c r="B3" s="20" t="s">
        <v>122</v>
      </c>
      <c r="C3" s="15">
        <v>2</v>
      </c>
      <c r="D3" s="35" t="s">
        <v>229</v>
      </c>
      <c r="E3" s="16">
        <v>22</v>
      </c>
      <c r="F3" s="16">
        <f>Narzedzia[[#This Row],[Cena jedn. brutto]]*Narzedzia[[#This Row],[Ilość sugerowana ]]</f>
        <v>44</v>
      </c>
      <c r="G3" s="27">
        <v>0.23</v>
      </c>
      <c r="H3" s="16">
        <f>Narzedzia[[#This Row],[Wartość brutto]]-(Narzedzia[[#This Row],[Wartość brutto]]/1.23)</f>
        <v>8.2276422764227632</v>
      </c>
      <c r="I3" s="16">
        <f>Narzedzia[[#This Row],[Cena jedn. brutto]]/1.23</f>
        <v>17.886178861788618</v>
      </c>
      <c r="J3" s="29">
        <f>Narzedzia[[#This Row],[Ilość sugerowana ]]*Narzedzia[[#This Row],[Cena jedn. netto]]</f>
        <v>35.772357723577237</v>
      </c>
    </row>
    <row r="4" spans="1:10" x14ac:dyDescent="0.2">
      <c r="A4" s="30">
        <v>2</v>
      </c>
      <c r="B4" s="20" t="s">
        <v>473</v>
      </c>
      <c r="C4" s="15">
        <v>20</v>
      </c>
      <c r="D4" s="35" t="s">
        <v>229</v>
      </c>
      <c r="E4" s="16">
        <v>6.6000000000000005</v>
      </c>
      <c r="F4" s="16">
        <f>Narzedzia[[#This Row],[Cena jedn. brutto]]*Narzedzia[[#This Row],[Ilość sugerowana ]]</f>
        <v>132</v>
      </c>
      <c r="G4" s="27">
        <v>0.23</v>
      </c>
      <c r="H4" s="16">
        <f>Narzedzia[[#This Row],[Wartość brutto]]-(Narzedzia[[#This Row],[Wartość brutto]]/1.23)</f>
        <v>24.682926829268297</v>
      </c>
      <c r="I4" s="16">
        <f>Narzedzia[[#This Row],[Cena jedn. brutto]]/1.23</f>
        <v>5.3658536585365857</v>
      </c>
      <c r="J4" s="29">
        <f>Narzedzia[[#This Row],[Ilość sugerowana ]]*Narzedzia[[#This Row],[Cena jedn. netto]]</f>
        <v>107.31707317073172</v>
      </c>
    </row>
    <row r="5" spans="1:10" x14ac:dyDescent="0.2">
      <c r="A5" s="30">
        <v>3</v>
      </c>
      <c r="B5" s="14" t="s">
        <v>498</v>
      </c>
      <c r="C5" s="15">
        <v>20</v>
      </c>
      <c r="D5" s="35" t="s">
        <v>229</v>
      </c>
      <c r="E5" s="16">
        <v>13.860000000000001</v>
      </c>
      <c r="F5" s="16">
        <f>Narzedzia[[#This Row],[Cena jedn. brutto]]*Narzedzia[[#This Row],[Ilość sugerowana ]]</f>
        <v>277.20000000000005</v>
      </c>
      <c r="G5" s="27">
        <v>0.23</v>
      </c>
      <c r="H5" s="16">
        <f>Narzedzia[[#This Row],[Wartość brutto]]-(Narzedzia[[#This Row],[Wartość brutto]]/1.23)</f>
        <v>51.834146341463423</v>
      </c>
      <c r="I5" s="16">
        <f>Narzedzia[[#This Row],[Cena jedn. brutto]]/1.23</f>
        <v>11.26829268292683</v>
      </c>
      <c r="J5" s="29">
        <f>Narzedzia[[#This Row],[Ilość sugerowana ]]*Narzedzia[[#This Row],[Cena jedn. netto]]</f>
        <v>225.36585365853659</v>
      </c>
    </row>
    <row r="6" spans="1:10" x14ac:dyDescent="0.2">
      <c r="A6" s="30">
        <v>4</v>
      </c>
      <c r="B6" s="20" t="s">
        <v>409</v>
      </c>
      <c r="C6" s="15">
        <v>20</v>
      </c>
      <c r="D6" s="35" t="s">
        <v>229</v>
      </c>
      <c r="E6" s="16">
        <v>13.860000000000001</v>
      </c>
      <c r="F6" s="16">
        <f>Narzedzia[[#This Row],[Cena jedn. brutto]]*Narzedzia[[#This Row],[Ilość sugerowana ]]</f>
        <v>277.20000000000005</v>
      </c>
      <c r="G6" s="27">
        <v>0.23</v>
      </c>
      <c r="H6" s="16">
        <f>Narzedzia[[#This Row],[Wartość brutto]]-(Narzedzia[[#This Row],[Wartość brutto]]/1.23)</f>
        <v>51.834146341463423</v>
      </c>
      <c r="I6" s="16">
        <f>Narzedzia[[#This Row],[Cena jedn. brutto]]/1.23</f>
        <v>11.26829268292683</v>
      </c>
      <c r="J6" s="29">
        <f>Narzedzia[[#This Row],[Ilość sugerowana ]]*Narzedzia[[#This Row],[Cena jedn. netto]]</f>
        <v>225.36585365853659</v>
      </c>
    </row>
    <row r="7" spans="1:10" x14ac:dyDescent="0.2">
      <c r="A7" s="30">
        <v>5</v>
      </c>
      <c r="B7" s="20" t="s">
        <v>373</v>
      </c>
      <c r="C7" s="15">
        <v>24</v>
      </c>
      <c r="D7" s="35" t="s">
        <v>229</v>
      </c>
      <c r="E7" s="16">
        <v>14.850000000000001</v>
      </c>
      <c r="F7" s="16">
        <f>Narzedzia[[#This Row],[Cena jedn. brutto]]*Narzedzia[[#This Row],[Ilość sugerowana ]]</f>
        <v>356.40000000000003</v>
      </c>
      <c r="G7" s="27">
        <v>0.23</v>
      </c>
      <c r="H7" s="16">
        <f>Narzedzia[[#This Row],[Wartość brutto]]-(Narzedzia[[#This Row],[Wartość brutto]]/1.23)</f>
        <v>66.643902439024373</v>
      </c>
      <c r="I7" s="16">
        <f>Narzedzia[[#This Row],[Cena jedn. brutto]]/1.23</f>
        <v>12.073170731707318</v>
      </c>
      <c r="J7" s="29">
        <f>Narzedzia[[#This Row],[Ilość sugerowana ]]*Narzedzia[[#This Row],[Cena jedn. netto]]</f>
        <v>289.7560975609756</v>
      </c>
    </row>
    <row r="8" spans="1:10" x14ac:dyDescent="0.2">
      <c r="A8" s="30">
        <v>6</v>
      </c>
      <c r="B8" s="20" t="s">
        <v>374</v>
      </c>
      <c r="C8" s="15">
        <v>6</v>
      </c>
      <c r="D8" s="35" t="s">
        <v>229</v>
      </c>
      <c r="E8" s="16">
        <v>15.840000000000002</v>
      </c>
      <c r="F8" s="16">
        <f>Narzedzia[[#This Row],[Cena jedn. brutto]]*Narzedzia[[#This Row],[Ilość sugerowana ]]</f>
        <v>95.04</v>
      </c>
      <c r="G8" s="27">
        <v>0.23</v>
      </c>
      <c r="H8" s="16">
        <f>Narzedzia[[#This Row],[Wartość brutto]]-(Narzedzia[[#This Row],[Wartość brutto]]/1.23)</f>
        <v>17.771707317073165</v>
      </c>
      <c r="I8" s="16">
        <f>Narzedzia[[#This Row],[Cena jedn. brutto]]/1.23</f>
        <v>12.878048780487806</v>
      </c>
      <c r="J8" s="29">
        <f>Narzedzia[[#This Row],[Ilość sugerowana ]]*Narzedzia[[#This Row],[Cena jedn. netto]]</f>
        <v>77.268292682926841</v>
      </c>
    </row>
    <row r="9" spans="1:10" ht="25.5" x14ac:dyDescent="0.2">
      <c r="A9" s="30">
        <v>7</v>
      </c>
      <c r="B9" s="20" t="s">
        <v>268</v>
      </c>
      <c r="C9" s="15">
        <v>20</v>
      </c>
      <c r="D9" s="35" t="s">
        <v>229</v>
      </c>
      <c r="E9" s="16">
        <v>15.840000000000002</v>
      </c>
      <c r="F9" s="16">
        <f>Narzedzia[[#This Row],[Cena jedn. brutto]]*Narzedzia[[#This Row],[Ilość sugerowana ]]</f>
        <v>316.8</v>
      </c>
      <c r="G9" s="27">
        <v>0.23</v>
      </c>
      <c r="H9" s="16">
        <f>Narzedzia[[#This Row],[Wartość brutto]]-(Narzedzia[[#This Row],[Wartość brutto]]/1.23)</f>
        <v>59.239024390243912</v>
      </c>
      <c r="I9" s="16">
        <f>Narzedzia[[#This Row],[Cena jedn. brutto]]/1.23</f>
        <v>12.878048780487806</v>
      </c>
      <c r="J9" s="29">
        <f>Narzedzia[[#This Row],[Ilość sugerowana ]]*Narzedzia[[#This Row],[Cena jedn. netto]]</f>
        <v>257.5609756097561</v>
      </c>
    </row>
    <row r="10" spans="1:10" ht="25.5" x14ac:dyDescent="0.2">
      <c r="A10" s="30">
        <v>8</v>
      </c>
      <c r="B10" s="14" t="s">
        <v>50</v>
      </c>
      <c r="C10" s="15">
        <v>10</v>
      </c>
      <c r="D10" s="35" t="s">
        <v>229</v>
      </c>
      <c r="E10" s="16">
        <v>26.400000000000002</v>
      </c>
      <c r="F10" s="16">
        <f>Narzedzia[[#This Row],[Cena jedn. brutto]]*Narzedzia[[#This Row],[Ilość sugerowana ]]</f>
        <v>264</v>
      </c>
      <c r="G10" s="27">
        <v>0.23</v>
      </c>
      <c r="H10" s="16">
        <f>Narzedzia[[#This Row],[Wartość brutto]]-(Narzedzia[[#This Row],[Wartość brutto]]/1.23)</f>
        <v>49.365853658536594</v>
      </c>
      <c r="I10" s="16">
        <f>Narzedzia[[#This Row],[Cena jedn. brutto]]/1.23</f>
        <v>21.463414634146343</v>
      </c>
      <c r="J10" s="29">
        <f>Narzedzia[[#This Row],[Ilość sugerowana ]]*Narzedzia[[#This Row],[Cena jedn. netto]]</f>
        <v>214.63414634146343</v>
      </c>
    </row>
    <row r="11" spans="1:10" ht="25.5" x14ac:dyDescent="0.2">
      <c r="A11" s="30">
        <v>9</v>
      </c>
      <c r="B11" s="20" t="s">
        <v>538</v>
      </c>
      <c r="C11" s="15">
        <v>15</v>
      </c>
      <c r="D11" s="35" t="s">
        <v>229</v>
      </c>
      <c r="E11" s="16">
        <v>19.8</v>
      </c>
      <c r="F11" s="16">
        <f>Narzedzia[[#This Row],[Cena jedn. brutto]]*Narzedzia[[#This Row],[Ilość sugerowana ]]</f>
        <v>297</v>
      </c>
      <c r="G11" s="27">
        <v>0.23</v>
      </c>
      <c r="H11" s="16">
        <f>Narzedzia[[#This Row],[Wartość brutto]]-(Narzedzia[[#This Row],[Wartość brutto]]/1.23)</f>
        <v>55.536585365853654</v>
      </c>
      <c r="I11" s="16">
        <f>Narzedzia[[#This Row],[Cena jedn. brutto]]/1.23</f>
        <v>16.097560975609756</v>
      </c>
      <c r="J11" s="29">
        <f>Narzedzia[[#This Row],[Ilość sugerowana ]]*Narzedzia[[#This Row],[Cena jedn. netto]]</f>
        <v>241.46341463414635</v>
      </c>
    </row>
    <row r="12" spans="1:10" ht="25.5" x14ac:dyDescent="0.2">
      <c r="A12" s="30">
        <v>10</v>
      </c>
      <c r="B12" s="20" t="s">
        <v>579</v>
      </c>
      <c r="C12" s="15">
        <v>2</v>
      </c>
      <c r="D12" s="35" t="s">
        <v>229</v>
      </c>
      <c r="E12" s="16">
        <v>132</v>
      </c>
      <c r="F12" s="16">
        <f>Narzedzia[[#This Row],[Cena jedn. brutto]]*Narzedzia[[#This Row],[Ilość sugerowana ]]</f>
        <v>264</v>
      </c>
      <c r="G12" s="27">
        <v>0.23</v>
      </c>
      <c r="H12" s="16">
        <f>Narzedzia[[#This Row],[Wartość brutto]]-(Narzedzia[[#This Row],[Wartość brutto]]/1.23)</f>
        <v>49.365853658536594</v>
      </c>
      <c r="I12" s="16">
        <f>Narzedzia[[#This Row],[Cena jedn. brutto]]/1.23</f>
        <v>107.3170731707317</v>
      </c>
      <c r="J12" s="29">
        <f>Narzedzia[[#This Row],[Ilość sugerowana ]]*Narzedzia[[#This Row],[Cena jedn. netto]]</f>
        <v>214.63414634146341</v>
      </c>
    </row>
    <row r="13" spans="1:10" x14ac:dyDescent="0.2">
      <c r="A13" s="30">
        <v>11</v>
      </c>
      <c r="B13" s="14" t="s">
        <v>391</v>
      </c>
      <c r="C13" s="15">
        <v>2</v>
      </c>
      <c r="D13" s="35" t="s">
        <v>229</v>
      </c>
      <c r="E13" s="16">
        <v>35.200000000000003</v>
      </c>
      <c r="F13" s="16">
        <f>Narzedzia[[#This Row],[Cena jedn. brutto]]*Narzedzia[[#This Row],[Ilość sugerowana ]]</f>
        <v>70.400000000000006</v>
      </c>
      <c r="G13" s="27">
        <v>0.23</v>
      </c>
      <c r="H13" s="16">
        <f>Narzedzia[[#This Row],[Wartość brutto]]-(Narzedzia[[#This Row],[Wartość brutto]]/1.23)</f>
        <v>13.164227642276423</v>
      </c>
      <c r="I13" s="16">
        <f>Narzedzia[[#This Row],[Cena jedn. brutto]]/1.23</f>
        <v>28.617886178861792</v>
      </c>
      <c r="J13" s="29">
        <f>Narzedzia[[#This Row],[Ilość sugerowana ]]*Narzedzia[[#This Row],[Cena jedn. netto]]</f>
        <v>57.235772357723583</v>
      </c>
    </row>
    <row r="14" spans="1:10" x14ac:dyDescent="0.2">
      <c r="A14" s="30">
        <v>12</v>
      </c>
      <c r="B14" s="20" t="s">
        <v>136</v>
      </c>
      <c r="C14" s="15">
        <v>2</v>
      </c>
      <c r="D14" s="35" t="s">
        <v>589</v>
      </c>
      <c r="E14" s="16">
        <v>39.6</v>
      </c>
      <c r="F14" s="16">
        <f>Narzedzia[[#This Row],[Cena jedn. brutto]]*Narzedzia[[#This Row],[Ilość sugerowana ]]</f>
        <v>79.2</v>
      </c>
      <c r="G14" s="27">
        <v>0.23</v>
      </c>
      <c r="H14" s="16">
        <f>Narzedzia[[#This Row],[Wartość brutto]]-(Narzedzia[[#This Row],[Wartość brutto]]/1.23)</f>
        <v>14.809756097560978</v>
      </c>
      <c r="I14" s="16">
        <f>Narzedzia[[#This Row],[Cena jedn. brutto]]/1.23</f>
        <v>32.195121951219512</v>
      </c>
      <c r="J14" s="29">
        <f>Narzedzia[[#This Row],[Ilość sugerowana ]]*Narzedzia[[#This Row],[Cena jedn. netto]]</f>
        <v>64.390243902439025</v>
      </c>
    </row>
    <row r="15" spans="1:10" x14ac:dyDescent="0.2">
      <c r="A15" s="30">
        <v>13</v>
      </c>
      <c r="B15" s="20" t="s">
        <v>135</v>
      </c>
      <c r="C15" s="15">
        <v>4</v>
      </c>
      <c r="D15" s="35" t="s">
        <v>589</v>
      </c>
      <c r="E15" s="16">
        <v>39.6</v>
      </c>
      <c r="F15" s="16">
        <f>Narzedzia[[#This Row],[Cena jedn. brutto]]*Narzedzia[[#This Row],[Ilość sugerowana ]]</f>
        <v>158.4</v>
      </c>
      <c r="G15" s="27">
        <v>0.23</v>
      </c>
      <c r="H15" s="16">
        <f>Narzedzia[[#This Row],[Wartość brutto]]-(Narzedzia[[#This Row],[Wartość brutto]]/1.23)</f>
        <v>29.619512195121956</v>
      </c>
      <c r="I15" s="16">
        <f>Narzedzia[[#This Row],[Cena jedn. brutto]]/1.23</f>
        <v>32.195121951219512</v>
      </c>
      <c r="J15" s="29">
        <f>Narzedzia[[#This Row],[Ilość sugerowana ]]*Narzedzia[[#This Row],[Cena jedn. netto]]</f>
        <v>128.78048780487805</v>
      </c>
    </row>
    <row r="16" spans="1:10" x14ac:dyDescent="0.2">
      <c r="A16" s="30">
        <v>14</v>
      </c>
      <c r="B16" s="20" t="s">
        <v>323</v>
      </c>
      <c r="C16" s="15">
        <v>10</v>
      </c>
      <c r="D16" s="35" t="s">
        <v>229</v>
      </c>
      <c r="E16" s="16">
        <v>21.78</v>
      </c>
      <c r="F16" s="16">
        <f>Narzedzia[[#This Row],[Cena jedn. brutto]]*Narzedzia[[#This Row],[Ilość sugerowana ]]</f>
        <v>217.8</v>
      </c>
      <c r="G16" s="27">
        <v>0.23</v>
      </c>
      <c r="H16" s="16">
        <f>Narzedzia[[#This Row],[Wartość brutto]]-(Narzedzia[[#This Row],[Wartość brutto]]/1.23)</f>
        <v>40.726829268292676</v>
      </c>
      <c r="I16" s="16">
        <f>Narzedzia[[#This Row],[Cena jedn. brutto]]/1.23</f>
        <v>17.707317073170731</v>
      </c>
      <c r="J16" s="29">
        <f>Narzedzia[[#This Row],[Ilość sugerowana ]]*Narzedzia[[#This Row],[Cena jedn. netto]]</f>
        <v>177.07317073170731</v>
      </c>
    </row>
    <row r="17" spans="1:10" x14ac:dyDescent="0.2">
      <c r="A17" s="30">
        <v>15</v>
      </c>
      <c r="B17" s="20" t="s">
        <v>324</v>
      </c>
      <c r="C17" s="15">
        <v>4</v>
      </c>
      <c r="D17" s="35" t="s">
        <v>229</v>
      </c>
      <c r="E17" s="16">
        <v>24.64</v>
      </c>
      <c r="F17" s="16">
        <f>Narzedzia[[#This Row],[Cena jedn. brutto]]*Narzedzia[[#This Row],[Ilość sugerowana ]]</f>
        <v>98.56</v>
      </c>
      <c r="G17" s="27">
        <v>0.23</v>
      </c>
      <c r="H17" s="16">
        <f>Narzedzia[[#This Row],[Wartość brutto]]-(Narzedzia[[#This Row],[Wartość brutto]]/1.23)</f>
        <v>18.429918699186985</v>
      </c>
      <c r="I17" s="16">
        <f>Narzedzia[[#This Row],[Cena jedn. brutto]]/1.23</f>
        <v>20.032520325203254</v>
      </c>
      <c r="J17" s="29">
        <f>Narzedzia[[#This Row],[Ilość sugerowana ]]*Narzedzia[[#This Row],[Cena jedn. netto]]</f>
        <v>80.130081300813018</v>
      </c>
    </row>
    <row r="18" spans="1:10" x14ac:dyDescent="0.2">
      <c r="A18" s="30">
        <v>16</v>
      </c>
      <c r="B18" s="20" t="s">
        <v>322</v>
      </c>
      <c r="C18" s="15">
        <v>4</v>
      </c>
      <c r="D18" s="35" t="s">
        <v>229</v>
      </c>
      <c r="E18" s="16">
        <v>19.8</v>
      </c>
      <c r="F18" s="16">
        <f>Narzedzia[[#This Row],[Cena jedn. brutto]]*Narzedzia[[#This Row],[Ilość sugerowana ]]</f>
        <v>79.2</v>
      </c>
      <c r="G18" s="27">
        <v>0.23</v>
      </c>
      <c r="H18" s="16">
        <f>Narzedzia[[#This Row],[Wartość brutto]]-(Narzedzia[[#This Row],[Wartość brutto]]/1.23)</f>
        <v>14.809756097560978</v>
      </c>
      <c r="I18" s="16">
        <f>Narzedzia[[#This Row],[Cena jedn. brutto]]/1.23</f>
        <v>16.097560975609756</v>
      </c>
      <c r="J18" s="29">
        <f>Narzedzia[[#This Row],[Ilość sugerowana ]]*Narzedzia[[#This Row],[Cena jedn. netto]]</f>
        <v>64.390243902439025</v>
      </c>
    </row>
    <row r="19" spans="1:10" x14ac:dyDescent="0.2">
      <c r="A19" s="30">
        <v>17</v>
      </c>
      <c r="B19" s="20" t="s">
        <v>566</v>
      </c>
      <c r="C19" s="15">
        <v>4</v>
      </c>
      <c r="D19" s="35" t="s">
        <v>229</v>
      </c>
      <c r="E19" s="16">
        <v>19.8</v>
      </c>
      <c r="F19" s="16">
        <f>Narzedzia[[#This Row],[Cena jedn. brutto]]*Narzedzia[[#This Row],[Ilość sugerowana ]]</f>
        <v>79.2</v>
      </c>
      <c r="G19" s="27">
        <v>0.23</v>
      </c>
      <c r="H19" s="16">
        <f>Narzedzia[[#This Row],[Wartość brutto]]-(Narzedzia[[#This Row],[Wartość brutto]]/1.23)</f>
        <v>14.809756097560978</v>
      </c>
      <c r="I19" s="16">
        <f>Narzedzia[[#This Row],[Cena jedn. brutto]]/1.23</f>
        <v>16.097560975609756</v>
      </c>
      <c r="J19" s="29">
        <f>Narzedzia[[#This Row],[Ilość sugerowana ]]*Narzedzia[[#This Row],[Cena jedn. netto]]</f>
        <v>64.390243902439025</v>
      </c>
    </row>
    <row r="20" spans="1:10" x14ac:dyDescent="0.2">
      <c r="A20" s="30">
        <v>18</v>
      </c>
      <c r="B20" s="20" t="s">
        <v>133</v>
      </c>
      <c r="C20" s="15">
        <v>4</v>
      </c>
      <c r="D20" s="35" t="s">
        <v>229</v>
      </c>
      <c r="E20" s="16">
        <v>44</v>
      </c>
      <c r="F20" s="16">
        <f>Narzedzia[[#This Row],[Cena jedn. brutto]]*Narzedzia[[#This Row],[Ilość sugerowana ]]</f>
        <v>176</v>
      </c>
      <c r="G20" s="27">
        <v>0.23</v>
      </c>
      <c r="H20" s="16">
        <f>Narzedzia[[#This Row],[Wartość brutto]]-(Narzedzia[[#This Row],[Wartość brutto]]/1.23)</f>
        <v>32.910569105691053</v>
      </c>
      <c r="I20" s="16">
        <f>Narzedzia[[#This Row],[Cena jedn. brutto]]/1.23</f>
        <v>35.772357723577237</v>
      </c>
      <c r="J20" s="29">
        <f>Narzedzia[[#This Row],[Ilość sugerowana ]]*Narzedzia[[#This Row],[Cena jedn. netto]]</f>
        <v>143.08943089430895</v>
      </c>
    </row>
    <row r="21" spans="1:10" x14ac:dyDescent="0.2">
      <c r="A21" s="30">
        <v>19</v>
      </c>
      <c r="B21" s="20" t="s">
        <v>134</v>
      </c>
      <c r="C21" s="15">
        <v>4</v>
      </c>
      <c r="D21" s="35" t="s">
        <v>229</v>
      </c>
      <c r="E21" s="16">
        <v>84.15</v>
      </c>
      <c r="F21" s="16">
        <f>Narzedzia[[#This Row],[Cena jedn. brutto]]*Narzedzia[[#This Row],[Ilość sugerowana ]]</f>
        <v>336.6</v>
      </c>
      <c r="G21" s="27">
        <v>0.23</v>
      </c>
      <c r="H21" s="16">
        <f>Narzedzia[[#This Row],[Wartość brutto]]-(Narzedzia[[#This Row],[Wartość brutto]]/1.23)</f>
        <v>62.941463414634143</v>
      </c>
      <c r="I21" s="16">
        <f>Narzedzia[[#This Row],[Cena jedn. brutto]]/1.23</f>
        <v>68.41463414634147</v>
      </c>
      <c r="J21" s="29">
        <f>Narzedzia[[#This Row],[Ilość sugerowana ]]*Narzedzia[[#This Row],[Cena jedn. netto]]</f>
        <v>273.65853658536588</v>
      </c>
    </row>
    <row r="22" spans="1:10" ht="25.5" x14ac:dyDescent="0.2">
      <c r="A22" s="30">
        <v>20</v>
      </c>
      <c r="B22" s="20" t="s">
        <v>203</v>
      </c>
      <c r="C22" s="15">
        <v>5</v>
      </c>
      <c r="D22" s="35" t="s">
        <v>229</v>
      </c>
      <c r="E22" s="16">
        <v>74.25</v>
      </c>
      <c r="F22" s="16">
        <f>Narzedzia[[#This Row],[Cena jedn. brutto]]*Narzedzia[[#This Row],[Ilość sugerowana ]]</f>
        <v>371.25</v>
      </c>
      <c r="G22" s="27">
        <v>0.23</v>
      </c>
      <c r="H22" s="16">
        <f>Narzedzia[[#This Row],[Wartość brutto]]-(Narzedzia[[#This Row],[Wartość brutto]]/1.23)</f>
        <v>69.420731707317088</v>
      </c>
      <c r="I22" s="16">
        <f>Narzedzia[[#This Row],[Cena jedn. brutto]]/1.23</f>
        <v>60.365853658536587</v>
      </c>
      <c r="J22" s="29">
        <f>Narzedzia[[#This Row],[Ilość sugerowana ]]*Narzedzia[[#This Row],[Cena jedn. netto]]</f>
        <v>301.82926829268291</v>
      </c>
    </row>
    <row r="23" spans="1:10" x14ac:dyDescent="0.2">
      <c r="A23" s="30">
        <v>21</v>
      </c>
      <c r="B23" s="20" t="s">
        <v>110</v>
      </c>
      <c r="C23" s="15">
        <v>4</v>
      </c>
      <c r="D23" s="35" t="s">
        <v>229</v>
      </c>
      <c r="E23" s="16">
        <v>21.78</v>
      </c>
      <c r="F23" s="16">
        <f>Narzedzia[[#This Row],[Cena jedn. brutto]]*Narzedzia[[#This Row],[Ilość sugerowana ]]</f>
        <v>87.12</v>
      </c>
      <c r="G23" s="27">
        <v>0.23</v>
      </c>
      <c r="H23" s="16">
        <f>Narzedzia[[#This Row],[Wartość brutto]]-(Narzedzia[[#This Row],[Wartość brutto]]/1.23)</f>
        <v>16.290731707317079</v>
      </c>
      <c r="I23" s="16">
        <f>Narzedzia[[#This Row],[Cena jedn. brutto]]/1.23</f>
        <v>17.707317073170731</v>
      </c>
      <c r="J23" s="29">
        <f>Narzedzia[[#This Row],[Ilość sugerowana ]]*Narzedzia[[#This Row],[Cena jedn. netto]]</f>
        <v>70.829268292682926</v>
      </c>
    </row>
    <row r="24" spans="1:10" x14ac:dyDescent="0.2">
      <c r="A24" s="30">
        <v>22</v>
      </c>
      <c r="B24" s="14" t="s">
        <v>242</v>
      </c>
      <c r="C24" s="15">
        <v>5</v>
      </c>
      <c r="D24" s="35" t="s">
        <v>229</v>
      </c>
      <c r="E24" s="16">
        <v>10.56</v>
      </c>
      <c r="F24" s="16">
        <f>Narzedzia[[#This Row],[Cena jedn. brutto]]*Narzedzia[[#This Row],[Ilość sugerowana ]]</f>
        <v>52.800000000000004</v>
      </c>
      <c r="G24" s="27">
        <v>0.23</v>
      </c>
      <c r="H24" s="16">
        <f>Narzedzia[[#This Row],[Wartość brutto]]-(Narzedzia[[#This Row],[Wartość brutto]]/1.23)</f>
        <v>9.8731707317073187</v>
      </c>
      <c r="I24" s="16">
        <f>Narzedzia[[#This Row],[Cena jedn. brutto]]/1.23</f>
        <v>8.5853658536585371</v>
      </c>
      <c r="J24" s="29">
        <f>Narzedzia[[#This Row],[Ilość sugerowana ]]*Narzedzia[[#This Row],[Cena jedn. netto]]</f>
        <v>42.926829268292686</v>
      </c>
    </row>
    <row r="25" spans="1:10" x14ac:dyDescent="0.2">
      <c r="A25" s="30">
        <v>23</v>
      </c>
      <c r="B25" s="14" t="s">
        <v>243</v>
      </c>
      <c r="C25" s="15">
        <v>8</v>
      </c>
      <c r="D25" s="35" t="s">
        <v>229</v>
      </c>
      <c r="E25" s="16">
        <v>14.850000000000001</v>
      </c>
      <c r="F25" s="16">
        <f>Narzedzia[[#This Row],[Cena jedn. brutto]]*Narzedzia[[#This Row],[Ilość sugerowana ]]</f>
        <v>118.80000000000001</v>
      </c>
      <c r="G25" s="27">
        <v>0.23</v>
      </c>
      <c r="H25" s="16">
        <f>Narzedzia[[#This Row],[Wartość brutto]]-(Narzedzia[[#This Row],[Wartość brutto]]/1.23)</f>
        <v>22.214634146341467</v>
      </c>
      <c r="I25" s="16">
        <f>Narzedzia[[#This Row],[Cena jedn. brutto]]/1.23</f>
        <v>12.073170731707318</v>
      </c>
      <c r="J25" s="29">
        <f>Narzedzia[[#This Row],[Ilość sugerowana ]]*Narzedzia[[#This Row],[Cena jedn. netto]]</f>
        <v>96.585365853658544</v>
      </c>
    </row>
    <row r="26" spans="1:10" ht="25.5" x14ac:dyDescent="0.2">
      <c r="A26" s="30">
        <v>24</v>
      </c>
      <c r="B26" s="20" t="s">
        <v>414</v>
      </c>
      <c r="C26" s="15">
        <v>2</v>
      </c>
      <c r="D26" s="35" t="s">
        <v>589</v>
      </c>
      <c r="E26" s="16">
        <v>316.8</v>
      </c>
      <c r="F26" s="16">
        <f>Narzedzia[[#This Row],[Cena jedn. brutto]]*Narzedzia[[#This Row],[Ilość sugerowana ]]</f>
        <v>633.6</v>
      </c>
      <c r="G26" s="27">
        <v>0.23</v>
      </c>
      <c r="H26" s="16">
        <f>Narzedzia[[#This Row],[Wartość brutto]]-(Narzedzia[[#This Row],[Wartość brutto]]/1.23)</f>
        <v>118.47804878048782</v>
      </c>
      <c r="I26" s="16">
        <f>Narzedzia[[#This Row],[Cena jedn. brutto]]/1.23</f>
        <v>257.5609756097561</v>
      </c>
      <c r="J26" s="29">
        <f>Narzedzia[[#This Row],[Ilość sugerowana ]]*Narzedzia[[#This Row],[Cena jedn. netto]]</f>
        <v>515.1219512195122</v>
      </c>
    </row>
    <row r="27" spans="1:10" x14ac:dyDescent="0.2">
      <c r="A27" s="30">
        <v>25</v>
      </c>
      <c r="B27" s="14" t="s">
        <v>80</v>
      </c>
      <c r="C27" s="15">
        <v>10</v>
      </c>
      <c r="D27" s="35" t="s">
        <v>229</v>
      </c>
      <c r="E27" s="16">
        <v>4.7520000000000007</v>
      </c>
      <c r="F27" s="16">
        <f>Narzedzia[[#This Row],[Cena jedn. brutto]]*Narzedzia[[#This Row],[Ilość sugerowana ]]</f>
        <v>47.52000000000001</v>
      </c>
      <c r="G27" s="27">
        <v>0.23</v>
      </c>
      <c r="H27" s="16">
        <f>Narzedzia[[#This Row],[Wartość brutto]]-(Narzedzia[[#This Row],[Wartość brutto]]/1.23)</f>
        <v>8.8858536585365897</v>
      </c>
      <c r="I27" s="16">
        <f>Narzedzia[[#This Row],[Cena jedn. brutto]]/1.23</f>
        <v>3.8634146341463422</v>
      </c>
      <c r="J27" s="29">
        <f>Narzedzia[[#This Row],[Ilość sugerowana ]]*Narzedzia[[#This Row],[Cena jedn. netto]]</f>
        <v>38.634146341463421</v>
      </c>
    </row>
    <row r="28" spans="1:10" ht="25.5" x14ac:dyDescent="0.2">
      <c r="A28" s="30">
        <v>26</v>
      </c>
      <c r="B28" s="14" t="s">
        <v>351</v>
      </c>
      <c r="C28" s="15">
        <v>100</v>
      </c>
      <c r="D28" s="35" t="s">
        <v>229</v>
      </c>
      <c r="E28" s="16">
        <v>5.9400000000000013</v>
      </c>
      <c r="F28" s="16">
        <f>Narzedzia[[#This Row],[Cena jedn. brutto]]*Narzedzia[[#This Row],[Ilość sugerowana ]]</f>
        <v>594.00000000000011</v>
      </c>
      <c r="G28" s="27">
        <v>0.23</v>
      </c>
      <c r="H28" s="16">
        <f>Narzedzia[[#This Row],[Wartość brutto]]-(Narzedzia[[#This Row],[Wartość brutto]]/1.23)</f>
        <v>111.07317073170731</v>
      </c>
      <c r="I28" s="16">
        <f>Narzedzia[[#This Row],[Cena jedn. brutto]]/1.23</f>
        <v>4.8292682926829276</v>
      </c>
      <c r="J28" s="29">
        <f>Narzedzia[[#This Row],[Ilość sugerowana ]]*Narzedzia[[#This Row],[Cena jedn. netto]]</f>
        <v>482.92682926829275</v>
      </c>
    </row>
    <row r="29" spans="1:10" x14ac:dyDescent="0.2">
      <c r="A29" s="30">
        <v>27</v>
      </c>
      <c r="B29" s="14" t="s">
        <v>270</v>
      </c>
      <c r="C29" s="15">
        <v>8</v>
      </c>
      <c r="D29" s="35" t="s">
        <v>229</v>
      </c>
      <c r="E29" s="16">
        <v>12.32</v>
      </c>
      <c r="F29" s="16">
        <f>Narzedzia[[#This Row],[Cena jedn. brutto]]*Narzedzia[[#This Row],[Ilość sugerowana ]]</f>
        <v>98.56</v>
      </c>
      <c r="G29" s="27">
        <v>0.23</v>
      </c>
      <c r="H29" s="16">
        <f>Narzedzia[[#This Row],[Wartość brutto]]-(Narzedzia[[#This Row],[Wartość brutto]]/1.23)</f>
        <v>18.429918699186985</v>
      </c>
      <c r="I29" s="16">
        <f>Narzedzia[[#This Row],[Cena jedn. brutto]]/1.23</f>
        <v>10.016260162601627</v>
      </c>
      <c r="J29" s="29">
        <f>Narzedzia[[#This Row],[Ilość sugerowana ]]*Narzedzia[[#This Row],[Cena jedn. netto]]</f>
        <v>80.130081300813018</v>
      </c>
    </row>
    <row r="30" spans="1:10" x14ac:dyDescent="0.2">
      <c r="A30" s="30">
        <v>28</v>
      </c>
      <c r="B30" s="14" t="s">
        <v>623</v>
      </c>
      <c r="C30" s="15">
        <v>20</v>
      </c>
      <c r="D30" s="35" t="s">
        <v>229</v>
      </c>
      <c r="E30" s="16">
        <v>3.9600000000000004</v>
      </c>
      <c r="F30" s="16">
        <f>Narzedzia[[#This Row],[Cena jedn. brutto]]*Narzedzia[[#This Row],[Ilość sugerowana ]]</f>
        <v>79.2</v>
      </c>
      <c r="G30" s="27">
        <v>0.23</v>
      </c>
      <c r="H30" s="16">
        <f>Narzedzia[[#This Row],[Wartość brutto]]-(Narzedzia[[#This Row],[Wartość brutto]]/1.23)</f>
        <v>14.809756097560978</v>
      </c>
      <c r="I30" s="16">
        <f>Narzedzia[[#This Row],[Cena jedn. brutto]]/1.23</f>
        <v>3.2195121951219514</v>
      </c>
      <c r="J30" s="29">
        <f>Narzedzia[[#This Row],[Ilość sugerowana ]]*Narzedzia[[#This Row],[Cena jedn. netto]]</f>
        <v>64.390243902439025</v>
      </c>
    </row>
    <row r="31" spans="1:10" x14ac:dyDescent="0.2">
      <c r="A31" s="30">
        <v>29</v>
      </c>
      <c r="B31" s="14" t="s">
        <v>81</v>
      </c>
      <c r="C31" s="15">
        <v>5</v>
      </c>
      <c r="D31" s="35" t="s">
        <v>229</v>
      </c>
      <c r="E31" s="16">
        <v>13.860000000000001</v>
      </c>
      <c r="F31" s="16">
        <f>Narzedzia[[#This Row],[Cena jedn. brutto]]*Narzedzia[[#This Row],[Ilość sugerowana ]]</f>
        <v>69.300000000000011</v>
      </c>
      <c r="G31" s="27">
        <v>0.23</v>
      </c>
      <c r="H31" s="16">
        <f>Narzedzia[[#This Row],[Wartość brutto]]-(Narzedzia[[#This Row],[Wartość brutto]]/1.23)</f>
        <v>12.958536585365856</v>
      </c>
      <c r="I31" s="16">
        <f>Narzedzia[[#This Row],[Cena jedn. brutto]]/1.23</f>
        <v>11.26829268292683</v>
      </c>
      <c r="J31" s="29">
        <f>Narzedzia[[#This Row],[Ilość sugerowana ]]*Narzedzia[[#This Row],[Cena jedn. netto]]</f>
        <v>56.341463414634148</v>
      </c>
    </row>
    <row r="32" spans="1:10" x14ac:dyDescent="0.2">
      <c r="A32" s="30">
        <v>30</v>
      </c>
      <c r="B32" s="14" t="s">
        <v>415</v>
      </c>
      <c r="C32" s="15">
        <v>8</v>
      </c>
      <c r="D32" s="35" t="s">
        <v>229</v>
      </c>
      <c r="E32" s="16">
        <v>17.82</v>
      </c>
      <c r="F32" s="16">
        <f>Narzedzia[[#This Row],[Cena jedn. brutto]]*Narzedzia[[#This Row],[Ilość sugerowana ]]</f>
        <v>142.56</v>
      </c>
      <c r="G32" s="27">
        <v>0.23</v>
      </c>
      <c r="H32" s="16">
        <f>Narzedzia[[#This Row],[Wartość brutto]]-(Narzedzia[[#This Row],[Wartość brutto]]/1.23)</f>
        <v>26.657560975609755</v>
      </c>
      <c r="I32" s="16">
        <f>Narzedzia[[#This Row],[Cena jedn. brutto]]/1.23</f>
        <v>14.487804878048781</v>
      </c>
      <c r="J32" s="29">
        <f>Narzedzia[[#This Row],[Ilość sugerowana ]]*Narzedzia[[#This Row],[Cena jedn. netto]]</f>
        <v>115.90243902439025</v>
      </c>
    </row>
    <row r="33" spans="1:10" x14ac:dyDescent="0.2">
      <c r="A33" s="30">
        <v>31</v>
      </c>
      <c r="B33" s="20" t="s">
        <v>60</v>
      </c>
      <c r="C33" s="15">
        <v>4</v>
      </c>
      <c r="D33" s="35" t="s">
        <v>229</v>
      </c>
      <c r="E33" s="16">
        <v>39.6</v>
      </c>
      <c r="F33" s="16">
        <f>Narzedzia[[#This Row],[Cena jedn. brutto]]*Narzedzia[[#This Row],[Ilość sugerowana ]]</f>
        <v>158.4</v>
      </c>
      <c r="G33" s="27">
        <v>0.23</v>
      </c>
      <c r="H33" s="16">
        <f>Narzedzia[[#This Row],[Wartość brutto]]-(Narzedzia[[#This Row],[Wartość brutto]]/1.23)</f>
        <v>29.619512195121956</v>
      </c>
      <c r="I33" s="16">
        <f>Narzedzia[[#This Row],[Cena jedn. brutto]]/1.23</f>
        <v>32.195121951219512</v>
      </c>
      <c r="J33" s="29">
        <f>Narzedzia[[#This Row],[Ilość sugerowana ]]*Narzedzia[[#This Row],[Cena jedn. netto]]</f>
        <v>128.78048780487805</v>
      </c>
    </row>
    <row r="34" spans="1:10" x14ac:dyDescent="0.2">
      <c r="A34" s="30">
        <v>32</v>
      </c>
      <c r="B34" s="14" t="s">
        <v>521</v>
      </c>
      <c r="C34" s="15">
        <v>10</v>
      </c>
      <c r="D34" s="35" t="s">
        <v>229</v>
      </c>
      <c r="E34" s="16">
        <v>9.9</v>
      </c>
      <c r="F34" s="16">
        <f>Narzedzia[[#This Row],[Cena jedn. brutto]]*Narzedzia[[#This Row],[Ilość sugerowana ]]</f>
        <v>99</v>
      </c>
      <c r="G34" s="27">
        <v>0.23</v>
      </c>
      <c r="H34" s="16">
        <f>Narzedzia[[#This Row],[Wartość brutto]]-(Narzedzia[[#This Row],[Wartość brutto]]/1.23)</f>
        <v>18.512195121951223</v>
      </c>
      <c r="I34" s="16">
        <f>Narzedzia[[#This Row],[Cena jedn. brutto]]/1.23</f>
        <v>8.0487804878048781</v>
      </c>
      <c r="J34" s="29">
        <f>Narzedzia[[#This Row],[Ilość sugerowana ]]*Narzedzia[[#This Row],[Cena jedn. netto]]</f>
        <v>80.487804878048777</v>
      </c>
    </row>
    <row r="35" spans="1:10" x14ac:dyDescent="0.2">
      <c r="A35" s="30">
        <v>33</v>
      </c>
      <c r="B35" s="20" t="s">
        <v>403</v>
      </c>
      <c r="C35" s="15">
        <v>10</v>
      </c>
      <c r="D35" s="35" t="s">
        <v>229</v>
      </c>
      <c r="E35" s="16">
        <v>7.0400000000000009</v>
      </c>
      <c r="F35" s="16">
        <f>Narzedzia[[#This Row],[Cena jedn. brutto]]*Narzedzia[[#This Row],[Ilość sugerowana ]]</f>
        <v>70.400000000000006</v>
      </c>
      <c r="G35" s="27">
        <v>0.23</v>
      </c>
      <c r="H35" s="16">
        <f>Narzedzia[[#This Row],[Wartość brutto]]-(Narzedzia[[#This Row],[Wartość brutto]]/1.23)</f>
        <v>13.164227642276423</v>
      </c>
      <c r="I35" s="16">
        <f>Narzedzia[[#This Row],[Cena jedn. brutto]]/1.23</f>
        <v>5.7235772357723587</v>
      </c>
      <c r="J35" s="29">
        <f>Narzedzia[[#This Row],[Ilość sugerowana ]]*Narzedzia[[#This Row],[Cena jedn. netto]]</f>
        <v>57.23577235772359</v>
      </c>
    </row>
    <row r="36" spans="1:10" x14ac:dyDescent="0.2">
      <c r="A36" s="30">
        <v>34</v>
      </c>
      <c r="B36" s="20" t="s">
        <v>602</v>
      </c>
      <c r="C36" s="15">
        <v>2</v>
      </c>
      <c r="D36" s="35" t="s">
        <v>229</v>
      </c>
      <c r="E36" s="16">
        <v>49.500000000000007</v>
      </c>
      <c r="F36" s="16">
        <f>Narzedzia[[#This Row],[Cena jedn. brutto]]*Narzedzia[[#This Row],[Ilość sugerowana ]]</f>
        <v>99.000000000000014</v>
      </c>
      <c r="G36" s="27">
        <v>0.23</v>
      </c>
      <c r="H36" s="16">
        <f>Narzedzia[[#This Row],[Wartość brutto]]-(Narzedzia[[#This Row],[Wartość brutto]]/1.23)</f>
        <v>18.512195121951223</v>
      </c>
      <c r="I36" s="16">
        <f>Narzedzia[[#This Row],[Cena jedn. brutto]]/1.23</f>
        <v>40.243902439024396</v>
      </c>
      <c r="J36" s="29">
        <f>Narzedzia[[#This Row],[Ilość sugerowana ]]*Narzedzia[[#This Row],[Cena jedn. netto]]</f>
        <v>80.487804878048792</v>
      </c>
    </row>
    <row r="37" spans="1:10" x14ac:dyDescent="0.2">
      <c r="A37" s="30">
        <v>35</v>
      </c>
      <c r="B37" s="20" t="s">
        <v>154</v>
      </c>
      <c r="C37" s="15">
        <v>10</v>
      </c>
      <c r="D37" s="35" t="s">
        <v>229</v>
      </c>
      <c r="E37" s="16">
        <v>19.8</v>
      </c>
      <c r="F37" s="16">
        <f>Narzedzia[[#This Row],[Cena jedn. brutto]]*Narzedzia[[#This Row],[Ilość sugerowana ]]</f>
        <v>198</v>
      </c>
      <c r="G37" s="27">
        <v>0.23</v>
      </c>
      <c r="H37" s="16">
        <f>Narzedzia[[#This Row],[Wartość brutto]]-(Narzedzia[[#This Row],[Wartość brutto]]/1.23)</f>
        <v>37.024390243902445</v>
      </c>
      <c r="I37" s="16">
        <f>Narzedzia[[#This Row],[Cena jedn. brutto]]/1.23</f>
        <v>16.097560975609756</v>
      </c>
      <c r="J37" s="29">
        <f>Narzedzia[[#This Row],[Ilość sugerowana ]]*Narzedzia[[#This Row],[Cena jedn. netto]]</f>
        <v>160.97560975609755</v>
      </c>
    </row>
    <row r="38" spans="1:10" x14ac:dyDescent="0.2">
      <c r="A38" s="30">
        <v>36</v>
      </c>
      <c r="B38" s="20" t="s">
        <v>155</v>
      </c>
      <c r="C38" s="15">
        <v>5</v>
      </c>
      <c r="D38" s="35" t="s">
        <v>229</v>
      </c>
      <c r="E38" s="16">
        <v>34.650000000000006</v>
      </c>
      <c r="F38" s="16">
        <f>Narzedzia[[#This Row],[Cena jedn. brutto]]*Narzedzia[[#This Row],[Ilość sugerowana ]]</f>
        <v>173.25000000000003</v>
      </c>
      <c r="G38" s="27">
        <v>0.23</v>
      </c>
      <c r="H38" s="16">
        <f>Narzedzia[[#This Row],[Wartość brutto]]-(Narzedzia[[#This Row],[Wartość brutto]]/1.23)</f>
        <v>32.396341463414643</v>
      </c>
      <c r="I38" s="16">
        <f>Narzedzia[[#This Row],[Cena jedn. brutto]]/1.23</f>
        <v>28.170731707317078</v>
      </c>
      <c r="J38" s="29">
        <f>Narzedzia[[#This Row],[Ilość sugerowana ]]*Narzedzia[[#This Row],[Cena jedn. netto]]</f>
        <v>140.85365853658539</v>
      </c>
    </row>
    <row r="39" spans="1:10" x14ac:dyDescent="0.2">
      <c r="A39" s="30">
        <v>37</v>
      </c>
      <c r="B39" s="20" t="s">
        <v>603</v>
      </c>
      <c r="C39" s="15">
        <v>5</v>
      </c>
      <c r="D39" s="35" t="s">
        <v>229</v>
      </c>
      <c r="E39" s="16">
        <v>10.56</v>
      </c>
      <c r="F39" s="16">
        <f>Narzedzia[[#This Row],[Cena jedn. brutto]]*Narzedzia[[#This Row],[Ilość sugerowana ]]</f>
        <v>52.800000000000004</v>
      </c>
      <c r="G39" s="27">
        <v>0.23</v>
      </c>
      <c r="H39" s="16">
        <f>Narzedzia[[#This Row],[Wartość brutto]]-(Narzedzia[[#This Row],[Wartość brutto]]/1.23)</f>
        <v>9.8731707317073187</v>
      </c>
      <c r="I39" s="16">
        <f>Narzedzia[[#This Row],[Cena jedn. brutto]]/1.23</f>
        <v>8.5853658536585371</v>
      </c>
      <c r="J39" s="29">
        <f>Narzedzia[[#This Row],[Ilość sugerowana ]]*Narzedzia[[#This Row],[Cena jedn. netto]]</f>
        <v>42.926829268292686</v>
      </c>
    </row>
    <row r="40" spans="1:10" x14ac:dyDescent="0.2">
      <c r="A40" s="30">
        <v>38</v>
      </c>
      <c r="B40" s="20" t="s">
        <v>604</v>
      </c>
      <c r="C40" s="15">
        <v>4</v>
      </c>
      <c r="D40" s="35" t="s">
        <v>229</v>
      </c>
      <c r="E40" s="16">
        <v>21.78</v>
      </c>
      <c r="F40" s="16">
        <f>Narzedzia[[#This Row],[Cena jedn. brutto]]*Narzedzia[[#This Row],[Ilość sugerowana ]]</f>
        <v>87.12</v>
      </c>
      <c r="G40" s="27">
        <v>0.23</v>
      </c>
      <c r="H40" s="16">
        <f>Narzedzia[[#This Row],[Wartość brutto]]-(Narzedzia[[#This Row],[Wartość brutto]]/1.23)</f>
        <v>16.290731707317079</v>
      </c>
      <c r="I40" s="16">
        <f>Narzedzia[[#This Row],[Cena jedn. brutto]]/1.23</f>
        <v>17.707317073170731</v>
      </c>
      <c r="J40" s="29">
        <f>Narzedzia[[#This Row],[Ilość sugerowana ]]*Narzedzia[[#This Row],[Cena jedn. netto]]</f>
        <v>70.829268292682926</v>
      </c>
    </row>
    <row r="41" spans="1:10" x14ac:dyDescent="0.2">
      <c r="A41" s="30">
        <v>39</v>
      </c>
      <c r="B41" s="20" t="s">
        <v>113</v>
      </c>
      <c r="C41" s="15">
        <v>2</v>
      </c>
      <c r="D41" s="35" t="s">
        <v>229</v>
      </c>
      <c r="E41" s="16">
        <v>70.400000000000006</v>
      </c>
      <c r="F41" s="16">
        <f>Narzedzia[[#This Row],[Cena jedn. brutto]]*Narzedzia[[#This Row],[Ilość sugerowana ]]</f>
        <v>140.80000000000001</v>
      </c>
      <c r="G41" s="27">
        <v>0.23</v>
      </c>
      <c r="H41" s="16">
        <f>Narzedzia[[#This Row],[Wartość brutto]]-(Narzedzia[[#This Row],[Wartość brutto]]/1.23)</f>
        <v>26.328455284552845</v>
      </c>
      <c r="I41" s="16">
        <f>Narzedzia[[#This Row],[Cena jedn. brutto]]/1.23</f>
        <v>57.235772357723583</v>
      </c>
      <c r="J41" s="29">
        <f>Narzedzia[[#This Row],[Ilość sugerowana ]]*Narzedzia[[#This Row],[Cena jedn. netto]]</f>
        <v>114.47154471544717</v>
      </c>
    </row>
    <row r="42" spans="1:10" x14ac:dyDescent="0.2">
      <c r="A42" s="30">
        <v>40</v>
      </c>
      <c r="B42" s="20" t="s">
        <v>125</v>
      </c>
      <c r="C42" s="15">
        <v>4</v>
      </c>
      <c r="D42" s="35" t="s">
        <v>229</v>
      </c>
      <c r="E42" s="16">
        <v>37.620000000000005</v>
      </c>
      <c r="F42" s="16">
        <f>Narzedzia[[#This Row],[Cena jedn. brutto]]*Narzedzia[[#This Row],[Ilość sugerowana ]]</f>
        <v>150.48000000000002</v>
      </c>
      <c r="G42" s="27">
        <v>0.23</v>
      </c>
      <c r="H42" s="16">
        <f>Narzedzia[[#This Row],[Wartość brutto]]-(Narzedzia[[#This Row],[Wartość brutto]]/1.23)</f>
        <v>28.138536585365856</v>
      </c>
      <c r="I42" s="16">
        <f>Narzedzia[[#This Row],[Cena jedn. brutto]]/1.23</f>
        <v>30.585365853658541</v>
      </c>
      <c r="J42" s="29">
        <f>Narzedzia[[#This Row],[Ilość sugerowana ]]*Narzedzia[[#This Row],[Cena jedn. netto]]</f>
        <v>122.34146341463416</v>
      </c>
    </row>
    <row r="43" spans="1:10" x14ac:dyDescent="0.2">
      <c r="A43" s="30">
        <v>41</v>
      </c>
      <c r="B43" s="20" t="s">
        <v>126</v>
      </c>
      <c r="C43" s="15">
        <v>2</v>
      </c>
      <c r="D43" s="35" t="s">
        <v>229</v>
      </c>
      <c r="E43" s="16">
        <v>59.400000000000006</v>
      </c>
      <c r="F43" s="16">
        <f>Narzedzia[[#This Row],[Cena jedn. brutto]]*Narzedzia[[#This Row],[Ilość sugerowana ]]</f>
        <v>118.80000000000001</v>
      </c>
      <c r="G43" s="27">
        <v>0.23</v>
      </c>
      <c r="H43" s="16">
        <f>Narzedzia[[#This Row],[Wartość brutto]]-(Narzedzia[[#This Row],[Wartość brutto]]/1.23)</f>
        <v>22.214634146341467</v>
      </c>
      <c r="I43" s="16">
        <f>Narzedzia[[#This Row],[Cena jedn. brutto]]/1.23</f>
        <v>48.292682926829272</v>
      </c>
      <c r="J43" s="29">
        <f>Narzedzia[[#This Row],[Ilość sugerowana ]]*Narzedzia[[#This Row],[Cena jedn. netto]]</f>
        <v>96.585365853658544</v>
      </c>
    </row>
    <row r="44" spans="1:10" x14ac:dyDescent="0.2">
      <c r="A44" s="30">
        <v>42</v>
      </c>
      <c r="B44" s="20" t="s">
        <v>282</v>
      </c>
      <c r="C44" s="15">
        <v>2</v>
      </c>
      <c r="D44" s="35" t="s">
        <v>229</v>
      </c>
      <c r="E44" s="16">
        <v>158.4</v>
      </c>
      <c r="F44" s="16">
        <f>Narzedzia[[#This Row],[Cena jedn. brutto]]*Narzedzia[[#This Row],[Ilość sugerowana ]]</f>
        <v>316.8</v>
      </c>
      <c r="G44" s="27">
        <v>0.23</v>
      </c>
      <c r="H44" s="16">
        <f>Narzedzia[[#This Row],[Wartość brutto]]-(Narzedzia[[#This Row],[Wartość brutto]]/1.23)</f>
        <v>59.239024390243912</v>
      </c>
      <c r="I44" s="16">
        <f>Narzedzia[[#This Row],[Cena jedn. brutto]]/1.23</f>
        <v>128.78048780487805</v>
      </c>
      <c r="J44" s="29">
        <f>Narzedzia[[#This Row],[Ilość sugerowana ]]*Narzedzia[[#This Row],[Cena jedn. netto]]</f>
        <v>257.5609756097561</v>
      </c>
    </row>
    <row r="45" spans="1:10" x14ac:dyDescent="0.2">
      <c r="A45" s="30">
        <v>43</v>
      </c>
      <c r="B45" s="20" t="s">
        <v>156</v>
      </c>
      <c r="C45" s="15">
        <v>2</v>
      </c>
      <c r="D45" s="35" t="s">
        <v>229</v>
      </c>
      <c r="E45" s="16">
        <v>35.200000000000003</v>
      </c>
      <c r="F45" s="16">
        <f>Narzedzia[[#This Row],[Cena jedn. brutto]]*Narzedzia[[#This Row],[Ilość sugerowana ]]</f>
        <v>70.400000000000006</v>
      </c>
      <c r="G45" s="27">
        <v>0.23</v>
      </c>
      <c r="H45" s="16">
        <f>Narzedzia[[#This Row],[Wartość brutto]]-(Narzedzia[[#This Row],[Wartość brutto]]/1.23)</f>
        <v>13.164227642276423</v>
      </c>
      <c r="I45" s="16">
        <f>Narzedzia[[#This Row],[Cena jedn. brutto]]/1.23</f>
        <v>28.617886178861792</v>
      </c>
      <c r="J45" s="29">
        <f>Narzedzia[[#This Row],[Ilość sugerowana ]]*Narzedzia[[#This Row],[Cena jedn. netto]]</f>
        <v>57.235772357723583</v>
      </c>
    </row>
    <row r="46" spans="1:10" ht="25.5" x14ac:dyDescent="0.2">
      <c r="A46" s="30">
        <v>44</v>
      </c>
      <c r="B46" s="20" t="s">
        <v>481</v>
      </c>
      <c r="C46" s="15">
        <v>2</v>
      </c>
      <c r="D46" s="35" t="s">
        <v>229</v>
      </c>
      <c r="E46" s="16">
        <v>26.400000000000002</v>
      </c>
      <c r="F46" s="16">
        <f>Narzedzia[[#This Row],[Cena jedn. brutto]]*Narzedzia[[#This Row],[Ilość sugerowana ]]</f>
        <v>52.800000000000004</v>
      </c>
      <c r="G46" s="27">
        <v>0.23</v>
      </c>
      <c r="H46" s="16">
        <f>Narzedzia[[#This Row],[Wartość brutto]]-(Narzedzia[[#This Row],[Wartość brutto]]/1.23)</f>
        <v>9.8731707317073187</v>
      </c>
      <c r="I46" s="16">
        <f>Narzedzia[[#This Row],[Cena jedn. brutto]]/1.23</f>
        <v>21.463414634146343</v>
      </c>
      <c r="J46" s="29">
        <f>Narzedzia[[#This Row],[Ilość sugerowana ]]*Narzedzia[[#This Row],[Cena jedn. netto]]</f>
        <v>42.926829268292686</v>
      </c>
    </row>
    <row r="47" spans="1:10" x14ac:dyDescent="0.2">
      <c r="A47" s="30">
        <v>45</v>
      </c>
      <c r="B47" s="20" t="s">
        <v>124</v>
      </c>
      <c r="C47" s="15">
        <v>2</v>
      </c>
      <c r="D47" s="35" t="s">
        <v>229</v>
      </c>
      <c r="E47" s="16">
        <v>79.2</v>
      </c>
      <c r="F47" s="16">
        <f>Narzedzia[[#This Row],[Cena jedn. brutto]]*Narzedzia[[#This Row],[Ilość sugerowana ]]</f>
        <v>158.4</v>
      </c>
      <c r="G47" s="27">
        <v>0.23</v>
      </c>
      <c r="H47" s="16">
        <f>Narzedzia[[#This Row],[Wartość brutto]]-(Narzedzia[[#This Row],[Wartość brutto]]/1.23)</f>
        <v>29.619512195121956</v>
      </c>
      <c r="I47" s="16">
        <f>Narzedzia[[#This Row],[Cena jedn. brutto]]/1.23</f>
        <v>64.390243902439025</v>
      </c>
      <c r="J47" s="29">
        <f>Narzedzia[[#This Row],[Ilość sugerowana ]]*Narzedzia[[#This Row],[Cena jedn. netto]]</f>
        <v>128.78048780487805</v>
      </c>
    </row>
    <row r="48" spans="1:10" ht="25.5" x14ac:dyDescent="0.2">
      <c r="A48" s="30">
        <v>46</v>
      </c>
      <c r="B48" s="14" t="s">
        <v>425</v>
      </c>
      <c r="C48" s="15">
        <v>4</v>
      </c>
      <c r="D48" s="35" t="s">
        <v>229</v>
      </c>
      <c r="E48" s="16">
        <v>118.80000000000001</v>
      </c>
      <c r="F48" s="16">
        <f>Narzedzia[[#This Row],[Cena jedn. brutto]]*Narzedzia[[#This Row],[Ilość sugerowana ]]</f>
        <v>475.20000000000005</v>
      </c>
      <c r="G48" s="27">
        <v>0.23</v>
      </c>
      <c r="H48" s="16">
        <f>Narzedzia[[#This Row],[Wartość brutto]]-(Narzedzia[[#This Row],[Wartość brutto]]/1.23)</f>
        <v>88.858536585365869</v>
      </c>
      <c r="I48" s="16">
        <f>Narzedzia[[#This Row],[Cena jedn. brutto]]/1.23</f>
        <v>96.585365853658544</v>
      </c>
      <c r="J48" s="29">
        <f>Narzedzia[[#This Row],[Ilość sugerowana ]]*Narzedzia[[#This Row],[Cena jedn. netto]]</f>
        <v>386.34146341463418</v>
      </c>
    </row>
    <row r="49" spans="1:10" x14ac:dyDescent="0.2">
      <c r="A49" s="30">
        <v>47</v>
      </c>
      <c r="B49" s="20" t="s">
        <v>103</v>
      </c>
      <c r="C49" s="15">
        <v>2</v>
      </c>
      <c r="D49" s="35" t="s">
        <v>229</v>
      </c>
      <c r="E49" s="16">
        <v>39.6</v>
      </c>
      <c r="F49" s="16">
        <f>Narzedzia[[#This Row],[Cena jedn. brutto]]*Narzedzia[[#This Row],[Ilość sugerowana ]]</f>
        <v>79.2</v>
      </c>
      <c r="G49" s="27">
        <v>0.23</v>
      </c>
      <c r="H49" s="16">
        <f>Narzedzia[[#This Row],[Wartość brutto]]-(Narzedzia[[#This Row],[Wartość brutto]]/1.23)</f>
        <v>14.809756097560978</v>
      </c>
      <c r="I49" s="16">
        <f>Narzedzia[[#This Row],[Cena jedn. brutto]]/1.23</f>
        <v>32.195121951219512</v>
      </c>
      <c r="J49" s="29">
        <f>Narzedzia[[#This Row],[Ilość sugerowana ]]*Narzedzia[[#This Row],[Cena jedn. netto]]</f>
        <v>64.390243902439025</v>
      </c>
    </row>
    <row r="50" spans="1:10" x14ac:dyDescent="0.2">
      <c r="A50" s="30">
        <v>48</v>
      </c>
      <c r="B50" s="20" t="s">
        <v>605</v>
      </c>
      <c r="C50" s="15">
        <v>2</v>
      </c>
      <c r="D50" s="35" t="s">
        <v>229</v>
      </c>
      <c r="E50" s="16">
        <v>39.6</v>
      </c>
      <c r="F50" s="16">
        <f>Narzedzia[[#This Row],[Cena jedn. brutto]]*Narzedzia[[#This Row],[Ilość sugerowana ]]</f>
        <v>79.2</v>
      </c>
      <c r="G50" s="27">
        <v>0.23</v>
      </c>
      <c r="H50" s="16">
        <f>Narzedzia[[#This Row],[Wartość brutto]]-(Narzedzia[[#This Row],[Wartość brutto]]/1.23)</f>
        <v>14.809756097560978</v>
      </c>
      <c r="I50" s="16">
        <f>Narzedzia[[#This Row],[Cena jedn. brutto]]/1.23</f>
        <v>32.195121951219512</v>
      </c>
      <c r="J50" s="29">
        <f>Narzedzia[[#This Row],[Ilość sugerowana ]]*Narzedzia[[#This Row],[Cena jedn. netto]]</f>
        <v>64.390243902439025</v>
      </c>
    </row>
    <row r="51" spans="1:10" x14ac:dyDescent="0.2">
      <c r="A51" s="30">
        <v>49</v>
      </c>
      <c r="B51" s="20" t="s">
        <v>104</v>
      </c>
      <c r="C51" s="15">
        <v>6</v>
      </c>
      <c r="D51" s="35" t="s">
        <v>229</v>
      </c>
      <c r="E51" s="16">
        <v>6.9300000000000006</v>
      </c>
      <c r="F51" s="16">
        <f>Narzedzia[[#This Row],[Cena jedn. brutto]]*Narzedzia[[#This Row],[Ilość sugerowana ]]</f>
        <v>41.580000000000005</v>
      </c>
      <c r="G51" s="27">
        <v>0.23</v>
      </c>
      <c r="H51" s="16">
        <f>Narzedzia[[#This Row],[Wartość brutto]]-(Narzedzia[[#This Row],[Wartość brutto]]/1.23)</f>
        <v>7.7751219512195107</v>
      </c>
      <c r="I51" s="16">
        <f>Narzedzia[[#This Row],[Cena jedn. brutto]]/1.23</f>
        <v>5.6341463414634152</v>
      </c>
      <c r="J51" s="29">
        <f>Narzedzia[[#This Row],[Ilość sugerowana ]]*Narzedzia[[#This Row],[Cena jedn. netto]]</f>
        <v>33.804878048780495</v>
      </c>
    </row>
    <row r="52" spans="1:10" x14ac:dyDescent="0.2">
      <c r="A52" s="30">
        <v>50</v>
      </c>
      <c r="B52" s="20" t="s">
        <v>489</v>
      </c>
      <c r="C52" s="15">
        <v>5</v>
      </c>
      <c r="D52" s="35" t="s">
        <v>229</v>
      </c>
      <c r="E52" s="16">
        <v>34.650000000000006</v>
      </c>
      <c r="F52" s="16">
        <f>Narzedzia[[#This Row],[Cena jedn. brutto]]*Narzedzia[[#This Row],[Ilość sugerowana ]]</f>
        <v>173.25000000000003</v>
      </c>
      <c r="G52" s="27">
        <v>0.23</v>
      </c>
      <c r="H52" s="16">
        <f>Narzedzia[[#This Row],[Wartość brutto]]-(Narzedzia[[#This Row],[Wartość brutto]]/1.23)</f>
        <v>32.396341463414643</v>
      </c>
      <c r="I52" s="16">
        <f>Narzedzia[[#This Row],[Cena jedn. brutto]]/1.23</f>
        <v>28.170731707317078</v>
      </c>
      <c r="J52" s="29">
        <f>Narzedzia[[#This Row],[Ilość sugerowana ]]*Narzedzia[[#This Row],[Cena jedn. netto]]</f>
        <v>140.85365853658539</v>
      </c>
    </row>
    <row r="53" spans="1:10" x14ac:dyDescent="0.2">
      <c r="A53" s="30">
        <v>51</v>
      </c>
      <c r="B53" s="20" t="s">
        <v>606</v>
      </c>
      <c r="C53" s="15">
        <v>10</v>
      </c>
      <c r="D53" s="35" t="s">
        <v>229</v>
      </c>
      <c r="E53" s="16">
        <v>28.710000000000004</v>
      </c>
      <c r="F53" s="16">
        <f>Narzedzia[[#This Row],[Cena jedn. brutto]]*Narzedzia[[#This Row],[Ilość sugerowana ]]</f>
        <v>287.10000000000002</v>
      </c>
      <c r="G53" s="27">
        <v>0.23</v>
      </c>
      <c r="H53" s="16">
        <f>Narzedzia[[#This Row],[Wartość brutto]]-(Narzedzia[[#This Row],[Wartość brutto]]/1.23)</f>
        <v>53.685365853658539</v>
      </c>
      <c r="I53" s="16">
        <f>Narzedzia[[#This Row],[Cena jedn. brutto]]/1.23</f>
        <v>23.341463414634152</v>
      </c>
      <c r="J53" s="29">
        <f>Narzedzia[[#This Row],[Ilość sugerowana ]]*Narzedzia[[#This Row],[Cena jedn. netto]]</f>
        <v>233.41463414634151</v>
      </c>
    </row>
    <row r="54" spans="1:10" x14ac:dyDescent="0.2">
      <c r="A54" s="30">
        <v>52</v>
      </c>
      <c r="B54" s="20" t="s">
        <v>105</v>
      </c>
      <c r="C54" s="15">
        <v>5</v>
      </c>
      <c r="D54" s="35" t="s">
        <v>229</v>
      </c>
      <c r="E54" s="16">
        <v>14.080000000000002</v>
      </c>
      <c r="F54" s="16">
        <f>Narzedzia[[#This Row],[Cena jedn. brutto]]*Narzedzia[[#This Row],[Ilość sugerowana ]]</f>
        <v>70.400000000000006</v>
      </c>
      <c r="G54" s="27">
        <v>0.23</v>
      </c>
      <c r="H54" s="16">
        <f>Narzedzia[[#This Row],[Wartość brutto]]-(Narzedzia[[#This Row],[Wartość brutto]]/1.23)</f>
        <v>13.164227642276423</v>
      </c>
      <c r="I54" s="16">
        <f>Narzedzia[[#This Row],[Cena jedn. brutto]]/1.23</f>
        <v>11.447154471544717</v>
      </c>
      <c r="J54" s="29">
        <f>Narzedzia[[#This Row],[Ilość sugerowana ]]*Narzedzia[[#This Row],[Cena jedn. netto]]</f>
        <v>57.23577235772359</v>
      </c>
    </row>
    <row r="55" spans="1:10" x14ac:dyDescent="0.2">
      <c r="A55" s="30">
        <v>53</v>
      </c>
      <c r="B55" s="20" t="s">
        <v>106</v>
      </c>
      <c r="C55" s="15">
        <v>5</v>
      </c>
      <c r="D55" s="35" t="s">
        <v>229</v>
      </c>
      <c r="E55" s="16">
        <v>34.650000000000006</v>
      </c>
      <c r="F55" s="16">
        <f>Narzedzia[[#This Row],[Cena jedn. brutto]]*Narzedzia[[#This Row],[Ilość sugerowana ]]</f>
        <v>173.25000000000003</v>
      </c>
      <c r="G55" s="27">
        <v>0.23</v>
      </c>
      <c r="H55" s="16">
        <f>Narzedzia[[#This Row],[Wartość brutto]]-(Narzedzia[[#This Row],[Wartość brutto]]/1.23)</f>
        <v>32.396341463414643</v>
      </c>
      <c r="I55" s="16">
        <f>Narzedzia[[#This Row],[Cena jedn. brutto]]/1.23</f>
        <v>28.170731707317078</v>
      </c>
      <c r="J55" s="29">
        <f>Narzedzia[[#This Row],[Ilość sugerowana ]]*Narzedzia[[#This Row],[Cena jedn. netto]]</f>
        <v>140.85365853658539</v>
      </c>
    </row>
    <row r="56" spans="1:10" x14ac:dyDescent="0.2">
      <c r="A56" s="30">
        <v>54</v>
      </c>
      <c r="B56" s="20" t="s">
        <v>107</v>
      </c>
      <c r="C56" s="15">
        <v>5</v>
      </c>
      <c r="D56" s="35" t="s">
        <v>229</v>
      </c>
      <c r="E56" s="16">
        <v>24.750000000000004</v>
      </c>
      <c r="F56" s="16">
        <f>Narzedzia[[#This Row],[Cena jedn. brutto]]*Narzedzia[[#This Row],[Ilość sugerowana ]]</f>
        <v>123.75000000000001</v>
      </c>
      <c r="G56" s="27">
        <v>0.23</v>
      </c>
      <c r="H56" s="16">
        <f>Narzedzia[[#This Row],[Wartość brutto]]-(Narzedzia[[#This Row],[Wartość brutto]]/1.23)</f>
        <v>23.140243902439025</v>
      </c>
      <c r="I56" s="16">
        <f>Narzedzia[[#This Row],[Cena jedn. brutto]]/1.23</f>
        <v>20.121951219512198</v>
      </c>
      <c r="J56" s="29">
        <f>Narzedzia[[#This Row],[Ilość sugerowana ]]*Narzedzia[[#This Row],[Cena jedn. netto]]</f>
        <v>100.60975609756099</v>
      </c>
    </row>
    <row r="57" spans="1:10" x14ac:dyDescent="0.2">
      <c r="A57" s="30">
        <v>55</v>
      </c>
      <c r="B57" s="20" t="s">
        <v>108</v>
      </c>
      <c r="C57" s="15">
        <v>5</v>
      </c>
      <c r="D57" s="35" t="s">
        <v>229</v>
      </c>
      <c r="E57" s="16">
        <v>21.78</v>
      </c>
      <c r="F57" s="16">
        <f>Narzedzia[[#This Row],[Cena jedn. brutto]]*Narzedzia[[#This Row],[Ilość sugerowana ]]</f>
        <v>108.9</v>
      </c>
      <c r="G57" s="27">
        <v>0.23</v>
      </c>
      <c r="H57" s="16">
        <f>Narzedzia[[#This Row],[Wartość brutto]]-(Narzedzia[[#This Row],[Wartość brutto]]/1.23)</f>
        <v>20.363414634146338</v>
      </c>
      <c r="I57" s="16">
        <f>Narzedzia[[#This Row],[Cena jedn. brutto]]/1.23</f>
        <v>17.707317073170731</v>
      </c>
      <c r="J57" s="29">
        <f>Narzedzia[[#This Row],[Ilość sugerowana ]]*Narzedzia[[#This Row],[Cena jedn. netto]]</f>
        <v>88.536585365853654</v>
      </c>
    </row>
    <row r="58" spans="1:10" x14ac:dyDescent="0.2">
      <c r="A58" s="30">
        <v>56</v>
      </c>
      <c r="B58" s="20" t="s">
        <v>115</v>
      </c>
      <c r="C58" s="15">
        <v>8</v>
      </c>
      <c r="D58" s="35" t="s">
        <v>229</v>
      </c>
      <c r="E58" s="16">
        <v>6.16</v>
      </c>
      <c r="F58" s="16">
        <f>Narzedzia[[#This Row],[Cena jedn. brutto]]*Narzedzia[[#This Row],[Ilość sugerowana ]]</f>
        <v>49.28</v>
      </c>
      <c r="G58" s="27">
        <v>0.23</v>
      </c>
      <c r="H58" s="16">
        <f>Narzedzia[[#This Row],[Wartość brutto]]-(Narzedzia[[#This Row],[Wartość brutto]]/1.23)</f>
        <v>9.2149593495934923</v>
      </c>
      <c r="I58" s="16">
        <f>Narzedzia[[#This Row],[Cena jedn. brutto]]/1.23</f>
        <v>5.0081300813008136</v>
      </c>
      <c r="J58" s="29">
        <f>Narzedzia[[#This Row],[Ilość sugerowana ]]*Narzedzia[[#This Row],[Cena jedn. netto]]</f>
        <v>40.065040650406509</v>
      </c>
    </row>
    <row r="59" spans="1:10" x14ac:dyDescent="0.2">
      <c r="A59" s="30">
        <v>57</v>
      </c>
      <c r="B59" s="20" t="s">
        <v>328</v>
      </c>
      <c r="C59" s="15">
        <v>8</v>
      </c>
      <c r="D59" s="35" t="s">
        <v>229</v>
      </c>
      <c r="E59" s="16">
        <v>4.4000000000000004</v>
      </c>
      <c r="F59" s="16">
        <f>Narzedzia[[#This Row],[Cena jedn. brutto]]*Narzedzia[[#This Row],[Ilość sugerowana ]]</f>
        <v>35.200000000000003</v>
      </c>
      <c r="G59" s="27">
        <v>0.23</v>
      </c>
      <c r="H59" s="16">
        <f>Narzedzia[[#This Row],[Wartość brutto]]-(Narzedzia[[#This Row],[Wartość brutto]]/1.23)</f>
        <v>6.5821138211382113</v>
      </c>
      <c r="I59" s="16">
        <f>Narzedzia[[#This Row],[Cena jedn. brutto]]/1.23</f>
        <v>3.5772357723577239</v>
      </c>
      <c r="J59" s="29">
        <f>Narzedzia[[#This Row],[Ilość sugerowana ]]*Narzedzia[[#This Row],[Cena jedn. netto]]</f>
        <v>28.617886178861792</v>
      </c>
    </row>
    <row r="60" spans="1:10" x14ac:dyDescent="0.2">
      <c r="A60" s="30">
        <v>58</v>
      </c>
      <c r="B60" s="20" t="s">
        <v>114</v>
      </c>
      <c r="C60" s="15">
        <v>14</v>
      </c>
      <c r="D60" s="35" t="s">
        <v>229</v>
      </c>
      <c r="E60" s="16">
        <v>6.9300000000000006</v>
      </c>
      <c r="F60" s="16">
        <f>Narzedzia[[#This Row],[Cena jedn. brutto]]*Narzedzia[[#This Row],[Ilość sugerowana ]]</f>
        <v>97.02000000000001</v>
      </c>
      <c r="G60" s="27">
        <v>0.23</v>
      </c>
      <c r="H60" s="16">
        <f>Narzedzia[[#This Row],[Wartość brutto]]-(Narzedzia[[#This Row],[Wartość brutto]]/1.23)</f>
        <v>18.141951219512194</v>
      </c>
      <c r="I60" s="16">
        <f>Narzedzia[[#This Row],[Cena jedn. brutto]]/1.23</f>
        <v>5.6341463414634152</v>
      </c>
      <c r="J60" s="29">
        <f>Narzedzia[[#This Row],[Ilość sugerowana ]]*Narzedzia[[#This Row],[Cena jedn. netto]]</f>
        <v>78.878048780487816</v>
      </c>
    </row>
    <row r="61" spans="1:10" x14ac:dyDescent="0.2">
      <c r="A61" s="30">
        <v>59</v>
      </c>
      <c r="B61" s="20" t="s">
        <v>608</v>
      </c>
      <c r="C61" s="15">
        <v>10</v>
      </c>
      <c r="D61" s="35" t="s">
        <v>589</v>
      </c>
      <c r="E61" s="16">
        <v>3.9600000000000004</v>
      </c>
      <c r="F61" s="16">
        <f>Narzedzia[[#This Row],[Cena jedn. brutto]]*Narzedzia[[#This Row],[Ilość sugerowana ]]</f>
        <v>39.6</v>
      </c>
      <c r="G61" s="27">
        <v>0.23</v>
      </c>
      <c r="H61" s="16">
        <f>Narzedzia[[#This Row],[Wartość brutto]]-(Narzedzia[[#This Row],[Wartość brutto]]/1.23)</f>
        <v>7.4048780487804891</v>
      </c>
      <c r="I61" s="16">
        <f>Narzedzia[[#This Row],[Cena jedn. brutto]]/1.23</f>
        <v>3.2195121951219514</v>
      </c>
      <c r="J61" s="29">
        <f>Narzedzia[[#This Row],[Ilość sugerowana ]]*Narzedzia[[#This Row],[Cena jedn. netto]]</f>
        <v>32.195121951219512</v>
      </c>
    </row>
    <row r="62" spans="1:10" x14ac:dyDescent="0.2">
      <c r="A62" s="30">
        <v>60</v>
      </c>
      <c r="B62" s="20" t="s">
        <v>607</v>
      </c>
      <c r="C62" s="15">
        <v>4</v>
      </c>
      <c r="D62" s="35" t="s">
        <v>591</v>
      </c>
      <c r="E62" s="16">
        <v>14.850000000000001</v>
      </c>
      <c r="F62" s="16">
        <f>Narzedzia[[#This Row],[Cena jedn. brutto]]*Narzedzia[[#This Row],[Ilość sugerowana ]]</f>
        <v>59.400000000000006</v>
      </c>
      <c r="G62" s="27">
        <v>0.23</v>
      </c>
      <c r="H62" s="16">
        <f>Narzedzia[[#This Row],[Wartość brutto]]-(Narzedzia[[#This Row],[Wartość brutto]]/1.23)</f>
        <v>11.107317073170734</v>
      </c>
      <c r="I62" s="16">
        <f>Narzedzia[[#This Row],[Cena jedn. brutto]]/1.23</f>
        <v>12.073170731707318</v>
      </c>
      <c r="J62" s="29">
        <f>Narzedzia[[#This Row],[Ilość sugerowana ]]*Narzedzia[[#This Row],[Cena jedn. netto]]</f>
        <v>48.292682926829272</v>
      </c>
    </row>
    <row r="63" spans="1:10" x14ac:dyDescent="0.2">
      <c r="A63" s="30">
        <v>61</v>
      </c>
      <c r="B63" s="20" t="s">
        <v>127</v>
      </c>
      <c r="C63" s="15">
        <v>5</v>
      </c>
      <c r="D63" s="35" t="s">
        <v>229</v>
      </c>
      <c r="E63" s="16">
        <v>52.800000000000004</v>
      </c>
      <c r="F63" s="16">
        <f>Narzedzia[[#This Row],[Cena jedn. brutto]]*Narzedzia[[#This Row],[Ilość sugerowana ]]</f>
        <v>264</v>
      </c>
      <c r="G63" s="27">
        <v>0.23</v>
      </c>
      <c r="H63" s="16">
        <f>Narzedzia[[#This Row],[Wartość brutto]]-(Narzedzia[[#This Row],[Wartość brutto]]/1.23)</f>
        <v>49.365853658536594</v>
      </c>
      <c r="I63" s="16">
        <f>Narzedzia[[#This Row],[Cena jedn. brutto]]/1.23</f>
        <v>42.926829268292686</v>
      </c>
      <c r="J63" s="29">
        <f>Narzedzia[[#This Row],[Ilość sugerowana ]]*Narzedzia[[#This Row],[Cena jedn. netto]]</f>
        <v>214.63414634146343</v>
      </c>
    </row>
    <row r="64" spans="1:10" ht="25.5" x14ac:dyDescent="0.2">
      <c r="A64" s="30">
        <v>62</v>
      </c>
      <c r="B64" s="14" t="s">
        <v>520</v>
      </c>
      <c r="C64" s="15">
        <v>5</v>
      </c>
      <c r="D64" s="35" t="s">
        <v>229</v>
      </c>
      <c r="E64" s="16">
        <v>336.6</v>
      </c>
      <c r="F64" s="16">
        <f>Narzedzia[[#This Row],[Cena jedn. brutto]]*Narzedzia[[#This Row],[Ilość sugerowana ]]</f>
        <v>1683</v>
      </c>
      <c r="G64" s="27">
        <v>0.23</v>
      </c>
      <c r="H64" s="16">
        <f>Narzedzia[[#This Row],[Wartość brutto]]-(Narzedzia[[#This Row],[Wartość brutto]]/1.23)</f>
        <v>314.70731707317077</v>
      </c>
      <c r="I64" s="16">
        <f>Narzedzia[[#This Row],[Cena jedn. brutto]]/1.23</f>
        <v>273.65853658536588</v>
      </c>
      <c r="J64" s="29">
        <f>Narzedzia[[#This Row],[Ilość sugerowana ]]*Narzedzia[[#This Row],[Cena jedn. netto]]</f>
        <v>1368.2926829268295</v>
      </c>
    </row>
    <row r="65" spans="1:10" x14ac:dyDescent="0.2">
      <c r="A65" s="30">
        <v>63</v>
      </c>
      <c r="B65" s="20" t="s">
        <v>492</v>
      </c>
      <c r="C65" s="15">
        <v>4</v>
      </c>
      <c r="D65" s="35" t="s">
        <v>229</v>
      </c>
      <c r="E65" s="16">
        <v>69.300000000000011</v>
      </c>
      <c r="F65" s="16">
        <f>Narzedzia[[#This Row],[Cena jedn. brutto]]*Narzedzia[[#This Row],[Ilość sugerowana ]]</f>
        <v>277.20000000000005</v>
      </c>
      <c r="G65" s="27">
        <v>0.23</v>
      </c>
      <c r="H65" s="16">
        <f>Narzedzia[[#This Row],[Wartość brutto]]-(Narzedzia[[#This Row],[Wartość brutto]]/1.23)</f>
        <v>51.834146341463423</v>
      </c>
      <c r="I65" s="16">
        <f>Narzedzia[[#This Row],[Cena jedn. brutto]]/1.23</f>
        <v>56.341463414634156</v>
      </c>
      <c r="J65" s="29">
        <f>Narzedzia[[#This Row],[Ilość sugerowana ]]*Narzedzia[[#This Row],[Cena jedn. netto]]</f>
        <v>225.36585365853662</v>
      </c>
    </row>
    <row r="66" spans="1:10" x14ac:dyDescent="0.2">
      <c r="A66" s="30">
        <v>64</v>
      </c>
      <c r="B66" s="20" t="s">
        <v>490</v>
      </c>
      <c r="C66" s="15">
        <v>5</v>
      </c>
      <c r="D66" s="35" t="s">
        <v>229</v>
      </c>
      <c r="E66" s="16">
        <v>148.5</v>
      </c>
      <c r="F66" s="16">
        <f>Narzedzia[[#This Row],[Cena jedn. brutto]]*Narzedzia[[#This Row],[Ilość sugerowana ]]</f>
        <v>742.5</v>
      </c>
      <c r="G66" s="27">
        <v>0.23</v>
      </c>
      <c r="H66" s="16">
        <f>Narzedzia[[#This Row],[Wartość brutto]]-(Narzedzia[[#This Row],[Wartość brutto]]/1.23)</f>
        <v>138.84146341463418</v>
      </c>
      <c r="I66" s="16">
        <f>Narzedzia[[#This Row],[Cena jedn. brutto]]/1.23</f>
        <v>120.73170731707317</v>
      </c>
      <c r="J66" s="29">
        <f>Narzedzia[[#This Row],[Ilość sugerowana ]]*Narzedzia[[#This Row],[Cena jedn. netto]]</f>
        <v>603.65853658536582</v>
      </c>
    </row>
    <row r="67" spans="1:10" x14ac:dyDescent="0.2">
      <c r="A67" s="30">
        <v>65</v>
      </c>
      <c r="B67" s="20" t="s">
        <v>476</v>
      </c>
      <c r="C67" s="15">
        <v>5</v>
      </c>
      <c r="D67" s="35" t="s">
        <v>229</v>
      </c>
      <c r="E67" s="16">
        <v>257.40000000000003</v>
      </c>
      <c r="F67" s="16">
        <f>Narzedzia[[#This Row],[Cena jedn. brutto]]*Narzedzia[[#This Row],[Ilość sugerowana ]]</f>
        <v>1287.0000000000002</v>
      </c>
      <c r="G67" s="27">
        <v>0.23</v>
      </c>
      <c r="H67" s="16">
        <f>Narzedzia[[#This Row],[Wartość brutto]]-(Narzedzia[[#This Row],[Wartość brutto]]/1.23)</f>
        <v>240.65853658536594</v>
      </c>
      <c r="I67" s="16">
        <f>Narzedzia[[#This Row],[Cena jedn. brutto]]/1.23</f>
        <v>209.26829268292687</v>
      </c>
      <c r="J67" s="29">
        <f>Narzedzia[[#This Row],[Ilość sugerowana ]]*Narzedzia[[#This Row],[Cena jedn. netto]]</f>
        <v>1046.3414634146343</v>
      </c>
    </row>
    <row r="68" spans="1:10" x14ac:dyDescent="0.2">
      <c r="A68" s="30">
        <v>66</v>
      </c>
      <c r="B68" s="20" t="s">
        <v>609</v>
      </c>
      <c r="C68" s="15">
        <v>5</v>
      </c>
      <c r="D68" s="35" t="s">
        <v>229</v>
      </c>
      <c r="E68" s="16">
        <v>69.300000000000011</v>
      </c>
      <c r="F68" s="16">
        <f>Narzedzia[[#This Row],[Cena jedn. brutto]]*Narzedzia[[#This Row],[Ilość sugerowana ]]</f>
        <v>346.50000000000006</v>
      </c>
      <c r="G68" s="27">
        <v>0.23</v>
      </c>
      <c r="H68" s="16">
        <f>Narzedzia[[#This Row],[Wartość brutto]]-(Narzedzia[[#This Row],[Wartość brutto]]/1.23)</f>
        <v>64.792682926829286</v>
      </c>
      <c r="I68" s="16">
        <f>Narzedzia[[#This Row],[Cena jedn. brutto]]/1.23</f>
        <v>56.341463414634156</v>
      </c>
      <c r="J68" s="29">
        <f>Narzedzia[[#This Row],[Ilość sugerowana ]]*Narzedzia[[#This Row],[Cena jedn. netto]]</f>
        <v>281.70731707317077</v>
      </c>
    </row>
    <row r="69" spans="1:10" x14ac:dyDescent="0.2">
      <c r="A69" s="30">
        <v>67</v>
      </c>
      <c r="B69" s="20" t="s">
        <v>10</v>
      </c>
      <c r="C69" s="15">
        <v>5</v>
      </c>
      <c r="D69" s="35" t="s">
        <v>229</v>
      </c>
      <c r="E69" s="16">
        <v>26.400000000000002</v>
      </c>
      <c r="F69" s="16">
        <f>Narzedzia[[#This Row],[Cena jedn. brutto]]*Narzedzia[[#This Row],[Ilość sugerowana ]]</f>
        <v>132</v>
      </c>
      <c r="G69" s="27">
        <v>0.23</v>
      </c>
      <c r="H69" s="16">
        <f>Narzedzia[[#This Row],[Wartość brutto]]-(Narzedzia[[#This Row],[Wartość brutto]]/1.23)</f>
        <v>24.682926829268297</v>
      </c>
      <c r="I69" s="16">
        <f>Narzedzia[[#This Row],[Cena jedn. brutto]]/1.23</f>
        <v>21.463414634146343</v>
      </c>
      <c r="J69" s="29">
        <f>Narzedzia[[#This Row],[Ilość sugerowana ]]*Narzedzia[[#This Row],[Cena jedn. netto]]</f>
        <v>107.31707317073172</v>
      </c>
    </row>
    <row r="70" spans="1:10" ht="25.5" x14ac:dyDescent="0.2">
      <c r="A70" s="30">
        <v>68</v>
      </c>
      <c r="B70" s="14" t="s">
        <v>341</v>
      </c>
      <c r="C70" s="15">
        <v>10</v>
      </c>
      <c r="D70" s="35" t="s">
        <v>229</v>
      </c>
      <c r="E70" s="16">
        <v>19.8</v>
      </c>
      <c r="F70" s="16">
        <f>Narzedzia[[#This Row],[Cena jedn. brutto]]*Narzedzia[[#This Row],[Ilość sugerowana ]]</f>
        <v>198</v>
      </c>
      <c r="G70" s="27">
        <v>0.23</v>
      </c>
      <c r="H70" s="16">
        <f>Narzedzia[[#This Row],[Wartość brutto]]-(Narzedzia[[#This Row],[Wartość brutto]]/1.23)</f>
        <v>37.024390243902445</v>
      </c>
      <c r="I70" s="16">
        <f>Narzedzia[[#This Row],[Cena jedn. brutto]]/1.23</f>
        <v>16.097560975609756</v>
      </c>
      <c r="J70" s="29">
        <f>Narzedzia[[#This Row],[Ilość sugerowana ]]*Narzedzia[[#This Row],[Cena jedn. netto]]</f>
        <v>160.97560975609755</v>
      </c>
    </row>
    <row r="71" spans="1:10" x14ac:dyDescent="0.2">
      <c r="A71" s="30">
        <v>69</v>
      </c>
      <c r="B71" s="20" t="s">
        <v>11</v>
      </c>
      <c r="C71" s="15">
        <v>5</v>
      </c>
      <c r="D71" s="35" t="s">
        <v>229</v>
      </c>
      <c r="E71" s="16">
        <v>24.750000000000004</v>
      </c>
      <c r="F71" s="16">
        <f>Narzedzia[[#This Row],[Cena jedn. brutto]]*Narzedzia[[#This Row],[Ilość sugerowana ]]</f>
        <v>123.75000000000001</v>
      </c>
      <c r="G71" s="27">
        <v>0.23</v>
      </c>
      <c r="H71" s="16">
        <f>Narzedzia[[#This Row],[Wartość brutto]]-(Narzedzia[[#This Row],[Wartość brutto]]/1.23)</f>
        <v>23.140243902439025</v>
      </c>
      <c r="I71" s="16">
        <f>Narzedzia[[#This Row],[Cena jedn. brutto]]/1.23</f>
        <v>20.121951219512198</v>
      </c>
      <c r="J71" s="29">
        <f>Narzedzia[[#This Row],[Ilość sugerowana ]]*Narzedzia[[#This Row],[Cena jedn. netto]]</f>
        <v>100.60975609756099</v>
      </c>
    </row>
    <row r="72" spans="1:10" ht="12" customHeight="1" x14ac:dyDescent="0.2">
      <c r="A72" s="30">
        <v>70</v>
      </c>
      <c r="B72" s="20" t="s">
        <v>347</v>
      </c>
      <c r="C72" s="15">
        <v>8</v>
      </c>
      <c r="D72" s="35" t="s">
        <v>229</v>
      </c>
      <c r="E72" s="16">
        <v>24.750000000000004</v>
      </c>
      <c r="F72" s="16">
        <f>Narzedzia[[#This Row],[Cena jedn. brutto]]*Narzedzia[[#This Row],[Ilość sugerowana ]]</f>
        <v>198.00000000000003</v>
      </c>
      <c r="G72" s="27">
        <v>0.23</v>
      </c>
      <c r="H72" s="16">
        <f>Narzedzia[[#This Row],[Wartość brutto]]-(Narzedzia[[#This Row],[Wartość brutto]]/1.23)</f>
        <v>37.024390243902445</v>
      </c>
      <c r="I72" s="16">
        <f>Narzedzia[[#This Row],[Cena jedn. brutto]]/1.23</f>
        <v>20.121951219512198</v>
      </c>
      <c r="J72" s="29">
        <f>Narzedzia[[#This Row],[Ilość sugerowana ]]*Narzedzia[[#This Row],[Cena jedn. netto]]</f>
        <v>160.97560975609758</v>
      </c>
    </row>
    <row r="73" spans="1:10" x14ac:dyDescent="0.2">
      <c r="A73" s="30">
        <v>71</v>
      </c>
      <c r="B73" s="20" t="s">
        <v>610</v>
      </c>
      <c r="C73" s="15">
        <v>5</v>
      </c>
      <c r="D73" s="35" t="s">
        <v>229</v>
      </c>
      <c r="E73" s="16">
        <v>48.400000000000006</v>
      </c>
      <c r="F73" s="16">
        <f>Narzedzia[[#This Row],[Cena jedn. brutto]]*Narzedzia[[#This Row],[Ilość sugerowana ]]</f>
        <v>242.00000000000003</v>
      </c>
      <c r="G73" s="27">
        <v>0.23</v>
      </c>
      <c r="H73" s="16">
        <f>Narzedzia[[#This Row],[Wartość brutto]]-(Narzedzia[[#This Row],[Wartość brutto]]/1.23)</f>
        <v>45.252032520325201</v>
      </c>
      <c r="I73" s="16">
        <f>Narzedzia[[#This Row],[Cena jedn. brutto]]/1.23</f>
        <v>39.349593495934961</v>
      </c>
      <c r="J73" s="29">
        <f>Narzedzia[[#This Row],[Ilość sugerowana ]]*Narzedzia[[#This Row],[Cena jedn. netto]]</f>
        <v>196.7479674796748</v>
      </c>
    </row>
    <row r="74" spans="1:10" x14ac:dyDescent="0.2">
      <c r="A74" s="30">
        <v>72</v>
      </c>
      <c r="B74" s="20" t="s">
        <v>295</v>
      </c>
      <c r="C74" s="15">
        <v>4</v>
      </c>
      <c r="D74" s="35" t="s">
        <v>229</v>
      </c>
      <c r="E74" s="16">
        <v>11.880000000000003</v>
      </c>
      <c r="F74" s="16">
        <f>Narzedzia[[#This Row],[Cena jedn. brutto]]*Narzedzia[[#This Row],[Ilość sugerowana ]]</f>
        <v>47.52000000000001</v>
      </c>
      <c r="G74" s="27">
        <v>0.23</v>
      </c>
      <c r="H74" s="16">
        <f>Narzedzia[[#This Row],[Wartość brutto]]-(Narzedzia[[#This Row],[Wartość brutto]]/1.23)</f>
        <v>8.8858536585365897</v>
      </c>
      <c r="I74" s="16">
        <f>Narzedzia[[#This Row],[Cena jedn. brutto]]/1.23</f>
        <v>9.6585365853658551</v>
      </c>
      <c r="J74" s="29">
        <f>Narzedzia[[#This Row],[Ilość sugerowana ]]*Narzedzia[[#This Row],[Cena jedn. netto]]</f>
        <v>38.634146341463421</v>
      </c>
    </row>
    <row r="75" spans="1:10" x14ac:dyDescent="0.2">
      <c r="A75" s="30">
        <v>73</v>
      </c>
      <c r="B75" s="20" t="s">
        <v>343</v>
      </c>
      <c r="C75" s="15">
        <v>4</v>
      </c>
      <c r="D75" s="35" t="s">
        <v>229</v>
      </c>
      <c r="E75" s="16">
        <v>15.840000000000002</v>
      </c>
      <c r="F75" s="16">
        <f>Narzedzia[[#This Row],[Cena jedn. brutto]]*Narzedzia[[#This Row],[Ilość sugerowana ]]</f>
        <v>63.360000000000007</v>
      </c>
      <c r="G75" s="27">
        <v>0.23</v>
      </c>
      <c r="H75" s="16">
        <f>Narzedzia[[#This Row],[Wartość brutto]]-(Narzedzia[[#This Row],[Wartość brutto]]/1.23)</f>
        <v>11.847804878048784</v>
      </c>
      <c r="I75" s="16">
        <f>Narzedzia[[#This Row],[Cena jedn. brutto]]/1.23</f>
        <v>12.878048780487806</v>
      </c>
      <c r="J75" s="29">
        <f>Narzedzia[[#This Row],[Ilość sugerowana ]]*Narzedzia[[#This Row],[Cena jedn. netto]]</f>
        <v>51.512195121951223</v>
      </c>
    </row>
    <row r="76" spans="1:10" x14ac:dyDescent="0.2">
      <c r="A76" s="30">
        <v>74</v>
      </c>
      <c r="B76" s="20" t="s">
        <v>611</v>
      </c>
      <c r="C76" s="15">
        <v>5</v>
      </c>
      <c r="D76" s="35" t="s">
        <v>229</v>
      </c>
      <c r="E76" s="16">
        <v>6.6000000000000005</v>
      </c>
      <c r="F76" s="16">
        <f>Narzedzia[[#This Row],[Cena jedn. brutto]]*Narzedzia[[#This Row],[Ilość sugerowana ]]</f>
        <v>33</v>
      </c>
      <c r="G76" s="27">
        <v>0.23</v>
      </c>
      <c r="H76" s="16">
        <f>Narzedzia[[#This Row],[Wartość brutto]]-(Narzedzia[[#This Row],[Wartość brutto]]/1.23)</f>
        <v>6.1707317073170742</v>
      </c>
      <c r="I76" s="16">
        <f>Narzedzia[[#This Row],[Cena jedn. brutto]]/1.23</f>
        <v>5.3658536585365857</v>
      </c>
      <c r="J76" s="29">
        <f>Narzedzia[[#This Row],[Ilość sugerowana ]]*Narzedzia[[#This Row],[Cena jedn. netto]]</f>
        <v>26.829268292682929</v>
      </c>
    </row>
    <row r="77" spans="1:10" x14ac:dyDescent="0.2">
      <c r="A77" s="30">
        <v>75</v>
      </c>
      <c r="B77" s="20" t="s">
        <v>97</v>
      </c>
      <c r="C77" s="15">
        <v>5</v>
      </c>
      <c r="D77" s="35" t="s">
        <v>229</v>
      </c>
      <c r="E77" s="16">
        <v>9.6800000000000015</v>
      </c>
      <c r="F77" s="16">
        <f>Narzedzia[[#This Row],[Cena jedn. brutto]]*Narzedzia[[#This Row],[Ilość sugerowana ]]</f>
        <v>48.400000000000006</v>
      </c>
      <c r="G77" s="27">
        <v>0.23</v>
      </c>
      <c r="H77" s="16">
        <f>Narzedzia[[#This Row],[Wartość brutto]]-(Narzedzia[[#This Row],[Wartość brutto]]/1.23)</f>
        <v>9.0504065040650445</v>
      </c>
      <c r="I77" s="16">
        <f>Narzedzia[[#This Row],[Cena jedn. brutto]]/1.23</f>
        <v>7.8699186991869929</v>
      </c>
      <c r="J77" s="29">
        <f>Narzedzia[[#This Row],[Ilość sugerowana ]]*Narzedzia[[#This Row],[Cena jedn. netto]]</f>
        <v>39.349593495934968</v>
      </c>
    </row>
    <row r="78" spans="1:10" x14ac:dyDescent="0.2">
      <c r="A78" s="30">
        <v>76</v>
      </c>
      <c r="B78" s="20" t="s">
        <v>422</v>
      </c>
      <c r="C78" s="15">
        <v>8</v>
      </c>
      <c r="D78" s="35" t="s">
        <v>229</v>
      </c>
      <c r="E78" s="16">
        <v>12.32</v>
      </c>
      <c r="F78" s="16">
        <f>ROUND(Narzedzia[[#This Row],[Cena jedn. brutto]]*Narzedzia[[#This Row],[Ilość sugerowana ]],2)</f>
        <v>98.56</v>
      </c>
      <c r="G78" s="27">
        <v>0.23</v>
      </c>
      <c r="H78" s="16">
        <f>ROUND(Narzedzia[[#This Row],[Wartość brutto]]-(Narzedzia[[#This Row],[Wartość brutto]]/1.23),2)</f>
        <v>18.43</v>
      </c>
      <c r="I78" s="16">
        <f>ROUND(Narzedzia[[#This Row],[Cena jedn. brutto]]/1.23,2)</f>
        <v>10.02</v>
      </c>
      <c r="J78" s="29">
        <f>ROUND(Narzedzia[[#This Row],[Ilość sugerowana ]]*Narzedzia[[#This Row],[Cena jedn. netto]],2)</f>
        <v>80.16</v>
      </c>
    </row>
    <row r="79" spans="1:10" x14ac:dyDescent="0.2">
      <c r="A79" s="30">
        <v>77</v>
      </c>
      <c r="B79" s="14" t="s">
        <v>429</v>
      </c>
      <c r="C79" s="15">
        <v>6</v>
      </c>
      <c r="D79" s="35" t="s">
        <v>229</v>
      </c>
      <c r="E79" s="16">
        <v>24.750000000000004</v>
      </c>
      <c r="F79" s="16">
        <f>ROUND(Narzedzia[[#This Row],[Cena jedn. brutto]]*Narzedzia[[#This Row],[Ilość sugerowana ]],2)</f>
        <v>148.5</v>
      </c>
      <c r="G79" s="27">
        <v>0.23</v>
      </c>
      <c r="H79" s="16">
        <f>ROUND(Narzedzia[[#This Row],[Wartość brutto]]-(Narzedzia[[#This Row],[Wartość brutto]]/1.23),2)</f>
        <v>27.77</v>
      </c>
      <c r="I79" s="16">
        <f>ROUND(Narzedzia[[#This Row],[Cena jedn. brutto]]/1.23,2)</f>
        <v>20.12</v>
      </c>
      <c r="J79" s="29">
        <f>ROUND(Narzedzia[[#This Row],[Ilość sugerowana ]]*Narzedzia[[#This Row],[Cena jedn. netto]],2)</f>
        <v>120.72</v>
      </c>
    </row>
    <row r="80" spans="1:10" x14ac:dyDescent="0.2">
      <c r="A80" s="30">
        <v>78</v>
      </c>
      <c r="B80" s="20" t="s">
        <v>86</v>
      </c>
      <c r="C80" s="15">
        <v>8</v>
      </c>
      <c r="D80" s="35" t="s">
        <v>229</v>
      </c>
      <c r="E80" s="16">
        <v>5.28</v>
      </c>
      <c r="F80" s="16">
        <f>ROUND(Narzedzia[[#This Row],[Cena jedn. brutto]]*Narzedzia[[#This Row],[Ilość sugerowana ]],2)</f>
        <v>42.24</v>
      </c>
      <c r="G80" s="27">
        <v>0.23</v>
      </c>
      <c r="H80" s="16">
        <f>ROUND(Narzedzia[[#This Row],[Wartość brutto]]-(Narzedzia[[#This Row],[Wartość brutto]]/1.23),2)</f>
        <v>7.9</v>
      </c>
      <c r="I80" s="16">
        <f>ROUND(Narzedzia[[#This Row],[Cena jedn. brutto]]/1.23,2)</f>
        <v>4.29</v>
      </c>
      <c r="J80" s="29">
        <f>ROUND(Narzedzia[[#This Row],[Ilość sugerowana ]]*Narzedzia[[#This Row],[Cena jedn. netto]],2)</f>
        <v>34.32</v>
      </c>
    </row>
    <row r="81" spans="1:10" x14ac:dyDescent="0.2">
      <c r="A81" s="30">
        <v>79</v>
      </c>
      <c r="B81" s="20" t="s">
        <v>87</v>
      </c>
      <c r="C81" s="15">
        <v>14</v>
      </c>
      <c r="D81" s="35" t="s">
        <v>229</v>
      </c>
      <c r="E81" s="16">
        <v>6.9300000000000006</v>
      </c>
      <c r="F81" s="16">
        <f>ROUND(Narzedzia[[#This Row],[Cena jedn. brutto]]*Narzedzia[[#This Row],[Ilość sugerowana ]],2)</f>
        <v>97.02</v>
      </c>
      <c r="G81" s="27">
        <v>0.23</v>
      </c>
      <c r="H81" s="16">
        <f>ROUND(Narzedzia[[#This Row],[Wartość brutto]]-(Narzedzia[[#This Row],[Wartość brutto]]/1.23),2)</f>
        <v>18.14</v>
      </c>
      <c r="I81" s="16">
        <f>ROUND(Narzedzia[[#This Row],[Cena jedn. brutto]]/1.23,2)</f>
        <v>5.63</v>
      </c>
      <c r="J81" s="29">
        <f>ROUND(Narzedzia[[#This Row],[Ilość sugerowana ]]*Narzedzia[[#This Row],[Cena jedn. netto]],2)</f>
        <v>78.819999999999993</v>
      </c>
    </row>
    <row r="82" spans="1:10" x14ac:dyDescent="0.2">
      <c r="A82" s="30">
        <v>80</v>
      </c>
      <c r="B82" s="20" t="s">
        <v>88</v>
      </c>
      <c r="C82" s="15">
        <v>10</v>
      </c>
      <c r="D82" s="35" t="s">
        <v>229</v>
      </c>
      <c r="E82" s="16">
        <v>7.9200000000000008</v>
      </c>
      <c r="F82" s="16">
        <f>ROUND(Narzedzia[[#This Row],[Cena jedn. brutto]]*Narzedzia[[#This Row],[Ilość sugerowana ]],2)</f>
        <v>79.2</v>
      </c>
      <c r="G82" s="27">
        <v>0.23</v>
      </c>
      <c r="H82" s="16">
        <f>ROUND(Narzedzia[[#This Row],[Wartość brutto]]-(Narzedzia[[#This Row],[Wartość brutto]]/1.23),2)</f>
        <v>14.81</v>
      </c>
      <c r="I82" s="16">
        <f>ROUND(Narzedzia[[#This Row],[Cena jedn. brutto]]/1.23,2)</f>
        <v>6.44</v>
      </c>
      <c r="J82" s="29">
        <f>ROUND(Narzedzia[[#This Row],[Ilość sugerowana ]]*Narzedzia[[#This Row],[Cena jedn. netto]],2)</f>
        <v>64.400000000000006</v>
      </c>
    </row>
    <row r="83" spans="1:10" x14ac:dyDescent="0.2">
      <c r="A83" s="30">
        <v>81</v>
      </c>
      <c r="B83" s="20" t="s">
        <v>89</v>
      </c>
      <c r="C83" s="15">
        <v>5</v>
      </c>
      <c r="D83" s="35" t="s">
        <v>229</v>
      </c>
      <c r="E83" s="16">
        <v>9.6800000000000015</v>
      </c>
      <c r="F83" s="16">
        <f>ROUND(Narzedzia[[#This Row],[Cena jedn. brutto]]*Narzedzia[[#This Row],[Ilość sugerowana ]],2)</f>
        <v>48.4</v>
      </c>
      <c r="G83" s="27">
        <v>0.23</v>
      </c>
      <c r="H83" s="16">
        <f>ROUND(Narzedzia[[#This Row],[Wartość brutto]]-(Narzedzia[[#This Row],[Wartość brutto]]/1.23),2)</f>
        <v>9.0500000000000007</v>
      </c>
      <c r="I83" s="16">
        <f>ROUND(Narzedzia[[#This Row],[Cena jedn. brutto]]/1.23,2)</f>
        <v>7.87</v>
      </c>
      <c r="J83" s="29">
        <f>ROUND(Narzedzia[[#This Row],[Ilość sugerowana ]]*Narzedzia[[#This Row],[Cena jedn. netto]],2)</f>
        <v>39.35</v>
      </c>
    </row>
    <row r="84" spans="1:10" x14ac:dyDescent="0.2">
      <c r="A84" s="30">
        <v>82</v>
      </c>
      <c r="B84" s="20" t="s">
        <v>90</v>
      </c>
      <c r="C84" s="15">
        <v>5</v>
      </c>
      <c r="D84" s="35" t="s">
        <v>229</v>
      </c>
      <c r="E84" s="16">
        <v>10.89</v>
      </c>
      <c r="F84" s="16">
        <f>ROUND(Narzedzia[[#This Row],[Cena jedn. brutto]]*Narzedzia[[#This Row],[Ilość sugerowana ]],2)</f>
        <v>54.45</v>
      </c>
      <c r="G84" s="27">
        <v>0.23</v>
      </c>
      <c r="H84" s="16">
        <f>ROUND(Narzedzia[[#This Row],[Wartość brutto]]-(Narzedzia[[#This Row],[Wartość brutto]]/1.23),2)</f>
        <v>10.18</v>
      </c>
      <c r="I84" s="16">
        <f>ROUND(Narzedzia[[#This Row],[Cena jedn. brutto]]/1.23,2)</f>
        <v>8.85</v>
      </c>
      <c r="J84" s="29">
        <f>ROUND(Narzedzia[[#This Row],[Ilość sugerowana ]]*Narzedzia[[#This Row],[Cena jedn. netto]],2)</f>
        <v>44.25</v>
      </c>
    </row>
    <row r="85" spans="1:10" x14ac:dyDescent="0.2">
      <c r="A85" s="30">
        <v>83</v>
      </c>
      <c r="B85" s="20" t="s">
        <v>85</v>
      </c>
      <c r="C85" s="15">
        <v>5</v>
      </c>
      <c r="D85" s="35" t="s">
        <v>229</v>
      </c>
      <c r="E85" s="16">
        <v>19.360000000000003</v>
      </c>
      <c r="F85" s="16">
        <f>ROUND(Narzedzia[[#This Row],[Cena jedn. brutto]]*Narzedzia[[#This Row],[Ilość sugerowana ]],2)</f>
        <v>96.8</v>
      </c>
      <c r="G85" s="27">
        <v>0.23</v>
      </c>
      <c r="H85" s="16">
        <f>ROUND(Narzedzia[[#This Row],[Wartość brutto]]-(Narzedzia[[#This Row],[Wartość brutto]]/1.23),2)</f>
        <v>18.100000000000001</v>
      </c>
      <c r="I85" s="16">
        <f>ROUND(Narzedzia[[#This Row],[Cena jedn. brutto]]/1.23,2)</f>
        <v>15.74</v>
      </c>
      <c r="J85" s="29">
        <f>ROUND(Narzedzia[[#This Row],[Ilość sugerowana ]]*Narzedzia[[#This Row],[Cena jedn. netto]],2)</f>
        <v>78.7</v>
      </c>
    </row>
    <row r="86" spans="1:10" x14ac:dyDescent="0.2">
      <c r="A86" s="30">
        <v>84</v>
      </c>
      <c r="B86" s="20" t="s">
        <v>98</v>
      </c>
      <c r="C86" s="15">
        <v>12</v>
      </c>
      <c r="D86" s="35" t="s">
        <v>229</v>
      </c>
      <c r="E86" s="16">
        <v>14.850000000000001</v>
      </c>
      <c r="F86" s="16">
        <f>ROUND(Narzedzia[[#This Row],[Cena jedn. brutto]]*Narzedzia[[#This Row],[Ilość sugerowana ]],2)</f>
        <v>178.2</v>
      </c>
      <c r="G86" s="27">
        <v>0.23</v>
      </c>
      <c r="H86" s="16">
        <f>ROUND(Narzedzia[[#This Row],[Wartość brutto]]-(Narzedzia[[#This Row],[Wartość brutto]]/1.23),2)</f>
        <v>33.32</v>
      </c>
      <c r="I86" s="16">
        <f>ROUND(Narzedzia[[#This Row],[Cena jedn. brutto]]/1.23,2)</f>
        <v>12.07</v>
      </c>
      <c r="J86" s="29">
        <f>ROUND(Narzedzia[[#This Row],[Ilość sugerowana ]]*Narzedzia[[#This Row],[Cena jedn. netto]],2)</f>
        <v>144.84</v>
      </c>
    </row>
    <row r="87" spans="1:10" x14ac:dyDescent="0.2">
      <c r="A87" s="30">
        <v>85</v>
      </c>
      <c r="B87" s="20" t="s">
        <v>503</v>
      </c>
      <c r="C87" s="15">
        <v>5</v>
      </c>
      <c r="D87" s="35" t="s">
        <v>229</v>
      </c>
      <c r="E87" s="16">
        <v>12.32</v>
      </c>
      <c r="F87" s="16">
        <f>ROUND(Narzedzia[[#This Row],[Cena jedn. brutto]]*Narzedzia[[#This Row],[Ilość sugerowana ]],2)</f>
        <v>61.6</v>
      </c>
      <c r="G87" s="27">
        <v>0.23</v>
      </c>
      <c r="H87" s="16">
        <f>ROUND(Narzedzia[[#This Row],[Wartość brutto]]-(Narzedzia[[#This Row],[Wartość brutto]]/1.23),2)</f>
        <v>11.52</v>
      </c>
      <c r="I87" s="16">
        <f>ROUND(Narzedzia[[#This Row],[Cena jedn. brutto]]/1.23,2)</f>
        <v>10.02</v>
      </c>
      <c r="J87" s="29">
        <f>ROUND(Narzedzia[[#This Row],[Ilość sugerowana ]]*Narzedzia[[#This Row],[Cena jedn. netto]],2)</f>
        <v>50.1</v>
      </c>
    </row>
    <row r="88" spans="1:10" x14ac:dyDescent="0.2">
      <c r="A88" s="30">
        <v>86</v>
      </c>
      <c r="B88" s="20" t="s">
        <v>84</v>
      </c>
      <c r="C88" s="15">
        <v>24</v>
      </c>
      <c r="D88" s="35" t="s">
        <v>229</v>
      </c>
      <c r="E88" s="16">
        <v>6.9300000000000006</v>
      </c>
      <c r="F88" s="16">
        <f>ROUND(Narzedzia[[#This Row],[Cena jedn. brutto]]*Narzedzia[[#This Row],[Ilość sugerowana ]],2)</f>
        <v>166.32</v>
      </c>
      <c r="G88" s="27">
        <v>0.23</v>
      </c>
      <c r="H88" s="16">
        <f>ROUND(Narzedzia[[#This Row],[Wartość brutto]]-(Narzedzia[[#This Row],[Wartość brutto]]/1.23),2)</f>
        <v>31.1</v>
      </c>
      <c r="I88" s="16">
        <f>ROUND(Narzedzia[[#This Row],[Cena jedn. brutto]]/1.23,2)</f>
        <v>5.63</v>
      </c>
      <c r="J88" s="29">
        <f>ROUND(Narzedzia[[#This Row],[Ilość sugerowana ]]*Narzedzia[[#This Row],[Cena jedn. netto]],2)</f>
        <v>135.12</v>
      </c>
    </row>
    <row r="89" spans="1:10" x14ac:dyDescent="0.2">
      <c r="A89" s="30">
        <v>87</v>
      </c>
      <c r="B89" s="20" t="s">
        <v>138</v>
      </c>
      <c r="C89" s="15">
        <v>14</v>
      </c>
      <c r="D89" s="35" t="s">
        <v>229</v>
      </c>
      <c r="E89" s="16">
        <v>7.9200000000000008</v>
      </c>
      <c r="F89" s="16">
        <f>ROUND(Narzedzia[[#This Row],[Cena jedn. brutto]]*Narzedzia[[#This Row],[Ilość sugerowana ]],2)</f>
        <v>110.88</v>
      </c>
      <c r="G89" s="27">
        <v>0.23</v>
      </c>
      <c r="H89" s="16">
        <f>ROUND(Narzedzia[[#This Row],[Wartość brutto]]-(Narzedzia[[#This Row],[Wartość brutto]]/1.23),2)</f>
        <v>20.73</v>
      </c>
      <c r="I89" s="16">
        <f>ROUND(Narzedzia[[#This Row],[Cena jedn. brutto]]/1.23,2)</f>
        <v>6.44</v>
      </c>
      <c r="J89" s="29">
        <f>ROUND(Narzedzia[[#This Row],[Ilość sugerowana ]]*Narzedzia[[#This Row],[Cena jedn. netto]],2)</f>
        <v>90.16</v>
      </c>
    </row>
    <row r="90" spans="1:10" ht="15" customHeight="1" x14ac:dyDescent="0.2">
      <c r="A90" s="30">
        <v>88</v>
      </c>
      <c r="B90" s="20" t="s">
        <v>533</v>
      </c>
      <c r="C90" s="15">
        <v>5</v>
      </c>
      <c r="D90" s="35" t="s">
        <v>229</v>
      </c>
      <c r="E90" s="16">
        <v>12.870000000000001</v>
      </c>
      <c r="F90" s="16">
        <f>ROUND(Narzedzia[[#This Row],[Cena jedn. brutto]]*Narzedzia[[#This Row],[Ilość sugerowana ]],2)</f>
        <v>64.349999999999994</v>
      </c>
      <c r="G90" s="27">
        <v>0.23</v>
      </c>
      <c r="H90" s="16">
        <f>ROUND(Narzedzia[[#This Row],[Wartość brutto]]-(Narzedzia[[#This Row],[Wartość brutto]]/1.23),2)</f>
        <v>12.03</v>
      </c>
      <c r="I90" s="16">
        <f>ROUND(Narzedzia[[#This Row],[Cena jedn. brutto]]/1.23,2)</f>
        <v>10.46</v>
      </c>
      <c r="J90" s="29">
        <f>ROUND(Narzedzia[[#This Row],[Ilość sugerowana ]]*Narzedzia[[#This Row],[Cena jedn. netto]],2)</f>
        <v>52.3</v>
      </c>
    </row>
    <row r="91" spans="1:10" x14ac:dyDescent="0.2">
      <c r="A91" s="30">
        <v>89</v>
      </c>
      <c r="B91" s="20" t="s">
        <v>419</v>
      </c>
      <c r="C91" s="15">
        <v>5</v>
      </c>
      <c r="D91" s="35" t="s">
        <v>229</v>
      </c>
      <c r="E91" s="16">
        <v>84.15</v>
      </c>
      <c r="F91" s="16">
        <f>ROUND(Narzedzia[[#This Row],[Cena jedn. brutto]]*Narzedzia[[#This Row],[Ilość sugerowana ]],2)</f>
        <v>420.75</v>
      </c>
      <c r="G91" s="27">
        <v>0.23</v>
      </c>
      <c r="H91" s="16">
        <f>ROUND(Narzedzia[[#This Row],[Wartość brutto]]-(Narzedzia[[#This Row],[Wartość brutto]]/1.23),2)</f>
        <v>78.680000000000007</v>
      </c>
      <c r="I91" s="16">
        <f>ROUND(Narzedzia[[#This Row],[Cena jedn. brutto]]/1.23,2)</f>
        <v>68.41</v>
      </c>
      <c r="J91" s="29">
        <f>ROUND(Narzedzia[[#This Row],[Ilość sugerowana ]]*Narzedzia[[#This Row],[Cena jedn. netto]],2)</f>
        <v>342.05</v>
      </c>
    </row>
    <row r="92" spans="1:10" x14ac:dyDescent="0.2">
      <c r="A92" s="30">
        <v>90</v>
      </c>
      <c r="B92" s="20" t="s">
        <v>92</v>
      </c>
      <c r="C92" s="15">
        <v>8</v>
      </c>
      <c r="D92" s="35" t="s">
        <v>229</v>
      </c>
      <c r="E92" s="16">
        <v>59.400000000000006</v>
      </c>
      <c r="F92" s="16">
        <f>ROUND(Narzedzia[[#This Row],[Cena jedn. brutto]]*Narzedzia[[#This Row],[Ilość sugerowana ]],2)</f>
        <v>475.2</v>
      </c>
      <c r="G92" s="27">
        <v>0.23</v>
      </c>
      <c r="H92" s="16">
        <f>ROUND(Narzedzia[[#This Row],[Wartość brutto]]-(Narzedzia[[#This Row],[Wartość brutto]]/1.23),2)</f>
        <v>88.86</v>
      </c>
      <c r="I92" s="16">
        <f>ROUND(Narzedzia[[#This Row],[Cena jedn. brutto]]/1.23,2)</f>
        <v>48.29</v>
      </c>
      <c r="J92" s="29">
        <f>ROUND(Narzedzia[[#This Row],[Ilość sugerowana ]]*Narzedzia[[#This Row],[Cena jedn. netto]],2)</f>
        <v>386.32</v>
      </c>
    </row>
    <row r="93" spans="1:10" x14ac:dyDescent="0.2">
      <c r="A93" s="30">
        <v>91</v>
      </c>
      <c r="B93" s="20" t="s">
        <v>91</v>
      </c>
      <c r="C93" s="15">
        <v>22</v>
      </c>
      <c r="D93" s="35" t="s">
        <v>229</v>
      </c>
      <c r="E93" s="16">
        <v>84.15</v>
      </c>
      <c r="F93" s="16">
        <f>ROUND(Narzedzia[[#This Row],[Cena jedn. brutto]]*Narzedzia[[#This Row],[Ilość sugerowana ]],2)</f>
        <v>1851.3</v>
      </c>
      <c r="G93" s="27">
        <v>0.23</v>
      </c>
      <c r="H93" s="16">
        <f>ROUND(Narzedzia[[#This Row],[Wartość brutto]]-(Narzedzia[[#This Row],[Wartość brutto]]/1.23),2)</f>
        <v>346.18</v>
      </c>
      <c r="I93" s="16">
        <f>ROUND(Narzedzia[[#This Row],[Cena jedn. brutto]]/1.23,2)</f>
        <v>68.41</v>
      </c>
      <c r="J93" s="29">
        <f>ROUND(Narzedzia[[#This Row],[Ilość sugerowana ]]*Narzedzia[[#This Row],[Cena jedn. netto]],2)</f>
        <v>1505.02</v>
      </c>
    </row>
    <row r="94" spans="1:10" x14ac:dyDescent="0.2">
      <c r="A94" s="30">
        <v>92</v>
      </c>
      <c r="B94" s="20" t="s">
        <v>612</v>
      </c>
      <c r="C94" s="15">
        <v>5</v>
      </c>
      <c r="D94" s="35" t="s">
        <v>229</v>
      </c>
      <c r="E94" s="16">
        <v>14.850000000000001</v>
      </c>
      <c r="F94" s="16">
        <f>ROUND(Narzedzia[[#This Row],[Cena jedn. brutto]]*Narzedzia[[#This Row],[Ilość sugerowana ]],2)</f>
        <v>74.25</v>
      </c>
      <c r="G94" s="27">
        <v>0.23</v>
      </c>
      <c r="H94" s="16">
        <f>ROUND(Narzedzia[[#This Row],[Wartość brutto]]-(Narzedzia[[#This Row],[Wartość brutto]]/1.23),2)</f>
        <v>13.88</v>
      </c>
      <c r="I94" s="16">
        <f>ROUND(Narzedzia[[#This Row],[Cena jedn. brutto]]/1.23,2)</f>
        <v>12.07</v>
      </c>
      <c r="J94" s="29">
        <f>ROUND(Narzedzia[[#This Row],[Ilość sugerowana ]]*Narzedzia[[#This Row],[Cena jedn. netto]],2)</f>
        <v>60.35</v>
      </c>
    </row>
    <row r="95" spans="1:10" x14ac:dyDescent="0.2">
      <c r="A95" s="30">
        <v>93</v>
      </c>
      <c r="B95" s="20" t="s">
        <v>82</v>
      </c>
      <c r="C95" s="15">
        <v>4</v>
      </c>
      <c r="D95" s="35" t="s">
        <v>229</v>
      </c>
      <c r="E95" s="16">
        <v>6.9300000000000006</v>
      </c>
      <c r="F95" s="16">
        <f>ROUND(Narzedzia[[#This Row],[Cena jedn. brutto]]*Narzedzia[[#This Row],[Ilość sugerowana ]],2)</f>
        <v>27.72</v>
      </c>
      <c r="G95" s="27">
        <v>0.23</v>
      </c>
      <c r="H95" s="16">
        <f>ROUND(Narzedzia[[#This Row],[Wartość brutto]]-(Narzedzia[[#This Row],[Wartość brutto]]/1.23),2)</f>
        <v>5.18</v>
      </c>
      <c r="I95" s="16">
        <f>ROUND(Narzedzia[[#This Row],[Cena jedn. brutto]]/1.23,2)</f>
        <v>5.63</v>
      </c>
      <c r="J95" s="29">
        <f>ROUND(Narzedzia[[#This Row],[Ilość sugerowana ]]*Narzedzia[[#This Row],[Cena jedn. netto]],2)</f>
        <v>22.52</v>
      </c>
    </row>
    <row r="96" spans="1:10" x14ac:dyDescent="0.2">
      <c r="A96" s="30">
        <v>94</v>
      </c>
      <c r="B96" s="20" t="s">
        <v>83</v>
      </c>
      <c r="C96" s="15">
        <v>16</v>
      </c>
      <c r="D96" s="35" t="s">
        <v>229</v>
      </c>
      <c r="E96" s="16">
        <v>21.12</v>
      </c>
      <c r="F96" s="16">
        <f>ROUND(Narzedzia[[#This Row],[Cena jedn. brutto]]*Narzedzia[[#This Row],[Ilość sugerowana ]],2)</f>
        <v>337.92</v>
      </c>
      <c r="G96" s="27">
        <v>0.23</v>
      </c>
      <c r="H96" s="16">
        <f>ROUND(Narzedzia[[#This Row],[Wartość brutto]]-(Narzedzia[[#This Row],[Wartość brutto]]/1.23),2)</f>
        <v>63.19</v>
      </c>
      <c r="I96" s="16">
        <f>ROUND(Narzedzia[[#This Row],[Cena jedn. brutto]]/1.23,2)</f>
        <v>17.170000000000002</v>
      </c>
      <c r="J96" s="29">
        <f>ROUND(Narzedzia[[#This Row],[Ilość sugerowana ]]*Narzedzia[[#This Row],[Cena jedn. netto]],2)</f>
        <v>274.72000000000003</v>
      </c>
    </row>
    <row r="97" spans="1:10" x14ac:dyDescent="0.2">
      <c r="A97" s="30">
        <v>95</v>
      </c>
      <c r="B97" s="20" t="s">
        <v>486</v>
      </c>
      <c r="C97" s="15">
        <v>10</v>
      </c>
      <c r="D97" s="35" t="s">
        <v>229</v>
      </c>
      <c r="E97" s="16">
        <v>23.760000000000005</v>
      </c>
      <c r="F97" s="16">
        <f>ROUND(Narzedzia[[#This Row],[Cena jedn. brutto]]*Narzedzia[[#This Row],[Ilość sugerowana ]],2)</f>
        <v>237.6</v>
      </c>
      <c r="G97" s="27">
        <v>0.23</v>
      </c>
      <c r="H97" s="16">
        <f>ROUND(Narzedzia[[#This Row],[Wartość brutto]]-(Narzedzia[[#This Row],[Wartość brutto]]/1.23),2)</f>
        <v>44.43</v>
      </c>
      <c r="I97" s="16">
        <f>ROUND(Narzedzia[[#This Row],[Cena jedn. brutto]]/1.23,2)</f>
        <v>19.32</v>
      </c>
      <c r="J97" s="29">
        <f>ROUND(Narzedzia[[#This Row],[Ilość sugerowana ]]*Narzedzia[[#This Row],[Cena jedn. netto]],2)</f>
        <v>193.2</v>
      </c>
    </row>
    <row r="98" spans="1:10" x14ac:dyDescent="0.2">
      <c r="A98" s="30">
        <v>96</v>
      </c>
      <c r="B98" s="20" t="s">
        <v>487</v>
      </c>
      <c r="C98" s="15">
        <v>5</v>
      </c>
      <c r="D98" s="35" t="s">
        <v>229</v>
      </c>
      <c r="E98" s="16">
        <v>29.700000000000003</v>
      </c>
      <c r="F98" s="16">
        <f>ROUND(Narzedzia[[#This Row],[Cena jedn. brutto]]*Narzedzia[[#This Row],[Ilość sugerowana ]],2)</f>
        <v>148.5</v>
      </c>
      <c r="G98" s="27">
        <v>0.23</v>
      </c>
      <c r="H98" s="16">
        <f>ROUND(Narzedzia[[#This Row],[Wartość brutto]]-(Narzedzia[[#This Row],[Wartość brutto]]/1.23),2)</f>
        <v>27.77</v>
      </c>
      <c r="I98" s="16">
        <f>ROUND(Narzedzia[[#This Row],[Cena jedn. brutto]]/1.23,2)</f>
        <v>24.15</v>
      </c>
      <c r="J98" s="29">
        <f>ROUND(Narzedzia[[#This Row],[Ilość sugerowana ]]*Narzedzia[[#This Row],[Cena jedn. netto]],2)</f>
        <v>120.75</v>
      </c>
    </row>
    <row r="99" spans="1:10" x14ac:dyDescent="0.2">
      <c r="A99" s="30">
        <v>97</v>
      </c>
      <c r="B99" s="20" t="s">
        <v>222</v>
      </c>
      <c r="C99" s="15">
        <v>5</v>
      </c>
      <c r="D99" s="35" t="s">
        <v>229</v>
      </c>
      <c r="E99" s="16">
        <v>21.12</v>
      </c>
      <c r="F99" s="16">
        <f>ROUND(Narzedzia[[#This Row],[Cena jedn. brutto]]*Narzedzia[[#This Row],[Ilość sugerowana ]],2)</f>
        <v>105.6</v>
      </c>
      <c r="G99" s="27">
        <v>0.23</v>
      </c>
      <c r="H99" s="16">
        <f>ROUND(Narzedzia[[#This Row],[Wartość brutto]]-(Narzedzia[[#This Row],[Wartość brutto]]/1.23),2)</f>
        <v>19.75</v>
      </c>
      <c r="I99" s="16">
        <f>ROUND(Narzedzia[[#This Row],[Cena jedn. brutto]]/1.23,2)</f>
        <v>17.170000000000002</v>
      </c>
      <c r="J99" s="29">
        <f>ROUND(Narzedzia[[#This Row],[Ilość sugerowana ]]*Narzedzia[[#This Row],[Cena jedn. netto]],2)</f>
        <v>85.85</v>
      </c>
    </row>
    <row r="100" spans="1:10" x14ac:dyDescent="0.2">
      <c r="A100" s="30">
        <v>98</v>
      </c>
      <c r="B100" s="20" t="s">
        <v>223</v>
      </c>
      <c r="C100" s="15">
        <v>5</v>
      </c>
      <c r="D100" s="35" t="s">
        <v>229</v>
      </c>
      <c r="E100" s="16">
        <v>22</v>
      </c>
      <c r="F100" s="16">
        <f>ROUND(Narzedzia[[#This Row],[Cena jedn. brutto]]*Narzedzia[[#This Row],[Ilość sugerowana ]],2)</f>
        <v>110</v>
      </c>
      <c r="G100" s="27">
        <v>0.23</v>
      </c>
      <c r="H100" s="16">
        <f>ROUND(Narzedzia[[#This Row],[Wartość brutto]]-(Narzedzia[[#This Row],[Wartość brutto]]/1.23),2)</f>
        <v>20.57</v>
      </c>
      <c r="I100" s="16">
        <f>ROUND(Narzedzia[[#This Row],[Cena jedn. brutto]]/1.23,2)</f>
        <v>17.89</v>
      </c>
      <c r="J100" s="29">
        <f>ROUND(Narzedzia[[#This Row],[Ilość sugerowana ]]*Narzedzia[[#This Row],[Cena jedn. netto]],2)</f>
        <v>89.45</v>
      </c>
    </row>
    <row r="101" spans="1:10" x14ac:dyDescent="0.2">
      <c r="A101" s="30">
        <v>99</v>
      </c>
      <c r="B101" s="20" t="s">
        <v>128</v>
      </c>
      <c r="C101" s="15">
        <v>5</v>
      </c>
      <c r="D101" s="35" t="s">
        <v>229</v>
      </c>
      <c r="E101" s="16">
        <v>29.700000000000003</v>
      </c>
      <c r="F101" s="16">
        <f>ROUND(Narzedzia[[#This Row],[Cena jedn. brutto]]*Narzedzia[[#This Row],[Ilość sugerowana ]],2)</f>
        <v>148.5</v>
      </c>
      <c r="G101" s="27">
        <v>0.23</v>
      </c>
      <c r="H101" s="16">
        <f>ROUND(Narzedzia[[#This Row],[Wartość brutto]]-(Narzedzia[[#This Row],[Wartość brutto]]/1.23),2)</f>
        <v>27.77</v>
      </c>
      <c r="I101" s="16">
        <f>ROUND(Narzedzia[[#This Row],[Cena jedn. brutto]]/1.23,2)</f>
        <v>24.15</v>
      </c>
      <c r="J101" s="29">
        <f>ROUND(Narzedzia[[#This Row],[Ilość sugerowana ]]*Narzedzia[[#This Row],[Cena jedn. netto]],2)</f>
        <v>120.75</v>
      </c>
    </row>
    <row r="102" spans="1:10" x14ac:dyDescent="0.2">
      <c r="A102" s="30">
        <v>100</v>
      </c>
      <c r="B102" s="20" t="s">
        <v>278</v>
      </c>
      <c r="C102" s="15">
        <v>5</v>
      </c>
      <c r="D102" s="35" t="s">
        <v>229</v>
      </c>
      <c r="E102" s="16">
        <v>26.730000000000004</v>
      </c>
      <c r="F102" s="16">
        <f>ROUND(Narzedzia[[#This Row],[Cena jedn. brutto]]*Narzedzia[[#This Row],[Ilość sugerowana ]],2)</f>
        <v>133.65</v>
      </c>
      <c r="G102" s="27">
        <v>0.23</v>
      </c>
      <c r="H102" s="16">
        <f>ROUND(Narzedzia[[#This Row],[Wartość brutto]]-(Narzedzia[[#This Row],[Wartość brutto]]/1.23),2)</f>
        <v>24.99</v>
      </c>
      <c r="I102" s="16">
        <f>ROUND(Narzedzia[[#This Row],[Cena jedn. brutto]]/1.23,2)</f>
        <v>21.73</v>
      </c>
      <c r="J102" s="29">
        <f>ROUND(Narzedzia[[#This Row],[Ilość sugerowana ]]*Narzedzia[[#This Row],[Cena jedn. netto]],2)</f>
        <v>108.65</v>
      </c>
    </row>
    <row r="103" spans="1:10" x14ac:dyDescent="0.2">
      <c r="A103" s="30">
        <v>101</v>
      </c>
      <c r="B103" s="20" t="s">
        <v>344</v>
      </c>
      <c r="C103" s="15">
        <v>5</v>
      </c>
      <c r="D103" s="35" t="s">
        <v>229</v>
      </c>
      <c r="E103" s="16">
        <v>33.44</v>
      </c>
      <c r="F103" s="16">
        <f>ROUND(Narzedzia[[#This Row],[Cena jedn. brutto]]*Narzedzia[[#This Row],[Ilość sugerowana ]],2)</f>
        <v>167.2</v>
      </c>
      <c r="G103" s="27">
        <v>0.23</v>
      </c>
      <c r="H103" s="16">
        <f>ROUND(Narzedzia[[#This Row],[Wartość brutto]]-(Narzedzia[[#This Row],[Wartość brutto]]/1.23),2)</f>
        <v>31.27</v>
      </c>
      <c r="I103" s="16">
        <f>ROUND(Narzedzia[[#This Row],[Cena jedn. brutto]]/1.23,2)</f>
        <v>27.19</v>
      </c>
      <c r="J103" s="29">
        <f>ROUND(Narzedzia[[#This Row],[Ilość sugerowana ]]*Narzedzia[[#This Row],[Cena jedn. netto]],2)</f>
        <v>135.94999999999999</v>
      </c>
    </row>
    <row r="104" spans="1:10" x14ac:dyDescent="0.2">
      <c r="A104" s="30">
        <v>102</v>
      </c>
      <c r="B104" s="20" t="s">
        <v>137</v>
      </c>
      <c r="C104" s="15">
        <v>5</v>
      </c>
      <c r="D104" s="35" t="s">
        <v>229</v>
      </c>
      <c r="E104" s="16">
        <v>44.550000000000004</v>
      </c>
      <c r="F104" s="16">
        <f>ROUND(Narzedzia[[#This Row],[Cena jedn. brutto]]*Narzedzia[[#This Row],[Ilość sugerowana ]],2)</f>
        <v>222.75</v>
      </c>
      <c r="G104" s="27">
        <v>0.23</v>
      </c>
      <c r="H104" s="16">
        <f>ROUND(Narzedzia[[#This Row],[Wartość brutto]]-(Narzedzia[[#This Row],[Wartość brutto]]/1.23),2)</f>
        <v>41.65</v>
      </c>
      <c r="I104" s="16">
        <f>ROUND(Narzedzia[[#This Row],[Cena jedn. brutto]]/1.23,2)</f>
        <v>36.22</v>
      </c>
      <c r="J104" s="29">
        <f>ROUND(Narzedzia[[#This Row],[Ilość sugerowana ]]*Narzedzia[[#This Row],[Cena jedn. netto]],2)</f>
        <v>181.1</v>
      </c>
    </row>
    <row r="105" spans="1:10" x14ac:dyDescent="0.2">
      <c r="A105" s="30">
        <v>103</v>
      </c>
      <c r="B105" s="14" t="s">
        <v>475</v>
      </c>
      <c r="C105" s="15">
        <v>5</v>
      </c>
      <c r="D105" s="35" t="s">
        <v>229</v>
      </c>
      <c r="E105" s="16">
        <v>22</v>
      </c>
      <c r="F105" s="16">
        <f>ROUND(Narzedzia[[#This Row],[Cena jedn. brutto]]*Narzedzia[[#This Row],[Ilość sugerowana ]],2)</f>
        <v>110</v>
      </c>
      <c r="G105" s="27">
        <v>0.23</v>
      </c>
      <c r="H105" s="16">
        <f>ROUND(Narzedzia[[#This Row],[Wartość brutto]]-(Narzedzia[[#This Row],[Wartość brutto]]/1.23),2)</f>
        <v>20.57</v>
      </c>
      <c r="I105" s="16">
        <f>ROUND(Narzedzia[[#This Row],[Cena jedn. brutto]]/1.23,2)</f>
        <v>17.89</v>
      </c>
      <c r="J105" s="29">
        <f>ROUND(Narzedzia[[#This Row],[Ilość sugerowana ]]*Narzedzia[[#This Row],[Cena jedn. netto]],2)</f>
        <v>89.45</v>
      </c>
    </row>
    <row r="106" spans="1:10" ht="25.5" x14ac:dyDescent="0.2">
      <c r="A106" s="30">
        <v>104</v>
      </c>
      <c r="B106" s="20" t="s">
        <v>109</v>
      </c>
      <c r="C106" s="15">
        <v>5</v>
      </c>
      <c r="D106" s="35" t="s">
        <v>229</v>
      </c>
      <c r="E106" s="16">
        <v>21.78</v>
      </c>
      <c r="F106" s="16">
        <f>ROUND(Narzedzia[[#This Row],[Cena jedn. brutto]]*Narzedzia[[#This Row],[Ilość sugerowana ]],2)</f>
        <v>108.9</v>
      </c>
      <c r="G106" s="27">
        <v>0.23</v>
      </c>
      <c r="H106" s="16">
        <f>ROUND(Narzedzia[[#This Row],[Wartość brutto]]-(Narzedzia[[#This Row],[Wartość brutto]]/1.23),2)</f>
        <v>20.36</v>
      </c>
      <c r="I106" s="16">
        <f>ROUND(Narzedzia[[#This Row],[Cena jedn. brutto]]/1.23,2)</f>
        <v>17.71</v>
      </c>
      <c r="J106" s="29">
        <f>ROUND(Narzedzia[[#This Row],[Ilość sugerowana ]]*Narzedzia[[#This Row],[Cena jedn. netto]],2)</f>
        <v>88.55</v>
      </c>
    </row>
    <row r="107" spans="1:10" x14ac:dyDescent="0.2">
      <c r="A107" s="30">
        <v>105</v>
      </c>
      <c r="B107" s="20" t="s">
        <v>427</v>
      </c>
      <c r="C107" s="15">
        <v>6</v>
      </c>
      <c r="D107" s="35" t="s">
        <v>229</v>
      </c>
      <c r="E107" s="16">
        <v>148.5</v>
      </c>
      <c r="F107" s="16">
        <f>ROUND(Narzedzia[[#This Row],[Cena jedn. brutto]]*Narzedzia[[#This Row],[Ilość sugerowana ]],2)</f>
        <v>891</v>
      </c>
      <c r="G107" s="27">
        <v>0.23</v>
      </c>
      <c r="H107" s="16">
        <f>ROUND(Narzedzia[[#This Row],[Wartość brutto]]-(Narzedzia[[#This Row],[Wartość brutto]]/1.23),2)</f>
        <v>166.61</v>
      </c>
      <c r="I107" s="16">
        <f>ROUND(Narzedzia[[#This Row],[Cena jedn. brutto]]/1.23,2)</f>
        <v>120.73</v>
      </c>
      <c r="J107" s="29">
        <f>ROUND(Narzedzia[[#This Row],[Ilość sugerowana ]]*Narzedzia[[#This Row],[Cena jedn. netto]],2)</f>
        <v>724.38</v>
      </c>
    </row>
    <row r="108" spans="1:10" x14ac:dyDescent="0.2">
      <c r="A108" s="30">
        <v>106</v>
      </c>
      <c r="B108" s="20" t="s">
        <v>117</v>
      </c>
      <c r="C108" s="15">
        <v>5</v>
      </c>
      <c r="D108" s="35" t="s">
        <v>229</v>
      </c>
      <c r="E108" s="16">
        <v>105.60000000000001</v>
      </c>
      <c r="F108" s="16">
        <f>ROUND(Narzedzia[[#This Row],[Cena jedn. brutto]]*Narzedzia[[#This Row],[Ilość sugerowana ]],2)</f>
        <v>528</v>
      </c>
      <c r="G108" s="27">
        <v>0.23</v>
      </c>
      <c r="H108" s="16">
        <f>ROUND(Narzedzia[[#This Row],[Wartość brutto]]-(Narzedzia[[#This Row],[Wartość brutto]]/1.23),2)</f>
        <v>98.73</v>
      </c>
      <c r="I108" s="16">
        <f>ROUND(Narzedzia[[#This Row],[Cena jedn. brutto]]/1.23,2)</f>
        <v>85.85</v>
      </c>
      <c r="J108" s="29">
        <f>ROUND(Narzedzia[[#This Row],[Ilość sugerowana ]]*Narzedzia[[#This Row],[Cena jedn. netto]],2)</f>
        <v>429.25</v>
      </c>
    </row>
    <row r="109" spans="1:10" x14ac:dyDescent="0.2">
      <c r="A109" s="30">
        <v>107</v>
      </c>
      <c r="B109" s="20" t="s">
        <v>118</v>
      </c>
      <c r="C109" s="15">
        <v>5</v>
      </c>
      <c r="D109" s="35" t="s">
        <v>229</v>
      </c>
      <c r="E109" s="16">
        <v>128.70000000000002</v>
      </c>
      <c r="F109" s="16">
        <f>ROUND(Narzedzia[[#This Row],[Cena jedn. brutto]]*Narzedzia[[#This Row],[Ilość sugerowana ]],2)</f>
        <v>643.5</v>
      </c>
      <c r="G109" s="27">
        <v>0.23</v>
      </c>
      <c r="H109" s="16">
        <f>ROUND(Narzedzia[[#This Row],[Wartość brutto]]-(Narzedzia[[#This Row],[Wartość brutto]]/1.23),2)</f>
        <v>120.33</v>
      </c>
      <c r="I109" s="16">
        <f>ROUND(Narzedzia[[#This Row],[Cena jedn. brutto]]/1.23,2)</f>
        <v>104.63</v>
      </c>
      <c r="J109" s="29">
        <f>ROUND(Narzedzia[[#This Row],[Ilość sugerowana ]]*Narzedzia[[#This Row],[Cena jedn. netto]],2)</f>
        <v>523.15</v>
      </c>
    </row>
    <row r="110" spans="1:10" x14ac:dyDescent="0.2">
      <c r="A110" s="30">
        <v>108</v>
      </c>
      <c r="B110" s="20" t="s">
        <v>116</v>
      </c>
      <c r="C110" s="15">
        <v>5</v>
      </c>
      <c r="D110" s="35" t="s">
        <v>229</v>
      </c>
      <c r="E110" s="16">
        <v>108.9</v>
      </c>
      <c r="F110" s="16">
        <f>ROUND(Narzedzia[[#This Row],[Cena jedn. brutto]]*Narzedzia[[#This Row],[Ilość sugerowana ]],2)</f>
        <v>544.5</v>
      </c>
      <c r="G110" s="27">
        <v>0.23</v>
      </c>
      <c r="H110" s="16">
        <f>ROUND(Narzedzia[[#This Row],[Wartość brutto]]-(Narzedzia[[#This Row],[Wartość brutto]]/1.23),2)</f>
        <v>101.82</v>
      </c>
      <c r="I110" s="16">
        <f>ROUND(Narzedzia[[#This Row],[Cena jedn. brutto]]/1.23,2)</f>
        <v>88.54</v>
      </c>
      <c r="J110" s="29">
        <f>ROUND(Narzedzia[[#This Row],[Ilość sugerowana ]]*Narzedzia[[#This Row],[Cena jedn. netto]],2)</f>
        <v>442.7</v>
      </c>
    </row>
    <row r="111" spans="1:10" x14ac:dyDescent="0.2">
      <c r="A111" s="30">
        <v>109</v>
      </c>
      <c r="B111" s="14" t="s">
        <v>129</v>
      </c>
      <c r="C111" s="15">
        <v>5</v>
      </c>
      <c r="D111" s="35" t="s">
        <v>229</v>
      </c>
      <c r="E111" s="16">
        <v>35.64</v>
      </c>
      <c r="F111" s="16">
        <f>ROUND(Narzedzia[[#This Row],[Cena jedn. brutto]]*Narzedzia[[#This Row],[Ilość sugerowana ]],2)</f>
        <v>178.2</v>
      </c>
      <c r="G111" s="27">
        <v>0.23</v>
      </c>
      <c r="H111" s="16">
        <f>ROUND(Narzedzia[[#This Row],[Wartość brutto]]-(Narzedzia[[#This Row],[Wartość brutto]]/1.23),2)</f>
        <v>33.32</v>
      </c>
      <c r="I111" s="16">
        <f>ROUND(Narzedzia[[#This Row],[Cena jedn. brutto]]/1.23,2)</f>
        <v>28.98</v>
      </c>
      <c r="J111" s="29">
        <f>ROUND(Narzedzia[[#This Row],[Ilość sugerowana ]]*Narzedzia[[#This Row],[Cena jedn. netto]],2)</f>
        <v>144.9</v>
      </c>
    </row>
    <row r="112" spans="1:10" ht="25.5" x14ac:dyDescent="0.2">
      <c r="A112" s="30">
        <v>110</v>
      </c>
      <c r="B112" s="14" t="s">
        <v>435</v>
      </c>
      <c r="C112" s="15">
        <v>5</v>
      </c>
      <c r="D112" s="35" t="s">
        <v>229</v>
      </c>
      <c r="E112" s="17">
        <v>10.89</v>
      </c>
      <c r="F112" s="16">
        <f>ROUND(Narzedzia[[#This Row],[Cena jedn. brutto]]*Narzedzia[[#This Row],[Ilość sugerowana ]],2)</f>
        <v>54.45</v>
      </c>
      <c r="G112" s="27">
        <v>0.23</v>
      </c>
      <c r="H112" s="16">
        <f>ROUND(Narzedzia[[#This Row],[Wartość brutto]]-(Narzedzia[[#This Row],[Wartość brutto]]/1.23),2)</f>
        <v>10.18</v>
      </c>
      <c r="I112" s="16">
        <f>ROUND(Narzedzia[[#This Row],[Cena jedn. brutto]]/1.23,2)</f>
        <v>8.85</v>
      </c>
      <c r="J112" s="29">
        <f>ROUND(Narzedzia[[#This Row],[Ilość sugerowana ]]*Narzedzia[[#This Row],[Cena jedn. netto]],2)</f>
        <v>44.25</v>
      </c>
    </row>
    <row r="113" spans="1:10" x14ac:dyDescent="0.2">
      <c r="A113" s="30">
        <v>111</v>
      </c>
      <c r="B113" s="20" t="s">
        <v>93</v>
      </c>
      <c r="C113" s="15">
        <v>10</v>
      </c>
      <c r="D113" s="35" t="s">
        <v>229</v>
      </c>
      <c r="E113" s="17">
        <v>4.95</v>
      </c>
      <c r="F113" s="16">
        <f>ROUND(Narzedzia[[#This Row],[Cena jedn. brutto]]*Narzedzia[[#This Row],[Ilość sugerowana ]],2)</f>
        <v>49.5</v>
      </c>
      <c r="G113" s="27">
        <v>0.23</v>
      </c>
      <c r="H113" s="16">
        <f>ROUND(Narzedzia[[#This Row],[Wartość brutto]]-(Narzedzia[[#This Row],[Wartość brutto]]/1.23),2)</f>
        <v>9.26</v>
      </c>
      <c r="I113" s="16">
        <f>ROUND(Narzedzia[[#This Row],[Cena jedn. brutto]]/1.23,2)</f>
        <v>4.0199999999999996</v>
      </c>
      <c r="J113" s="29">
        <f>ROUND(Narzedzia[[#This Row],[Ilość sugerowana ]]*Narzedzia[[#This Row],[Cena jedn. netto]],2)</f>
        <v>40.200000000000003</v>
      </c>
    </row>
    <row r="114" spans="1:10" x14ac:dyDescent="0.2">
      <c r="A114" s="30">
        <v>112</v>
      </c>
      <c r="B114" s="20" t="s">
        <v>94</v>
      </c>
      <c r="C114" s="15">
        <v>15</v>
      </c>
      <c r="D114" s="35" t="s">
        <v>229</v>
      </c>
      <c r="E114" s="17">
        <v>8.91</v>
      </c>
      <c r="F114" s="16">
        <f>ROUND(Narzedzia[[#This Row],[Cena jedn. brutto]]*Narzedzia[[#This Row],[Ilość sugerowana ]],2)</f>
        <v>133.65</v>
      </c>
      <c r="G114" s="27">
        <v>0.23</v>
      </c>
      <c r="H114" s="16">
        <f>ROUND(Narzedzia[[#This Row],[Wartość brutto]]-(Narzedzia[[#This Row],[Wartość brutto]]/1.23),2)</f>
        <v>24.99</v>
      </c>
      <c r="I114" s="16">
        <f>ROUND(Narzedzia[[#This Row],[Cena jedn. brutto]]/1.23,2)</f>
        <v>7.24</v>
      </c>
      <c r="J114" s="29">
        <f>ROUND(Narzedzia[[#This Row],[Ilość sugerowana ]]*Narzedzia[[#This Row],[Cena jedn. netto]],2)</f>
        <v>108.6</v>
      </c>
    </row>
    <row r="115" spans="1:10" ht="12.75" customHeight="1" x14ac:dyDescent="0.2">
      <c r="A115" s="30">
        <v>113</v>
      </c>
      <c r="B115" s="41" t="s">
        <v>329</v>
      </c>
      <c r="C115" s="15">
        <v>5</v>
      </c>
      <c r="D115" s="35" t="s">
        <v>589</v>
      </c>
      <c r="E115" s="42">
        <v>9.9</v>
      </c>
      <c r="F115" s="16">
        <f>ROUND(Narzedzia[[#This Row],[Cena jedn. brutto]]*Narzedzia[[#This Row],[Ilość sugerowana ]],2)</f>
        <v>49.5</v>
      </c>
      <c r="G115" s="27">
        <v>0.23</v>
      </c>
      <c r="H115" s="16">
        <f>ROUND(Narzedzia[[#This Row],[Wartość brutto]]-(Narzedzia[[#This Row],[Wartość brutto]]/1.23),2)</f>
        <v>9.26</v>
      </c>
      <c r="I115" s="16">
        <f>ROUND(Narzedzia[[#This Row],[Cena jedn. brutto]]/1.23,2)</f>
        <v>8.0500000000000007</v>
      </c>
      <c r="J115" s="29">
        <f>ROUND(Narzedzia[[#This Row],[Ilość sugerowana ]]*Narzedzia[[#This Row],[Cena jedn. netto]],2)</f>
        <v>40.25</v>
      </c>
    </row>
    <row r="116" spans="1:10" ht="25.5" x14ac:dyDescent="0.2">
      <c r="A116" s="30">
        <v>114</v>
      </c>
      <c r="B116" s="41" t="s">
        <v>244</v>
      </c>
      <c r="C116" s="15">
        <v>3</v>
      </c>
      <c r="D116" s="35" t="s">
        <v>229</v>
      </c>
      <c r="E116" s="42">
        <v>10.56</v>
      </c>
      <c r="F116" s="16">
        <f>ROUND(Narzedzia[[#This Row],[Cena jedn. brutto]]*Narzedzia[[#This Row],[Ilość sugerowana ]],2)</f>
        <v>31.68</v>
      </c>
      <c r="G116" s="27">
        <v>0.23</v>
      </c>
      <c r="H116" s="16">
        <f>ROUND(Narzedzia[[#This Row],[Wartość brutto]]-(Narzedzia[[#This Row],[Wartość brutto]]/1.23),2)</f>
        <v>5.92</v>
      </c>
      <c r="I116" s="16">
        <f>ROUND(Narzedzia[[#This Row],[Cena jedn. brutto]]/1.23,2)</f>
        <v>8.59</v>
      </c>
      <c r="J116" s="29">
        <f>ROUND(Narzedzia[[#This Row],[Ilość sugerowana ]]*Narzedzia[[#This Row],[Cena jedn. netto]],2)</f>
        <v>25.77</v>
      </c>
    </row>
    <row r="117" spans="1:10" ht="25.5" x14ac:dyDescent="0.2">
      <c r="A117" s="30">
        <v>115</v>
      </c>
      <c r="B117" s="41" t="s">
        <v>245</v>
      </c>
      <c r="C117" s="15">
        <v>3</v>
      </c>
      <c r="D117" s="35" t="s">
        <v>229</v>
      </c>
      <c r="E117" s="42">
        <v>9.9</v>
      </c>
      <c r="F117" s="16">
        <f>ROUND(Narzedzia[[#This Row],[Cena jedn. brutto]]*Narzedzia[[#This Row],[Ilość sugerowana ]],2)</f>
        <v>29.7</v>
      </c>
      <c r="G117" s="27">
        <v>0.23</v>
      </c>
      <c r="H117" s="16">
        <f>ROUND(Narzedzia[[#This Row],[Wartość brutto]]-(Narzedzia[[#This Row],[Wartość brutto]]/1.23),2)</f>
        <v>5.55</v>
      </c>
      <c r="I117" s="16">
        <f>ROUND(Narzedzia[[#This Row],[Cena jedn. brutto]]/1.23,2)</f>
        <v>8.0500000000000007</v>
      </c>
      <c r="J117" s="29">
        <f>ROUND(Narzedzia[[#This Row],[Ilość sugerowana ]]*Narzedzia[[#This Row],[Cena jedn. netto]],2)</f>
        <v>24.15</v>
      </c>
    </row>
    <row r="118" spans="1:10" ht="25.5" x14ac:dyDescent="0.2">
      <c r="A118" s="30">
        <v>116</v>
      </c>
      <c r="B118" s="41" t="s">
        <v>432</v>
      </c>
      <c r="C118" s="15">
        <v>8</v>
      </c>
      <c r="D118" s="35" t="s">
        <v>590</v>
      </c>
      <c r="E118" s="42">
        <v>17.82</v>
      </c>
      <c r="F118" s="16">
        <f>ROUND(Narzedzia[[#This Row],[Cena jedn. brutto]]*Narzedzia[[#This Row],[Ilość sugerowana ]],2)</f>
        <v>142.56</v>
      </c>
      <c r="G118" s="27">
        <v>0.23</v>
      </c>
      <c r="H118" s="16">
        <f>ROUND(Narzedzia[[#This Row],[Wartość brutto]]-(Narzedzia[[#This Row],[Wartość brutto]]/1.23),2)</f>
        <v>26.66</v>
      </c>
      <c r="I118" s="16">
        <f>ROUND(Narzedzia[[#This Row],[Cena jedn. brutto]]/1.23,2)</f>
        <v>14.49</v>
      </c>
      <c r="J118" s="29">
        <f>ROUND(Narzedzia[[#This Row],[Ilość sugerowana ]]*Narzedzia[[#This Row],[Cena jedn. netto]],2)</f>
        <v>115.92</v>
      </c>
    </row>
    <row r="119" spans="1:10" ht="25.5" x14ac:dyDescent="0.2">
      <c r="A119" s="30">
        <v>117</v>
      </c>
      <c r="B119" s="14" t="s">
        <v>502</v>
      </c>
      <c r="C119" s="15">
        <v>10</v>
      </c>
      <c r="D119" s="35" t="s">
        <v>229</v>
      </c>
      <c r="E119" s="16">
        <v>9.9</v>
      </c>
      <c r="F119" s="16">
        <f>ROUND(Narzedzia[[#This Row],[Cena jedn. brutto]]*Narzedzia[[#This Row],[Ilość sugerowana ]],2)</f>
        <v>99</v>
      </c>
      <c r="G119" s="27">
        <v>0.23</v>
      </c>
      <c r="H119" s="16">
        <f>ROUND(Narzedzia[[#This Row],[Wartość brutto]]-(Narzedzia[[#This Row],[Wartość brutto]]/1.23),2)</f>
        <v>18.510000000000002</v>
      </c>
      <c r="I119" s="16">
        <f>ROUND(Narzedzia[[#This Row],[Cena jedn. brutto]]/1.23,2)</f>
        <v>8.0500000000000007</v>
      </c>
      <c r="J119" s="29">
        <f>ROUND(Narzedzia[[#This Row],[Ilość sugerowana ]]*Narzedzia[[#This Row],[Cena jedn. netto]],2)</f>
        <v>80.5</v>
      </c>
    </row>
    <row r="120" spans="1:10" ht="25.5" x14ac:dyDescent="0.2">
      <c r="A120" s="30">
        <v>118</v>
      </c>
      <c r="B120" s="14" t="s">
        <v>501</v>
      </c>
      <c r="C120" s="15">
        <v>10</v>
      </c>
      <c r="D120" s="35" t="s">
        <v>229</v>
      </c>
      <c r="E120" s="16">
        <v>11.880000000000003</v>
      </c>
      <c r="F120" s="16">
        <f>ROUND(Narzedzia[[#This Row],[Cena jedn. brutto]]*Narzedzia[[#This Row],[Ilość sugerowana ]],2)</f>
        <v>118.8</v>
      </c>
      <c r="G120" s="27">
        <v>0.23</v>
      </c>
      <c r="H120" s="16">
        <f>ROUND(Narzedzia[[#This Row],[Wartość brutto]]-(Narzedzia[[#This Row],[Wartość brutto]]/1.23),2)</f>
        <v>22.21</v>
      </c>
      <c r="I120" s="16">
        <f>ROUND(Narzedzia[[#This Row],[Cena jedn. brutto]]/1.23,2)</f>
        <v>9.66</v>
      </c>
      <c r="J120" s="29">
        <f>ROUND(Narzedzia[[#This Row],[Ilość sugerowana ]]*Narzedzia[[#This Row],[Cena jedn. netto]],2)</f>
        <v>96.6</v>
      </c>
    </row>
    <row r="121" spans="1:10" ht="25.5" x14ac:dyDescent="0.2">
      <c r="A121" s="30">
        <v>119</v>
      </c>
      <c r="B121" s="14" t="s">
        <v>562</v>
      </c>
      <c r="C121" s="15">
        <v>4</v>
      </c>
      <c r="D121" s="35" t="s">
        <v>229</v>
      </c>
      <c r="E121" s="16">
        <v>70.400000000000006</v>
      </c>
      <c r="F121" s="16">
        <f>ROUND(Narzedzia[[#This Row],[Cena jedn. brutto]]*Narzedzia[[#This Row],[Ilość sugerowana ]],2)</f>
        <v>281.60000000000002</v>
      </c>
      <c r="G121" s="27">
        <v>0.23</v>
      </c>
      <c r="H121" s="16">
        <f>ROUND(Narzedzia[[#This Row],[Wartość brutto]]-(Narzedzia[[#This Row],[Wartość brutto]]/1.23),2)</f>
        <v>52.66</v>
      </c>
      <c r="I121" s="16">
        <f>ROUND(Narzedzia[[#This Row],[Cena jedn. brutto]]/1.23,2)</f>
        <v>57.24</v>
      </c>
      <c r="J121" s="29">
        <f>ROUND(Narzedzia[[#This Row],[Ilość sugerowana ]]*Narzedzia[[#This Row],[Cena jedn. netto]],2)</f>
        <v>228.96</v>
      </c>
    </row>
    <row r="122" spans="1:10" x14ac:dyDescent="0.2">
      <c r="A122" s="30">
        <v>120</v>
      </c>
      <c r="B122" s="20" t="s">
        <v>111</v>
      </c>
      <c r="C122" s="15">
        <v>5</v>
      </c>
      <c r="D122" s="35" t="s">
        <v>229</v>
      </c>
      <c r="E122" s="16">
        <v>23.760000000000005</v>
      </c>
      <c r="F122" s="16">
        <f>ROUND(Narzedzia[[#This Row],[Cena jedn. brutto]]*Narzedzia[[#This Row],[Ilość sugerowana ]],2)</f>
        <v>118.8</v>
      </c>
      <c r="G122" s="27">
        <v>0.23</v>
      </c>
      <c r="H122" s="16">
        <f>ROUND(Narzedzia[[#This Row],[Wartość brutto]]-(Narzedzia[[#This Row],[Wartość brutto]]/1.23),2)</f>
        <v>22.21</v>
      </c>
      <c r="I122" s="16">
        <f>ROUND(Narzedzia[[#This Row],[Cena jedn. brutto]]/1.23,2)</f>
        <v>19.32</v>
      </c>
      <c r="J122" s="29">
        <f>ROUND(Narzedzia[[#This Row],[Ilość sugerowana ]]*Narzedzia[[#This Row],[Cena jedn. netto]],2)</f>
        <v>96.6</v>
      </c>
    </row>
    <row r="123" spans="1:10" x14ac:dyDescent="0.2">
      <c r="A123" s="30">
        <v>121</v>
      </c>
      <c r="B123" s="20" t="s">
        <v>112</v>
      </c>
      <c r="C123" s="15">
        <v>4</v>
      </c>
      <c r="D123" s="35" t="s">
        <v>229</v>
      </c>
      <c r="E123" s="16">
        <v>24.750000000000004</v>
      </c>
      <c r="F123" s="16">
        <f>ROUND(Narzedzia[[#This Row],[Cena jedn. brutto]]*Narzedzia[[#This Row],[Ilość sugerowana ]],2)</f>
        <v>99</v>
      </c>
      <c r="G123" s="27">
        <v>0.23</v>
      </c>
      <c r="H123" s="16">
        <f>ROUND(Narzedzia[[#This Row],[Wartość brutto]]-(Narzedzia[[#This Row],[Wartość brutto]]/1.23),2)</f>
        <v>18.510000000000002</v>
      </c>
      <c r="I123" s="16">
        <f>ROUND(Narzedzia[[#This Row],[Cena jedn. brutto]]/1.23,2)</f>
        <v>20.12</v>
      </c>
      <c r="J123" s="29">
        <f>ROUND(Narzedzia[[#This Row],[Ilość sugerowana ]]*Narzedzia[[#This Row],[Cena jedn. netto]],2)</f>
        <v>80.48</v>
      </c>
    </row>
    <row r="124" spans="1:10" ht="25.5" x14ac:dyDescent="0.2">
      <c r="A124" s="30">
        <v>122</v>
      </c>
      <c r="B124" s="14" t="s">
        <v>576</v>
      </c>
      <c r="C124" s="15">
        <v>5</v>
      </c>
      <c r="D124" s="35" t="s">
        <v>229</v>
      </c>
      <c r="E124" s="16">
        <v>12.32</v>
      </c>
      <c r="F124" s="16">
        <f>ROUND(Narzedzia[[#This Row],[Cena jedn. brutto]]*Narzedzia[[#This Row],[Ilość sugerowana ]],2)</f>
        <v>61.6</v>
      </c>
      <c r="G124" s="27">
        <v>0.23</v>
      </c>
      <c r="H124" s="16">
        <f>ROUND(Narzedzia[[#This Row],[Wartość brutto]]-(Narzedzia[[#This Row],[Wartość brutto]]/1.23),2)</f>
        <v>11.52</v>
      </c>
      <c r="I124" s="16">
        <f>ROUND(Narzedzia[[#This Row],[Cena jedn. brutto]]/1.23,2)</f>
        <v>10.02</v>
      </c>
      <c r="J124" s="29">
        <f>ROUND(Narzedzia[[#This Row],[Ilość sugerowana ]]*Narzedzia[[#This Row],[Cena jedn. netto]],2)</f>
        <v>50.1</v>
      </c>
    </row>
    <row r="125" spans="1:10" ht="25.5" x14ac:dyDescent="0.2">
      <c r="A125" s="30">
        <v>123</v>
      </c>
      <c r="B125" s="14" t="s">
        <v>577</v>
      </c>
      <c r="C125" s="15">
        <v>5</v>
      </c>
      <c r="D125" s="35" t="s">
        <v>229</v>
      </c>
      <c r="E125" s="16">
        <v>19.360000000000003</v>
      </c>
      <c r="F125" s="16">
        <f>ROUND(Narzedzia[[#This Row],[Cena jedn. brutto]]*Narzedzia[[#This Row],[Ilość sugerowana ]],2)</f>
        <v>96.8</v>
      </c>
      <c r="G125" s="27">
        <v>0.23</v>
      </c>
      <c r="H125" s="16">
        <f>ROUND(Narzedzia[[#This Row],[Wartość brutto]]-(Narzedzia[[#This Row],[Wartość brutto]]/1.23),2)</f>
        <v>18.100000000000001</v>
      </c>
      <c r="I125" s="16">
        <f>ROUND(Narzedzia[[#This Row],[Cena jedn. brutto]]/1.23,2)</f>
        <v>15.74</v>
      </c>
      <c r="J125" s="29">
        <f>ROUND(Narzedzia[[#This Row],[Ilość sugerowana ]]*Narzedzia[[#This Row],[Cena jedn. netto]],2)</f>
        <v>78.7</v>
      </c>
    </row>
    <row r="126" spans="1:10" x14ac:dyDescent="0.2">
      <c r="A126" s="30">
        <v>124</v>
      </c>
      <c r="B126" s="20" t="s">
        <v>330</v>
      </c>
      <c r="C126" s="15">
        <v>5</v>
      </c>
      <c r="D126" s="35" t="s">
        <v>229</v>
      </c>
      <c r="E126" s="16">
        <v>14.850000000000001</v>
      </c>
      <c r="F126" s="16">
        <f>ROUND(Narzedzia[[#This Row],[Cena jedn. brutto]]*Narzedzia[[#This Row],[Ilość sugerowana ]],2)</f>
        <v>74.25</v>
      </c>
      <c r="G126" s="27">
        <v>0.23</v>
      </c>
      <c r="H126" s="16">
        <f>ROUND(Narzedzia[[#This Row],[Wartość brutto]]-(Narzedzia[[#This Row],[Wartość brutto]]/1.23),2)</f>
        <v>13.88</v>
      </c>
      <c r="I126" s="16">
        <f>ROUND(Narzedzia[[#This Row],[Cena jedn. brutto]]/1.23,2)</f>
        <v>12.07</v>
      </c>
      <c r="J126" s="29">
        <f>ROUND(Narzedzia[[#This Row],[Ilość sugerowana ]]*Narzedzia[[#This Row],[Cena jedn. netto]],2)</f>
        <v>60.35</v>
      </c>
    </row>
    <row r="127" spans="1:10" x14ac:dyDescent="0.2">
      <c r="A127" s="30">
        <v>125</v>
      </c>
      <c r="B127" s="20" t="s">
        <v>613</v>
      </c>
      <c r="C127" s="15">
        <v>10</v>
      </c>
      <c r="D127" s="35" t="s">
        <v>229</v>
      </c>
      <c r="E127" s="16">
        <v>3.9600000000000004</v>
      </c>
      <c r="F127" s="16">
        <f>ROUND(Narzedzia[[#This Row],[Cena jedn. brutto]]*Narzedzia[[#This Row],[Ilość sugerowana ]],2)</f>
        <v>39.6</v>
      </c>
      <c r="G127" s="27">
        <v>0.23</v>
      </c>
      <c r="H127" s="16">
        <f>ROUND(Narzedzia[[#This Row],[Wartość brutto]]-(Narzedzia[[#This Row],[Wartość brutto]]/1.23),2)</f>
        <v>7.4</v>
      </c>
      <c r="I127" s="16">
        <f>ROUND(Narzedzia[[#This Row],[Cena jedn. brutto]]/1.23,2)</f>
        <v>3.22</v>
      </c>
      <c r="J127" s="29">
        <f>ROUND(Narzedzia[[#This Row],[Ilość sugerowana ]]*Narzedzia[[#This Row],[Cena jedn. netto]],2)</f>
        <v>32.200000000000003</v>
      </c>
    </row>
    <row r="128" spans="1:10" x14ac:dyDescent="0.2">
      <c r="A128" s="30">
        <v>126</v>
      </c>
      <c r="B128" s="14" t="s">
        <v>100</v>
      </c>
      <c r="C128" s="15">
        <v>13</v>
      </c>
      <c r="D128" s="35" t="s">
        <v>229</v>
      </c>
      <c r="E128" s="16">
        <v>3.9600000000000004</v>
      </c>
      <c r="F128" s="16">
        <f>ROUND(Narzedzia[[#This Row],[Cena jedn. brutto]]*Narzedzia[[#This Row],[Ilość sugerowana ]],2)</f>
        <v>51.48</v>
      </c>
      <c r="G128" s="27">
        <v>0.23</v>
      </c>
      <c r="H128" s="16">
        <f>ROUND(Narzedzia[[#This Row],[Wartość brutto]]-(Narzedzia[[#This Row],[Wartość brutto]]/1.23),2)</f>
        <v>9.6300000000000008</v>
      </c>
      <c r="I128" s="16">
        <f>ROUND(Narzedzia[[#This Row],[Cena jedn. brutto]]/1.23,2)</f>
        <v>3.22</v>
      </c>
      <c r="J128" s="29">
        <f>ROUND(Narzedzia[[#This Row],[Ilość sugerowana ]]*Narzedzia[[#This Row],[Cena jedn. netto]],2)</f>
        <v>41.86</v>
      </c>
    </row>
    <row r="129" spans="1:10" x14ac:dyDescent="0.2">
      <c r="A129" s="30">
        <v>127</v>
      </c>
      <c r="B129" s="20" t="s">
        <v>443</v>
      </c>
      <c r="C129" s="15">
        <v>5</v>
      </c>
      <c r="D129" s="35" t="s">
        <v>229</v>
      </c>
      <c r="E129" s="16">
        <v>7.0400000000000009</v>
      </c>
      <c r="F129" s="16">
        <f>ROUND(Narzedzia[[#This Row],[Cena jedn. brutto]]*Narzedzia[[#This Row],[Ilość sugerowana ]],2)</f>
        <v>35.200000000000003</v>
      </c>
      <c r="G129" s="27">
        <v>0.23</v>
      </c>
      <c r="H129" s="16">
        <f>ROUND(Narzedzia[[#This Row],[Wartość brutto]]-(Narzedzia[[#This Row],[Wartość brutto]]/1.23),2)</f>
        <v>6.58</v>
      </c>
      <c r="I129" s="16">
        <f>ROUND(Narzedzia[[#This Row],[Cena jedn. brutto]]/1.23,2)</f>
        <v>5.72</v>
      </c>
      <c r="J129" s="29">
        <f>ROUND(Narzedzia[[#This Row],[Ilość sugerowana ]]*Narzedzia[[#This Row],[Cena jedn. netto]],2)</f>
        <v>28.6</v>
      </c>
    </row>
    <row r="130" spans="1:10" x14ac:dyDescent="0.2">
      <c r="A130" s="30">
        <v>128</v>
      </c>
      <c r="B130" s="20" t="s">
        <v>99</v>
      </c>
      <c r="C130" s="15">
        <v>5</v>
      </c>
      <c r="D130" s="35" t="s">
        <v>229</v>
      </c>
      <c r="E130" s="16">
        <v>7.9200000000000008</v>
      </c>
      <c r="F130" s="16">
        <f>ROUND(Narzedzia[[#This Row],[Cena jedn. brutto]]*Narzedzia[[#This Row],[Ilość sugerowana ]],2)</f>
        <v>39.6</v>
      </c>
      <c r="G130" s="27">
        <v>0.23</v>
      </c>
      <c r="H130" s="16">
        <f>ROUND(Narzedzia[[#This Row],[Wartość brutto]]-(Narzedzia[[#This Row],[Wartość brutto]]/1.23),2)</f>
        <v>7.4</v>
      </c>
      <c r="I130" s="16">
        <f>ROUND(Narzedzia[[#This Row],[Cena jedn. brutto]]/1.23,2)</f>
        <v>6.44</v>
      </c>
      <c r="J130" s="29">
        <f>ROUND(Narzedzia[[#This Row],[Ilość sugerowana ]]*Narzedzia[[#This Row],[Cena jedn. netto]],2)</f>
        <v>32.200000000000003</v>
      </c>
    </row>
    <row r="131" spans="1:10" x14ac:dyDescent="0.2">
      <c r="A131" s="30">
        <v>129</v>
      </c>
      <c r="B131" s="20" t="s">
        <v>12</v>
      </c>
      <c r="C131" s="15">
        <v>5</v>
      </c>
      <c r="D131" s="35" t="s">
        <v>229</v>
      </c>
      <c r="E131" s="16">
        <v>10.89</v>
      </c>
      <c r="F131" s="16">
        <f>ROUND(Narzedzia[[#This Row],[Cena jedn. brutto]]*Narzedzia[[#This Row],[Ilość sugerowana ]],2)</f>
        <v>54.45</v>
      </c>
      <c r="G131" s="27">
        <v>0.23</v>
      </c>
      <c r="H131" s="16">
        <f>ROUND(Narzedzia[[#This Row],[Wartość brutto]]-(Narzedzia[[#This Row],[Wartość brutto]]/1.23),2)</f>
        <v>10.18</v>
      </c>
      <c r="I131" s="16">
        <f>ROUND(Narzedzia[[#This Row],[Cena jedn. brutto]]/1.23,2)</f>
        <v>8.85</v>
      </c>
      <c r="J131" s="29">
        <f>ROUND(Narzedzia[[#This Row],[Ilość sugerowana ]]*Narzedzia[[#This Row],[Cena jedn. netto]],2)</f>
        <v>44.25</v>
      </c>
    </row>
    <row r="132" spans="1:10" x14ac:dyDescent="0.2">
      <c r="A132" s="30">
        <v>130</v>
      </c>
      <c r="B132" s="20" t="s">
        <v>653</v>
      </c>
      <c r="C132" s="15">
        <v>5</v>
      </c>
      <c r="D132" s="35" t="s">
        <v>229</v>
      </c>
      <c r="E132" s="16">
        <v>15.840000000000002</v>
      </c>
      <c r="F132" s="16">
        <f>ROUND(Narzedzia[[#This Row],[Cena jedn. brutto]]*Narzedzia[[#This Row],[Ilość sugerowana ]],2)</f>
        <v>79.2</v>
      </c>
      <c r="G132" s="27">
        <v>0.23</v>
      </c>
      <c r="H132" s="16">
        <f>ROUND(Narzedzia[[#This Row],[Wartość brutto]]-(Narzedzia[[#This Row],[Wartość brutto]]/1.23),2)</f>
        <v>14.81</v>
      </c>
      <c r="I132" s="16">
        <f>ROUND(Narzedzia[[#This Row],[Cena jedn. brutto]]/1.23,2)</f>
        <v>12.88</v>
      </c>
      <c r="J132" s="29">
        <f>ROUND(Narzedzia[[#This Row],[Ilość sugerowana ]]*Narzedzia[[#This Row],[Cena jedn. netto]],2)</f>
        <v>64.400000000000006</v>
      </c>
    </row>
    <row r="133" spans="1:10" x14ac:dyDescent="0.2">
      <c r="A133" s="30">
        <v>131</v>
      </c>
      <c r="B133" s="20" t="s">
        <v>123</v>
      </c>
      <c r="C133" s="15">
        <v>2</v>
      </c>
      <c r="D133" s="35" t="s">
        <v>229</v>
      </c>
      <c r="E133" s="16">
        <v>22</v>
      </c>
      <c r="F133" s="16">
        <f>ROUND(Narzedzia[[#This Row],[Cena jedn. brutto]]*Narzedzia[[#This Row],[Ilość sugerowana ]],2)</f>
        <v>44</v>
      </c>
      <c r="G133" s="27">
        <v>0.23</v>
      </c>
      <c r="H133" s="16">
        <f>ROUND(Narzedzia[[#This Row],[Wartość brutto]]-(Narzedzia[[#This Row],[Wartość brutto]]/1.23),2)</f>
        <v>8.23</v>
      </c>
      <c r="I133" s="16">
        <f>ROUND(Narzedzia[[#This Row],[Cena jedn. brutto]]/1.23,2)</f>
        <v>17.89</v>
      </c>
      <c r="J133" s="29">
        <f>ROUND(Narzedzia[[#This Row],[Ilość sugerowana ]]*Narzedzia[[#This Row],[Cena jedn. netto]],2)</f>
        <v>35.78</v>
      </c>
    </row>
    <row r="134" spans="1:10" x14ac:dyDescent="0.2">
      <c r="A134" s="30">
        <v>132</v>
      </c>
      <c r="B134" s="20" t="s">
        <v>491</v>
      </c>
      <c r="C134" s="15">
        <v>130</v>
      </c>
      <c r="D134" s="35" t="s">
        <v>229</v>
      </c>
      <c r="E134" s="16">
        <v>5.9400000000000013</v>
      </c>
      <c r="F134" s="16">
        <f>ROUND(Narzedzia[[#This Row],[Cena jedn. brutto]]*Narzedzia[[#This Row],[Ilość sugerowana ]],2)</f>
        <v>772.2</v>
      </c>
      <c r="G134" s="27">
        <v>0.23</v>
      </c>
      <c r="H134" s="16">
        <f>ROUND(Narzedzia[[#This Row],[Wartość brutto]]-(Narzedzia[[#This Row],[Wartość brutto]]/1.23),2)</f>
        <v>144.4</v>
      </c>
      <c r="I134" s="16">
        <f>ROUND(Narzedzia[[#This Row],[Cena jedn. brutto]]/1.23,2)</f>
        <v>4.83</v>
      </c>
      <c r="J134" s="29">
        <f>ROUND(Narzedzia[[#This Row],[Ilość sugerowana ]]*Narzedzia[[#This Row],[Cena jedn. netto]],2)</f>
        <v>627.9</v>
      </c>
    </row>
    <row r="135" spans="1:10" ht="25.5" x14ac:dyDescent="0.2">
      <c r="A135" s="30">
        <v>133</v>
      </c>
      <c r="B135" s="20" t="s">
        <v>477</v>
      </c>
      <c r="C135" s="15">
        <v>6</v>
      </c>
      <c r="D135" s="35" t="s">
        <v>229</v>
      </c>
      <c r="E135" s="16">
        <v>14.850000000000001</v>
      </c>
      <c r="F135" s="16">
        <f>ROUND(Narzedzia[[#This Row],[Cena jedn. brutto]]*Narzedzia[[#This Row],[Ilość sugerowana ]],2)</f>
        <v>89.1</v>
      </c>
      <c r="G135" s="27">
        <v>0.23</v>
      </c>
      <c r="H135" s="16">
        <f>ROUND(Narzedzia[[#This Row],[Wartość brutto]]-(Narzedzia[[#This Row],[Wartość brutto]]/1.23),2)</f>
        <v>16.66</v>
      </c>
      <c r="I135" s="16">
        <f>ROUND(Narzedzia[[#This Row],[Cena jedn. brutto]]/1.23,2)</f>
        <v>12.07</v>
      </c>
      <c r="J135" s="29">
        <f>ROUND(Narzedzia[[#This Row],[Ilość sugerowana ]]*Narzedzia[[#This Row],[Cena jedn. netto]],2)</f>
        <v>72.42</v>
      </c>
    </row>
    <row r="136" spans="1:10" x14ac:dyDescent="0.2">
      <c r="A136" s="30">
        <v>134</v>
      </c>
      <c r="B136" s="20" t="s">
        <v>96</v>
      </c>
      <c r="C136" s="15">
        <v>5</v>
      </c>
      <c r="D136" s="35" t="s">
        <v>229</v>
      </c>
      <c r="E136" s="16">
        <v>167.20000000000002</v>
      </c>
      <c r="F136" s="16">
        <f>ROUND(Narzedzia[[#This Row],[Cena jedn. brutto]]*Narzedzia[[#This Row],[Ilość sugerowana ]],2)</f>
        <v>836</v>
      </c>
      <c r="G136" s="27">
        <v>0.23</v>
      </c>
      <c r="H136" s="16">
        <f>ROUND(Narzedzia[[#This Row],[Wartość brutto]]-(Narzedzia[[#This Row],[Wartość brutto]]/1.23),2)</f>
        <v>156.33000000000001</v>
      </c>
      <c r="I136" s="16">
        <f>ROUND(Narzedzia[[#This Row],[Cena jedn. brutto]]/1.23,2)</f>
        <v>135.93</v>
      </c>
      <c r="J136" s="29">
        <f>ROUND(Narzedzia[[#This Row],[Ilość sugerowana ]]*Narzedzia[[#This Row],[Cena jedn. netto]],2)</f>
        <v>679.65</v>
      </c>
    </row>
    <row r="137" spans="1:10" ht="25.5" x14ac:dyDescent="0.2">
      <c r="A137" s="30">
        <v>135</v>
      </c>
      <c r="B137" s="20" t="s">
        <v>652</v>
      </c>
      <c r="C137" s="15">
        <v>2</v>
      </c>
      <c r="D137" s="35" t="s">
        <v>229</v>
      </c>
      <c r="E137" s="16">
        <v>61.600000000000009</v>
      </c>
      <c r="F137" s="16">
        <f>ROUND(Narzedzia[[#This Row],[Cena jedn. brutto]]*Narzedzia[[#This Row],[Ilość sugerowana ]],2)</f>
        <v>123.2</v>
      </c>
      <c r="G137" s="27">
        <v>0.23</v>
      </c>
      <c r="H137" s="16">
        <f>ROUND(Narzedzia[[#This Row],[Wartość brutto]]-(Narzedzia[[#This Row],[Wartość brutto]]/1.23),2)</f>
        <v>23.04</v>
      </c>
      <c r="I137" s="16">
        <f>ROUND(Narzedzia[[#This Row],[Cena jedn. brutto]]/1.23,2)</f>
        <v>50.08</v>
      </c>
      <c r="J137" s="29">
        <f>ROUND(Narzedzia[[#This Row],[Ilość sugerowana ]]*Narzedzia[[#This Row],[Cena jedn. netto]],2)</f>
        <v>100.16</v>
      </c>
    </row>
    <row r="138" spans="1:10" x14ac:dyDescent="0.2">
      <c r="A138" s="30">
        <v>136</v>
      </c>
      <c r="B138" s="20" t="s">
        <v>534</v>
      </c>
      <c r="C138" s="15">
        <v>20</v>
      </c>
      <c r="D138" s="35" t="s">
        <v>229</v>
      </c>
      <c r="E138" s="16">
        <v>12.870000000000001</v>
      </c>
      <c r="F138" s="16">
        <f>ROUND(Narzedzia[[#This Row],[Cena jedn. brutto]]*Narzedzia[[#This Row],[Ilość sugerowana ]],2)</f>
        <v>257.39999999999998</v>
      </c>
      <c r="G138" s="27">
        <v>0.23</v>
      </c>
      <c r="H138" s="16">
        <f>ROUND(Narzedzia[[#This Row],[Wartość brutto]]-(Narzedzia[[#This Row],[Wartość brutto]]/1.23),2)</f>
        <v>48.13</v>
      </c>
      <c r="I138" s="16">
        <f>ROUND(Narzedzia[[#This Row],[Cena jedn. brutto]]/1.23,2)</f>
        <v>10.46</v>
      </c>
      <c r="J138" s="29">
        <f>ROUND(Narzedzia[[#This Row],[Ilość sugerowana ]]*Narzedzia[[#This Row],[Cena jedn. netto]],2)</f>
        <v>209.2</v>
      </c>
    </row>
    <row r="139" spans="1:10" x14ac:dyDescent="0.2">
      <c r="A139" s="30">
        <v>137</v>
      </c>
      <c r="B139" s="14" t="s">
        <v>69</v>
      </c>
      <c r="C139" s="15">
        <v>20</v>
      </c>
      <c r="D139" s="35" t="s">
        <v>229</v>
      </c>
      <c r="E139" s="16">
        <v>4.4000000000000004</v>
      </c>
      <c r="F139" s="16">
        <f>ROUND(Narzedzia[[#This Row],[Cena jedn. brutto]]*Narzedzia[[#This Row],[Ilość sugerowana ]],2)</f>
        <v>88</v>
      </c>
      <c r="G139" s="27">
        <v>0.23</v>
      </c>
      <c r="H139" s="16">
        <f>ROUND(Narzedzia[[#This Row],[Wartość brutto]]-(Narzedzia[[#This Row],[Wartość brutto]]/1.23),2)</f>
        <v>16.46</v>
      </c>
      <c r="I139" s="16">
        <f>ROUND(Narzedzia[[#This Row],[Cena jedn. brutto]]/1.23,2)</f>
        <v>3.58</v>
      </c>
      <c r="J139" s="29">
        <f>ROUND(Narzedzia[[#This Row],[Ilość sugerowana ]]*Narzedzia[[#This Row],[Cena jedn. netto]],2)</f>
        <v>71.599999999999994</v>
      </c>
    </row>
    <row r="140" spans="1:10" x14ac:dyDescent="0.2">
      <c r="A140" s="30">
        <v>138</v>
      </c>
      <c r="B140" s="20" t="s">
        <v>375</v>
      </c>
      <c r="C140" s="15">
        <v>96</v>
      </c>
      <c r="D140" s="35" t="s">
        <v>229</v>
      </c>
      <c r="E140" s="16">
        <v>5.9400000000000013</v>
      </c>
      <c r="F140" s="16">
        <f>ROUND(Narzedzia[[#This Row],[Cena jedn. brutto]]*Narzedzia[[#This Row],[Ilość sugerowana ]],2)</f>
        <v>570.24</v>
      </c>
      <c r="G140" s="27">
        <v>0.23</v>
      </c>
      <c r="H140" s="16">
        <f>ROUND(Narzedzia[[#This Row],[Wartość brutto]]-(Narzedzia[[#This Row],[Wartość brutto]]/1.23),2)</f>
        <v>106.63</v>
      </c>
      <c r="I140" s="16">
        <f>ROUND(Narzedzia[[#This Row],[Cena jedn. brutto]]/1.23,2)</f>
        <v>4.83</v>
      </c>
      <c r="J140" s="29">
        <f>ROUND(Narzedzia[[#This Row],[Ilość sugerowana ]]*Narzedzia[[#This Row],[Cena jedn. netto]],2)</f>
        <v>463.68</v>
      </c>
    </row>
    <row r="141" spans="1:10" ht="25.5" x14ac:dyDescent="0.2">
      <c r="A141" s="30">
        <v>139</v>
      </c>
      <c r="B141" s="14" t="s">
        <v>495</v>
      </c>
      <c r="C141" s="15">
        <v>4</v>
      </c>
      <c r="D141" s="35" t="s">
        <v>229</v>
      </c>
      <c r="E141" s="16">
        <v>9.9</v>
      </c>
      <c r="F141" s="16">
        <f>ROUND(Narzedzia[[#This Row],[Cena jedn. brutto]]*Narzedzia[[#This Row],[Ilość sugerowana ]],2)</f>
        <v>39.6</v>
      </c>
      <c r="G141" s="27">
        <v>0.23</v>
      </c>
      <c r="H141" s="16">
        <f>ROUND(Narzedzia[[#This Row],[Wartość brutto]]-(Narzedzia[[#This Row],[Wartość brutto]]/1.23),2)</f>
        <v>7.4</v>
      </c>
      <c r="I141" s="16">
        <f>ROUND(Narzedzia[[#This Row],[Cena jedn. brutto]]/1.23,2)</f>
        <v>8.0500000000000007</v>
      </c>
      <c r="J141" s="29">
        <f>ROUND(Narzedzia[[#This Row],[Ilość sugerowana ]]*Narzedzia[[#This Row],[Cena jedn. netto]],2)</f>
        <v>32.200000000000003</v>
      </c>
    </row>
    <row r="142" spans="1:10" x14ac:dyDescent="0.2">
      <c r="A142" s="30">
        <v>140</v>
      </c>
      <c r="B142" s="20" t="s">
        <v>366</v>
      </c>
      <c r="C142" s="15">
        <v>10</v>
      </c>
      <c r="D142" s="35" t="s">
        <v>229</v>
      </c>
      <c r="E142" s="16">
        <v>9.9</v>
      </c>
      <c r="F142" s="16">
        <f>ROUND(Narzedzia[[#This Row],[Cena jedn. brutto]]*Narzedzia[[#This Row],[Ilość sugerowana ]],2)</f>
        <v>99</v>
      </c>
      <c r="G142" s="27">
        <v>0.23</v>
      </c>
      <c r="H142" s="16">
        <f>ROUND(Narzedzia[[#This Row],[Wartość brutto]]-(Narzedzia[[#This Row],[Wartość brutto]]/1.23),2)</f>
        <v>18.510000000000002</v>
      </c>
      <c r="I142" s="16">
        <f>ROUND(Narzedzia[[#This Row],[Cena jedn. brutto]]/1.23,2)</f>
        <v>8.0500000000000007</v>
      </c>
      <c r="J142" s="29">
        <f>ROUND(Narzedzia[[#This Row],[Ilość sugerowana ]]*Narzedzia[[#This Row],[Cena jedn. netto]],2)</f>
        <v>80.5</v>
      </c>
    </row>
    <row r="143" spans="1:10" x14ac:dyDescent="0.2">
      <c r="A143" s="30">
        <v>141</v>
      </c>
      <c r="B143" s="20" t="s">
        <v>312</v>
      </c>
      <c r="C143" s="15">
        <v>4</v>
      </c>
      <c r="D143" s="35" t="s">
        <v>229</v>
      </c>
      <c r="E143" s="16">
        <v>11.880000000000003</v>
      </c>
      <c r="F143" s="16">
        <f>ROUND(Narzedzia[[#This Row],[Cena jedn. brutto]]*Narzedzia[[#This Row],[Ilość sugerowana ]],2)</f>
        <v>47.52</v>
      </c>
      <c r="G143" s="27">
        <v>0.23</v>
      </c>
      <c r="H143" s="16">
        <f>ROUND(Narzedzia[[#This Row],[Wartość brutto]]-(Narzedzia[[#This Row],[Wartość brutto]]/1.23),2)</f>
        <v>8.89</v>
      </c>
      <c r="I143" s="16">
        <f>ROUND(Narzedzia[[#This Row],[Cena jedn. brutto]]/1.23,2)</f>
        <v>9.66</v>
      </c>
      <c r="J143" s="29">
        <f>ROUND(Narzedzia[[#This Row],[Ilość sugerowana ]]*Narzedzia[[#This Row],[Cena jedn. netto]],2)</f>
        <v>38.64</v>
      </c>
    </row>
    <row r="144" spans="1:10" x14ac:dyDescent="0.2">
      <c r="A144" s="30">
        <v>142</v>
      </c>
      <c r="B144" s="20" t="s">
        <v>331</v>
      </c>
      <c r="C144" s="15">
        <v>2</v>
      </c>
      <c r="D144" s="35" t="s">
        <v>229</v>
      </c>
      <c r="E144" s="16">
        <v>26.400000000000002</v>
      </c>
      <c r="F144" s="16">
        <f>ROUND(Narzedzia[[#This Row],[Cena jedn. brutto]]*Narzedzia[[#This Row],[Ilość sugerowana ]],2)</f>
        <v>52.8</v>
      </c>
      <c r="G144" s="27">
        <v>0.23</v>
      </c>
      <c r="H144" s="16">
        <f>ROUND(Narzedzia[[#This Row],[Wartość brutto]]-(Narzedzia[[#This Row],[Wartość brutto]]/1.23),2)</f>
        <v>9.8699999999999992</v>
      </c>
      <c r="I144" s="16">
        <f>ROUND(Narzedzia[[#This Row],[Cena jedn. brutto]]/1.23,2)</f>
        <v>21.46</v>
      </c>
      <c r="J144" s="29">
        <f>ROUND(Narzedzia[[#This Row],[Ilość sugerowana ]]*Narzedzia[[#This Row],[Cena jedn. netto]],2)</f>
        <v>42.92</v>
      </c>
    </row>
    <row r="145" spans="1:10" x14ac:dyDescent="0.2">
      <c r="A145" s="30">
        <v>143</v>
      </c>
      <c r="B145" s="20" t="s">
        <v>499</v>
      </c>
      <c r="C145" s="15">
        <v>2</v>
      </c>
      <c r="D145" s="35" t="s">
        <v>229</v>
      </c>
      <c r="E145" s="16">
        <v>227.70000000000002</v>
      </c>
      <c r="F145" s="16">
        <f>ROUND(Narzedzia[[#This Row],[Cena jedn. brutto]]*Narzedzia[[#This Row],[Ilość sugerowana ]],2)</f>
        <v>455.4</v>
      </c>
      <c r="G145" s="27">
        <v>0.23</v>
      </c>
      <c r="H145" s="16">
        <f>ROUND(Narzedzia[[#This Row],[Wartość brutto]]-(Narzedzia[[#This Row],[Wartość brutto]]/1.23),2)</f>
        <v>85.16</v>
      </c>
      <c r="I145" s="16">
        <f>ROUND(Narzedzia[[#This Row],[Cena jedn. brutto]]/1.23,2)</f>
        <v>185.12</v>
      </c>
      <c r="J145" s="29">
        <f>ROUND(Narzedzia[[#This Row],[Ilość sugerowana ]]*Narzedzia[[#This Row],[Cena jedn. netto]],2)</f>
        <v>370.24</v>
      </c>
    </row>
    <row r="146" spans="1:10" ht="25.5" x14ac:dyDescent="0.2">
      <c r="A146" s="30">
        <v>144</v>
      </c>
      <c r="B146" s="20" t="s">
        <v>288</v>
      </c>
      <c r="C146" s="15">
        <v>8</v>
      </c>
      <c r="D146" s="35" t="s">
        <v>229</v>
      </c>
      <c r="E146" s="16">
        <v>14.850000000000001</v>
      </c>
      <c r="F146" s="16">
        <f>ROUND(Narzedzia[[#This Row],[Cena jedn. brutto]]*Narzedzia[[#This Row],[Ilość sugerowana ]],2)</f>
        <v>118.8</v>
      </c>
      <c r="G146" s="27">
        <v>0.23</v>
      </c>
      <c r="H146" s="16">
        <f>ROUND(Narzedzia[[#This Row],[Wartość brutto]]-(Narzedzia[[#This Row],[Wartość brutto]]/1.23),2)</f>
        <v>22.21</v>
      </c>
      <c r="I146" s="16">
        <f>ROUND(Narzedzia[[#This Row],[Cena jedn. brutto]]/1.23,2)</f>
        <v>12.07</v>
      </c>
      <c r="J146" s="29">
        <f>ROUND(Narzedzia[[#This Row],[Ilość sugerowana ]]*Narzedzia[[#This Row],[Cena jedn. netto]],2)</f>
        <v>96.56</v>
      </c>
    </row>
    <row r="147" spans="1:10" x14ac:dyDescent="0.2">
      <c r="A147" s="30">
        <v>145</v>
      </c>
      <c r="B147" s="20" t="s">
        <v>528</v>
      </c>
      <c r="C147" s="15">
        <v>2</v>
      </c>
      <c r="D147" s="35" t="s">
        <v>229</v>
      </c>
      <c r="E147" s="16">
        <v>13.860000000000001</v>
      </c>
      <c r="F147" s="16">
        <f>ROUND(Narzedzia[[#This Row],[Cena jedn. brutto]]*Narzedzia[[#This Row],[Ilość sugerowana ]],2)</f>
        <v>27.72</v>
      </c>
      <c r="G147" s="27">
        <v>0.23</v>
      </c>
      <c r="H147" s="16">
        <f>ROUND(Narzedzia[[#This Row],[Wartość brutto]]-(Narzedzia[[#This Row],[Wartość brutto]]/1.23),2)</f>
        <v>5.18</v>
      </c>
      <c r="I147" s="16">
        <f>ROUND(Narzedzia[[#This Row],[Cena jedn. brutto]]/1.23,2)</f>
        <v>11.27</v>
      </c>
      <c r="J147" s="29">
        <f>ROUND(Narzedzia[[#This Row],[Ilość sugerowana ]]*Narzedzia[[#This Row],[Cena jedn. netto]],2)</f>
        <v>22.54</v>
      </c>
    </row>
    <row r="148" spans="1:10" x14ac:dyDescent="0.2">
      <c r="A148" s="30">
        <v>146</v>
      </c>
      <c r="B148" s="14" t="s">
        <v>380</v>
      </c>
      <c r="C148" s="15">
        <v>4</v>
      </c>
      <c r="D148" s="35" t="s">
        <v>229</v>
      </c>
      <c r="E148" s="16">
        <v>7.0400000000000009</v>
      </c>
      <c r="F148" s="16">
        <f>ROUND(Narzedzia[[#This Row],[Cena jedn. brutto]]*Narzedzia[[#This Row],[Ilość sugerowana ]],2)</f>
        <v>28.16</v>
      </c>
      <c r="G148" s="27">
        <v>0.23</v>
      </c>
      <c r="H148" s="16">
        <f>ROUND(Narzedzia[[#This Row],[Wartość brutto]]-(Narzedzia[[#This Row],[Wartość brutto]]/1.23),2)</f>
        <v>5.27</v>
      </c>
      <c r="I148" s="16">
        <f>ROUND(Narzedzia[[#This Row],[Cena jedn. brutto]]/1.23,2)</f>
        <v>5.72</v>
      </c>
      <c r="J148" s="29">
        <f>ROUND(Narzedzia[[#This Row],[Ilość sugerowana ]]*Narzedzia[[#This Row],[Cena jedn. netto]],2)</f>
        <v>22.88</v>
      </c>
    </row>
    <row r="149" spans="1:10" x14ac:dyDescent="0.2">
      <c r="A149" s="30">
        <v>147</v>
      </c>
      <c r="B149" s="14" t="s">
        <v>510</v>
      </c>
      <c r="C149" s="15">
        <v>5</v>
      </c>
      <c r="D149" s="35" t="s">
        <v>229</v>
      </c>
      <c r="E149" s="16">
        <v>7.9200000000000008</v>
      </c>
      <c r="F149" s="16">
        <f>ROUND(Narzedzia[[#This Row],[Cena jedn. brutto]]*Narzedzia[[#This Row],[Ilość sugerowana ]],2)</f>
        <v>39.6</v>
      </c>
      <c r="G149" s="27">
        <v>0.23</v>
      </c>
      <c r="H149" s="16">
        <f>ROUND(Narzedzia[[#This Row],[Wartość brutto]]-(Narzedzia[[#This Row],[Wartość brutto]]/1.23),2)</f>
        <v>7.4</v>
      </c>
      <c r="I149" s="16">
        <f>ROUND(Narzedzia[[#This Row],[Cena jedn. brutto]]/1.23,2)</f>
        <v>6.44</v>
      </c>
      <c r="J149" s="29">
        <f>ROUND(Narzedzia[[#This Row],[Ilość sugerowana ]]*Narzedzia[[#This Row],[Cena jedn. netto]],2)</f>
        <v>32.200000000000003</v>
      </c>
    </row>
    <row r="150" spans="1:10" x14ac:dyDescent="0.2">
      <c r="A150" s="30">
        <v>148</v>
      </c>
      <c r="B150" s="14" t="s">
        <v>325</v>
      </c>
      <c r="C150" s="15">
        <v>4</v>
      </c>
      <c r="D150" s="35" t="s">
        <v>229</v>
      </c>
      <c r="E150" s="16">
        <v>14.850000000000001</v>
      </c>
      <c r="F150" s="16">
        <f>ROUND(Narzedzia[[#This Row],[Cena jedn. brutto]]*Narzedzia[[#This Row],[Ilość sugerowana ]],2)</f>
        <v>59.4</v>
      </c>
      <c r="G150" s="27">
        <v>0.23</v>
      </c>
      <c r="H150" s="16">
        <f>ROUND(Narzedzia[[#This Row],[Wartość brutto]]-(Narzedzia[[#This Row],[Wartość brutto]]/1.23),2)</f>
        <v>11.11</v>
      </c>
      <c r="I150" s="16">
        <f>ROUND(Narzedzia[[#This Row],[Cena jedn. brutto]]/1.23,2)</f>
        <v>12.07</v>
      </c>
      <c r="J150" s="29">
        <f>ROUND(Narzedzia[[#This Row],[Ilość sugerowana ]]*Narzedzia[[#This Row],[Cena jedn. netto]],2)</f>
        <v>48.28</v>
      </c>
    </row>
    <row r="151" spans="1:10" ht="25.5" x14ac:dyDescent="0.2">
      <c r="A151" s="30">
        <v>149</v>
      </c>
      <c r="B151" s="14" t="s">
        <v>401</v>
      </c>
      <c r="C151" s="15">
        <v>8</v>
      </c>
      <c r="D151" s="35" t="s">
        <v>592</v>
      </c>
      <c r="E151" s="16">
        <v>9.6800000000000015</v>
      </c>
      <c r="F151" s="16">
        <f>ROUND(Narzedzia[[#This Row],[Cena jedn. brutto]]*Narzedzia[[#This Row],[Ilość sugerowana ]],2)</f>
        <v>77.44</v>
      </c>
      <c r="G151" s="27">
        <v>0.23</v>
      </c>
      <c r="H151" s="16">
        <f>ROUND(Narzedzia[[#This Row],[Wartość brutto]]-(Narzedzia[[#This Row],[Wartość brutto]]/1.23),2)</f>
        <v>14.48</v>
      </c>
      <c r="I151" s="16">
        <f>ROUND(Narzedzia[[#This Row],[Cena jedn. brutto]]/1.23,2)</f>
        <v>7.87</v>
      </c>
      <c r="J151" s="29">
        <f>ROUND(Narzedzia[[#This Row],[Ilość sugerowana ]]*Narzedzia[[#This Row],[Cena jedn. netto]],2)</f>
        <v>62.96</v>
      </c>
    </row>
    <row r="152" spans="1:10" x14ac:dyDescent="0.2">
      <c r="A152" s="30">
        <v>150</v>
      </c>
      <c r="B152" s="14" t="s">
        <v>557</v>
      </c>
      <c r="C152" s="15">
        <v>3</v>
      </c>
      <c r="D152" s="35" t="s">
        <v>229</v>
      </c>
      <c r="E152" s="16">
        <v>5.9400000000000013</v>
      </c>
      <c r="F152" s="16">
        <f>ROUND(Narzedzia[[#This Row],[Cena jedn. brutto]]*Narzedzia[[#This Row],[Ilość sugerowana ]],2)</f>
        <v>17.82</v>
      </c>
      <c r="G152" s="27">
        <v>0.23</v>
      </c>
      <c r="H152" s="16">
        <f>ROUND(Narzedzia[[#This Row],[Wartość brutto]]-(Narzedzia[[#This Row],[Wartość brutto]]/1.23),2)</f>
        <v>3.33</v>
      </c>
      <c r="I152" s="16">
        <f>ROUND(Narzedzia[[#This Row],[Cena jedn. brutto]]/1.23,2)</f>
        <v>4.83</v>
      </c>
      <c r="J152" s="29">
        <f>ROUND(Narzedzia[[#This Row],[Ilość sugerowana ]]*Narzedzia[[#This Row],[Cena jedn. netto]],2)</f>
        <v>14.49</v>
      </c>
    </row>
    <row r="153" spans="1:10" x14ac:dyDescent="0.2">
      <c r="A153" s="30">
        <v>151</v>
      </c>
      <c r="B153" s="14" t="s">
        <v>571</v>
      </c>
      <c r="C153" s="15">
        <v>3</v>
      </c>
      <c r="D153" s="35" t="s">
        <v>229</v>
      </c>
      <c r="E153" s="16">
        <v>21.78</v>
      </c>
      <c r="F153" s="16">
        <f>ROUND(Narzedzia[[#This Row],[Cena jedn. brutto]]*Narzedzia[[#This Row],[Ilość sugerowana ]],2)</f>
        <v>65.34</v>
      </c>
      <c r="G153" s="27">
        <v>0.23</v>
      </c>
      <c r="H153" s="16">
        <f>ROUND(Narzedzia[[#This Row],[Wartość brutto]]-(Narzedzia[[#This Row],[Wartość brutto]]/1.23),2)</f>
        <v>12.22</v>
      </c>
      <c r="I153" s="16">
        <f>ROUND(Narzedzia[[#This Row],[Cena jedn. brutto]]/1.23,2)</f>
        <v>17.71</v>
      </c>
      <c r="J153" s="29">
        <f>ROUND(Narzedzia[[#This Row],[Ilość sugerowana ]]*Narzedzia[[#This Row],[Cena jedn. netto]],2)</f>
        <v>53.13</v>
      </c>
    </row>
    <row r="154" spans="1:10" x14ac:dyDescent="0.2">
      <c r="A154" s="30">
        <v>152</v>
      </c>
      <c r="B154" s="14" t="s">
        <v>572</v>
      </c>
      <c r="C154" s="15">
        <v>8</v>
      </c>
      <c r="D154" s="35" t="s">
        <v>229</v>
      </c>
      <c r="E154" s="16">
        <v>23.760000000000005</v>
      </c>
      <c r="F154" s="16">
        <f>ROUND(Narzedzia[[#This Row],[Cena jedn. brutto]]*Narzedzia[[#This Row],[Ilość sugerowana ]],2)</f>
        <v>190.08</v>
      </c>
      <c r="G154" s="27">
        <v>0.23</v>
      </c>
      <c r="H154" s="16">
        <f>ROUND(Narzedzia[[#This Row],[Wartość brutto]]-(Narzedzia[[#This Row],[Wartość brutto]]/1.23),2)</f>
        <v>35.54</v>
      </c>
      <c r="I154" s="16">
        <f>ROUND(Narzedzia[[#This Row],[Cena jedn. brutto]]/1.23,2)</f>
        <v>19.32</v>
      </c>
      <c r="J154" s="29">
        <f>ROUND(Narzedzia[[#This Row],[Ilość sugerowana ]]*Narzedzia[[#This Row],[Cena jedn. netto]],2)</f>
        <v>154.56</v>
      </c>
    </row>
    <row r="155" spans="1:10" x14ac:dyDescent="0.2">
      <c r="A155" s="30">
        <v>153</v>
      </c>
      <c r="B155" s="14" t="s">
        <v>554</v>
      </c>
      <c r="C155" s="15">
        <v>10</v>
      </c>
      <c r="D155" s="35" t="s">
        <v>229</v>
      </c>
      <c r="E155" s="16">
        <v>21.78</v>
      </c>
      <c r="F155" s="16">
        <f>ROUND(Narzedzia[[#This Row],[Cena jedn. brutto]]*Narzedzia[[#This Row],[Ilość sugerowana ]],2)</f>
        <v>217.8</v>
      </c>
      <c r="G155" s="27">
        <v>0.23</v>
      </c>
      <c r="H155" s="16">
        <f>ROUND(Narzedzia[[#This Row],[Wartość brutto]]-(Narzedzia[[#This Row],[Wartość brutto]]/1.23),2)</f>
        <v>40.729999999999997</v>
      </c>
      <c r="I155" s="16">
        <f>ROUND(Narzedzia[[#This Row],[Cena jedn. brutto]]/1.23,2)</f>
        <v>17.71</v>
      </c>
      <c r="J155" s="29">
        <f>ROUND(Narzedzia[[#This Row],[Ilość sugerowana ]]*Narzedzia[[#This Row],[Cena jedn. netto]],2)</f>
        <v>177.1</v>
      </c>
    </row>
    <row r="156" spans="1:10" x14ac:dyDescent="0.2">
      <c r="A156" s="30">
        <v>154</v>
      </c>
      <c r="B156" s="14" t="s">
        <v>630</v>
      </c>
      <c r="C156" s="15">
        <v>3</v>
      </c>
      <c r="D156" s="35" t="s">
        <v>589</v>
      </c>
      <c r="E156" s="16">
        <v>7.9200000000000008</v>
      </c>
      <c r="F156" s="16">
        <f>ROUND(Narzedzia[[#This Row],[Cena jedn. brutto]]*Narzedzia[[#This Row],[Ilość sugerowana ]],2)</f>
        <v>23.76</v>
      </c>
      <c r="G156" s="27">
        <v>0.23</v>
      </c>
      <c r="H156" s="16">
        <f>ROUND(Narzedzia[[#This Row],[Wartość brutto]]-(Narzedzia[[#This Row],[Wartość brutto]]/1.23),2)</f>
        <v>4.4400000000000004</v>
      </c>
      <c r="I156" s="16">
        <f>ROUND(Narzedzia[[#This Row],[Cena jedn. brutto]]/1.23,2)</f>
        <v>6.44</v>
      </c>
      <c r="J156" s="29">
        <f>ROUND(Narzedzia[[#This Row],[Ilość sugerowana ]]*Narzedzia[[#This Row],[Cena jedn. netto]],2)</f>
        <v>19.32</v>
      </c>
    </row>
    <row r="157" spans="1:10" x14ac:dyDescent="0.2">
      <c r="A157" s="30">
        <v>155</v>
      </c>
      <c r="B157" s="14" t="s">
        <v>505</v>
      </c>
      <c r="C157" s="15">
        <v>3</v>
      </c>
      <c r="D157" s="35" t="s">
        <v>229</v>
      </c>
      <c r="E157" s="16">
        <v>64.350000000000009</v>
      </c>
      <c r="F157" s="16">
        <f>ROUND(Narzedzia[[#This Row],[Cena jedn. brutto]]*Narzedzia[[#This Row],[Ilość sugerowana ]],2)</f>
        <v>193.05</v>
      </c>
      <c r="G157" s="27">
        <v>0.23</v>
      </c>
      <c r="H157" s="16">
        <f>ROUND(Narzedzia[[#This Row],[Wartość brutto]]-(Narzedzia[[#This Row],[Wartość brutto]]/1.23),2)</f>
        <v>36.1</v>
      </c>
      <c r="I157" s="16">
        <f>ROUND(Narzedzia[[#This Row],[Cena jedn. brutto]]/1.23,2)</f>
        <v>52.32</v>
      </c>
      <c r="J157" s="29">
        <f>ROUND(Narzedzia[[#This Row],[Ilość sugerowana ]]*Narzedzia[[#This Row],[Cena jedn. netto]],2)</f>
        <v>156.96</v>
      </c>
    </row>
    <row r="158" spans="1:10" x14ac:dyDescent="0.2">
      <c r="A158" s="30">
        <v>156</v>
      </c>
      <c r="B158" s="14" t="s">
        <v>371</v>
      </c>
      <c r="C158" s="15">
        <v>3</v>
      </c>
      <c r="D158" s="35" t="s">
        <v>229</v>
      </c>
      <c r="E158" s="16">
        <v>10.56</v>
      </c>
      <c r="F158" s="16">
        <f>ROUND(Narzedzia[[#This Row],[Cena jedn. brutto]]*Narzedzia[[#This Row],[Ilość sugerowana ]],2)</f>
        <v>31.68</v>
      </c>
      <c r="G158" s="27">
        <v>0.23</v>
      </c>
      <c r="H158" s="16">
        <f>ROUND(Narzedzia[[#This Row],[Wartość brutto]]-(Narzedzia[[#This Row],[Wartość brutto]]/1.23),2)</f>
        <v>5.92</v>
      </c>
      <c r="I158" s="16">
        <f>ROUND(Narzedzia[[#This Row],[Cena jedn. brutto]]/1.23,2)</f>
        <v>8.59</v>
      </c>
      <c r="J158" s="29">
        <f>ROUND(Narzedzia[[#This Row],[Ilość sugerowana ]]*Narzedzia[[#This Row],[Cena jedn. netto]],2)</f>
        <v>25.77</v>
      </c>
    </row>
    <row r="159" spans="1:10" x14ac:dyDescent="0.2">
      <c r="A159" s="30">
        <v>157</v>
      </c>
      <c r="B159" s="14" t="s">
        <v>299</v>
      </c>
      <c r="C159" s="15">
        <v>13</v>
      </c>
      <c r="D159" s="35" t="s">
        <v>229</v>
      </c>
      <c r="E159" s="16">
        <v>19.360000000000003</v>
      </c>
      <c r="F159" s="16">
        <f>ROUND(Narzedzia[[#This Row],[Cena jedn. brutto]]*Narzedzia[[#This Row],[Ilość sugerowana ]],2)</f>
        <v>251.68</v>
      </c>
      <c r="G159" s="27">
        <v>0.23</v>
      </c>
      <c r="H159" s="16">
        <f>ROUND(Narzedzia[[#This Row],[Wartość brutto]]-(Narzedzia[[#This Row],[Wartość brutto]]/1.23),2)</f>
        <v>47.06</v>
      </c>
      <c r="I159" s="16">
        <f>ROUND(Narzedzia[[#This Row],[Cena jedn. brutto]]/1.23,2)</f>
        <v>15.74</v>
      </c>
      <c r="J159" s="29">
        <f>ROUND(Narzedzia[[#This Row],[Ilość sugerowana ]]*Narzedzia[[#This Row],[Cena jedn. netto]],2)</f>
        <v>204.62</v>
      </c>
    </row>
    <row r="160" spans="1:10" x14ac:dyDescent="0.2">
      <c r="A160" s="30">
        <v>158</v>
      </c>
      <c r="B160" s="14" t="s">
        <v>434</v>
      </c>
      <c r="C160" s="15">
        <v>8</v>
      </c>
      <c r="D160" s="35" t="s">
        <v>229</v>
      </c>
      <c r="E160" s="16">
        <v>9.9</v>
      </c>
      <c r="F160" s="16">
        <f>ROUND(Narzedzia[[#This Row],[Cena jedn. brutto]]*Narzedzia[[#This Row],[Ilość sugerowana ]],2)</f>
        <v>79.2</v>
      </c>
      <c r="G160" s="27">
        <v>0.23</v>
      </c>
      <c r="H160" s="16">
        <f>ROUND(Narzedzia[[#This Row],[Wartość brutto]]-(Narzedzia[[#This Row],[Wartość brutto]]/1.23),2)</f>
        <v>14.81</v>
      </c>
      <c r="I160" s="16">
        <f>ROUND(Narzedzia[[#This Row],[Cena jedn. brutto]]/1.23,2)</f>
        <v>8.0500000000000007</v>
      </c>
      <c r="J160" s="29">
        <f>ROUND(Narzedzia[[#This Row],[Ilość sugerowana ]]*Narzedzia[[#This Row],[Cena jedn. netto]],2)</f>
        <v>64.400000000000006</v>
      </c>
    </row>
    <row r="161" spans="1:10" ht="25.5" x14ac:dyDescent="0.2">
      <c r="A161" s="30">
        <v>159</v>
      </c>
      <c r="B161" s="14" t="s">
        <v>525</v>
      </c>
      <c r="C161" s="15">
        <v>10</v>
      </c>
      <c r="D161" s="35" t="s">
        <v>229</v>
      </c>
      <c r="E161" s="16">
        <v>15.840000000000002</v>
      </c>
      <c r="F161" s="16">
        <f>ROUND(Narzedzia[[#This Row],[Cena jedn. brutto]]*Narzedzia[[#This Row],[Ilość sugerowana ]],2)</f>
        <v>158.4</v>
      </c>
      <c r="G161" s="27">
        <v>0.23</v>
      </c>
      <c r="H161" s="16">
        <f>ROUND(Narzedzia[[#This Row],[Wartość brutto]]-(Narzedzia[[#This Row],[Wartość brutto]]/1.23),2)</f>
        <v>29.62</v>
      </c>
      <c r="I161" s="16">
        <f>ROUND(Narzedzia[[#This Row],[Cena jedn. brutto]]/1.23,2)</f>
        <v>12.88</v>
      </c>
      <c r="J161" s="29">
        <f>ROUND(Narzedzia[[#This Row],[Ilość sugerowana ]]*Narzedzia[[#This Row],[Cena jedn. netto]],2)</f>
        <v>128.80000000000001</v>
      </c>
    </row>
    <row r="162" spans="1:10" x14ac:dyDescent="0.2">
      <c r="A162" s="30">
        <v>160</v>
      </c>
      <c r="B162" s="14" t="s">
        <v>359</v>
      </c>
      <c r="C162" s="15">
        <v>10</v>
      </c>
      <c r="D162" s="35" t="s">
        <v>229</v>
      </c>
      <c r="E162" s="16">
        <v>8.8000000000000007</v>
      </c>
      <c r="F162" s="16">
        <f>ROUND(Narzedzia[[#This Row],[Cena jedn. brutto]]*Narzedzia[[#This Row],[Ilość sugerowana ]],2)</f>
        <v>88</v>
      </c>
      <c r="G162" s="27">
        <v>0.23</v>
      </c>
      <c r="H162" s="16">
        <f>ROUND(Narzedzia[[#This Row],[Wartość brutto]]-(Narzedzia[[#This Row],[Wartość brutto]]/1.23),2)</f>
        <v>16.46</v>
      </c>
      <c r="I162" s="16">
        <f>ROUND(Narzedzia[[#This Row],[Cena jedn. brutto]]/1.23,2)</f>
        <v>7.15</v>
      </c>
      <c r="J162" s="29">
        <f>ROUND(Narzedzia[[#This Row],[Ilość sugerowana ]]*Narzedzia[[#This Row],[Cena jedn. netto]],2)</f>
        <v>71.5</v>
      </c>
    </row>
    <row r="163" spans="1:10" x14ac:dyDescent="0.2">
      <c r="A163" s="30">
        <v>161</v>
      </c>
      <c r="B163" s="14" t="s">
        <v>361</v>
      </c>
      <c r="C163" s="15">
        <v>10</v>
      </c>
      <c r="D163" s="35" t="s">
        <v>229</v>
      </c>
      <c r="E163" s="16">
        <v>17.82</v>
      </c>
      <c r="F163" s="16">
        <f>ROUND(Narzedzia[[#This Row],[Cena jedn. brutto]]*Narzedzia[[#This Row],[Ilość sugerowana ]],2)</f>
        <v>178.2</v>
      </c>
      <c r="G163" s="27">
        <v>0.23</v>
      </c>
      <c r="H163" s="16">
        <f>ROUND(Narzedzia[[#This Row],[Wartość brutto]]-(Narzedzia[[#This Row],[Wartość brutto]]/1.23),2)</f>
        <v>33.32</v>
      </c>
      <c r="I163" s="16">
        <f>ROUND(Narzedzia[[#This Row],[Cena jedn. brutto]]/1.23,2)</f>
        <v>14.49</v>
      </c>
      <c r="J163" s="29">
        <f>ROUND(Narzedzia[[#This Row],[Ilość sugerowana ]]*Narzedzia[[#This Row],[Cena jedn. netto]],2)</f>
        <v>144.9</v>
      </c>
    </row>
    <row r="164" spans="1:10" x14ac:dyDescent="0.2">
      <c r="A164" s="30">
        <v>162</v>
      </c>
      <c r="B164" s="14" t="s">
        <v>362</v>
      </c>
      <c r="C164" s="15">
        <v>10</v>
      </c>
      <c r="D164" s="35" t="s">
        <v>229</v>
      </c>
      <c r="E164" s="16">
        <v>24.750000000000004</v>
      </c>
      <c r="F164" s="16">
        <f>ROUND(Narzedzia[[#This Row],[Cena jedn. brutto]]*Narzedzia[[#This Row],[Ilość sugerowana ]],2)</f>
        <v>247.5</v>
      </c>
      <c r="G164" s="27">
        <v>0.23</v>
      </c>
      <c r="H164" s="16">
        <f>ROUND(Narzedzia[[#This Row],[Wartość brutto]]-(Narzedzia[[#This Row],[Wartość brutto]]/1.23),2)</f>
        <v>46.28</v>
      </c>
      <c r="I164" s="16">
        <f>ROUND(Narzedzia[[#This Row],[Cena jedn. brutto]]/1.23,2)</f>
        <v>20.12</v>
      </c>
      <c r="J164" s="29">
        <f>ROUND(Narzedzia[[#This Row],[Ilość sugerowana ]]*Narzedzia[[#This Row],[Cena jedn. netto]],2)</f>
        <v>201.2</v>
      </c>
    </row>
    <row r="165" spans="1:10" ht="25.5" x14ac:dyDescent="0.2">
      <c r="A165" s="30">
        <v>163</v>
      </c>
      <c r="B165" s="14" t="s">
        <v>360</v>
      </c>
      <c r="C165" s="15">
        <v>15</v>
      </c>
      <c r="D165" s="35" t="s">
        <v>229</v>
      </c>
      <c r="E165" s="16">
        <v>9.9</v>
      </c>
      <c r="F165" s="16">
        <f>ROUND(Narzedzia[[#This Row],[Cena jedn. brutto]]*Narzedzia[[#This Row],[Ilość sugerowana ]],2)</f>
        <v>148.5</v>
      </c>
      <c r="G165" s="27">
        <v>0.23</v>
      </c>
      <c r="H165" s="16">
        <f>ROUND(Narzedzia[[#This Row],[Wartość brutto]]-(Narzedzia[[#This Row],[Wartość brutto]]/1.23),2)</f>
        <v>27.77</v>
      </c>
      <c r="I165" s="16">
        <f>ROUND(Narzedzia[[#This Row],[Cena jedn. brutto]]/1.23,2)</f>
        <v>8.0500000000000007</v>
      </c>
      <c r="J165" s="29">
        <f>ROUND(Narzedzia[[#This Row],[Ilość sugerowana ]]*Narzedzia[[#This Row],[Cena jedn. netto]],2)</f>
        <v>120.75</v>
      </c>
    </row>
    <row r="166" spans="1:10" x14ac:dyDescent="0.2">
      <c r="A166" s="30">
        <v>164</v>
      </c>
      <c r="B166" s="14" t="s">
        <v>402</v>
      </c>
      <c r="C166" s="15">
        <v>10</v>
      </c>
      <c r="D166" s="35" t="s">
        <v>229</v>
      </c>
      <c r="E166" s="16">
        <v>27.720000000000002</v>
      </c>
      <c r="F166" s="16">
        <f>ROUND(Narzedzia[[#This Row],[Cena jedn. brutto]]*Narzedzia[[#This Row],[Ilość sugerowana ]],2)</f>
        <v>277.2</v>
      </c>
      <c r="G166" s="27">
        <v>0.23</v>
      </c>
      <c r="H166" s="16">
        <f>ROUND(Narzedzia[[#This Row],[Wartość brutto]]-(Narzedzia[[#This Row],[Wartość brutto]]/1.23),2)</f>
        <v>51.83</v>
      </c>
      <c r="I166" s="16">
        <f>ROUND(Narzedzia[[#This Row],[Cena jedn. brutto]]/1.23,2)</f>
        <v>22.54</v>
      </c>
      <c r="J166" s="29">
        <f>ROUND(Narzedzia[[#This Row],[Ilość sugerowana ]]*Narzedzia[[#This Row],[Cena jedn. netto]],2)</f>
        <v>225.4</v>
      </c>
    </row>
    <row r="167" spans="1:10" x14ac:dyDescent="0.2">
      <c r="A167" s="30">
        <v>165</v>
      </c>
      <c r="B167" s="20" t="s">
        <v>600</v>
      </c>
      <c r="C167" s="15">
        <v>10</v>
      </c>
      <c r="D167" s="35" t="s">
        <v>229</v>
      </c>
      <c r="E167" s="16">
        <v>11.880000000000003</v>
      </c>
      <c r="F167" s="16">
        <f>ROUND(Narzedzia[[#This Row],[Cena jedn. brutto]]*Narzedzia[[#This Row],[Ilość sugerowana ]],2)</f>
        <v>118.8</v>
      </c>
      <c r="G167" s="27">
        <v>0.23</v>
      </c>
      <c r="H167" s="16">
        <f>ROUND(Narzedzia[[#This Row],[Wartość brutto]]-(Narzedzia[[#This Row],[Wartość brutto]]/1.23),2)</f>
        <v>22.21</v>
      </c>
      <c r="I167" s="16">
        <f>ROUND(Narzedzia[[#This Row],[Cena jedn. brutto]]/1.23,2)</f>
        <v>9.66</v>
      </c>
      <c r="J167" s="29">
        <f>ROUND(Narzedzia[[#This Row],[Ilość sugerowana ]]*Narzedzia[[#This Row],[Cena jedn. netto]],2)</f>
        <v>96.6</v>
      </c>
    </row>
    <row r="168" spans="1:10" x14ac:dyDescent="0.2">
      <c r="A168" s="30">
        <v>166</v>
      </c>
      <c r="B168" s="20" t="s">
        <v>601</v>
      </c>
      <c r="C168" s="15">
        <v>10</v>
      </c>
      <c r="D168" s="35" t="s">
        <v>229</v>
      </c>
      <c r="E168" s="16">
        <v>14.850000000000001</v>
      </c>
      <c r="F168" s="16">
        <f>ROUND(Narzedzia[[#This Row],[Cena jedn. brutto]]*Narzedzia[[#This Row],[Ilość sugerowana ]],2)</f>
        <v>148.5</v>
      </c>
      <c r="G168" s="27">
        <v>0.23</v>
      </c>
      <c r="H168" s="16">
        <f>ROUND(Narzedzia[[#This Row],[Wartość brutto]]-(Narzedzia[[#This Row],[Wartość brutto]]/1.23),2)</f>
        <v>27.77</v>
      </c>
      <c r="I168" s="16">
        <f>ROUND(Narzedzia[[#This Row],[Cena jedn. brutto]]/1.23,2)</f>
        <v>12.07</v>
      </c>
      <c r="J168" s="29">
        <f>ROUND(Narzedzia[[#This Row],[Ilość sugerowana ]]*Narzedzia[[#This Row],[Cena jedn. netto]],2)</f>
        <v>120.7</v>
      </c>
    </row>
    <row r="169" spans="1:10" x14ac:dyDescent="0.2">
      <c r="A169" s="30">
        <v>167</v>
      </c>
      <c r="B169" s="20" t="s">
        <v>254</v>
      </c>
      <c r="C169" s="15">
        <v>10</v>
      </c>
      <c r="D169" s="35" t="s">
        <v>229</v>
      </c>
      <c r="E169" s="16">
        <v>39.6</v>
      </c>
      <c r="F169" s="16">
        <f>ROUND(Narzedzia[[#This Row],[Cena jedn. brutto]]*Narzedzia[[#This Row],[Ilość sugerowana ]],2)</f>
        <v>396</v>
      </c>
      <c r="G169" s="27">
        <v>0.23</v>
      </c>
      <c r="H169" s="16">
        <f>ROUND(Narzedzia[[#This Row],[Wartość brutto]]-(Narzedzia[[#This Row],[Wartość brutto]]/1.23),2)</f>
        <v>74.05</v>
      </c>
      <c r="I169" s="16">
        <f>ROUND(Narzedzia[[#This Row],[Cena jedn. brutto]]/1.23,2)</f>
        <v>32.200000000000003</v>
      </c>
      <c r="J169" s="29">
        <f>ROUND(Narzedzia[[#This Row],[Ilość sugerowana ]]*Narzedzia[[#This Row],[Cena jedn. netto]],2)</f>
        <v>322</v>
      </c>
    </row>
    <row r="170" spans="1:10" x14ac:dyDescent="0.2">
      <c r="A170" s="30">
        <v>168</v>
      </c>
      <c r="B170" s="20" t="s">
        <v>253</v>
      </c>
      <c r="C170" s="15">
        <v>10</v>
      </c>
      <c r="D170" s="35" t="s">
        <v>229</v>
      </c>
      <c r="E170" s="16">
        <v>44.550000000000004</v>
      </c>
      <c r="F170" s="16">
        <f>ROUND(Narzedzia[[#This Row],[Cena jedn. brutto]]*Narzedzia[[#This Row],[Ilość sugerowana ]],2)</f>
        <v>445.5</v>
      </c>
      <c r="G170" s="27">
        <v>0.23</v>
      </c>
      <c r="H170" s="16">
        <f>ROUND(Narzedzia[[#This Row],[Wartość brutto]]-(Narzedzia[[#This Row],[Wartość brutto]]/1.23),2)</f>
        <v>83.3</v>
      </c>
      <c r="I170" s="16">
        <f>ROUND(Narzedzia[[#This Row],[Cena jedn. brutto]]/1.23,2)</f>
        <v>36.22</v>
      </c>
      <c r="J170" s="29">
        <f>ROUND(Narzedzia[[#This Row],[Ilość sugerowana ]]*Narzedzia[[#This Row],[Cena jedn. netto]],2)</f>
        <v>362.2</v>
      </c>
    </row>
    <row r="171" spans="1:10" x14ac:dyDescent="0.2">
      <c r="A171" s="30">
        <v>169</v>
      </c>
      <c r="B171" s="14" t="s">
        <v>438</v>
      </c>
      <c r="C171" s="15">
        <v>10</v>
      </c>
      <c r="D171" s="35" t="s">
        <v>229</v>
      </c>
      <c r="E171" s="16">
        <v>49.500000000000007</v>
      </c>
      <c r="F171" s="16">
        <f>ROUND(Narzedzia[[#This Row],[Cena jedn. brutto]]*Narzedzia[[#This Row],[Ilość sugerowana ]],2)</f>
        <v>495</v>
      </c>
      <c r="G171" s="27">
        <v>0.23</v>
      </c>
      <c r="H171" s="16">
        <f>ROUND(Narzedzia[[#This Row],[Wartość brutto]]-(Narzedzia[[#This Row],[Wartość brutto]]/1.23),2)</f>
        <v>92.56</v>
      </c>
      <c r="I171" s="16">
        <f>ROUND(Narzedzia[[#This Row],[Cena jedn. brutto]]/1.23,2)</f>
        <v>40.24</v>
      </c>
      <c r="J171" s="29">
        <f>ROUND(Narzedzia[[#This Row],[Ilość sugerowana ]]*Narzedzia[[#This Row],[Cena jedn. netto]],2)</f>
        <v>402.4</v>
      </c>
    </row>
    <row r="172" spans="1:10" x14ac:dyDescent="0.2">
      <c r="A172" s="30">
        <v>170</v>
      </c>
      <c r="B172" s="14" t="s">
        <v>560</v>
      </c>
      <c r="C172" s="15">
        <v>10</v>
      </c>
      <c r="D172" s="35" t="s">
        <v>229</v>
      </c>
      <c r="E172" s="16">
        <v>1.9800000000000002</v>
      </c>
      <c r="F172" s="16">
        <f>ROUND(Narzedzia[[#This Row],[Cena jedn. brutto]]*Narzedzia[[#This Row],[Ilość sugerowana ]],2)</f>
        <v>19.8</v>
      </c>
      <c r="G172" s="27">
        <v>0.23</v>
      </c>
      <c r="H172" s="16">
        <f>ROUND(Narzedzia[[#This Row],[Wartość brutto]]-(Narzedzia[[#This Row],[Wartość brutto]]/1.23),2)</f>
        <v>3.7</v>
      </c>
      <c r="I172" s="16">
        <f>ROUND(Narzedzia[[#This Row],[Cena jedn. brutto]]/1.23,2)</f>
        <v>1.61</v>
      </c>
      <c r="J172" s="29">
        <f>ROUND(Narzedzia[[#This Row],[Ilość sugerowana ]]*Narzedzia[[#This Row],[Cena jedn. netto]],2)</f>
        <v>16.100000000000001</v>
      </c>
    </row>
    <row r="173" spans="1:10" x14ac:dyDescent="0.2">
      <c r="A173" s="30">
        <v>171</v>
      </c>
      <c r="B173" s="20" t="s">
        <v>376</v>
      </c>
      <c r="C173" s="15">
        <v>10</v>
      </c>
      <c r="D173" s="35" t="s">
        <v>229</v>
      </c>
      <c r="E173" s="16">
        <v>35.64</v>
      </c>
      <c r="F173" s="16">
        <f>ROUND(Narzedzia[[#This Row],[Cena jedn. brutto]]*Narzedzia[[#This Row],[Ilość sugerowana ]],2)</f>
        <v>356.4</v>
      </c>
      <c r="G173" s="27">
        <v>0.23</v>
      </c>
      <c r="H173" s="16">
        <f>ROUND(Narzedzia[[#This Row],[Wartość brutto]]-(Narzedzia[[#This Row],[Wartość brutto]]/1.23),2)</f>
        <v>66.64</v>
      </c>
      <c r="I173" s="16">
        <f>ROUND(Narzedzia[[#This Row],[Cena jedn. brutto]]/1.23,2)</f>
        <v>28.98</v>
      </c>
      <c r="J173" s="29">
        <f>ROUND(Narzedzia[[#This Row],[Ilość sugerowana ]]*Narzedzia[[#This Row],[Cena jedn. netto]],2)</f>
        <v>289.8</v>
      </c>
    </row>
    <row r="174" spans="1:10" ht="25.5" x14ac:dyDescent="0.2">
      <c r="A174" s="30">
        <v>172</v>
      </c>
      <c r="B174" s="20" t="s">
        <v>500</v>
      </c>
      <c r="C174" s="15">
        <v>10</v>
      </c>
      <c r="D174" s="35" t="s">
        <v>229</v>
      </c>
      <c r="E174" s="16">
        <v>14.850000000000001</v>
      </c>
      <c r="F174" s="16">
        <f>ROUND(Narzedzia[[#This Row],[Cena jedn. brutto]]*Narzedzia[[#This Row],[Ilość sugerowana ]],2)</f>
        <v>148.5</v>
      </c>
      <c r="G174" s="27">
        <v>0.23</v>
      </c>
      <c r="H174" s="16">
        <f>ROUND(Narzedzia[[#This Row],[Wartość brutto]]-(Narzedzia[[#This Row],[Wartość brutto]]/1.23),2)</f>
        <v>27.77</v>
      </c>
      <c r="I174" s="16">
        <f>ROUND(Narzedzia[[#This Row],[Cena jedn. brutto]]/1.23,2)</f>
        <v>12.07</v>
      </c>
      <c r="J174" s="29">
        <f>ROUND(Narzedzia[[#This Row],[Ilość sugerowana ]]*Narzedzia[[#This Row],[Cena jedn. netto]],2)</f>
        <v>120.7</v>
      </c>
    </row>
    <row r="175" spans="1:10" x14ac:dyDescent="0.2">
      <c r="A175" s="30">
        <v>173</v>
      </c>
      <c r="B175" s="20" t="s">
        <v>22</v>
      </c>
      <c r="C175" s="15">
        <v>10</v>
      </c>
      <c r="D175" s="35" t="s">
        <v>229</v>
      </c>
      <c r="E175" s="16">
        <v>19.8</v>
      </c>
      <c r="F175" s="16">
        <f>ROUND(Narzedzia[[#This Row],[Cena jedn. brutto]]*Narzedzia[[#This Row],[Ilość sugerowana ]],2)</f>
        <v>198</v>
      </c>
      <c r="G175" s="27">
        <v>0.23</v>
      </c>
      <c r="H175" s="16">
        <f>ROUND(Narzedzia[[#This Row],[Wartość brutto]]-(Narzedzia[[#This Row],[Wartość brutto]]/1.23),2)</f>
        <v>37.020000000000003</v>
      </c>
      <c r="I175" s="16">
        <f>ROUND(Narzedzia[[#This Row],[Cena jedn. brutto]]/1.23,2)</f>
        <v>16.100000000000001</v>
      </c>
      <c r="J175" s="29">
        <f>ROUND(Narzedzia[[#This Row],[Ilość sugerowana ]]*Narzedzia[[#This Row],[Cena jedn. netto]],2)</f>
        <v>161</v>
      </c>
    </row>
    <row r="176" spans="1:10" x14ac:dyDescent="0.2">
      <c r="A176" s="30">
        <v>174</v>
      </c>
      <c r="B176" s="20" t="s">
        <v>23</v>
      </c>
      <c r="C176" s="15">
        <v>10</v>
      </c>
      <c r="D176" s="35" t="s">
        <v>229</v>
      </c>
      <c r="E176" s="16">
        <v>20.79</v>
      </c>
      <c r="F176" s="16">
        <f>ROUND(Narzedzia[[#This Row],[Cena jedn. brutto]]*Narzedzia[[#This Row],[Ilość sugerowana ]],2)</f>
        <v>207.9</v>
      </c>
      <c r="G176" s="27">
        <v>0.23</v>
      </c>
      <c r="H176" s="16">
        <f>ROUND(Narzedzia[[#This Row],[Wartość brutto]]-(Narzedzia[[#This Row],[Wartość brutto]]/1.23),2)</f>
        <v>38.880000000000003</v>
      </c>
      <c r="I176" s="16">
        <f>ROUND(Narzedzia[[#This Row],[Cena jedn. brutto]]/1.23,2)</f>
        <v>16.899999999999999</v>
      </c>
      <c r="J176" s="29">
        <f>ROUND(Narzedzia[[#This Row],[Ilość sugerowana ]]*Narzedzia[[#This Row],[Cena jedn. netto]],2)</f>
        <v>169</v>
      </c>
    </row>
    <row r="177" spans="1:10" x14ac:dyDescent="0.2">
      <c r="A177" s="30">
        <v>175</v>
      </c>
      <c r="B177" s="20" t="s">
        <v>448</v>
      </c>
      <c r="C177" s="15">
        <v>10</v>
      </c>
      <c r="D177" s="35" t="s">
        <v>229</v>
      </c>
      <c r="E177" s="16">
        <v>5.9400000000000013</v>
      </c>
      <c r="F177" s="16">
        <f>ROUND(Narzedzia[[#This Row],[Cena jedn. brutto]]*Narzedzia[[#This Row],[Ilość sugerowana ]],2)</f>
        <v>59.4</v>
      </c>
      <c r="G177" s="27">
        <v>0.23</v>
      </c>
      <c r="H177" s="16">
        <f>ROUND(Narzedzia[[#This Row],[Wartość brutto]]-(Narzedzia[[#This Row],[Wartość brutto]]/1.23),2)</f>
        <v>11.11</v>
      </c>
      <c r="I177" s="16">
        <f>ROUND(Narzedzia[[#This Row],[Cena jedn. brutto]]/1.23,2)</f>
        <v>4.83</v>
      </c>
      <c r="J177" s="29">
        <f>ROUND(Narzedzia[[#This Row],[Ilość sugerowana ]]*Narzedzia[[#This Row],[Cena jedn. netto]],2)</f>
        <v>48.3</v>
      </c>
    </row>
    <row r="178" spans="1:10" x14ac:dyDescent="0.2">
      <c r="A178" s="30">
        <v>176</v>
      </c>
      <c r="B178" s="20" t="s">
        <v>397</v>
      </c>
      <c r="C178" s="15">
        <v>10</v>
      </c>
      <c r="D178" s="35" t="s">
        <v>229</v>
      </c>
      <c r="E178" s="16">
        <v>69.300000000000011</v>
      </c>
      <c r="F178" s="16">
        <f>ROUND(Narzedzia[[#This Row],[Cena jedn. brutto]]*Narzedzia[[#This Row],[Ilość sugerowana ]],2)</f>
        <v>693</v>
      </c>
      <c r="G178" s="27">
        <v>0.23</v>
      </c>
      <c r="H178" s="16">
        <f>ROUND(Narzedzia[[#This Row],[Wartość brutto]]-(Narzedzia[[#This Row],[Wartość brutto]]/1.23),2)</f>
        <v>129.59</v>
      </c>
      <c r="I178" s="16">
        <f>ROUND(Narzedzia[[#This Row],[Cena jedn. brutto]]/1.23,2)</f>
        <v>56.34</v>
      </c>
      <c r="J178" s="29">
        <f>ROUND(Narzedzia[[#This Row],[Ilość sugerowana ]]*Narzedzia[[#This Row],[Cena jedn. netto]],2)</f>
        <v>563.4</v>
      </c>
    </row>
    <row r="179" spans="1:10" x14ac:dyDescent="0.2">
      <c r="A179" s="30">
        <v>177</v>
      </c>
      <c r="B179" s="20" t="s">
        <v>369</v>
      </c>
      <c r="C179" s="15">
        <v>10</v>
      </c>
      <c r="D179" s="35" t="s">
        <v>229</v>
      </c>
      <c r="E179" s="16">
        <v>29.700000000000003</v>
      </c>
      <c r="F179" s="16">
        <f>ROUND(Narzedzia[[#This Row],[Cena jedn. brutto]]*Narzedzia[[#This Row],[Ilość sugerowana ]],2)</f>
        <v>297</v>
      </c>
      <c r="G179" s="27">
        <v>0.23</v>
      </c>
      <c r="H179" s="16">
        <f>ROUND(Narzedzia[[#This Row],[Wartość brutto]]-(Narzedzia[[#This Row],[Wartość brutto]]/1.23),2)</f>
        <v>55.54</v>
      </c>
      <c r="I179" s="16">
        <f>ROUND(Narzedzia[[#This Row],[Cena jedn. brutto]]/1.23,2)</f>
        <v>24.15</v>
      </c>
      <c r="J179" s="29">
        <f>ROUND(Narzedzia[[#This Row],[Ilość sugerowana ]]*Narzedzia[[#This Row],[Cena jedn. netto]],2)</f>
        <v>241.5</v>
      </c>
    </row>
    <row r="180" spans="1:10" x14ac:dyDescent="0.2">
      <c r="A180" s="30">
        <v>178</v>
      </c>
      <c r="B180" s="14" t="s">
        <v>410</v>
      </c>
      <c r="C180" s="15">
        <v>10</v>
      </c>
      <c r="D180" s="35" t="s">
        <v>229</v>
      </c>
      <c r="E180" s="16">
        <v>29.700000000000003</v>
      </c>
      <c r="F180" s="16">
        <f>ROUND(Narzedzia[[#This Row],[Cena jedn. brutto]]*Narzedzia[[#This Row],[Ilość sugerowana ]],2)</f>
        <v>297</v>
      </c>
      <c r="G180" s="27">
        <v>0.23</v>
      </c>
      <c r="H180" s="16">
        <f>ROUND(Narzedzia[[#This Row],[Wartość brutto]]-(Narzedzia[[#This Row],[Wartość brutto]]/1.23),2)</f>
        <v>55.54</v>
      </c>
      <c r="I180" s="16">
        <f>ROUND(Narzedzia[[#This Row],[Cena jedn. brutto]]/1.23,2)</f>
        <v>24.15</v>
      </c>
      <c r="J180" s="29">
        <f>ROUND(Narzedzia[[#This Row],[Ilość sugerowana ]]*Narzedzia[[#This Row],[Cena jedn. netto]],2)</f>
        <v>241.5</v>
      </c>
    </row>
    <row r="181" spans="1:10" x14ac:dyDescent="0.2">
      <c r="A181" s="30">
        <v>179</v>
      </c>
      <c r="B181" s="20" t="s">
        <v>469</v>
      </c>
      <c r="C181" s="15">
        <v>4</v>
      </c>
      <c r="D181" s="35" t="s">
        <v>229</v>
      </c>
      <c r="E181" s="16">
        <v>39.6</v>
      </c>
      <c r="F181" s="16">
        <f>ROUND(Narzedzia[[#This Row],[Cena jedn. brutto]]*Narzedzia[[#This Row],[Ilość sugerowana ]],2)</f>
        <v>158.4</v>
      </c>
      <c r="G181" s="27">
        <v>0.23</v>
      </c>
      <c r="H181" s="16">
        <f>ROUND(Narzedzia[[#This Row],[Wartość brutto]]-(Narzedzia[[#This Row],[Wartość brutto]]/1.23),2)</f>
        <v>29.62</v>
      </c>
      <c r="I181" s="16">
        <f>ROUND(Narzedzia[[#This Row],[Cena jedn. brutto]]/1.23,2)</f>
        <v>32.200000000000003</v>
      </c>
      <c r="J181" s="29">
        <f>ROUND(Narzedzia[[#This Row],[Ilość sugerowana ]]*Narzedzia[[#This Row],[Cena jedn. netto]],2)</f>
        <v>128.80000000000001</v>
      </c>
    </row>
    <row r="182" spans="1:10" x14ac:dyDescent="0.2">
      <c r="A182" s="30">
        <v>180</v>
      </c>
      <c r="B182" s="20" t="s">
        <v>615</v>
      </c>
      <c r="C182" s="15">
        <v>10</v>
      </c>
      <c r="D182" s="35" t="s">
        <v>229</v>
      </c>
      <c r="E182" s="16">
        <v>158.4</v>
      </c>
      <c r="F182" s="16">
        <f>ROUND(Narzedzia[[#This Row],[Cena jedn. brutto]]*Narzedzia[[#This Row],[Ilość sugerowana ]],2)</f>
        <v>1584</v>
      </c>
      <c r="G182" s="27">
        <v>0.23</v>
      </c>
      <c r="H182" s="16">
        <f>ROUND(Narzedzia[[#This Row],[Wartość brutto]]-(Narzedzia[[#This Row],[Wartość brutto]]/1.23),2)</f>
        <v>296.2</v>
      </c>
      <c r="I182" s="16">
        <f>ROUND(Narzedzia[[#This Row],[Cena jedn. brutto]]/1.23,2)</f>
        <v>128.78</v>
      </c>
      <c r="J182" s="29">
        <f>ROUND(Narzedzia[[#This Row],[Ilość sugerowana ]]*Narzedzia[[#This Row],[Cena jedn. netto]],2)</f>
        <v>1287.8</v>
      </c>
    </row>
    <row r="183" spans="1:10" x14ac:dyDescent="0.2">
      <c r="A183" s="30">
        <v>181</v>
      </c>
      <c r="B183" s="20" t="s">
        <v>392</v>
      </c>
      <c r="C183" s="15">
        <v>5</v>
      </c>
      <c r="D183" s="35" t="s">
        <v>229</v>
      </c>
      <c r="E183" s="16">
        <v>33.660000000000004</v>
      </c>
      <c r="F183" s="16">
        <f>ROUND(Narzedzia[[#This Row],[Cena jedn. brutto]]*Narzedzia[[#This Row],[Ilość sugerowana ]],2)</f>
        <v>168.3</v>
      </c>
      <c r="G183" s="27">
        <v>0.23</v>
      </c>
      <c r="H183" s="16">
        <f>ROUND(Narzedzia[[#This Row],[Wartość brutto]]-(Narzedzia[[#This Row],[Wartość brutto]]/1.23),2)</f>
        <v>31.47</v>
      </c>
      <c r="I183" s="16">
        <f>ROUND(Narzedzia[[#This Row],[Cena jedn. brutto]]/1.23,2)</f>
        <v>27.37</v>
      </c>
      <c r="J183" s="29">
        <f>ROUND(Narzedzia[[#This Row],[Ilość sugerowana ]]*Narzedzia[[#This Row],[Cena jedn. netto]],2)</f>
        <v>136.85</v>
      </c>
    </row>
    <row r="184" spans="1:10" x14ac:dyDescent="0.2">
      <c r="A184" s="30">
        <v>182</v>
      </c>
      <c r="B184" s="20" t="s">
        <v>458</v>
      </c>
      <c r="C184" s="15">
        <v>5</v>
      </c>
      <c r="D184" s="35" t="s">
        <v>229</v>
      </c>
      <c r="E184" s="16">
        <v>70.400000000000006</v>
      </c>
      <c r="F184" s="16">
        <f>ROUND(Narzedzia[[#This Row],[Cena jedn. brutto]]*Narzedzia[[#This Row],[Ilość sugerowana ]],2)</f>
        <v>352</v>
      </c>
      <c r="G184" s="27">
        <v>0.23</v>
      </c>
      <c r="H184" s="16">
        <f>ROUND(Narzedzia[[#This Row],[Wartość brutto]]-(Narzedzia[[#This Row],[Wartość brutto]]/1.23),2)</f>
        <v>65.819999999999993</v>
      </c>
      <c r="I184" s="16">
        <f>ROUND(Narzedzia[[#This Row],[Cena jedn. brutto]]/1.23,2)</f>
        <v>57.24</v>
      </c>
      <c r="J184" s="29">
        <f>ROUND(Narzedzia[[#This Row],[Ilość sugerowana ]]*Narzedzia[[#This Row],[Cena jedn. netto]],2)</f>
        <v>286.2</v>
      </c>
    </row>
    <row r="185" spans="1:10" x14ac:dyDescent="0.2">
      <c r="A185" s="30">
        <v>183</v>
      </c>
      <c r="B185" s="20" t="s">
        <v>616</v>
      </c>
      <c r="C185" s="15">
        <v>10</v>
      </c>
      <c r="D185" s="35" t="s">
        <v>229</v>
      </c>
      <c r="E185" s="16">
        <v>52.800000000000004</v>
      </c>
      <c r="F185" s="16">
        <f>ROUND(Narzedzia[[#This Row],[Cena jedn. brutto]]*Narzedzia[[#This Row],[Ilość sugerowana ]],2)</f>
        <v>528</v>
      </c>
      <c r="G185" s="27">
        <v>0.23</v>
      </c>
      <c r="H185" s="16">
        <f>ROUND(Narzedzia[[#This Row],[Wartość brutto]]-(Narzedzia[[#This Row],[Wartość brutto]]/1.23),2)</f>
        <v>98.73</v>
      </c>
      <c r="I185" s="16">
        <f>ROUND(Narzedzia[[#This Row],[Cena jedn. brutto]]/1.23,2)</f>
        <v>42.93</v>
      </c>
      <c r="J185" s="29">
        <f>ROUND(Narzedzia[[#This Row],[Ilość sugerowana ]]*Narzedzia[[#This Row],[Cena jedn. netto]],2)</f>
        <v>429.3</v>
      </c>
    </row>
    <row r="186" spans="1:10" x14ac:dyDescent="0.2">
      <c r="A186" s="30">
        <v>184</v>
      </c>
      <c r="B186" s="14" t="s">
        <v>545</v>
      </c>
      <c r="C186" s="15">
        <v>10</v>
      </c>
      <c r="D186" s="35" t="s">
        <v>229</v>
      </c>
      <c r="E186" s="16">
        <v>34.650000000000006</v>
      </c>
      <c r="F186" s="16">
        <f>ROUND(Narzedzia[[#This Row],[Cena jedn. brutto]]*Narzedzia[[#This Row],[Ilość sugerowana ]],2)</f>
        <v>346.5</v>
      </c>
      <c r="G186" s="27">
        <v>0.23</v>
      </c>
      <c r="H186" s="16">
        <f>ROUND(Narzedzia[[#This Row],[Wartość brutto]]-(Narzedzia[[#This Row],[Wartość brutto]]/1.23),2)</f>
        <v>64.790000000000006</v>
      </c>
      <c r="I186" s="16">
        <f>ROUND(Narzedzia[[#This Row],[Cena jedn. brutto]]/1.23,2)</f>
        <v>28.17</v>
      </c>
      <c r="J186" s="29">
        <f>ROUND(Narzedzia[[#This Row],[Ilość sugerowana ]]*Narzedzia[[#This Row],[Cena jedn. netto]],2)</f>
        <v>281.7</v>
      </c>
    </row>
    <row r="187" spans="1:10" x14ac:dyDescent="0.2">
      <c r="A187" s="30">
        <v>185</v>
      </c>
      <c r="B187" s="14" t="s">
        <v>546</v>
      </c>
      <c r="C187" s="15">
        <v>10</v>
      </c>
      <c r="D187" s="35" t="s">
        <v>229</v>
      </c>
      <c r="E187" s="16">
        <v>26.400000000000002</v>
      </c>
      <c r="F187" s="16">
        <f>ROUND(Narzedzia[[#This Row],[Cena jedn. brutto]]*Narzedzia[[#This Row],[Ilość sugerowana ]],2)</f>
        <v>264</v>
      </c>
      <c r="G187" s="27">
        <v>0.23</v>
      </c>
      <c r="H187" s="16">
        <f>ROUND(Narzedzia[[#This Row],[Wartość brutto]]-(Narzedzia[[#This Row],[Wartość brutto]]/1.23),2)</f>
        <v>49.37</v>
      </c>
      <c r="I187" s="16">
        <f>ROUND(Narzedzia[[#This Row],[Cena jedn. brutto]]/1.23,2)</f>
        <v>21.46</v>
      </c>
      <c r="J187" s="29">
        <f>ROUND(Narzedzia[[#This Row],[Ilość sugerowana ]]*Narzedzia[[#This Row],[Cena jedn. netto]],2)</f>
        <v>214.6</v>
      </c>
    </row>
    <row r="188" spans="1:10" x14ac:dyDescent="0.2">
      <c r="A188" s="30">
        <v>186</v>
      </c>
      <c r="B188" s="14" t="s">
        <v>541</v>
      </c>
      <c r="C188" s="15">
        <v>10</v>
      </c>
      <c r="D188" s="35" t="s">
        <v>229</v>
      </c>
      <c r="E188" s="16">
        <v>11.880000000000003</v>
      </c>
      <c r="F188" s="16">
        <f>ROUND(Narzedzia[[#This Row],[Cena jedn. brutto]]*Narzedzia[[#This Row],[Ilość sugerowana ]],2)</f>
        <v>118.8</v>
      </c>
      <c r="G188" s="27">
        <v>0.23</v>
      </c>
      <c r="H188" s="16">
        <f>ROUND(Narzedzia[[#This Row],[Wartość brutto]]-(Narzedzia[[#This Row],[Wartość brutto]]/1.23),2)</f>
        <v>22.21</v>
      </c>
      <c r="I188" s="16">
        <f>ROUND(Narzedzia[[#This Row],[Cena jedn. brutto]]/1.23,2)</f>
        <v>9.66</v>
      </c>
      <c r="J188" s="29">
        <f>ROUND(Narzedzia[[#This Row],[Ilość sugerowana ]]*Narzedzia[[#This Row],[Cena jedn. netto]],2)</f>
        <v>96.6</v>
      </c>
    </row>
    <row r="189" spans="1:10" x14ac:dyDescent="0.2">
      <c r="A189" s="30">
        <v>187</v>
      </c>
      <c r="B189" s="14" t="s">
        <v>542</v>
      </c>
      <c r="C189" s="15">
        <v>10</v>
      </c>
      <c r="D189" s="35" t="s">
        <v>229</v>
      </c>
      <c r="E189" s="16">
        <v>29.700000000000003</v>
      </c>
      <c r="F189" s="16">
        <f>ROUND(Narzedzia[[#This Row],[Cena jedn. brutto]]*Narzedzia[[#This Row],[Ilość sugerowana ]],2)</f>
        <v>297</v>
      </c>
      <c r="G189" s="27">
        <v>0.23</v>
      </c>
      <c r="H189" s="16">
        <f>ROUND(Narzedzia[[#This Row],[Wartość brutto]]-(Narzedzia[[#This Row],[Wartość brutto]]/1.23),2)</f>
        <v>55.54</v>
      </c>
      <c r="I189" s="16">
        <f>ROUND(Narzedzia[[#This Row],[Cena jedn. brutto]]/1.23,2)</f>
        <v>24.15</v>
      </c>
      <c r="J189" s="29">
        <f>ROUND(Narzedzia[[#This Row],[Ilość sugerowana ]]*Narzedzia[[#This Row],[Cena jedn. netto]],2)</f>
        <v>241.5</v>
      </c>
    </row>
    <row r="190" spans="1:10" x14ac:dyDescent="0.2">
      <c r="A190" s="30">
        <v>188</v>
      </c>
      <c r="B190" s="14" t="s">
        <v>543</v>
      </c>
      <c r="C190" s="15">
        <v>10</v>
      </c>
      <c r="D190" s="35" t="s">
        <v>229</v>
      </c>
      <c r="E190" s="16">
        <v>29.700000000000003</v>
      </c>
      <c r="F190" s="16">
        <f>ROUND(Narzedzia[[#This Row],[Cena jedn. brutto]]*Narzedzia[[#This Row],[Ilość sugerowana ]],2)</f>
        <v>297</v>
      </c>
      <c r="G190" s="27">
        <v>0.23</v>
      </c>
      <c r="H190" s="16">
        <f>ROUND(Narzedzia[[#This Row],[Wartość brutto]]-(Narzedzia[[#This Row],[Wartość brutto]]/1.23),2)</f>
        <v>55.54</v>
      </c>
      <c r="I190" s="16">
        <f>ROUND(Narzedzia[[#This Row],[Cena jedn. brutto]]/1.23,2)</f>
        <v>24.15</v>
      </c>
      <c r="J190" s="29">
        <f>ROUND(Narzedzia[[#This Row],[Ilość sugerowana ]]*Narzedzia[[#This Row],[Cena jedn. netto]],2)</f>
        <v>241.5</v>
      </c>
    </row>
    <row r="191" spans="1:10" x14ac:dyDescent="0.2">
      <c r="A191" s="30">
        <v>189</v>
      </c>
      <c r="B191" s="14" t="s">
        <v>544</v>
      </c>
      <c r="C191" s="15">
        <v>10</v>
      </c>
      <c r="D191" s="35" t="s">
        <v>229</v>
      </c>
      <c r="E191" s="16">
        <v>24.750000000000004</v>
      </c>
      <c r="F191" s="16">
        <f>ROUND(Narzedzia[[#This Row],[Cena jedn. brutto]]*Narzedzia[[#This Row],[Ilość sugerowana ]],2)</f>
        <v>247.5</v>
      </c>
      <c r="G191" s="27">
        <v>0.23</v>
      </c>
      <c r="H191" s="16">
        <f>ROUND(Narzedzia[[#This Row],[Wartość brutto]]-(Narzedzia[[#This Row],[Wartość brutto]]/1.23),2)</f>
        <v>46.28</v>
      </c>
      <c r="I191" s="16">
        <f>ROUND(Narzedzia[[#This Row],[Cena jedn. brutto]]/1.23,2)</f>
        <v>20.12</v>
      </c>
      <c r="J191" s="29">
        <f>ROUND(Narzedzia[[#This Row],[Ilość sugerowana ]]*Narzedzia[[#This Row],[Cena jedn. netto]],2)</f>
        <v>201.2</v>
      </c>
    </row>
    <row r="192" spans="1:10" x14ac:dyDescent="0.2">
      <c r="A192" s="30">
        <v>190</v>
      </c>
      <c r="B192" s="20" t="s">
        <v>519</v>
      </c>
      <c r="C192" s="15">
        <v>10</v>
      </c>
      <c r="D192" s="35" t="s">
        <v>229</v>
      </c>
      <c r="E192" s="16">
        <v>23.760000000000005</v>
      </c>
      <c r="F192" s="16">
        <f>ROUND(Narzedzia[[#This Row],[Cena jedn. brutto]]*Narzedzia[[#This Row],[Ilość sugerowana ]],2)</f>
        <v>237.6</v>
      </c>
      <c r="G192" s="27">
        <v>0.23</v>
      </c>
      <c r="H192" s="16">
        <f>ROUND(Narzedzia[[#This Row],[Wartość brutto]]-(Narzedzia[[#This Row],[Wartość brutto]]/1.23),2)</f>
        <v>44.43</v>
      </c>
      <c r="I192" s="16">
        <f>ROUND(Narzedzia[[#This Row],[Cena jedn. brutto]]/1.23,2)</f>
        <v>19.32</v>
      </c>
      <c r="J192" s="29">
        <f>ROUND(Narzedzia[[#This Row],[Ilość sugerowana ]]*Narzedzia[[#This Row],[Cena jedn. netto]],2)</f>
        <v>193.2</v>
      </c>
    </row>
    <row r="193" spans="1:10" x14ac:dyDescent="0.2">
      <c r="A193" s="30">
        <v>191</v>
      </c>
      <c r="B193" s="14" t="s">
        <v>527</v>
      </c>
      <c r="C193" s="15">
        <v>50</v>
      </c>
      <c r="D193" s="35" t="s">
        <v>229</v>
      </c>
      <c r="E193" s="16">
        <v>4.95</v>
      </c>
      <c r="F193" s="16">
        <f>ROUND(Narzedzia[[#This Row],[Cena jedn. brutto]]*Narzedzia[[#This Row],[Ilość sugerowana ]],2)</f>
        <v>247.5</v>
      </c>
      <c r="G193" s="27">
        <v>0.23</v>
      </c>
      <c r="H193" s="16">
        <f>ROUND(Narzedzia[[#This Row],[Wartość brutto]]-(Narzedzia[[#This Row],[Wartość brutto]]/1.23),2)</f>
        <v>46.28</v>
      </c>
      <c r="I193" s="16">
        <f>ROUND(Narzedzia[[#This Row],[Cena jedn. brutto]]/1.23,2)</f>
        <v>4.0199999999999996</v>
      </c>
      <c r="J193" s="29">
        <f>ROUND(Narzedzia[[#This Row],[Ilość sugerowana ]]*Narzedzia[[#This Row],[Cena jedn. netto]],2)</f>
        <v>201</v>
      </c>
    </row>
    <row r="194" spans="1:10" x14ac:dyDescent="0.2">
      <c r="A194" s="30">
        <v>192</v>
      </c>
      <c r="B194" s="14" t="s">
        <v>466</v>
      </c>
      <c r="C194" s="15">
        <v>150</v>
      </c>
      <c r="D194" s="35" t="s">
        <v>229</v>
      </c>
      <c r="E194" s="16">
        <v>4.4000000000000004</v>
      </c>
      <c r="F194" s="16">
        <f>ROUND(Narzedzia[[#This Row],[Cena jedn. brutto]]*Narzedzia[[#This Row],[Ilość sugerowana ]],2)</f>
        <v>660</v>
      </c>
      <c r="G194" s="27">
        <v>0.23</v>
      </c>
      <c r="H194" s="16">
        <f>ROUND(Narzedzia[[#This Row],[Wartość brutto]]-(Narzedzia[[#This Row],[Wartość brutto]]/1.23),2)</f>
        <v>123.41</v>
      </c>
      <c r="I194" s="16">
        <f>ROUND(Narzedzia[[#This Row],[Cena jedn. brutto]]/1.23,2)</f>
        <v>3.58</v>
      </c>
      <c r="J194" s="29">
        <f>ROUND(Narzedzia[[#This Row],[Ilość sugerowana ]]*Narzedzia[[#This Row],[Cena jedn. netto]],2)</f>
        <v>537</v>
      </c>
    </row>
    <row r="195" spans="1:10" ht="25.5" x14ac:dyDescent="0.2">
      <c r="A195" s="30">
        <v>193</v>
      </c>
      <c r="B195" s="14" t="s">
        <v>467</v>
      </c>
      <c r="C195" s="15">
        <v>75</v>
      </c>
      <c r="D195" s="35" t="s">
        <v>229</v>
      </c>
      <c r="E195" s="16">
        <v>3.5200000000000005</v>
      </c>
      <c r="F195" s="16">
        <f>ROUND(Narzedzia[[#This Row],[Cena jedn. brutto]]*Narzedzia[[#This Row],[Ilość sugerowana ]],2)</f>
        <v>264</v>
      </c>
      <c r="G195" s="27">
        <v>0.23</v>
      </c>
      <c r="H195" s="16">
        <f>ROUND(Narzedzia[[#This Row],[Wartość brutto]]-(Narzedzia[[#This Row],[Wartość brutto]]/1.23),2)</f>
        <v>49.37</v>
      </c>
      <c r="I195" s="16">
        <f>ROUND(Narzedzia[[#This Row],[Cena jedn. brutto]]/1.23,2)</f>
        <v>2.86</v>
      </c>
      <c r="J195" s="29">
        <f>ROUND(Narzedzia[[#This Row],[Ilość sugerowana ]]*Narzedzia[[#This Row],[Cena jedn. netto]],2)</f>
        <v>214.5</v>
      </c>
    </row>
    <row r="196" spans="1:10" ht="25.5" x14ac:dyDescent="0.2">
      <c r="A196" s="30">
        <v>194</v>
      </c>
      <c r="B196" s="14" t="s">
        <v>452</v>
      </c>
      <c r="C196" s="15">
        <v>10</v>
      </c>
      <c r="D196" s="35" t="s">
        <v>229</v>
      </c>
      <c r="E196" s="16">
        <v>21.12</v>
      </c>
      <c r="F196" s="16">
        <f>ROUND(Narzedzia[[#This Row],[Cena jedn. brutto]]*Narzedzia[[#This Row],[Ilość sugerowana ]],2)</f>
        <v>211.2</v>
      </c>
      <c r="G196" s="27">
        <v>0.23</v>
      </c>
      <c r="H196" s="16">
        <f>ROUND(Narzedzia[[#This Row],[Wartość brutto]]-(Narzedzia[[#This Row],[Wartość brutto]]/1.23),2)</f>
        <v>39.49</v>
      </c>
      <c r="I196" s="16">
        <f>ROUND(Narzedzia[[#This Row],[Cena jedn. brutto]]/1.23,2)</f>
        <v>17.170000000000002</v>
      </c>
      <c r="J196" s="29">
        <f>ROUND(Narzedzia[[#This Row],[Ilość sugerowana ]]*Narzedzia[[#This Row],[Cena jedn. netto]],2)</f>
        <v>171.7</v>
      </c>
    </row>
    <row r="197" spans="1:10" x14ac:dyDescent="0.2">
      <c r="A197" s="30">
        <v>195</v>
      </c>
      <c r="B197" s="20" t="s">
        <v>139</v>
      </c>
      <c r="C197" s="15">
        <v>5</v>
      </c>
      <c r="D197" s="35" t="s">
        <v>229</v>
      </c>
      <c r="E197" s="16">
        <v>12.32</v>
      </c>
      <c r="F197" s="16">
        <f>ROUND(Narzedzia[[#This Row],[Cena jedn. brutto]]*Narzedzia[[#This Row],[Ilość sugerowana ]],2)</f>
        <v>61.6</v>
      </c>
      <c r="G197" s="27">
        <v>0.23</v>
      </c>
      <c r="H197" s="16">
        <f>ROUND(Narzedzia[[#This Row],[Wartość brutto]]-(Narzedzia[[#This Row],[Wartość brutto]]/1.23),2)</f>
        <v>11.52</v>
      </c>
      <c r="I197" s="16">
        <f>ROUND(Narzedzia[[#This Row],[Cena jedn. brutto]]/1.23,2)</f>
        <v>10.02</v>
      </c>
      <c r="J197" s="29">
        <f>ROUND(Narzedzia[[#This Row],[Ilość sugerowana ]]*Narzedzia[[#This Row],[Cena jedn. netto]],2)</f>
        <v>50.1</v>
      </c>
    </row>
    <row r="198" spans="1:10" x14ac:dyDescent="0.2">
      <c r="A198" s="30">
        <v>196</v>
      </c>
      <c r="B198" s="20" t="s">
        <v>140</v>
      </c>
      <c r="C198" s="15">
        <v>5</v>
      </c>
      <c r="D198" s="35" t="s">
        <v>229</v>
      </c>
      <c r="E198" s="16">
        <v>15.840000000000002</v>
      </c>
      <c r="F198" s="16">
        <f>ROUND(Narzedzia[[#This Row],[Cena jedn. brutto]]*Narzedzia[[#This Row],[Ilość sugerowana ]],2)</f>
        <v>79.2</v>
      </c>
      <c r="G198" s="27">
        <v>0.23</v>
      </c>
      <c r="H198" s="16">
        <f>ROUND(Narzedzia[[#This Row],[Wartość brutto]]-(Narzedzia[[#This Row],[Wartość brutto]]/1.23),2)</f>
        <v>14.81</v>
      </c>
      <c r="I198" s="16">
        <f>ROUND(Narzedzia[[#This Row],[Cena jedn. brutto]]/1.23,2)</f>
        <v>12.88</v>
      </c>
      <c r="J198" s="29">
        <f>ROUND(Narzedzia[[#This Row],[Ilość sugerowana ]]*Narzedzia[[#This Row],[Cena jedn. netto]],2)</f>
        <v>64.400000000000006</v>
      </c>
    </row>
    <row r="199" spans="1:10" x14ac:dyDescent="0.2">
      <c r="A199" s="30">
        <v>197</v>
      </c>
      <c r="B199" s="20" t="s">
        <v>617</v>
      </c>
      <c r="C199" s="15">
        <v>5</v>
      </c>
      <c r="D199" s="35" t="s">
        <v>229</v>
      </c>
      <c r="E199" s="16">
        <v>59.400000000000006</v>
      </c>
      <c r="F199" s="16">
        <f>ROUND(Narzedzia[[#This Row],[Cena jedn. brutto]]*Narzedzia[[#This Row],[Ilość sugerowana ]],2)</f>
        <v>297</v>
      </c>
      <c r="G199" s="27">
        <v>0.23</v>
      </c>
      <c r="H199" s="16">
        <f>ROUND(Narzedzia[[#This Row],[Wartość brutto]]-(Narzedzia[[#This Row],[Wartość brutto]]/1.23),2)</f>
        <v>55.54</v>
      </c>
      <c r="I199" s="16">
        <f>ROUND(Narzedzia[[#This Row],[Cena jedn. brutto]]/1.23,2)</f>
        <v>48.29</v>
      </c>
      <c r="J199" s="29">
        <f>ROUND(Narzedzia[[#This Row],[Ilość sugerowana ]]*Narzedzia[[#This Row],[Cena jedn. netto]],2)</f>
        <v>241.45</v>
      </c>
    </row>
    <row r="200" spans="1:10" ht="25.5" x14ac:dyDescent="0.2">
      <c r="A200" s="30">
        <v>198</v>
      </c>
      <c r="B200" s="20" t="s">
        <v>327</v>
      </c>
      <c r="C200" s="15">
        <v>10</v>
      </c>
      <c r="D200" s="35" t="s">
        <v>229</v>
      </c>
      <c r="E200" s="16">
        <v>54.45</v>
      </c>
      <c r="F200" s="16">
        <f>ROUND(Narzedzia[[#This Row],[Cena jedn. brutto]]*Narzedzia[[#This Row],[Ilość sugerowana ]],2)</f>
        <v>544.5</v>
      </c>
      <c r="G200" s="27">
        <v>0.23</v>
      </c>
      <c r="H200" s="16">
        <f>ROUND(Narzedzia[[#This Row],[Wartość brutto]]-(Narzedzia[[#This Row],[Wartość brutto]]/1.23),2)</f>
        <v>101.82</v>
      </c>
      <c r="I200" s="16">
        <f>ROUND(Narzedzia[[#This Row],[Cena jedn. brutto]]/1.23,2)</f>
        <v>44.27</v>
      </c>
      <c r="J200" s="29">
        <f>ROUND(Narzedzia[[#This Row],[Ilość sugerowana ]]*Narzedzia[[#This Row],[Cena jedn. netto]],2)</f>
        <v>442.7</v>
      </c>
    </row>
    <row r="201" spans="1:10" ht="25.5" x14ac:dyDescent="0.2">
      <c r="A201" s="30">
        <v>199</v>
      </c>
      <c r="B201" s="14" t="s">
        <v>276</v>
      </c>
      <c r="C201" s="15">
        <v>10</v>
      </c>
      <c r="D201" s="35" t="s">
        <v>229</v>
      </c>
      <c r="E201" s="16">
        <v>21.78</v>
      </c>
      <c r="F201" s="16">
        <f>ROUND(Narzedzia[[#This Row],[Cena jedn. brutto]]*Narzedzia[[#This Row],[Ilość sugerowana ]],2)</f>
        <v>217.8</v>
      </c>
      <c r="G201" s="27">
        <v>0.23</v>
      </c>
      <c r="H201" s="16">
        <f>ROUND(Narzedzia[[#This Row],[Wartość brutto]]-(Narzedzia[[#This Row],[Wartość brutto]]/1.23),2)</f>
        <v>40.729999999999997</v>
      </c>
      <c r="I201" s="16">
        <f>ROUND(Narzedzia[[#This Row],[Cena jedn. brutto]]/1.23,2)</f>
        <v>17.71</v>
      </c>
      <c r="J201" s="29">
        <f>ROUND(Narzedzia[[#This Row],[Ilość sugerowana ]]*Narzedzia[[#This Row],[Cena jedn. netto]],2)</f>
        <v>177.1</v>
      </c>
    </row>
    <row r="202" spans="1:10" x14ac:dyDescent="0.2">
      <c r="A202" s="30">
        <v>200</v>
      </c>
      <c r="B202" s="14" t="s">
        <v>95</v>
      </c>
      <c r="C202" s="15">
        <v>10</v>
      </c>
      <c r="D202" s="35" t="s">
        <v>589</v>
      </c>
      <c r="E202" s="16">
        <v>17.424000000000003</v>
      </c>
      <c r="F202" s="16">
        <f>ROUND(Narzedzia[[#This Row],[Cena jedn. brutto]]*Narzedzia[[#This Row],[Ilość sugerowana ]],2)</f>
        <v>174.24</v>
      </c>
      <c r="G202" s="27">
        <v>0.23</v>
      </c>
      <c r="H202" s="16">
        <f>ROUND(Narzedzia[[#This Row],[Wartość brutto]]-(Narzedzia[[#This Row],[Wartość brutto]]/1.23),2)</f>
        <v>32.58</v>
      </c>
      <c r="I202" s="16">
        <f>ROUND(Narzedzia[[#This Row],[Cena jedn. brutto]]/1.23,2)</f>
        <v>14.17</v>
      </c>
      <c r="J202" s="29">
        <f>ROUND(Narzedzia[[#This Row],[Ilość sugerowana ]]*Narzedzia[[#This Row],[Cena jedn. netto]],2)</f>
        <v>141.69999999999999</v>
      </c>
    </row>
    <row r="203" spans="1:10" x14ac:dyDescent="0.2">
      <c r="A203" s="30">
        <v>201</v>
      </c>
      <c r="B203" s="14" t="s">
        <v>321</v>
      </c>
      <c r="C203" s="15">
        <v>10</v>
      </c>
      <c r="D203" s="35" t="s">
        <v>229</v>
      </c>
      <c r="E203" s="16">
        <v>21.296000000000006</v>
      </c>
      <c r="F203" s="16">
        <f>ROUND(Narzedzia[[#This Row],[Cena jedn. brutto]]*Narzedzia[[#This Row],[Ilość sugerowana ]],2)</f>
        <v>212.96</v>
      </c>
      <c r="G203" s="27">
        <v>0.23</v>
      </c>
      <c r="H203" s="16">
        <f>ROUND(Narzedzia[[#This Row],[Wartość brutto]]-(Narzedzia[[#This Row],[Wartość brutto]]/1.23),2)</f>
        <v>39.82</v>
      </c>
      <c r="I203" s="16">
        <f>ROUND(Narzedzia[[#This Row],[Cena jedn. brutto]]/1.23,2)</f>
        <v>17.309999999999999</v>
      </c>
      <c r="J203" s="29">
        <f>ROUND(Narzedzia[[#This Row],[Ilość sugerowana ]]*Narzedzia[[#This Row],[Cena jedn. netto]],2)</f>
        <v>173.1</v>
      </c>
    </row>
    <row r="204" spans="1:10" ht="25.5" x14ac:dyDescent="0.2">
      <c r="A204" s="30">
        <v>202</v>
      </c>
      <c r="B204" s="20" t="s">
        <v>209</v>
      </c>
      <c r="C204" s="15">
        <v>5</v>
      </c>
      <c r="D204" s="35" t="s">
        <v>589</v>
      </c>
      <c r="E204" s="16">
        <v>79.2</v>
      </c>
      <c r="F204" s="16">
        <f>ROUND(Narzedzia[[#This Row],[Cena jedn. brutto]]*Narzedzia[[#This Row],[Ilość sugerowana ]],2)</f>
        <v>396</v>
      </c>
      <c r="G204" s="27">
        <v>0.23</v>
      </c>
      <c r="H204" s="16">
        <f>ROUND(Narzedzia[[#This Row],[Wartość brutto]]-(Narzedzia[[#This Row],[Wartość brutto]]/1.23),2)</f>
        <v>74.05</v>
      </c>
      <c r="I204" s="16">
        <f>ROUND(Narzedzia[[#This Row],[Cena jedn. brutto]]/1.23,2)</f>
        <v>64.39</v>
      </c>
      <c r="J204" s="29">
        <f>ROUND(Narzedzia[[#This Row],[Ilość sugerowana ]]*Narzedzia[[#This Row],[Cena jedn. netto]],2)</f>
        <v>321.95</v>
      </c>
    </row>
    <row r="205" spans="1:10" x14ac:dyDescent="0.2">
      <c r="A205" s="30"/>
      <c r="B205" s="41"/>
      <c r="C205" s="42"/>
      <c r="D205" s="35"/>
      <c r="E205" s="42"/>
      <c r="F205" s="42"/>
      <c r="G205" s="27"/>
      <c r="H205" s="42"/>
      <c r="I205" s="42"/>
      <c r="J205" s="29"/>
    </row>
    <row r="206" spans="1:10" x14ac:dyDescent="0.2">
      <c r="A206" s="31"/>
      <c r="B206" s="22"/>
      <c r="C206" s="21"/>
      <c r="D206" s="36"/>
      <c r="E206" s="32"/>
      <c r="F206" s="32" t="s">
        <v>674</v>
      </c>
      <c r="G206" s="28"/>
      <c r="H206" s="32" t="s">
        <v>675</v>
      </c>
      <c r="I206" s="32"/>
      <c r="J206" s="32">
        <f>SUBTOTAL(109,Narzedzia[Wartość netto])</f>
        <v>35553.404878048765</v>
      </c>
    </row>
  </sheetData>
  <conditionalFormatting sqref="B205:B1048576 B1:B203">
    <cfRule type="duplicateValues" dxfId="11" priority="6"/>
  </conditionalFormatting>
  <conditionalFormatting sqref="B207:B1048576 B205 B1:B203">
    <cfRule type="duplicateValues" dxfId="10" priority="12"/>
  </conditionalFormatting>
  <pageMargins left="0.19685039370078741" right="0.19685039370078741" top="0.19685039370078741" bottom="0.19685039370078741" header="0" footer="0"/>
  <pageSetup paperSize="9" scale="93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zoomScale="115" zoomScaleNormal="115" workbookViewId="0">
      <pane ySplit="1" topLeftCell="A2" activePane="bottomLeft" state="frozen"/>
      <selection pane="bottomLeft" activeCell="C21" sqref="C21"/>
    </sheetView>
  </sheetViews>
  <sheetFormatPr defaultRowHeight="12.75" x14ac:dyDescent="0.2"/>
  <cols>
    <col min="1" max="1" width="54.42578125" customWidth="1"/>
    <col min="2" max="2" width="15.28515625" customWidth="1"/>
    <col min="4" max="4" width="18.140625" bestFit="1" customWidth="1"/>
    <col min="5" max="5" width="16.28515625" customWidth="1"/>
    <col min="6" max="6" width="9.140625" style="11"/>
    <col min="7" max="7" width="14.7109375" customWidth="1"/>
    <col min="8" max="8" width="12.140625" customWidth="1"/>
    <col min="9" max="9" width="15.5703125" customWidth="1"/>
    <col min="10" max="11" width="12.28515625" customWidth="1"/>
  </cols>
  <sheetData>
    <row r="1" spans="1:11" s="4" customFormat="1" ht="38.25" x14ac:dyDescent="0.2">
      <c r="A1" s="1" t="s">
        <v>0</v>
      </c>
      <c r="B1" s="1" t="s">
        <v>1</v>
      </c>
      <c r="C1" s="12" t="s">
        <v>596</v>
      </c>
      <c r="D1" s="1" t="s">
        <v>2</v>
      </c>
      <c r="E1" s="1" t="s">
        <v>3</v>
      </c>
      <c r="F1" s="3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">
      <c r="A2" s="6" t="s">
        <v>367</v>
      </c>
      <c r="B2" s="7">
        <v>2</v>
      </c>
      <c r="C2" s="2" t="s">
        <v>229</v>
      </c>
      <c r="D2" s="5">
        <v>40</v>
      </c>
      <c r="E2" s="5">
        <f>sprzet_gospodarczy[[#This Row],[Cena jed. Brutto]]*sprzet_gospodarczy[[#This Row],[Ilość]]</f>
        <v>80</v>
      </c>
      <c r="F2" s="8">
        <v>0.23</v>
      </c>
      <c r="G2" s="5">
        <f>ROUND(sprzet_gospodarczy[[#This Row],[Wartość brutto]]-(sprzet_gospodarczy[[#This Row],[Wartość brutto]]/1.23),2)</f>
        <v>14.96</v>
      </c>
      <c r="H2" s="5">
        <f>ROUND(sprzet_gospodarczy[[#This Row],[Cena jed. Brutto]]/1.23,2)</f>
        <v>32.520000000000003</v>
      </c>
      <c r="I2" s="6">
        <f>sprzet_gospodarczy[[#This Row],[Cena jednostkowa netto]]*sprzet_gospodarczy[[#This Row],[Ilość]]</f>
        <v>65.040000000000006</v>
      </c>
      <c r="J2" s="2"/>
      <c r="K2" s="2"/>
    </row>
    <row r="3" spans="1:11" x14ac:dyDescent="0.2">
      <c r="A3" s="6" t="s">
        <v>79</v>
      </c>
      <c r="B3" s="7">
        <v>1</v>
      </c>
      <c r="C3" s="2" t="s">
        <v>229</v>
      </c>
      <c r="D3" s="5">
        <v>22.5</v>
      </c>
      <c r="E3" s="5">
        <f>sprzet_gospodarczy[[#This Row],[Cena jed. Brutto]]*sprzet_gospodarczy[[#This Row],[Ilość]]</f>
        <v>22.5</v>
      </c>
      <c r="F3" s="8">
        <v>0.23</v>
      </c>
      <c r="G3" s="5">
        <f>ROUND(sprzet_gospodarczy[[#This Row],[Wartość brutto]]-(sprzet_gospodarczy[[#This Row],[Wartość brutto]]/1.23),2)</f>
        <v>4.21</v>
      </c>
      <c r="H3" s="5">
        <f>ROUND(sprzet_gospodarczy[[#This Row],[Cena jed. Brutto]]/1.23,2)</f>
        <v>18.29</v>
      </c>
      <c r="I3" s="6">
        <f>sprzet_gospodarczy[[#This Row],[Cena jednostkowa netto]]*sprzet_gospodarczy[[#This Row],[Ilość]]</f>
        <v>18.29</v>
      </c>
      <c r="J3" s="2"/>
      <c r="K3" s="2"/>
    </row>
    <row r="4" spans="1:11" x14ac:dyDescent="0.2">
      <c r="A4" s="6" t="s">
        <v>567</v>
      </c>
      <c r="B4" s="7">
        <v>2</v>
      </c>
      <c r="C4" s="2" t="s">
        <v>589</v>
      </c>
      <c r="D4" s="5">
        <v>40.5</v>
      </c>
      <c r="E4" s="5">
        <f>sprzet_gospodarczy[[#This Row],[Cena jed. Brutto]]*sprzet_gospodarczy[[#This Row],[Ilość]]</f>
        <v>81</v>
      </c>
      <c r="F4" s="8">
        <v>0.23</v>
      </c>
      <c r="G4" s="5">
        <f>ROUND(sprzet_gospodarczy[[#This Row],[Wartość brutto]]-(sprzet_gospodarczy[[#This Row],[Wartość brutto]]/1.23),2)</f>
        <v>15.15</v>
      </c>
      <c r="H4" s="5">
        <f>ROUND(sprzet_gospodarczy[[#This Row],[Cena jed. Brutto]]/1.23,2)</f>
        <v>32.93</v>
      </c>
      <c r="I4" s="6">
        <f>sprzet_gospodarczy[[#This Row],[Cena jednostkowa netto]]*sprzet_gospodarczy[[#This Row],[Ilość]]</f>
        <v>65.86</v>
      </c>
      <c r="J4" s="2"/>
      <c r="K4" s="2"/>
    </row>
    <row r="5" spans="1:11" x14ac:dyDescent="0.2">
      <c r="A5" s="6" t="s">
        <v>59</v>
      </c>
      <c r="B5" s="7">
        <v>1</v>
      </c>
      <c r="C5" s="2" t="s">
        <v>229</v>
      </c>
      <c r="D5" s="5">
        <v>25.2</v>
      </c>
      <c r="E5" s="5">
        <f>sprzet_gospodarczy[[#This Row],[Cena jed. Brutto]]*sprzet_gospodarczy[[#This Row],[Ilość]]</f>
        <v>25.2</v>
      </c>
      <c r="F5" s="8">
        <v>0.23</v>
      </c>
      <c r="G5" s="5">
        <f>ROUND(sprzet_gospodarczy[[#This Row],[Wartość brutto]]-(sprzet_gospodarczy[[#This Row],[Wartość brutto]]/1.23),2)</f>
        <v>4.71</v>
      </c>
      <c r="H5" s="5">
        <f>ROUND(sprzet_gospodarczy[[#This Row],[Cena jed. Brutto]]/1.23,2)</f>
        <v>20.49</v>
      </c>
      <c r="I5" s="6">
        <f>sprzet_gospodarczy[[#This Row],[Cena jednostkowa netto]]*sprzet_gospodarczy[[#This Row],[Ilość]]</f>
        <v>20.49</v>
      </c>
      <c r="J5" s="2"/>
      <c r="K5" s="2"/>
    </row>
    <row r="6" spans="1:11" x14ac:dyDescent="0.2">
      <c r="A6" s="6" t="s">
        <v>248</v>
      </c>
      <c r="B6" s="7">
        <v>1</v>
      </c>
      <c r="C6" s="2" t="s">
        <v>229</v>
      </c>
      <c r="D6" s="5">
        <v>43.2</v>
      </c>
      <c r="E6" s="5">
        <f>sprzet_gospodarczy[[#This Row],[Cena jed. Brutto]]*sprzet_gospodarczy[[#This Row],[Ilość]]</f>
        <v>43.2</v>
      </c>
      <c r="F6" s="8">
        <v>0.23</v>
      </c>
      <c r="G6" s="5">
        <f>ROUND(sprzet_gospodarczy[[#This Row],[Wartość brutto]]-(sprzet_gospodarczy[[#This Row],[Wartość brutto]]/1.23),2)</f>
        <v>8.08</v>
      </c>
      <c r="H6" s="5">
        <f>ROUND(sprzet_gospodarczy[[#This Row],[Cena jed. Brutto]]/1.23,2)</f>
        <v>35.119999999999997</v>
      </c>
      <c r="I6" s="6">
        <f>sprzet_gospodarczy[[#This Row],[Cena jednostkowa netto]]*sprzet_gospodarczy[[#This Row],[Ilość]]</f>
        <v>35.119999999999997</v>
      </c>
      <c r="J6" s="2"/>
      <c r="K6" s="2"/>
    </row>
    <row r="7" spans="1:11" x14ac:dyDescent="0.2">
      <c r="A7" s="6" t="s">
        <v>247</v>
      </c>
      <c r="B7" s="7">
        <v>1</v>
      </c>
      <c r="C7" s="2" t="s">
        <v>229</v>
      </c>
      <c r="D7" s="5">
        <v>36</v>
      </c>
      <c r="E7" s="5">
        <f>sprzet_gospodarczy[[#This Row],[Cena jed. Brutto]]*sprzet_gospodarczy[[#This Row],[Ilość]]</f>
        <v>36</v>
      </c>
      <c r="F7" s="8">
        <v>0.23</v>
      </c>
      <c r="G7" s="5">
        <f>ROUND(sprzet_gospodarczy[[#This Row],[Wartość brutto]]-(sprzet_gospodarczy[[#This Row],[Wartość brutto]]/1.23),2)</f>
        <v>6.73</v>
      </c>
      <c r="H7" s="5">
        <f>ROUND(sprzet_gospodarczy[[#This Row],[Cena jed. Brutto]]/1.23,2)</f>
        <v>29.27</v>
      </c>
      <c r="I7" s="6">
        <f>sprzet_gospodarczy[[#This Row],[Cena jednostkowa netto]]*sprzet_gospodarczy[[#This Row],[Ilość]]</f>
        <v>29.27</v>
      </c>
      <c r="J7" s="2"/>
      <c r="K7" s="2"/>
    </row>
    <row r="8" spans="1:11" x14ac:dyDescent="0.2">
      <c r="A8" s="6" t="s">
        <v>556</v>
      </c>
      <c r="B8" s="7">
        <v>1</v>
      </c>
      <c r="C8" s="2" t="s">
        <v>589</v>
      </c>
      <c r="D8" s="5">
        <v>96</v>
      </c>
      <c r="E8" s="5">
        <f>sprzet_gospodarczy[[#This Row],[Cena jed. Brutto]]*sprzet_gospodarczy[[#This Row],[Ilość]]</f>
        <v>96</v>
      </c>
      <c r="F8" s="8">
        <v>0.23</v>
      </c>
      <c r="G8" s="5">
        <f>ROUND(sprzet_gospodarczy[[#This Row],[Wartość brutto]]-(sprzet_gospodarczy[[#This Row],[Wartość brutto]]/1.23),2)</f>
        <v>17.95</v>
      </c>
      <c r="H8" s="5">
        <f>ROUND(sprzet_gospodarczy[[#This Row],[Cena jed. Brutto]]/1.23,2)</f>
        <v>78.05</v>
      </c>
      <c r="I8" s="6">
        <f>sprzet_gospodarczy[[#This Row],[Cena jednostkowa netto]]*sprzet_gospodarczy[[#This Row],[Ilość]]</f>
        <v>78.05</v>
      </c>
      <c r="J8" s="2"/>
      <c r="K8" s="2"/>
    </row>
    <row r="9" spans="1:11" x14ac:dyDescent="0.2">
      <c r="A9" s="6" t="s">
        <v>296</v>
      </c>
      <c r="B9" s="7">
        <v>1</v>
      </c>
      <c r="C9" s="2" t="s">
        <v>229</v>
      </c>
      <c r="D9" s="5">
        <v>21.6</v>
      </c>
      <c r="E9" s="5">
        <f>sprzet_gospodarczy[[#This Row],[Cena jed. Brutto]]*sprzet_gospodarczy[[#This Row],[Ilość]]</f>
        <v>21.6</v>
      </c>
      <c r="F9" s="8">
        <v>0.23</v>
      </c>
      <c r="G9" s="5">
        <f>ROUND(sprzet_gospodarczy[[#This Row],[Wartość brutto]]-(sprzet_gospodarczy[[#This Row],[Wartość brutto]]/1.23),2)</f>
        <v>4.04</v>
      </c>
      <c r="H9" s="5">
        <f>ROUND(sprzet_gospodarczy[[#This Row],[Cena jed. Brutto]]/1.23,2)</f>
        <v>17.559999999999999</v>
      </c>
      <c r="I9" s="6">
        <f>sprzet_gospodarczy[[#This Row],[Cena jednostkowa netto]]*sprzet_gospodarczy[[#This Row],[Ilość]]</f>
        <v>17.559999999999999</v>
      </c>
      <c r="J9" s="2"/>
      <c r="K9" s="2"/>
    </row>
    <row r="10" spans="1:11" x14ac:dyDescent="0.2">
      <c r="A10" s="5"/>
      <c r="B10" s="7"/>
      <c r="C10" s="2"/>
      <c r="D10" s="5"/>
      <c r="E10" s="5"/>
      <c r="F10" s="8"/>
      <c r="G10" s="5"/>
      <c r="H10" s="5"/>
      <c r="I10" s="6">
        <f>sprzet_gospodarczy[[#This Row],[Cena jednostkowa netto]]*sprzet_gospodarczy[[#This Row],[Ilość]]</f>
        <v>0</v>
      </c>
      <c r="J10" s="2"/>
      <c r="K10" s="2"/>
    </row>
    <row r="11" spans="1:11" x14ac:dyDescent="0.2">
      <c r="A11" s="6"/>
      <c r="B11" s="7"/>
      <c r="C11" s="2"/>
      <c r="D11" s="5"/>
      <c r="E11" s="5"/>
      <c r="F11" s="8"/>
      <c r="G11" s="5"/>
      <c r="H11" s="5"/>
      <c r="I11" s="6">
        <f>sprzet_gospodarczy[[#This Row],[Cena jednostkowa netto]]*sprzet_gospodarczy[[#This Row],[Ilość]]</f>
        <v>0</v>
      </c>
      <c r="J11" s="2"/>
      <c r="K11" s="2"/>
    </row>
    <row r="12" spans="1:11" x14ac:dyDescent="0.2">
      <c r="A12" s="6"/>
      <c r="B12" s="7"/>
      <c r="C12" s="2"/>
      <c r="D12" s="5"/>
      <c r="E12" s="5"/>
      <c r="F12" s="8"/>
      <c r="G12" s="5"/>
      <c r="H12" s="5"/>
      <c r="I12" s="6">
        <f>sprzet_gospodarczy[[#This Row],[Cena jednostkowa netto]]*sprzet_gospodarczy[[#This Row],[Ilość]]</f>
        <v>0</v>
      </c>
      <c r="J12" s="2"/>
      <c r="K12" s="2"/>
    </row>
    <row r="13" spans="1:11" x14ac:dyDescent="0.2">
      <c r="A13" s="6"/>
      <c r="B13" s="7"/>
      <c r="C13" s="2"/>
      <c r="D13" s="5"/>
      <c r="E13" s="5"/>
      <c r="F13" s="8"/>
      <c r="G13" s="5"/>
      <c r="H13" s="5"/>
      <c r="I13" s="6">
        <f>sprzet_gospodarczy[[#This Row],[Cena jednostkowa netto]]*sprzet_gospodarczy[[#This Row],[Ilość]]</f>
        <v>0</v>
      </c>
      <c r="J13" s="2"/>
      <c r="K13" s="2"/>
    </row>
    <row r="14" spans="1:11" x14ac:dyDescent="0.2">
      <c r="A14" s="6"/>
      <c r="B14" s="7"/>
      <c r="C14" s="2"/>
      <c r="D14" s="5"/>
      <c r="E14" s="5"/>
      <c r="F14" s="8"/>
      <c r="G14" s="5"/>
      <c r="H14" s="5"/>
      <c r="I14" s="6">
        <f>sprzet_gospodarczy[[#This Row],[Cena jednostkowa netto]]*sprzet_gospodarczy[[#This Row],[Ilość]]</f>
        <v>0</v>
      </c>
      <c r="J14" s="2"/>
      <c r="K14" s="2"/>
    </row>
    <row r="15" spans="1:11" x14ac:dyDescent="0.2">
      <c r="A15" s="9"/>
      <c r="B15" s="9"/>
      <c r="C15" s="9"/>
      <c r="D15" s="10"/>
      <c r="E15" s="10">
        <f>SUBTOTAL(109,sprzet_gospodarczy[Wartość brutto])</f>
        <v>405.5</v>
      </c>
      <c r="F15" s="9"/>
      <c r="G15" s="10">
        <f>SUBTOTAL(109,sprzet_gospodarczy[Wartość VAT])</f>
        <v>75.830000000000013</v>
      </c>
      <c r="H15" s="10">
        <f>SUBTOTAL(109,sprzet_gospodarczy[Cena jednostkowa netto])</f>
        <v>264.23</v>
      </c>
      <c r="I15" s="10">
        <f>SUBTOTAL(109,sprzet_gospodarczy[Wartość netto])</f>
        <v>329.68</v>
      </c>
      <c r="J15" s="9"/>
      <c r="K15" s="9">
        <f>SUBTOTAL(103,sprzet_gospodarczy[Kolumna2])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Budowlane</vt:lpstr>
      <vt:lpstr>Narzędzia</vt:lpstr>
      <vt:lpstr>Sprzęt gospodarczy</vt:lpstr>
      <vt:lpstr>Budowlane!Obszar_wydruku</vt:lpstr>
      <vt:lpstr>Budowlane!Tytuły_wydruku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</dc:creator>
  <cp:lastModifiedBy>gz</cp:lastModifiedBy>
  <cp:lastPrinted>2023-09-28T14:57:42Z</cp:lastPrinted>
  <dcterms:created xsi:type="dcterms:W3CDTF">2023-09-21T17:46:05Z</dcterms:created>
  <dcterms:modified xsi:type="dcterms:W3CDTF">2024-02-13T08:19:12Z</dcterms:modified>
</cp:coreProperties>
</file>