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MPGN\3 Materiały\Dokumentacja postępowania\Załącznik nr 2a do SWZ - Formularz cenowy\"/>
    </mc:Choice>
  </mc:AlternateContent>
  <xr:revisionPtr revIDLastSave="0" documentId="13_ncr:1_{7D8429B7-ADFF-422C-B4C1-4A1D2F2F47CF}" xr6:coauthVersionLast="47" xr6:coauthVersionMax="47" xr10:uidLastSave="{00000000-0000-0000-0000-000000000000}"/>
  <bookViews>
    <workbookView xWindow="-120" yWindow="-120" windowWidth="38640" windowHeight="21120" firstSheet="2" activeTab="2" xr2:uid="{00000000-000D-0000-FFFF-FFFF00000000}"/>
  </bookViews>
  <sheets>
    <sheet name="DACH-BUD FAKTURY" sheetId="3" state="hidden" r:id="rId1"/>
    <sheet name="tab. przest." sheetId="5" state="hidden" r:id="rId2"/>
    <sheet name="Zamówienia publiczne" sheetId="6" r:id="rId3"/>
  </sheets>
  <calcPr calcId="191029"/>
  <pivotCaches>
    <pivotCache cacheId="2" r:id="rId4"/>
  </pivotCaches>
</workbook>
</file>

<file path=xl/calcChain.xml><?xml version="1.0" encoding="utf-8"?>
<calcChain xmlns="http://schemas.openxmlformats.org/spreadsheetml/2006/main">
  <c r="M2" i="3" l="1"/>
  <c r="M3" i="3"/>
  <c r="M4" i="3"/>
  <c r="K4" i="3" s="1"/>
  <c r="M5" i="3"/>
  <c r="K5" i="3" s="1"/>
  <c r="M6" i="3"/>
  <c r="K6" i="3" s="1"/>
  <c r="M7" i="3"/>
  <c r="M8" i="3"/>
  <c r="K8" i="3" s="1"/>
  <c r="M9" i="3"/>
  <c r="K9" i="3" s="1"/>
  <c r="M10" i="3"/>
  <c r="K10" i="3" s="1"/>
  <c r="M11" i="3"/>
  <c r="M12" i="3"/>
  <c r="K12" i="3" s="1"/>
  <c r="M13" i="3"/>
  <c r="K13" i="3" s="1"/>
  <c r="M14" i="3"/>
  <c r="K14" i="3" s="1"/>
  <c r="M15" i="3"/>
  <c r="M16" i="3"/>
  <c r="K16" i="3" s="1"/>
  <c r="M17" i="3"/>
  <c r="K17" i="3" s="1"/>
  <c r="M18" i="3"/>
  <c r="K18" i="3" s="1"/>
  <c r="M19" i="3"/>
  <c r="M20" i="3"/>
  <c r="K20" i="3" s="1"/>
  <c r="M21" i="3"/>
  <c r="K21" i="3" s="1"/>
  <c r="M22" i="3"/>
  <c r="K22" i="3" s="1"/>
  <c r="M23" i="3"/>
  <c r="M24" i="3"/>
  <c r="K24" i="3" s="1"/>
  <c r="M25" i="3"/>
  <c r="K25" i="3" s="1"/>
  <c r="M26" i="3"/>
  <c r="K26" i="3" s="1"/>
  <c r="M27" i="3"/>
  <c r="M28" i="3"/>
  <c r="K28" i="3" s="1"/>
  <c r="M29" i="3"/>
  <c r="K29" i="3" s="1"/>
  <c r="M30" i="3"/>
  <c r="K30" i="3" s="1"/>
  <c r="M31" i="3"/>
  <c r="M32" i="3"/>
  <c r="K32" i="3" s="1"/>
  <c r="M33" i="3"/>
  <c r="K33" i="3" s="1"/>
  <c r="M34" i="3"/>
  <c r="K34" i="3" s="1"/>
  <c r="M35" i="3"/>
  <c r="M36" i="3"/>
  <c r="K36" i="3" s="1"/>
  <c r="M37" i="3"/>
  <c r="K37" i="3" s="1"/>
  <c r="M38" i="3"/>
  <c r="K38" i="3" s="1"/>
  <c r="M39" i="3"/>
  <c r="M40" i="3"/>
  <c r="K40" i="3" s="1"/>
  <c r="M41" i="3"/>
  <c r="K41" i="3" s="1"/>
  <c r="M42" i="3"/>
  <c r="K42" i="3" s="1"/>
  <c r="M43" i="3"/>
  <c r="M44" i="3"/>
  <c r="K44" i="3" s="1"/>
  <c r="M45" i="3"/>
  <c r="K45" i="3" s="1"/>
  <c r="M46" i="3"/>
  <c r="K46" i="3" s="1"/>
  <c r="M47" i="3"/>
  <c r="M48" i="3"/>
  <c r="K48" i="3" s="1"/>
  <c r="M49" i="3"/>
  <c r="K49" i="3" s="1"/>
  <c r="M50" i="3"/>
  <c r="K50" i="3" s="1"/>
  <c r="M51" i="3"/>
  <c r="M52" i="3"/>
  <c r="K52" i="3" s="1"/>
  <c r="M53" i="3"/>
  <c r="K53" i="3" s="1"/>
  <c r="M54" i="3"/>
  <c r="K54" i="3" s="1"/>
  <c r="M55" i="3"/>
  <c r="M56" i="3"/>
  <c r="K56" i="3" s="1"/>
  <c r="M57" i="3"/>
  <c r="K57" i="3" s="1"/>
  <c r="M58" i="3"/>
  <c r="K58" i="3" s="1"/>
  <c r="M59" i="3"/>
  <c r="M60" i="3"/>
  <c r="K60" i="3" s="1"/>
  <c r="K2" i="3" l="1"/>
  <c r="M61" i="3"/>
  <c r="K59" i="3"/>
  <c r="L59" i="3" s="1"/>
  <c r="K55" i="3"/>
  <c r="L55" i="3" s="1"/>
  <c r="K51" i="3"/>
  <c r="L51" i="3" s="1"/>
  <c r="K47" i="3"/>
  <c r="L47" i="3" s="1"/>
  <c r="K43" i="3"/>
  <c r="L43" i="3" s="1"/>
  <c r="K39" i="3"/>
  <c r="L39" i="3" s="1"/>
  <c r="K35" i="3"/>
  <c r="L35" i="3" s="1"/>
  <c r="K31" i="3"/>
  <c r="L31" i="3" s="1"/>
  <c r="K27" i="3"/>
  <c r="L27" i="3" s="1"/>
  <c r="K23" i="3"/>
  <c r="L23" i="3" s="1"/>
  <c r="K19" i="3"/>
  <c r="L19" i="3" s="1"/>
  <c r="K15" i="3"/>
  <c r="L15" i="3" s="1"/>
  <c r="K11" i="3"/>
  <c r="L11" i="3" s="1"/>
  <c r="K7" i="3"/>
  <c r="L7" i="3" s="1"/>
  <c r="L60" i="3"/>
  <c r="L56" i="3"/>
  <c r="L52" i="3"/>
  <c r="L48" i="3"/>
  <c r="L44" i="3"/>
  <c r="L40" i="3"/>
  <c r="L36" i="3"/>
  <c r="L32" i="3"/>
  <c r="L28" i="3"/>
  <c r="L24" i="3"/>
  <c r="L20" i="3"/>
  <c r="L16" i="3"/>
  <c r="L12" i="3"/>
  <c r="L8" i="3"/>
  <c r="L2" i="3"/>
  <c r="L57" i="3"/>
  <c r="L53" i="3"/>
  <c r="L49" i="3"/>
  <c r="L45" i="3"/>
  <c r="L41" i="3"/>
  <c r="L37" i="3"/>
  <c r="L33" i="3"/>
  <c r="L29" i="3"/>
  <c r="L25" i="3"/>
  <c r="L21" i="3"/>
  <c r="L17" i="3"/>
  <c r="L13" i="3"/>
  <c r="L9" i="3"/>
  <c r="L5" i="3"/>
  <c r="L58" i="3"/>
  <c r="L54" i="3"/>
  <c r="L50" i="3"/>
  <c r="L46" i="3"/>
  <c r="L42" i="3"/>
  <c r="L38" i="3"/>
  <c r="L34" i="3"/>
  <c r="L30" i="3"/>
  <c r="L26" i="3"/>
  <c r="L22" i="3"/>
  <c r="L18" i="3"/>
  <c r="L14" i="3"/>
  <c r="L10" i="3"/>
  <c r="L6" i="3"/>
  <c r="L4" i="3"/>
  <c r="K3" i="3"/>
  <c r="L3" i="3" s="1"/>
</calcChain>
</file>

<file path=xl/sharedStrings.xml><?xml version="1.0" encoding="utf-8"?>
<sst xmlns="http://schemas.openxmlformats.org/spreadsheetml/2006/main" count="185" uniqueCount="97">
  <si>
    <t>Nazwa towaru</t>
  </si>
  <si>
    <t>Jm</t>
  </si>
  <si>
    <t>Wartość netto</t>
  </si>
  <si>
    <t>Cena brutto</t>
  </si>
  <si>
    <t>Lp.</t>
  </si>
  <si>
    <t>Data</t>
  </si>
  <si>
    <t>Nr faktury</t>
  </si>
  <si>
    <t>Ilość</t>
  </si>
  <si>
    <t>Kwota VAT</t>
  </si>
  <si>
    <t>Wartość brutto</t>
  </si>
  <si>
    <t>Podatek VAT %</t>
  </si>
  <si>
    <t>Nr pozycji</t>
  </si>
  <si>
    <t>OCYNK KOLANO 120</t>
  </si>
  <si>
    <t>OCYNK RURA 120 3m</t>
  </si>
  <si>
    <t>szt</t>
  </si>
  <si>
    <t>207/02/2023</t>
  </si>
  <si>
    <t>OCYNK KOLANO</t>
  </si>
  <si>
    <t>mb</t>
  </si>
  <si>
    <t>Rabat</t>
  </si>
  <si>
    <t>347/03/2023</t>
  </si>
  <si>
    <t>OCYNK RURA 100 3 mb</t>
  </si>
  <si>
    <t>705/05/2023</t>
  </si>
  <si>
    <t>OCYNK LEJ 125/100</t>
  </si>
  <si>
    <t>OCYNK KOLANO 100</t>
  </si>
  <si>
    <t>OCYNK OBEJMA 100</t>
  </si>
  <si>
    <t>DYBEL 160</t>
  </si>
  <si>
    <t>517/04/2023</t>
  </si>
  <si>
    <t>OCYNK KOLANO 80</t>
  </si>
  <si>
    <t>902/05/2023</t>
  </si>
  <si>
    <t>WKRĘTY FARMERSKIE GT-5 25 mm RAL OCYNK</t>
  </si>
  <si>
    <t>992/06/2023</t>
  </si>
  <si>
    <t>BLACHA PŁASKA OCYNK 0,5 1250X2000</t>
  </si>
  <si>
    <t>848/05/2023</t>
  </si>
  <si>
    <t>989/06/2023</t>
  </si>
  <si>
    <t>1145/06/2023</t>
  </si>
  <si>
    <t>OCYNK KOLANO 60</t>
  </si>
  <si>
    <t>TYTAN-CYNK RURA SPUSTOWA 60</t>
  </si>
  <si>
    <t>1350/07/2023</t>
  </si>
  <si>
    <t>BLACHA PŁASKA RAL 8017 1,25x2 BRĄZ</t>
  </si>
  <si>
    <t>WKRĘTY FARMERSKIE GT-5 25 mm RAL 8017</t>
  </si>
  <si>
    <t>868/05/2023</t>
  </si>
  <si>
    <t>1480/07/2023</t>
  </si>
  <si>
    <t>Etykiety wierszy</t>
  </si>
  <si>
    <t>Suma końcowa</t>
  </si>
  <si>
    <t>Licznik z Ilość</t>
  </si>
  <si>
    <t>Wartości</t>
  </si>
  <si>
    <t>Suma z Ilość2</t>
  </si>
  <si>
    <t>Średnia Cena brutto</t>
  </si>
  <si>
    <t>2214/09/2023</t>
  </si>
  <si>
    <t>BRYZA DYBEL UCHWYT OBEJMY DO PŁYT WARSTWOWYCH</t>
  </si>
  <si>
    <t>BRYZA GRAFITOWY DENKO LEWE 125</t>
  </si>
  <si>
    <t>BRYZA GRAFITOWY DENKO PRAWE 125</t>
  </si>
  <si>
    <t>BRYZA GRAFITOWY HAK PCV 125</t>
  </si>
  <si>
    <t>BRYZA GRAFITOWY KOLANO 90</t>
  </si>
  <si>
    <t>BRYZA GRAFITOWY LEJ SPUSTOWY 125/90</t>
  </si>
  <si>
    <t>BRYZA GRAFITOWY OBEJMA 90</t>
  </si>
  <si>
    <t>BRYZA GRAFITOWY RURA 90 1mb</t>
  </si>
  <si>
    <t>BRYZA GRAFITOWY RYNNA 125 1mb</t>
  </si>
  <si>
    <t>BRYZA GRAFITOWY ZŁĄCZKA RURY 90</t>
  </si>
  <si>
    <t>2281/10/2023</t>
  </si>
  <si>
    <t>2208/09/2023</t>
  </si>
  <si>
    <t>BLACHA TRAPEZ T-18 BRĄZ 8017 MAT II gat. 3m</t>
  </si>
  <si>
    <t>WKRĘTY FARMERSKIE 4,8X35 ral 8017</t>
  </si>
  <si>
    <t>ark</t>
  </si>
  <si>
    <t>2273/10/2023</t>
  </si>
  <si>
    <t>Suma</t>
  </si>
  <si>
    <t xml:space="preserve">BLACHA PŁASKA 1,25x2 </t>
  </si>
  <si>
    <t>BLACHA TRAPEZ T-18 MAT</t>
  </si>
  <si>
    <t>DENKO LEWE 125</t>
  </si>
  <si>
    <t>DENKO PRAWE 125</t>
  </si>
  <si>
    <t>LEJ SPUSTOWY 125/90</t>
  </si>
  <si>
    <t>RYNNA 125 1mb</t>
  </si>
  <si>
    <t>ZŁĄCZKA RURY 90</t>
  </si>
  <si>
    <t>OCYNK RURA SPUSTOWA 100 3m</t>
  </si>
  <si>
    <t>OCYNK RURA SPUSTOWA 100 2m</t>
  </si>
  <si>
    <t>OCYNK RURA SPUSTOWA 100 1m</t>
  </si>
  <si>
    <t>OCYNK RURA SPUSTOWA 120 3m</t>
  </si>
  <si>
    <t>OCYNK RURA SPUSTOWA 120 2m</t>
  </si>
  <si>
    <t>OCYNK RURA SPUSTOWA 120 1m</t>
  </si>
  <si>
    <t>OCYNK KOLANO DO RURY SPUSTOWEJ</t>
  </si>
  <si>
    <t>OCYNK KOLANO DO RURY SPUSTOWEJ 100</t>
  </si>
  <si>
    <t>UCHWYT DO RURY SPUSTOWEJ 160</t>
  </si>
  <si>
    <t>OCYNK KOLANO DO RURY SPUSTOWEJ 120</t>
  </si>
  <si>
    <t>OCYNK KOLANO DO RURY SPUSTOWEJ 60</t>
  </si>
  <si>
    <t>OCYNK KOLANO DO RURY SPUSTOWEJ 80</t>
  </si>
  <si>
    <t>OCYNK LEJ DO RURY SPUSTOWEJ 125/100</t>
  </si>
  <si>
    <t>OCYNK OBEJMA DO RURY SPUSTOWEJ 100</t>
  </si>
  <si>
    <t>RURA SPUSTOWA 90 1mb</t>
  </si>
  <si>
    <t>KOLANO SPUSTOWE 90</t>
  </si>
  <si>
    <t>UCHWYT OBEJMY DO PŁYT WARSTWOWYCH</t>
  </si>
  <si>
    <t>HAK PCV DO RYNNY 125</t>
  </si>
  <si>
    <t>OBEJMA DO RURY SPUSTOWEJ 90</t>
  </si>
  <si>
    <t>VAT
 [%]</t>
  </si>
  <si>
    <t>Wartość 
brutto</t>
  </si>
  <si>
    <t>Cena 
brutto</t>
  </si>
  <si>
    <t>Cena 
netto</t>
  </si>
  <si>
    <t>Wartość 
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</si>
</sst>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\-??\ _z_ł_-;_-@_-"/>
    <numFmt numFmtId="165" formatCode="#,##0.00&quot; &quot;[$zł-415];[Red]&quot;-&quot;#,##0.00&quot; &quot;[$zł-415]"/>
    <numFmt numFmtId="166" formatCode="yyyy\-mm\-dd;@"/>
    <numFmt numFmtId="167" formatCode="&quot; &quot;#,##0.00&quot;    &quot;;&quot;-&quot;#,##0.00&quot;    &quot;;&quot; -&quot;00&quot;    &quot;;&quot; &quot;@&quot; &quot;"/>
    <numFmt numFmtId="168" formatCode="0.000"/>
  </numFmts>
  <fonts count="9" x14ac:knownFonts="1">
    <font>
      <sz val="10"/>
      <name val="Arial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1">
    <xf numFmtId="0" fontId="0" fillId="0" borderId="0"/>
    <xf numFmtId="0" fontId="2" fillId="0" borderId="1"/>
    <xf numFmtId="164" fontId="3" fillId="0" borderId="1" applyBorder="0" applyProtection="0"/>
    <xf numFmtId="0" fontId="4" fillId="0" borderId="1" applyNumberFormat="0" applyBorder="0" applyProtection="0">
      <alignment horizontal="center"/>
    </xf>
    <xf numFmtId="0" fontId="4" fillId="0" borderId="1" applyNumberFormat="0" applyBorder="0" applyProtection="0">
      <alignment horizontal="center" textRotation="90"/>
    </xf>
    <xf numFmtId="0" fontId="1" fillId="0" borderId="1" applyBorder="0" applyProtection="0">
      <alignment horizontal="left"/>
    </xf>
    <xf numFmtId="0" fontId="1" fillId="0" borderId="1" applyBorder="0" applyProtection="0"/>
    <xf numFmtId="0" fontId="1" fillId="0" borderId="1"/>
    <xf numFmtId="0" fontId="3" fillId="0" borderId="1"/>
    <xf numFmtId="0" fontId="1" fillId="0" borderId="1"/>
    <xf numFmtId="0" fontId="1" fillId="0" borderId="1"/>
    <xf numFmtId="0" fontId="1" fillId="0" borderId="1" applyBorder="0" applyProtection="0"/>
    <xf numFmtId="9" fontId="3" fillId="0" borderId="1" applyBorder="0" applyProtection="0"/>
    <xf numFmtId="0" fontId="5" fillId="0" borderId="1" applyNumberFormat="0" applyBorder="0" applyProtection="0"/>
    <xf numFmtId="165" fontId="5" fillId="0" borderId="1" applyBorder="0" applyProtection="0"/>
    <xf numFmtId="0" fontId="6" fillId="0" borderId="1" applyBorder="0" applyProtection="0">
      <alignment horizontal="left"/>
    </xf>
    <xf numFmtId="0" fontId="1" fillId="0" borderId="1" applyBorder="0" applyProtection="0"/>
    <xf numFmtId="0" fontId="6" fillId="0" borderId="1" applyBorder="0" applyProtection="0"/>
    <xf numFmtId="167" fontId="2" fillId="0" borderId="1" applyFont="0" applyFill="0" applyBorder="0" applyAlignment="0" applyProtection="0"/>
    <xf numFmtId="0" fontId="7" fillId="0" borderId="1"/>
    <xf numFmtId="0" fontId="8" fillId="0" borderId="1"/>
  </cellStyleXfs>
  <cellXfs count="30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1" xfId="0" applyBorder="1"/>
    <xf numFmtId="2" fontId="0" fillId="0" borderId="1" xfId="0" applyNumberFormat="1" applyBorder="1"/>
    <xf numFmtId="166" fontId="0" fillId="0" borderId="0" xfId="0" applyNumberFormat="1"/>
    <xf numFmtId="166" fontId="0" fillId="0" borderId="1" xfId="0" applyNumberFormat="1" applyBorder="1"/>
    <xf numFmtId="168" fontId="0" fillId="0" borderId="0" xfId="0" applyNumberFormat="1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8" fontId="0" fillId="0" borderId="1" xfId="0" applyNumberFormat="1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 applyAlignment="1">
      <alignment wrapText="1"/>
    </xf>
    <xf numFmtId="0" fontId="6" fillId="0" borderId="0" xfId="0" applyFont="1"/>
    <xf numFmtId="0" fontId="0" fillId="0" borderId="6" xfId="0" applyBorder="1"/>
    <xf numFmtId="0" fontId="0" fillId="0" borderId="2" xfId="0" applyBorder="1"/>
    <xf numFmtId="2" fontId="0" fillId="0" borderId="2" xfId="0" applyNumberFormat="1" applyBorder="1"/>
    <xf numFmtId="2" fontId="0" fillId="0" borderId="7" xfId="0" applyNumberFormat="1" applyBorder="1"/>
    <xf numFmtId="0" fontId="0" fillId="0" borderId="8" xfId="0" applyBorder="1"/>
    <xf numFmtId="0" fontId="0" fillId="0" borderId="9" xfId="0" applyBorder="1"/>
    <xf numFmtId="2" fontId="0" fillId="0" borderId="9" xfId="0" applyNumberFormat="1" applyBorder="1"/>
    <xf numFmtId="2" fontId="0" fillId="0" borderId="10" xfId="0" applyNumberFormat="1" applyBorder="1"/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0" fillId="0" borderId="2" xfId="0" applyNumberFormat="1" applyBorder="1" applyAlignment="1">
      <alignment horizontal="center"/>
    </xf>
  </cellXfs>
  <cellStyles count="21">
    <cellStyle name="Dziesiętny 2" xfId="2" xr:uid="{00000000-0005-0000-0000-000000000000}"/>
    <cellStyle name="Dziesiętny 3" xfId="18" xr:uid="{00000000-0005-0000-0000-000001000000}"/>
    <cellStyle name="Heading" xfId="3" xr:uid="{00000000-0005-0000-0000-000002000000}"/>
    <cellStyle name="Heading1" xfId="4" xr:uid="{00000000-0005-0000-0000-000003000000}"/>
    <cellStyle name="Kategoria tabeli przestawnej" xfId="5" xr:uid="{00000000-0005-0000-0000-000004000000}"/>
    <cellStyle name="Narożnik tabeli przestawnej" xfId="6" xr:uid="{00000000-0005-0000-0000-000005000000}"/>
    <cellStyle name="Normalny" xfId="0" builtinId="0"/>
    <cellStyle name="Normalny 2" xfId="7" xr:uid="{00000000-0005-0000-0000-000007000000}"/>
    <cellStyle name="Normalny 3" xfId="8" xr:uid="{00000000-0005-0000-0000-000008000000}"/>
    <cellStyle name="Normalny 4" xfId="9" xr:uid="{00000000-0005-0000-0000-000009000000}"/>
    <cellStyle name="Normalny 5" xfId="1" xr:uid="{00000000-0005-0000-0000-00000A000000}"/>
    <cellStyle name="Normalny 6" xfId="10" xr:uid="{00000000-0005-0000-0000-00000B000000}"/>
    <cellStyle name="Normalny 7" xfId="19" xr:uid="{00000000-0005-0000-0000-00000C000000}"/>
    <cellStyle name="Normalny 8" xfId="20" xr:uid="{00000000-0005-0000-0000-00000D000000}"/>
    <cellStyle name="Pole tabeli przestawnej" xfId="11" xr:uid="{00000000-0005-0000-0000-00000E000000}"/>
    <cellStyle name="Procentowy 2" xfId="12" xr:uid="{00000000-0005-0000-0000-00000F000000}"/>
    <cellStyle name="Result" xfId="13" xr:uid="{00000000-0005-0000-0000-000010000000}"/>
    <cellStyle name="Result2" xfId="14" xr:uid="{00000000-0005-0000-0000-000011000000}"/>
    <cellStyle name="Tytuł tabeli przestawnej" xfId="15" xr:uid="{00000000-0005-0000-0000-000012000000}"/>
    <cellStyle name="Wartość tabeli przestawnej" xfId="16" xr:uid="{00000000-0005-0000-0000-000013000000}"/>
    <cellStyle name="Wynik tabeli przestawnej" xfId="17" xr:uid="{00000000-0005-0000-0000-000014000000}"/>
  </cellStyles>
  <dxfs count="31">
    <dxf>
      <numFmt numFmtId="2" formatCode="0.0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numFmt numFmtId="2" formatCode="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numFmt numFmtId="2" formatCode="0.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0" formatCode="General"/>
    </dxf>
    <dxf>
      <numFmt numFmtId="0" formatCode="General"/>
    </dxf>
    <dxf>
      <numFmt numFmtId="168" formatCode="0.000"/>
    </dxf>
    <dxf>
      <alignment horizontal="general" textRotation="0" wrapText="1" indent="0" justifyLastLine="0" shrinkToFit="0" readingOrder="0"/>
    </dxf>
    <dxf>
      <numFmt numFmtId="0" formatCode="General"/>
      <alignment horizontal="general" textRotation="0" wrapText="1" indent="0" justifyLastLine="0" shrinkToFit="0" readingOrder="0"/>
    </dxf>
    <dxf>
      <numFmt numFmtId="166" formatCode="yyyy\-mm\-d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vertical="top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icja Sinicka" refreshedDate="45205.468751967594" createdVersion="3" refreshedVersion="5" minRefreshableVersion="3" recordCount="59" xr:uid="{00000000-000A-0000-FFFF-FFFF00000000}">
  <cacheSource type="worksheet">
    <worksheetSource name="Tabela2"/>
  </cacheSource>
  <cacheFields count="13">
    <cacheField name="Lp." numFmtId="0">
      <sharedItems containsSemiMixedTypes="0" containsString="0" containsNumber="1" containsInteger="1" minValue="1" maxValue="59"/>
    </cacheField>
    <cacheField name="Data" numFmtId="166">
      <sharedItems containsNonDate="0" containsDate="1" containsString="0" containsBlank="1" minDate="2023-02-23T00:00:00" maxDate="2023-10-03T00:00:00"/>
    </cacheField>
    <cacheField name="Nr faktury" numFmtId="0">
      <sharedItems containsBlank="1"/>
    </cacheField>
    <cacheField name="Nr pozycji" numFmtId="0">
      <sharedItems containsString="0" containsBlank="1" containsNumber="1" containsInteger="1" minValue="1" maxValue="10"/>
    </cacheField>
    <cacheField name="Nazwa towaru" numFmtId="0">
      <sharedItems containsBlank="1" count="28">
        <s v="OCYNK KOLANO 120"/>
        <s v="OCYNK RURA 120 3m"/>
        <s v="OCYNK KOLANO"/>
        <s v="OCYNK RURA 100 3 mb"/>
        <s v="OCYNK LEJ 125/100"/>
        <s v="OCYNK KOLANO 100"/>
        <s v="OCYNK OBEJMA 100"/>
        <s v="DYBEL 160"/>
        <s v="OCYNK KOLANO 80"/>
        <s v="WKRĘTY FARMERSKIE GT-5 25 mm RAL OCYNK"/>
        <s v="BLACHA PŁASKA OCYNK 0,5 1250X2000"/>
        <s v="OCYNK KOLANO 60"/>
        <s v="TYTAN-CYNK RURA SPUSTOWA 60"/>
        <s v="BLACHA PŁASKA RAL 8017 1,25x2 BRĄZ"/>
        <s v="WKRĘTY FARMERSKIE GT-5 25 mm RAL 8017"/>
        <s v="BRYZA DYBEL UCHWYT OBEJMY DO PŁYT WARSTWOWYCH"/>
        <s v="BRYZA GRAFITOWY DENKO LEWE 125"/>
        <s v="BRYZA GRAFITOWY DENKO PRAWE 125"/>
        <s v="BRYZA GRAFITOWY HAK PCV 125"/>
        <s v="BRYZA GRAFITOWY KOLANO 90"/>
        <s v="BRYZA GRAFITOWY LEJ SPUSTOWY 125/90"/>
        <s v="BRYZA GRAFITOWY OBEJMA 90"/>
        <s v="BRYZA GRAFITOWY RURA 90 1mb"/>
        <s v="BRYZA GRAFITOWY RYNNA 125 1mb"/>
        <s v="BRYZA GRAFITOWY ZŁĄCZKA RURY 90"/>
        <s v="BLACHA TRAPEZ T-18 BRĄZ 8017 MAT II gat. 3m"/>
        <s v="WKRĘTY FARMERSKIE 4,8X35 ral 8017"/>
        <m/>
      </sharedItems>
    </cacheField>
    <cacheField name="Ilość" numFmtId="168">
      <sharedItems containsString="0" containsBlank="1" containsNumber="1" minValue="0.35" maxValue="750"/>
    </cacheField>
    <cacheField name="Jm" numFmtId="0">
      <sharedItems containsBlank="1"/>
    </cacheField>
    <cacheField name="Rabat" numFmtId="2">
      <sharedItems containsSemiMixedTypes="0" containsString="0" containsNumber="1" containsInteger="1" minValue="0" maxValue="20"/>
    </cacheField>
    <cacheField name="Cena brutto" numFmtId="2">
      <sharedItems containsString="0" containsBlank="1" containsNumber="1" minValue="0.25" maxValue="180"/>
    </cacheField>
    <cacheField name="Podatek VAT %" numFmtId="0">
      <sharedItems containsSemiMixedTypes="0" containsString="0" containsNumber="1" containsInteger="1" minValue="23" maxValue="23"/>
    </cacheField>
    <cacheField name="Wartość netto" numFmtId="2">
      <sharedItems containsSemiMixedTypes="0" containsString="0" containsNumber="1" minValue="0" maxValue="858.53658536585363"/>
    </cacheField>
    <cacheField name="Kwota VAT" numFmtId="2">
      <sharedItems containsSemiMixedTypes="0" containsString="0" containsNumber="1" minValue="0" maxValue="197.46341463414637"/>
    </cacheField>
    <cacheField name="Wartość brutto" numFmtId="2">
      <sharedItems containsSemiMixedTypes="0" containsString="0" containsNumber="1" minValue="0" maxValue="10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">
  <r>
    <n v="1"/>
    <d v="2023-02-23T00:00:00"/>
    <s v="207/02/2023"/>
    <n v="1"/>
    <x v="0"/>
    <n v="3"/>
    <s v="szt"/>
    <n v="10"/>
    <n v="19.82"/>
    <n v="23"/>
    <n v="48.341463414634148"/>
    <n v="11.118536585365852"/>
    <n v="59.46"/>
  </r>
  <r>
    <n v="2"/>
    <d v="2023-02-23T00:00:00"/>
    <s v="207/02/2023"/>
    <n v="2"/>
    <x v="1"/>
    <n v="6"/>
    <s v="mb"/>
    <n v="10"/>
    <n v="33.770000000000003"/>
    <n v="23"/>
    <n v="164.73170731707319"/>
    <n v="37.888292682926817"/>
    <n v="202.62"/>
  </r>
  <r>
    <n v="3"/>
    <d v="2023-02-23T00:00:00"/>
    <s v="207/02/2023"/>
    <n v="3"/>
    <x v="2"/>
    <n v="1"/>
    <s v="szt"/>
    <n v="10"/>
    <n v="19"/>
    <n v="23"/>
    <n v="15.447154471544716"/>
    <n v="3.5528455284552845"/>
    <n v="19"/>
  </r>
  <r>
    <n v="4"/>
    <d v="2023-03-20T00:00:00"/>
    <s v="347/03/2023"/>
    <n v="1"/>
    <x v="3"/>
    <n v="3"/>
    <s v="mb"/>
    <n v="10"/>
    <n v="30.45"/>
    <n v="23"/>
    <n v="74.268292682926827"/>
    <n v="17.081707317073167"/>
    <n v="91.35"/>
  </r>
  <r>
    <n v="5"/>
    <d v="2023-05-04T00:00:00"/>
    <s v="705/05/2023"/>
    <n v="1"/>
    <x v="4"/>
    <n v="1"/>
    <s v="szt"/>
    <n v="10"/>
    <n v="18.59"/>
    <n v="23"/>
    <n v="15.113821138211382"/>
    <n v="3.4761788617886182"/>
    <n v="18.59"/>
  </r>
  <r>
    <n v="6"/>
    <d v="2023-05-04T00:00:00"/>
    <s v="705/05/2023"/>
    <n v="2"/>
    <x v="3"/>
    <n v="3"/>
    <s v="mb"/>
    <n v="10"/>
    <n v="30.45"/>
    <n v="23"/>
    <n v="74.268292682926827"/>
    <n v="17.081707317073167"/>
    <n v="91.35"/>
  </r>
  <r>
    <n v="7"/>
    <d v="2023-05-04T00:00:00"/>
    <s v="705/05/2023"/>
    <n v="3"/>
    <x v="5"/>
    <n v="1"/>
    <s v="szt"/>
    <n v="10"/>
    <n v="13.82"/>
    <n v="23"/>
    <n v="11.235772357723578"/>
    <n v="2.5842276422764225"/>
    <n v="13.82"/>
  </r>
  <r>
    <n v="8"/>
    <d v="2023-05-04T00:00:00"/>
    <s v="705/05/2023"/>
    <n v="4"/>
    <x v="6"/>
    <n v="1"/>
    <s v="szt"/>
    <n v="10"/>
    <n v="12.18"/>
    <n v="23"/>
    <n v="9.9024390243902438"/>
    <n v="2.2775609756097559"/>
    <n v="12.18"/>
  </r>
  <r>
    <n v="9"/>
    <d v="2023-05-04T00:00:00"/>
    <s v="705/05/2023"/>
    <n v="5"/>
    <x v="7"/>
    <n v="1"/>
    <s v="szt"/>
    <n v="10"/>
    <n v="7.23"/>
    <n v="23"/>
    <n v="5.8780487804878057"/>
    <n v="1.3519512195121948"/>
    <n v="7.23"/>
  </r>
  <r>
    <n v="10"/>
    <d v="2023-04-11T00:00:00"/>
    <s v="517/04/2023"/>
    <n v="1"/>
    <x v="8"/>
    <n v="2"/>
    <s v="szt"/>
    <n v="10"/>
    <n v="12.5"/>
    <n v="23"/>
    <n v="20.325203252032519"/>
    <n v="4.6747967479674806"/>
    <n v="25"/>
  </r>
  <r>
    <n v="11"/>
    <d v="2023-05-23T00:00:00"/>
    <s v="902/05/2023"/>
    <n v="1"/>
    <x v="9"/>
    <n v="750"/>
    <s v="szt"/>
    <n v="0"/>
    <n v="0.4"/>
    <n v="23"/>
    <n v="243.90243902439025"/>
    <n v="56.097560975609753"/>
    <n v="300"/>
  </r>
  <r>
    <n v="12"/>
    <d v="2023-06-01T00:00:00"/>
    <s v="992/06/2023"/>
    <n v="1"/>
    <x v="10"/>
    <n v="0.35"/>
    <s v="szt"/>
    <n v="0"/>
    <n v="140"/>
    <n v="23"/>
    <n v="39.837398373983739"/>
    <n v="9.1626016260162615"/>
    <n v="49"/>
  </r>
  <r>
    <n v="13"/>
    <d v="2023-05-22T00:00:00"/>
    <s v="848/05/2023"/>
    <n v="1"/>
    <x v="9"/>
    <n v="250"/>
    <s v="szt"/>
    <n v="0"/>
    <n v="0.4"/>
    <n v="23"/>
    <n v="81.300813008130078"/>
    <n v="18.699186991869922"/>
    <n v="100"/>
  </r>
  <r>
    <n v="14"/>
    <d v="2023-06-01T00:00:00"/>
    <s v="989/06/2023"/>
    <n v="1"/>
    <x v="9"/>
    <n v="750"/>
    <s v="szt"/>
    <n v="0"/>
    <n v="0.4"/>
    <n v="23"/>
    <n v="243.90243902439025"/>
    <n v="56.097560975609753"/>
    <n v="300"/>
  </r>
  <r>
    <n v="15"/>
    <d v="2023-06-21T00:00:00"/>
    <s v="1145/06/2023"/>
    <n v="1"/>
    <x v="11"/>
    <n v="2"/>
    <s v="szt"/>
    <n v="15"/>
    <n v="18.82"/>
    <n v="23"/>
    <n v="30.601626016260163"/>
    <n v="7.038373983739838"/>
    <n v="37.64"/>
  </r>
  <r>
    <n v="16"/>
    <d v="2023-06-21T00:00:00"/>
    <s v="1145/06/2023"/>
    <n v="2"/>
    <x v="12"/>
    <n v="2"/>
    <s v="mb"/>
    <n v="15"/>
    <n v="30.32"/>
    <n v="23"/>
    <n v="49.300813008130085"/>
    <n v="11.339186991869916"/>
    <n v="60.64"/>
  </r>
  <r>
    <n v="17"/>
    <d v="2023-07-07T00:00:00"/>
    <s v="1350/07/2023"/>
    <n v="1"/>
    <x v="13"/>
    <n v="1"/>
    <s v="szt"/>
    <n v="0"/>
    <n v="180"/>
    <n v="23"/>
    <n v="146.34146341463415"/>
    <n v="33.658536585365852"/>
    <n v="180"/>
  </r>
  <r>
    <n v="18"/>
    <d v="2023-07-07T00:00:00"/>
    <s v="1350/07/2023"/>
    <n v="2"/>
    <x v="14"/>
    <n v="250"/>
    <s v="szt"/>
    <n v="0"/>
    <n v="0.28000000000000003"/>
    <n v="23"/>
    <n v="56.91056910569106"/>
    <n v="13.08943089430894"/>
    <n v="70"/>
  </r>
  <r>
    <n v="19"/>
    <d v="2023-05-24T00:00:00"/>
    <s v="868/05/2023"/>
    <n v="1"/>
    <x v="9"/>
    <n v="250"/>
    <s v="szt"/>
    <n v="0"/>
    <n v="0.4"/>
    <n v="23"/>
    <n v="81.300813008130078"/>
    <n v="18.699186991869922"/>
    <n v="100"/>
  </r>
  <r>
    <n v="20"/>
    <d v="2023-07-24T00:00:00"/>
    <s v="1480/07/2023"/>
    <n v="1"/>
    <x v="10"/>
    <n v="1.5"/>
    <s v="szt"/>
    <n v="0"/>
    <n v="120"/>
    <n v="23"/>
    <n v="146.34146341463415"/>
    <n v="33.658536585365852"/>
    <n v="180"/>
  </r>
  <r>
    <n v="21"/>
    <d v="2023-09-28T00:00:00"/>
    <s v="2214/09/2023"/>
    <n v="1"/>
    <x v="15"/>
    <n v="2"/>
    <s v="szt"/>
    <n v="20"/>
    <n v="10.91"/>
    <n v="23"/>
    <n v="17.739837398373986"/>
    <n v="4.0801626016260144"/>
    <n v="21.82"/>
  </r>
  <r>
    <n v="22"/>
    <d v="2023-09-28T00:00:00"/>
    <s v="2214/09/2023"/>
    <n v="2"/>
    <x v="16"/>
    <n v="1"/>
    <s v="szt"/>
    <n v="20"/>
    <n v="9.77"/>
    <n v="23"/>
    <n v="7.9430894308943083"/>
    <n v="1.8269105691056913"/>
    <n v="9.77"/>
  </r>
  <r>
    <n v="23"/>
    <d v="2023-09-28T00:00:00"/>
    <s v="2214/09/2023"/>
    <n v="3"/>
    <x v="17"/>
    <n v="1"/>
    <s v="szt"/>
    <n v="20"/>
    <n v="9.77"/>
    <n v="23"/>
    <n v="7.9430894308943083"/>
    <n v="1.8269105691056913"/>
    <n v="9.77"/>
  </r>
  <r>
    <n v="24"/>
    <d v="2023-09-28T00:00:00"/>
    <s v="2214/09/2023"/>
    <n v="4"/>
    <x v="18"/>
    <n v="6"/>
    <s v="szt"/>
    <n v="20"/>
    <n v="8.16"/>
    <n v="23"/>
    <n v="39.804878048780488"/>
    <n v="9.1551219512195132"/>
    <n v="48.96"/>
  </r>
  <r>
    <n v="25"/>
    <d v="2023-09-28T00:00:00"/>
    <s v="2214/09/2023"/>
    <n v="5"/>
    <x v="19"/>
    <n v="1"/>
    <s v="szt"/>
    <n v="20"/>
    <n v="18.18"/>
    <n v="23"/>
    <n v="14.780487804878049"/>
    <n v="3.3995121951219502"/>
    <n v="18.18"/>
  </r>
  <r>
    <n v="26"/>
    <d v="2023-09-28T00:00:00"/>
    <s v="2214/09/2023"/>
    <n v="6"/>
    <x v="20"/>
    <n v="1"/>
    <s v="szt"/>
    <n v="20"/>
    <n v="24.78"/>
    <n v="23"/>
    <n v="20.146341463414636"/>
    <n v="4.6336585365853651"/>
    <n v="24.78"/>
  </r>
  <r>
    <n v="27"/>
    <d v="2023-09-28T00:00:00"/>
    <s v="2214/09/2023"/>
    <n v="7"/>
    <x v="21"/>
    <n v="2"/>
    <s v="szt"/>
    <n v="20"/>
    <n v="8.0500000000000007"/>
    <n v="23"/>
    <n v="13.089430894308945"/>
    <n v="3.0105691056910562"/>
    <n v="16.100000000000001"/>
  </r>
  <r>
    <n v="28"/>
    <d v="2023-09-28T00:00:00"/>
    <s v="2214/09/2023"/>
    <n v="8"/>
    <x v="22"/>
    <n v="4"/>
    <s v="mb"/>
    <n v="20"/>
    <n v="19.73"/>
    <n v="23"/>
    <n v="64.162601626016269"/>
    <n v="14.757398373983733"/>
    <n v="78.92"/>
  </r>
  <r>
    <n v="29"/>
    <d v="2023-09-28T00:00:00"/>
    <s v="2214/09/2023"/>
    <n v="9"/>
    <x v="23"/>
    <n v="4"/>
    <s v="mb"/>
    <n v="20"/>
    <n v="16.47"/>
    <n v="23"/>
    <n v="53.560975609756092"/>
    <n v="12.319024390243904"/>
    <n v="65.88"/>
  </r>
  <r>
    <n v="30"/>
    <d v="2023-09-28T00:00:00"/>
    <s v="2214/09/2023"/>
    <n v="10"/>
    <x v="24"/>
    <n v="1"/>
    <s v="szt"/>
    <n v="20"/>
    <n v="14.76"/>
    <n v="23"/>
    <n v="12"/>
    <n v="2.76"/>
    <n v="14.76"/>
  </r>
  <r>
    <n v="31"/>
    <d v="2023-10-02T00:00:00"/>
    <s v="2281/10/2023"/>
    <n v="1"/>
    <x v="10"/>
    <n v="3"/>
    <s v="szt"/>
    <n v="0"/>
    <n v="120"/>
    <n v="23"/>
    <n v="292.6829268292683"/>
    <n v="67.317073170731703"/>
    <n v="360"/>
  </r>
  <r>
    <n v="32"/>
    <d v="2023-09-27T00:00:00"/>
    <s v="2208/09/2023"/>
    <n v="1"/>
    <x v="25"/>
    <n v="8"/>
    <s v="ark"/>
    <n v="0"/>
    <n v="132"/>
    <n v="23"/>
    <n v="858.53658536585363"/>
    <n v="197.46341463414637"/>
    <n v="1056"/>
  </r>
  <r>
    <n v="33"/>
    <d v="2023-09-27T00:00:00"/>
    <s v="2208/09/2023"/>
    <n v="2"/>
    <x v="26"/>
    <n v="250"/>
    <s v="szt"/>
    <n v="0"/>
    <n v="0.25"/>
    <n v="23"/>
    <n v="50.8130081300813"/>
    <n v="11.6869918699187"/>
    <n v="62.5"/>
  </r>
  <r>
    <n v="34"/>
    <d v="2023-10-02T00:00:00"/>
    <s v="2273/10/2023"/>
    <n v="1"/>
    <x v="10"/>
    <n v="2.7"/>
    <s v="szt"/>
    <n v="0"/>
    <n v="120"/>
    <n v="23"/>
    <n v="263.41463414634148"/>
    <n v="60.585365853658516"/>
    <n v="324"/>
  </r>
  <r>
    <n v="35"/>
    <m/>
    <m/>
    <m/>
    <x v="27"/>
    <m/>
    <m/>
    <n v="10"/>
    <m/>
    <n v="23"/>
    <n v="0"/>
    <n v="0"/>
    <n v="0"/>
  </r>
  <r>
    <n v="36"/>
    <m/>
    <m/>
    <m/>
    <x v="27"/>
    <m/>
    <m/>
    <n v="10"/>
    <m/>
    <n v="23"/>
    <n v="0"/>
    <n v="0"/>
    <n v="0"/>
  </r>
  <r>
    <n v="37"/>
    <m/>
    <m/>
    <m/>
    <x v="27"/>
    <m/>
    <m/>
    <n v="10"/>
    <m/>
    <n v="23"/>
    <n v="0"/>
    <n v="0"/>
    <n v="0"/>
  </r>
  <r>
    <n v="38"/>
    <m/>
    <m/>
    <m/>
    <x v="27"/>
    <m/>
    <m/>
    <n v="10"/>
    <m/>
    <n v="23"/>
    <n v="0"/>
    <n v="0"/>
    <n v="0"/>
  </r>
  <r>
    <n v="39"/>
    <m/>
    <m/>
    <m/>
    <x v="27"/>
    <m/>
    <m/>
    <n v="10"/>
    <m/>
    <n v="23"/>
    <n v="0"/>
    <n v="0"/>
    <n v="0"/>
  </r>
  <r>
    <n v="40"/>
    <m/>
    <m/>
    <m/>
    <x v="27"/>
    <m/>
    <m/>
    <n v="10"/>
    <m/>
    <n v="23"/>
    <n v="0"/>
    <n v="0"/>
    <n v="0"/>
  </r>
  <r>
    <n v="41"/>
    <m/>
    <m/>
    <m/>
    <x v="27"/>
    <m/>
    <m/>
    <n v="10"/>
    <m/>
    <n v="23"/>
    <n v="0"/>
    <n v="0"/>
    <n v="0"/>
  </r>
  <r>
    <n v="42"/>
    <m/>
    <m/>
    <m/>
    <x v="27"/>
    <m/>
    <m/>
    <n v="10"/>
    <m/>
    <n v="23"/>
    <n v="0"/>
    <n v="0"/>
    <n v="0"/>
  </r>
  <r>
    <n v="43"/>
    <m/>
    <m/>
    <m/>
    <x v="27"/>
    <m/>
    <m/>
    <n v="10"/>
    <m/>
    <n v="23"/>
    <n v="0"/>
    <n v="0"/>
    <n v="0"/>
  </r>
  <r>
    <n v="44"/>
    <m/>
    <m/>
    <m/>
    <x v="27"/>
    <m/>
    <m/>
    <n v="10"/>
    <m/>
    <n v="23"/>
    <n v="0"/>
    <n v="0"/>
    <n v="0"/>
  </r>
  <r>
    <n v="45"/>
    <m/>
    <m/>
    <m/>
    <x v="27"/>
    <m/>
    <m/>
    <n v="10"/>
    <m/>
    <n v="23"/>
    <n v="0"/>
    <n v="0"/>
    <n v="0"/>
  </r>
  <r>
    <n v="46"/>
    <m/>
    <m/>
    <m/>
    <x v="27"/>
    <m/>
    <m/>
    <n v="10"/>
    <m/>
    <n v="23"/>
    <n v="0"/>
    <n v="0"/>
    <n v="0"/>
  </r>
  <r>
    <n v="47"/>
    <m/>
    <m/>
    <m/>
    <x v="27"/>
    <m/>
    <m/>
    <n v="10"/>
    <m/>
    <n v="23"/>
    <n v="0"/>
    <n v="0"/>
    <n v="0"/>
  </r>
  <r>
    <n v="48"/>
    <m/>
    <m/>
    <m/>
    <x v="27"/>
    <m/>
    <m/>
    <n v="10"/>
    <m/>
    <n v="23"/>
    <n v="0"/>
    <n v="0"/>
    <n v="0"/>
  </r>
  <r>
    <n v="49"/>
    <m/>
    <m/>
    <m/>
    <x v="27"/>
    <m/>
    <m/>
    <n v="10"/>
    <m/>
    <n v="23"/>
    <n v="0"/>
    <n v="0"/>
    <n v="0"/>
  </r>
  <r>
    <n v="50"/>
    <m/>
    <m/>
    <m/>
    <x v="27"/>
    <m/>
    <m/>
    <n v="10"/>
    <m/>
    <n v="23"/>
    <n v="0"/>
    <n v="0"/>
    <n v="0"/>
  </r>
  <r>
    <n v="51"/>
    <m/>
    <m/>
    <m/>
    <x v="27"/>
    <m/>
    <m/>
    <n v="10"/>
    <m/>
    <n v="23"/>
    <n v="0"/>
    <n v="0"/>
    <n v="0"/>
  </r>
  <r>
    <n v="52"/>
    <m/>
    <m/>
    <m/>
    <x v="27"/>
    <m/>
    <m/>
    <n v="10"/>
    <m/>
    <n v="23"/>
    <n v="0"/>
    <n v="0"/>
    <n v="0"/>
  </r>
  <r>
    <n v="53"/>
    <m/>
    <m/>
    <m/>
    <x v="27"/>
    <m/>
    <m/>
    <n v="10"/>
    <m/>
    <n v="23"/>
    <n v="0"/>
    <n v="0"/>
    <n v="0"/>
  </r>
  <r>
    <n v="54"/>
    <m/>
    <m/>
    <m/>
    <x v="27"/>
    <m/>
    <m/>
    <n v="10"/>
    <m/>
    <n v="23"/>
    <n v="0"/>
    <n v="0"/>
    <n v="0"/>
  </r>
  <r>
    <n v="55"/>
    <m/>
    <m/>
    <m/>
    <x v="27"/>
    <m/>
    <m/>
    <n v="10"/>
    <m/>
    <n v="23"/>
    <n v="0"/>
    <n v="0"/>
    <n v="0"/>
  </r>
  <r>
    <n v="56"/>
    <m/>
    <m/>
    <m/>
    <x v="27"/>
    <m/>
    <m/>
    <n v="10"/>
    <m/>
    <n v="23"/>
    <n v="0"/>
    <n v="0"/>
    <n v="0"/>
  </r>
  <r>
    <n v="57"/>
    <m/>
    <m/>
    <m/>
    <x v="27"/>
    <m/>
    <m/>
    <n v="10"/>
    <m/>
    <n v="23"/>
    <n v="0"/>
    <n v="0"/>
    <n v="0"/>
  </r>
  <r>
    <n v="58"/>
    <m/>
    <m/>
    <m/>
    <x v="27"/>
    <m/>
    <m/>
    <n v="10"/>
    <m/>
    <n v="23"/>
    <n v="0"/>
    <n v="0"/>
    <n v="0"/>
  </r>
  <r>
    <n v="59"/>
    <m/>
    <m/>
    <m/>
    <x v="27"/>
    <m/>
    <m/>
    <n v="10"/>
    <m/>
    <n v="23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przestawna1" cacheId="2" applyNumberFormats="0" applyBorderFormats="0" applyFontFormats="0" applyPatternFormats="0" applyAlignmentFormats="0" applyWidthHeightFormats="1" dataCaption="Wartości" updatedVersion="5" minRefreshableVersion="3" showCalcMbrs="0" useAutoFormatting="1" itemPrintTitles="1" createdVersion="3" indent="0" outline="1" outlineData="1" multipleFieldFilters="0">
  <location ref="A3:D32" firstHeaderRow="1" firstDataRow="2" firstDataCol="1"/>
  <pivotFields count="13">
    <pivotField showAll="0"/>
    <pivotField showAll="0"/>
    <pivotField showAll="0"/>
    <pivotField showAll="0"/>
    <pivotField axis="axisRow" showAll="0" sortType="ascending">
      <items count="29">
        <item x="10"/>
        <item x="13"/>
        <item x="25"/>
        <item x="15"/>
        <item x="16"/>
        <item x="17"/>
        <item x="18"/>
        <item x="19"/>
        <item x="20"/>
        <item x="21"/>
        <item x="22"/>
        <item x="23"/>
        <item x="24"/>
        <item x="7"/>
        <item x="2"/>
        <item x="5"/>
        <item x="0"/>
        <item x="11"/>
        <item x="8"/>
        <item x="4"/>
        <item x="6"/>
        <item x="3"/>
        <item x="1"/>
        <item x="12"/>
        <item x="26"/>
        <item x="14"/>
        <item x="9"/>
        <item h="1" x="27"/>
        <item t="default"/>
      </items>
    </pivotField>
    <pivotField dataField="1" showAll="0"/>
    <pivotField showAll="0"/>
    <pivotField numFmtId="2" showAll="0"/>
    <pivotField dataField="1" showAll="0"/>
    <pivotField showAll="0"/>
    <pivotField numFmtId="2" showAll="0"/>
    <pivotField numFmtId="2" showAll="0"/>
    <pivotField numFmtId="2" showAll="0"/>
  </pivotFields>
  <rowFields count="1">
    <field x="4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Licznik z Ilość" fld="5" subtotal="count" baseField="0" baseItem="0"/>
    <dataField name="Suma z Ilość2" fld="5" baseField="0" baseItem="0"/>
    <dataField name="Średnia Cena brutto" fld="8" subtotal="average" baseField="0" baseItem="0" numFmtId="2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M61" totalsRowCount="1" headerRowDxfId="30">
  <autoFilter ref="A1:M60" xr:uid="{00000000-0009-0000-0100-000002000000}"/>
  <sortState xmlns:xlrd2="http://schemas.microsoft.com/office/spreadsheetml/2017/richdata2" ref="A2:Q1000">
    <sortCondition ref="A1:A1000"/>
  </sortState>
  <tableColumns count="13">
    <tableColumn id="1" xr3:uid="{00000000-0010-0000-0000-000001000000}" name="Lp." totalsRowLabel="Suma"/>
    <tableColumn id="2" xr3:uid="{00000000-0010-0000-0000-000002000000}" name="Data" dataDxfId="29"/>
    <tableColumn id="3" xr3:uid="{00000000-0010-0000-0000-000003000000}" name="Nr faktury"/>
    <tableColumn id="13" xr3:uid="{00000000-0010-0000-0000-00000D000000}" name="Nr pozycji"/>
    <tableColumn id="12" xr3:uid="{00000000-0010-0000-0000-00000C000000}" name="Nazwa towaru" dataDxfId="28" totalsRowDxfId="27">
      <calculatedColumnFormula>IFERROR(VLOOKUP(#REF!,#REF!,2,FALSE),"")</calculatedColumnFormula>
    </tableColumn>
    <tableColumn id="5" xr3:uid="{00000000-0010-0000-0000-000005000000}" name="Ilość" dataDxfId="26"/>
    <tableColumn id="6" xr3:uid="{00000000-0010-0000-0000-000006000000}" name="Jm" dataDxfId="25">
      <calculatedColumnFormula>IFERROR(VLOOKUP(#REF!,#REF!,3,FALSE),"")</calculatedColumnFormula>
    </tableColumn>
    <tableColumn id="16" xr3:uid="{00000000-0010-0000-0000-000010000000}" name="Rabat" dataDxfId="24"/>
    <tableColumn id="7" xr3:uid="{00000000-0010-0000-0000-000007000000}" name="Cena brutto" dataDxfId="23">
      <calculatedColumnFormula>IFERROR(ROUND(VLOOKUP(#REF!,#REF!,5,FALSE),2),"")</calculatedColumnFormula>
    </tableColumn>
    <tableColumn id="9" xr3:uid="{00000000-0010-0000-0000-000009000000}" name="Podatek VAT %"/>
    <tableColumn id="17" xr3:uid="{00000000-0010-0000-0000-000011000000}" name="Wartość netto" dataDxfId="22">
      <calculatedColumnFormula>Tabela2[[#This Row],[Wartość brutto]]/1.23</calculatedColumnFormula>
    </tableColumn>
    <tableColumn id="10" xr3:uid="{00000000-0010-0000-0000-00000A000000}" name="Kwota VAT" dataDxfId="21">
      <calculatedColumnFormula>Tabela2[[#This Row],[Wartość brutto]]-Tabela2[[#This Row],[Wartość netto]]</calculatedColumnFormula>
    </tableColumn>
    <tableColumn id="11" xr3:uid="{00000000-0010-0000-0000-00000B000000}" name="Wartość brutto" totalsRowFunction="sum" dataDxfId="20">
      <calculatedColumnFormula>Tabela2[[#This Row],[Cena brutto]]*Tabela2[[#This Row],[Ilość]]</calculatedColumnFormula>
    </tableColumn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a1" displayName="Tabela1" ref="A4:G33" totalsRowCount="1" headerRowDxfId="19" totalsRowDxfId="16" headerRowBorderDxfId="18" tableBorderDxfId="17" totalsRowBorderDxfId="15">
  <autoFilter ref="A4:G32" xr:uid="{00000000-0009-0000-0100-000001000000}"/>
  <tableColumns count="7">
    <tableColumn id="1" xr3:uid="{00000000-0010-0000-0100-000001000000}" name="Etykiety wierszy" totalsRowLabel="Suma" dataDxfId="14" totalsRowDxfId="6"/>
    <tableColumn id="3" xr3:uid="{00000000-0010-0000-0100-000003000000}" name="Ilość" dataDxfId="13" totalsRowDxfId="5"/>
    <tableColumn id="4" xr3:uid="{00000000-0010-0000-0100-000004000000}" name="Cena _x000a_netto" dataDxfId="12" totalsRowDxfId="4"/>
    <tableColumn id="5" xr3:uid="{00000000-0010-0000-0100-000005000000}" name="Cena _x000a_brutto" dataDxfId="11" totalsRowDxfId="3"/>
    <tableColumn id="10" xr3:uid="{00000000-0010-0000-0100-00000A000000}" name="VAT_x000a_ [%]" dataDxfId="10" totalsRowDxfId="2"/>
    <tableColumn id="8" xr3:uid="{00000000-0010-0000-0100-000008000000}" name="Wartość _x000a_netto" dataDxfId="9" totalsRowDxfId="1"/>
    <tableColumn id="6" xr3:uid="{00000000-0010-0000-0100-000006000000}" name="Wartość _x000a_brutto" dataDxfId="8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1"/>
  <sheetViews>
    <sheetView zoomScaleNormal="100" workbookViewId="0">
      <selection activeCell="E22" sqref="E22"/>
    </sheetView>
  </sheetViews>
  <sheetFormatPr defaultRowHeight="12.75" x14ac:dyDescent="0.2"/>
  <cols>
    <col min="2" max="2" width="10.140625" bestFit="1" customWidth="1"/>
    <col min="3" max="3" width="12.140625" bestFit="1" customWidth="1"/>
    <col min="4" max="4" width="9.42578125" customWidth="1"/>
    <col min="5" max="5" width="36.42578125" style="11" bestFit="1" customWidth="1"/>
    <col min="6" max="6" width="7.5703125" bestFit="1" customWidth="1"/>
    <col min="10" max="10" width="10.28515625" customWidth="1"/>
    <col min="11" max="11" width="10.5703125" customWidth="1"/>
    <col min="12" max="12" width="8.5703125" customWidth="1"/>
    <col min="13" max="13" width="10.7109375" customWidth="1"/>
  </cols>
  <sheetData>
    <row r="1" spans="1:13" s="9" customFormat="1" ht="25.5" x14ac:dyDescent="0.2">
      <c r="A1" s="8" t="s">
        <v>4</v>
      </c>
      <c r="B1" s="8" t="s">
        <v>5</v>
      </c>
      <c r="C1" s="8" t="s">
        <v>6</v>
      </c>
      <c r="D1" s="8" t="s">
        <v>11</v>
      </c>
      <c r="E1" s="8" t="s">
        <v>0</v>
      </c>
      <c r="F1" s="8" t="s">
        <v>7</v>
      </c>
      <c r="G1" s="8" t="s">
        <v>1</v>
      </c>
      <c r="H1" s="8" t="s">
        <v>18</v>
      </c>
      <c r="I1" s="8" t="s">
        <v>3</v>
      </c>
      <c r="J1" s="8" t="s">
        <v>10</v>
      </c>
      <c r="K1" s="8" t="s">
        <v>2</v>
      </c>
      <c r="L1" s="8" t="s">
        <v>8</v>
      </c>
      <c r="M1" s="8" t="s">
        <v>9</v>
      </c>
    </row>
    <row r="2" spans="1:13" x14ac:dyDescent="0.2">
      <c r="A2">
        <v>1</v>
      </c>
      <c r="B2" s="5">
        <v>44980</v>
      </c>
      <c r="C2" s="2" t="s">
        <v>15</v>
      </c>
      <c r="D2">
        <v>1</v>
      </c>
      <c r="E2" s="11" t="s">
        <v>12</v>
      </c>
      <c r="F2" s="7">
        <v>3</v>
      </c>
      <c r="G2" t="s">
        <v>14</v>
      </c>
      <c r="H2" s="1">
        <v>10</v>
      </c>
      <c r="I2" s="1">
        <v>19.82</v>
      </c>
      <c r="J2">
        <v>23</v>
      </c>
      <c r="K2" s="1">
        <f>Tabela2[[#This Row],[Wartość brutto]]/1.23</f>
        <v>48.341463414634148</v>
      </c>
      <c r="L2" s="1">
        <f>Tabela2[[#This Row],[Wartość brutto]]-Tabela2[[#This Row],[Wartość netto]]</f>
        <v>11.118536585365852</v>
      </c>
      <c r="M2" s="1">
        <f>Tabela2[[#This Row],[Cena brutto]]*Tabela2[[#This Row],[Ilość]]</f>
        <v>59.46</v>
      </c>
    </row>
    <row r="3" spans="1:13" x14ac:dyDescent="0.2">
      <c r="A3">
        <v>2</v>
      </c>
      <c r="B3" s="5">
        <v>44980</v>
      </c>
      <c r="C3" s="2" t="s">
        <v>15</v>
      </c>
      <c r="D3">
        <v>2</v>
      </c>
      <c r="E3" s="11" t="s">
        <v>13</v>
      </c>
      <c r="F3" s="7">
        <v>6</v>
      </c>
      <c r="G3" t="s">
        <v>17</v>
      </c>
      <c r="H3" s="1">
        <v>10</v>
      </c>
      <c r="I3" s="1">
        <v>33.770000000000003</v>
      </c>
      <c r="J3">
        <v>23</v>
      </c>
      <c r="K3" s="1">
        <f>Tabela2[[#This Row],[Wartość brutto]]/1.23</f>
        <v>164.73170731707319</v>
      </c>
      <c r="L3" s="1">
        <f>Tabela2[[#This Row],[Wartość brutto]]-Tabela2[[#This Row],[Wartość netto]]</f>
        <v>37.888292682926817</v>
      </c>
      <c r="M3" s="1">
        <f>Tabela2[[#This Row],[Cena brutto]]*Tabela2[[#This Row],[Ilość]]</f>
        <v>202.62</v>
      </c>
    </row>
    <row r="4" spans="1:13" x14ac:dyDescent="0.2">
      <c r="A4">
        <v>3</v>
      </c>
      <c r="B4" s="5">
        <v>44980</v>
      </c>
      <c r="C4" s="2" t="s">
        <v>15</v>
      </c>
      <c r="D4">
        <v>3</v>
      </c>
      <c r="E4" s="11" t="s">
        <v>16</v>
      </c>
      <c r="F4" s="7">
        <v>1</v>
      </c>
      <c r="G4" t="s">
        <v>14</v>
      </c>
      <c r="H4" s="1">
        <v>10</v>
      </c>
      <c r="I4" s="1">
        <v>19</v>
      </c>
      <c r="J4">
        <v>23</v>
      </c>
      <c r="K4" s="1">
        <f>Tabela2[[#This Row],[Wartość brutto]]/1.23</f>
        <v>15.447154471544716</v>
      </c>
      <c r="L4" s="1">
        <f>Tabela2[[#This Row],[Wartość brutto]]-Tabela2[[#This Row],[Wartość netto]]</f>
        <v>3.5528455284552845</v>
      </c>
      <c r="M4" s="1">
        <f>Tabela2[[#This Row],[Cena brutto]]*Tabela2[[#This Row],[Ilość]]</f>
        <v>19</v>
      </c>
    </row>
    <row r="5" spans="1:13" x14ac:dyDescent="0.2">
      <c r="A5">
        <v>4</v>
      </c>
      <c r="B5" s="5">
        <v>45005</v>
      </c>
      <c r="C5" s="2" t="s">
        <v>19</v>
      </c>
      <c r="D5">
        <v>1</v>
      </c>
      <c r="E5" s="11" t="s">
        <v>20</v>
      </c>
      <c r="F5" s="7">
        <v>3</v>
      </c>
      <c r="G5" t="s">
        <v>17</v>
      </c>
      <c r="H5" s="1">
        <v>10</v>
      </c>
      <c r="I5" s="1">
        <v>30.45</v>
      </c>
      <c r="J5">
        <v>23</v>
      </c>
      <c r="K5" s="1">
        <f>Tabela2[[#This Row],[Wartość brutto]]/1.23</f>
        <v>74.268292682926827</v>
      </c>
      <c r="L5" s="1">
        <f>Tabela2[[#This Row],[Wartość brutto]]-Tabela2[[#This Row],[Wartość netto]]</f>
        <v>17.081707317073167</v>
      </c>
      <c r="M5" s="1">
        <f>Tabela2[[#This Row],[Cena brutto]]*Tabela2[[#This Row],[Ilość]]</f>
        <v>91.35</v>
      </c>
    </row>
    <row r="6" spans="1:13" x14ac:dyDescent="0.2">
      <c r="A6">
        <v>5</v>
      </c>
      <c r="B6" s="5">
        <v>45050</v>
      </c>
      <c r="C6" s="2" t="s">
        <v>21</v>
      </c>
      <c r="D6">
        <v>1</v>
      </c>
      <c r="E6" s="11" t="s">
        <v>22</v>
      </c>
      <c r="F6" s="7">
        <v>1</v>
      </c>
      <c r="G6" t="s">
        <v>14</v>
      </c>
      <c r="H6" s="1">
        <v>10</v>
      </c>
      <c r="I6" s="1">
        <v>18.59</v>
      </c>
      <c r="J6">
        <v>23</v>
      </c>
      <c r="K6" s="1">
        <f>Tabela2[[#This Row],[Wartość brutto]]/1.23</f>
        <v>15.113821138211382</v>
      </c>
      <c r="L6" s="1">
        <f>Tabela2[[#This Row],[Wartość brutto]]-Tabela2[[#This Row],[Wartość netto]]</f>
        <v>3.4761788617886182</v>
      </c>
      <c r="M6" s="1">
        <f>Tabela2[[#This Row],[Cena brutto]]*Tabela2[[#This Row],[Ilość]]</f>
        <v>18.59</v>
      </c>
    </row>
    <row r="7" spans="1:13" x14ac:dyDescent="0.2">
      <c r="A7">
        <v>6</v>
      </c>
      <c r="B7" s="5">
        <v>45050</v>
      </c>
      <c r="C7" s="2" t="s">
        <v>21</v>
      </c>
      <c r="D7">
        <v>2</v>
      </c>
      <c r="E7" s="11" t="s">
        <v>20</v>
      </c>
      <c r="F7" s="7">
        <v>3</v>
      </c>
      <c r="G7" t="s">
        <v>17</v>
      </c>
      <c r="H7" s="1">
        <v>10</v>
      </c>
      <c r="I7" s="1">
        <v>30.45</v>
      </c>
      <c r="J7">
        <v>23</v>
      </c>
      <c r="K7" s="1">
        <f>Tabela2[[#This Row],[Wartość brutto]]/1.23</f>
        <v>74.268292682926827</v>
      </c>
      <c r="L7" s="1">
        <f>Tabela2[[#This Row],[Wartość brutto]]-Tabela2[[#This Row],[Wartość netto]]</f>
        <v>17.081707317073167</v>
      </c>
      <c r="M7" s="1">
        <f>Tabela2[[#This Row],[Cena brutto]]*Tabela2[[#This Row],[Ilość]]</f>
        <v>91.35</v>
      </c>
    </row>
    <row r="8" spans="1:13" x14ac:dyDescent="0.2">
      <c r="A8">
        <v>7</v>
      </c>
      <c r="B8" s="5">
        <v>45050</v>
      </c>
      <c r="C8" s="2" t="s">
        <v>21</v>
      </c>
      <c r="D8">
        <v>3</v>
      </c>
      <c r="E8" s="11" t="s">
        <v>23</v>
      </c>
      <c r="F8" s="7">
        <v>1</v>
      </c>
      <c r="G8" t="s">
        <v>14</v>
      </c>
      <c r="H8" s="1">
        <v>10</v>
      </c>
      <c r="I8" s="1">
        <v>13.82</v>
      </c>
      <c r="J8">
        <v>23</v>
      </c>
      <c r="K8" s="1">
        <f>Tabela2[[#This Row],[Wartość brutto]]/1.23</f>
        <v>11.235772357723578</v>
      </c>
      <c r="L8" s="1">
        <f>Tabela2[[#This Row],[Wartość brutto]]-Tabela2[[#This Row],[Wartość netto]]</f>
        <v>2.5842276422764225</v>
      </c>
      <c r="M8" s="1">
        <f>Tabela2[[#This Row],[Cena brutto]]*Tabela2[[#This Row],[Ilość]]</f>
        <v>13.82</v>
      </c>
    </row>
    <row r="9" spans="1:13" x14ac:dyDescent="0.2">
      <c r="A9">
        <v>8</v>
      </c>
      <c r="B9" s="5">
        <v>45050</v>
      </c>
      <c r="C9" s="2" t="s">
        <v>21</v>
      </c>
      <c r="D9">
        <v>4</v>
      </c>
      <c r="E9" s="11" t="s">
        <v>24</v>
      </c>
      <c r="F9" s="7">
        <v>1</v>
      </c>
      <c r="G9" t="s">
        <v>14</v>
      </c>
      <c r="H9" s="1">
        <v>10</v>
      </c>
      <c r="I9" s="1">
        <v>12.18</v>
      </c>
      <c r="J9">
        <v>23</v>
      </c>
      <c r="K9" s="1">
        <f>Tabela2[[#This Row],[Wartość brutto]]/1.23</f>
        <v>9.9024390243902438</v>
      </c>
      <c r="L9" s="1">
        <f>Tabela2[[#This Row],[Wartość brutto]]-Tabela2[[#This Row],[Wartość netto]]</f>
        <v>2.2775609756097559</v>
      </c>
      <c r="M9" s="1">
        <f>Tabela2[[#This Row],[Cena brutto]]*Tabela2[[#This Row],[Ilość]]</f>
        <v>12.18</v>
      </c>
    </row>
    <row r="10" spans="1:13" x14ac:dyDescent="0.2">
      <c r="A10">
        <v>9</v>
      </c>
      <c r="B10" s="5">
        <v>45050</v>
      </c>
      <c r="C10" s="2" t="s">
        <v>21</v>
      </c>
      <c r="D10">
        <v>5</v>
      </c>
      <c r="E10" s="11" t="s">
        <v>25</v>
      </c>
      <c r="F10" s="7">
        <v>1</v>
      </c>
      <c r="G10" t="s">
        <v>14</v>
      </c>
      <c r="H10" s="1">
        <v>10</v>
      </c>
      <c r="I10" s="1">
        <v>7.23</v>
      </c>
      <c r="J10">
        <v>23</v>
      </c>
      <c r="K10" s="1">
        <f>Tabela2[[#This Row],[Wartość brutto]]/1.23</f>
        <v>5.8780487804878057</v>
      </c>
      <c r="L10" s="1">
        <f>Tabela2[[#This Row],[Wartość brutto]]-Tabela2[[#This Row],[Wartość netto]]</f>
        <v>1.3519512195121948</v>
      </c>
      <c r="M10" s="1">
        <f>Tabela2[[#This Row],[Cena brutto]]*Tabela2[[#This Row],[Ilość]]</f>
        <v>7.23</v>
      </c>
    </row>
    <row r="11" spans="1:13" x14ac:dyDescent="0.2">
      <c r="A11">
        <v>10</v>
      </c>
      <c r="B11" s="5">
        <v>45027</v>
      </c>
      <c r="C11" t="s">
        <v>26</v>
      </c>
      <c r="D11">
        <v>1</v>
      </c>
      <c r="E11" s="11" t="s">
        <v>27</v>
      </c>
      <c r="F11" s="7">
        <v>2</v>
      </c>
      <c r="G11" t="s">
        <v>14</v>
      </c>
      <c r="H11" s="1">
        <v>10</v>
      </c>
      <c r="I11" s="1">
        <v>12.5</v>
      </c>
      <c r="J11">
        <v>23</v>
      </c>
      <c r="K11" s="1">
        <f>Tabela2[[#This Row],[Wartość brutto]]/1.23</f>
        <v>20.325203252032519</v>
      </c>
      <c r="L11" s="1">
        <f>Tabela2[[#This Row],[Wartość brutto]]-Tabela2[[#This Row],[Wartość netto]]</f>
        <v>4.6747967479674806</v>
      </c>
      <c r="M11" s="1">
        <f>Tabela2[[#This Row],[Cena brutto]]*Tabela2[[#This Row],[Ilość]]</f>
        <v>25</v>
      </c>
    </row>
    <row r="12" spans="1:13" ht="25.5" x14ac:dyDescent="0.2">
      <c r="A12">
        <v>11</v>
      </c>
      <c r="B12" s="5">
        <v>45069</v>
      </c>
      <c r="C12" t="s">
        <v>28</v>
      </c>
      <c r="D12">
        <v>1</v>
      </c>
      <c r="E12" s="11" t="s">
        <v>29</v>
      </c>
      <c r="F12" s="7">
        <v>750</v>
      </c>
      <c r="G12" t="s">
        <v>14</v>
      </c>
      <c r="H12" s="1">
        <v>0</v>
      </c>
      <c r="I12" s="1">
        <v>0.4</v>
      </c>
      <c r="J12">
        <v>23</v>
      </c>
      <c r="K12" s="1">
        <f>Tabela2[[#This Row],[Wartość brutto]]/1.23</f>
        <v>243.90243902439025</v>
      </c>
      <c r="L12" s="1">
        <f>Tabela2[[#This Row],[Wartość brutto]]-Tabela2[[#This Row],[Wartość netto]]</f>
        <v>56.097560975609753</v>
      </c>
      <c r="M12" s="1">
        <f>Tabela2[[#This Row],[Cena brutto]]*Tabela2[[#This Row],[Ilość]]</f>
        <v>300</v>
      </c>
    </row>
    <row r="13" spans="1:13" ht="25.5" x14ac:dyDescent="0.2">
      <c r="A13">
        <v>12</v>
      </c>
      <c r="B13" s="5">
        <v>45078</v>
      </c>
      <c r="C13" t="s">
        <v>30</v>
      </c>
      <c r="D13">
        <v>1</v>
      </c>
      <c r="E13" s="11" t="s">
        <v>31</v>
      </c>
      <c r="F13" s="7">
        <v>0.35</v>
      </c>
      <c r="G13" t="s">
        <v>14</v>
      </c>
      <c r="H13" s="1">
        <v>0</v>
      </c>
      <c r="I13" s="1">
        <v>140</v>
      </c>
      <c r="J13">
        <v>23</v>
      </c>
      <c r="K13" s="1">
        <f>Tabela2[[#This Row],[Wartość brutto]]/1.23</f>
        <v>39.837398373983739</v>
      </c>
      <c r="L13" s="1">
        <f>Tabela2[[#This Row],[Wartość brutto]]-Tabela2[[#This Row],[Wartość netto]]</f>
        <v>9.1626016260162615</v>
      </c>
      <c r="M13" s="1">
        <f>Tabela2[[#This Row],[Cena brutto]]*Tabela2[[#This Row],[Ilość]]</f>
        <v>49</v>
      </c>
    </row>
    <row r="14" spans="1:13" ht="25.5" x14ac:dyDescent="0.2">
      <c r="A14">
        <v>13</v>
      </c>
      <c r="B14" s="5">
        <v>45068</v>
      </c>
      <c r="C14" t="s">
        <v>32</v>
      </c>
      <c r="D14">
        <v>1</v>
      </c>
      <c r="E14" s="11" t="s">
        <v>29</v>
      </c>
      <c r="F14" s="7">
        <v>250</v>
      </c>
      <c r="G14" t="s">
        <v>14</v>
      </c>
      <c r="H14" s="1">
        <v>0</v>
      </c>
      <c r="I14" s="1">
        <v>0.4</v>
      </c>
      <c r="J14">
        <v>23</v>
      </c>
      <c r="K14" s="1">
        <f>Tabela2[[#This Row],[Wartość brutto]]/1.23</f>
        <v>81.300813008130078</v>
      </c>
      <c r="L14" s="1">
        <f>Tabela2[[#This Row],[Wartość brutto]]-Tabela2[[#This Row],[Wartość netto]]</f>
        <v>18.699186991869922</v>
      </c>
      <c r="M14" s="1">
        <f>Tabela2[[#This Row],[Cena brutto]]*Tabela2[[#This Row],[Ilość]]</f>
        <v>100</v>
      </c>
    </row>
    <row r="15" spans="1:13" ht="25.5" x14ac:dyDescent="0.2">
      <c r="A15">
        <v>14</v>
      </c>
      <c r="B15" s="5">
        <v>45078</v>
      </c>
      <c r="C15" t="s">
        <v>33</v>
      </c>
      <c r="D15">
        <v>1</v>
      </c>
      <c r="E15" s="11" t="s">
        <v>29</v>
      </c>
      <c r="F15" s="7">
        <v>750</v>
      </c>
      <c r="G15" t="s">
        <v>14</v>
      </c>
      <c r="H15" s="1">
        <v>0</v>
      </c>
      <c r="I15" s="1">
        <v>0.4</v>
      </c>
      <c r="J15">
        <v>23</v>
      </c>
      <c r="K15" s="1">
        <f>Tabela2[[#This Row],[Wartość brutto]]/1.23</f>
        <v>243.90243902439025</v>
      </c>
      <c r="L15" s="1">
        <f>Tabela2[[#This Row],[Wartość brutto]]-Tabela2[[#This Row],[Wartość netto]]</f>
        <v>56.097560975609753</v>
      </c>
      <c r="M15" s="1">
        <f>Tabela2[[#This Row],[Cena brutto]]*Tabela2[[#This Row],[Ilość]]</f>
        <v>300</v>
      </c>
    </row>
    <row r="16" spans="1:13" x14ac:dyDescent="0.2">
      <c r="A16">
        <v>15</v>
      </c>
      <c r="B16" s="5">
        <v>45098</v>
      </c>
      <c r="C16" t="s">
        <v>34</v>
      </c>
      <c r="D16">
        <v>1</v>
      </c>
      <c r="E16" s="11" t="s">
        <v>35</v>
      </c>
      <c r="F16" s="7">
        <v>2</v>
      </c>
      <c r="G16" t="s">
        <v>14</v>
      </c>
      <c r="H16" s="1">
        <v>15</v>
      </c>
      <c r="I16" s="1">
        <v>18.82</v>
      </c>
      <c r="J16">
        <v>23</v>
      </c>
      <c r="K16" s="1">
        <f>Tabela2[[#This Row],[Wartość brutto]]/1.23</f>
        <v>30.601626016260163</v>
      </c>
      <c r="L16" s="1">
        <f>Tabela2[[#This Row],[Wartość brutto]]-Tabela2[[#This Row],[Wartość netto]]</f>
        <v>7.038373983739838</v>
      </c>
      <c r="M16" s="1">
        <f>Tabela2[[#This Row],[Cena brutto]]*Tabela2[[#This Row],[Ilość]]</f>
        <v>37.64</v>
      </c>
    </row>
    <row r="17" spans="1:13" x14ac:dyDescent="0.2">
      <c r="A17">
        <v>16</v>
      </c>
      <c r="B17" s="5">
        <v>45098</v>
      </c>
      <c r="C17" t="s">
        <v>34</v>
      </c>
      <c r="D17">
        <v>2</v>
      </c>
      <c r="E17" s="11" t="s">
        <v>36</v>
      </c>
      <c r="F17" s="7">
        <v>2</v>
      </c>
      <c r="G17" t="s">
        <v>17</v>
      </c>
      <c r="H17" s="1">
        <v>15</v>
      </c>
      <c r="I17" s="1">
        <v>30.32</v>
      </c>
      <c r="J17">
        <v>23</v>
      </c>
      <c r="K17" s="1">
        <f>Tabela2[[#This Row],[Wartość brutto]]/1.23</f>
        <v>49.300813008130085</v>
      </c>
      <c r="L17" s="1">
        <f>Tabela2[[#This Row],[Wartość brutto]]-Tabela2[[#This Row],[Wartość netto]]</f>
        <v>11.339186991869916</v>
      </c>
      <c r="M17" s="1">
        <f>Tabela2[[#This Row],[Cena brutto]]*Tabela2[[#This Row],[Ilość]]</f>
        <v>60.64</v>
      </c>
    </row>
    <row r="18" spans="1:13" ht="25.5" x14ac:dyDescent="0.2">
      <c r="A18">
        <v>17</v>
      </c>
      <c r="B18" s="5">
        <v>45114</v>
      </c>
      <c r="C18" t="s">
        <v>37</v>
      </c>
      <c r="D18">
        <v>1</v>
      </c>
      <c r="E18" s="11" t="s">
        <v>38</v>
      </c>
      <c r="F18" s="7">
        <v>1</v>
      </c>
      <c r="G18" t="s">
        <v>14</v>
      </c>
      <c r="H18" s="1">
        <v>0</v>
      </c>
      <c r="I18" s="1">
        <v>180</v>
      </c>
      <c r="J18">
        <v>23</v>
      </c>
      <c r="K18" s="1">
        <f>Tabela2[[#This Row],[Wartość brutto]]/1.23</f>
        <v>146.34146341463415</v>
      </c>
      <c r="L18" s="1">
        <f>Tabela2[[#This Row],[Wartość brutto]]-Tabela2[[#This Row],[Wartość netto]]</f>
        <v>33.658536585365852</v>
      </c>
      <c r="M18" s="1">
        <f>Tabela2[[#This Row],[Cena brutto]]*Tabela2[[#This Row],[Ilość]]</f>
        <v>180</v>
      </c>
    </row>
    <row r="19" spans="1:13" ht="25.5" x14ac:dyDescent="0.2">
      <c r="A19">
        <v>18</v>
      </c>
      <c r="B19" s="5">
        <v>45114</v>
      </c>
      <c r="C19" t="s">
        <v>37</v>
      </c>
      <c r="D19">
        <v>2</v>
      </c>
      <c r="E19" s="11" t="s">
        <v>39</v>
      </c>
      <c r="F19" s="7">
        <v>250</v>
      </c>
      <c r="G19" t="s">
        <v>14</v>
      </c>
      <c r="H19" s="1">
        <v>0</v>
      </c>
      <c r="I19" s="1">
        <v>0.28000000000000003</v>
      </c>
      <c r="J19">
        <v>23</v>
      </c>
      <c r="K19" s="1">
        <f>Tabela2[[#This Row],[Wartość brutto]]/1.23</f>
        <v>56.91056910569106</v>
      </c>
      <c r="L19" s="1">
        <f>Tabela2[[#This Row],[Wartość brutto]]-Tabela2[[#This Row],[Wartość netto]]</f>
        <v>13.08943089430894</v>
      </c>
      <c r="M19" s="1">
        <f>Tabela2[[#This Row],[Cena brutto]]*Tabela2[[#This Row],[Ilość]]</f>
        <v>70</v>
      </c>
    </row>
    <row r="20" spans="1:13" ht="25.5" x14ac:dyDescent="0.2">
      <c r="A20">
        <v>19</v>
      </c>
      <c r="B20" s="5">
        <v>45070</v>
      </c>
      <c r="C20" t="s">
        <v>40</v>
      </c>
      <c r="D20">
        <v>1</v>
      </c>
      <c r="E20" s="11" t="s">
        <v>29</v>
      </c>
      <c r="F20" s="7">
        <v>250</v>
      </c>
      <c r="G20" t="s">
        <v>14</v>
      </c>
      <c r="H20" s="1">
        <v>0</v>
      </c>
      <c r="I20" s="1">
        <v>0.4</v>
      </c>
      <c r="J20">
        <v>23</v>
      </c>
      <c r="K20" s="1">
        <f>Tabela2[[#This Row],[Wartość brutto]]/1.23</f>
        <v>81.300813008130078</v>
      </c>
      <c r="L20" s="1">
        <f>Tabela2[[#This Row],[Wartość brutto]]-Tabela2[[#This Row],[Wartość netto]]</f>
        <v>18.699186991869922</v>
      </c>
      <c r="M20" s="1">
        <f>Tabela2[[#This Row],[Cena brutto]]*Tabela2[[#This Row],[Ilość]]</f>
        <v>100</v>
      </c>
    </row>
    <row r="21" spans="1:13" ht="25.5" x14ac:dyDescent="0.2">
      <c r="A21">
        <v>20</v>
      </c>
      <c r="B21" s="5">
        <v>45131</v>
      </c>
      <c r="C21" t="s">
        <v>41</v>
      </c>
      <c r="D21">
        <v>1</v>
      </c>
      <c r="E21" s="11" t="s">
        <v>31</v>
      </c>
      <c r="F21" s="7">
        <v>1.5</v>
      </c>
      <c r="G21" t="s">
        <v>14</v>
      </c>
      <c r="H21" s="1">
        <v>0</v>
      </c>
      <c r="I21" s="1">
        <v>120</v>
      </c>
      <c r="J21">
        <v>23</v>
      </c>
      <c r="K21" s="1">
        <f>Tabela2[[#This Row],[Wartość brutto]]/1.23</f>
        <v>146.34146341463415</v>
      </c>
      <c r="L21" s="1">
        <f>Tabela2[[#This Row],[Wartość brutto]]-Tabela2[[#This Row],[Wartość netto]]</f>
        <v>33.658536585365852</v>
      </c>
      <c r="M21" s="1">
        <f>Tabela2[[#This Row],[Cena brutto]]*Tabela2[[#This Row],[Ilość]]</f>
        <v>180</v>
      </c>
    </row>
    <row r="22" spans="1:13" ht="25.5" x14ac:dyDescent="0.2">
      <c r="A22">
        <v>21</v>
      </c>
      <c r="B22" s="5">
        <v>45197</v>
      </c>
      <c r="C22" t="s">
        <v>48</v>
      </c>
      <c r="D22">
        <v>1</v>
      </c>
      <c r="E22" s="11" t="s">
        <v>49</v>
      </c>
      <c r="F22" s="7">
        <v>2</v>
      </c>
      <c r="G22" t="s">
        <v>14</v>
      </c>
      <c r="H22" s="1">
        <v>20</v>
      </c>
      <c r="I22" s="1">
        <v>10.91</v>
      </c>
      <c r="J22">
        <v>23</v>
      </c>
      <c r="K22" s="1">
        <f>Tabela2[[#This Row],[Wartość brutto]]/1.23</f>
        <v>17.739837398373986</v>
      </c>
      <c r="L22" s="1">
        <f>Tabela2[[#This Row],[Wartość brutto]]-Tabela2[[#This Row],[Wartość netto]]</f>
        <v>4.0801626016260144</v>
      </c>
      <c r="M22" s="1">
        <f>Tabela2[[#This Row],[Cena brutto]]*Tabela2[[#This Row],[Ilość]]</f>
        <v>21.82</v>
      </c>
    </row>
    <row r="23" spans="1:13" x14ac:dyDescent="0.2">
      <c r="A23">
        <v>22</v>
      </c>
      <c r="B23" s="5">
        <v>45197</v>
      </c>
      <c r="C23" t="s">
        <v>48</v>
      </c>
      <c r="D23">
        <v>2</v>
      </c>
      <c r="E23" s="11" t="s">
        <v>50</v>
      </c>
      <c r="F23" s="7">
        <v>1</v>
      </c>
      <c r="G23" t="s">
        <v>14</v>
      </c>
      <c r="H23" s="1">
        <v>20</v>
      </c>
      <c r="I23" s="1">
        <v>9.77</v>
      </c>
      <c r="J23">
        <v>23</v>
      </c>
      <c r="K23" s="1">
        <f>Tabela2[[#This Row],[Wartość brutto]]/1.23</f>
        <v>7.9430894308943083</v>
      </c>
      <c r="L23" s="1">
        <f>Tabela2[[#This Row],[Wartość brutto]]-Tabela2[[#This Row],[Wartość netto]]</f>
        <v>1.8269105691056913</v>
      </c>
      <c r="M23" s="1">
        <f>Tabela2[[#This Row],[Cena brutto]]*Tabela2[[#This Row],[Ilość]]</f>
        <v>9.77</v>
      </c>
    </row>
    <row r="24" spans="1:13" ht="25.5" x14ac:dyDescent="0.2">
      <c r="A24">
        <v>23</v>
      </c>
      <c r="B24" s="5">
        <v>45197</v>
      </c>
      <c r="C24" t="s">
        <v>48</v>
      </c>
      <c r="D24">
        <v>3</v>
      </c>
      <c r="E24" s="11" t="s">
        <v>51</v>
      </c>
      <c r="F24" s="7">
        <v>1</v>
      </c>
      <c r="G24" t="s">
        <v>14</v>
      </c>
      <c r="H24" s="1">
        <v>20</v>
      </c>
      <c r="I24" s="1">
        <v>9.77</v>
      </c>
      <c r="J24">
        <v>23</v>
      </c>
      <c r="K24" s="1">
        <f>Tabela2[[#This Row],[Wartość brutto]]/1.23</f>
        <v>7.9430894308943083</v>
      </c>
      <c r="L24" s="1">
        <f>Tabela2[[#This Row],[Wartość brutto]]-Tabela2[[#This Row],[Wartość netto]]</f>
        <v>1.8269105691056913</v>
      </c>
      <c r="M24" s="1">
        <f>Tabela2[[#This Row],[Cena brutto]]*Tabela2[[#This Row],[Ilość]]</f>
        <v>9.77</v>
      </c>
    </row>
    <row r="25" spans="1:13" x14ac:dyDescent="0.2">
      <c r="A25">
        <v>24</v>
      </c>
      <c r="B25" s="5">
        <v>45197</v>
      </c>
      <c r="C25" t="s">
        <v>48</v>
      </c>
      <c r="D25">
        <v>4</v>
      </c>
      <c r="E25" s="11" t="s">
        <v>52</v>
      </c>
      <c r="F25" s="7">
        <v>6</v>
      </c>
      <c r="G25" t="s">
        <v>14</v>
      </c>
      <c r="H25" s="1">
        <v>20</v>
      </c>
      <c r="I25" s="1">
        <v>8.16</v>
      </c>
      <c r="J25">
        <v>23</v>
      </c>
      <c r="K25" s="1">
        <f>Tabela2[[#This Row],[Wartość brutto]]/1.23</f>
        <v>39.804878048780488</v>
      </c>
      <c r="L25" s="1">
        <f>Tabela2[[#This Row],[Wartość brutto]]-Tabela2[[#This Row],[Wartość netto]]</f>
        <v>9.1551219512195132</v>
      </c>
      <c r="M25" s="1">
        <f>Tabela2[[#This Row],[Cena brutto]]*Tabela2[[#This Row],[Ilość]]</f>
        <v>48.96</v>
      </c>
    </row>
    <row r="26" spans="1:13" x14ac:dyDescent="0.2">
      <c r="A26">
        <v>25</v>
      </c>
      <c r="B26" s="5">
        <v>45197</v>
      </c>
      <c r="C26" t="s">
        <v>48</v>
      </c>
      <c r="D26">
        <v>5</v>
      </c>
      <c r="E26" s="11" t="s">
        <v>53</v>
      </c>
      <c r="F26" s="7">
        <v>1</v>
      </c>
      <c r="G26" t="s">
        <v>14</v>
      </c>
      <c r="H26" s="1">
        <v>20</v>
      </c>
      <c r="I26" s="1">
        <v>18.18</v>
      </c>
      <c r="J26">
        <v>23</v>
      </c>
      <c r="K26" s="1">
        <f>Tabela2[[#This Row],[Wartość brutto]]/1.23</f>
        <v>14.780487804878049</v>
      </c>
      <c r="L26" s="1">
        <f>Tabela2[[#This Row],[Wartość brutto]]-Tabela2[[#This Row],[Wartość netto]]</f>
        <v>3.3995121951219502</v>
      </c>
      <c r="M26" s="1">
        <f>Tabela2[[#This Row],[Cena brutto]]*Tabela2[[#This Row],[Ilość]]</f>
        <v>18.18</v>
      </c>
    </row>
    <row r="27" spans="1:13" ht="25.5" x14ac:dyDescent="0.2">
      <c r="A27">
        <v>26</v>
      </c>
      <c r="B27" s="5">
        <v>45197</v>
      </c>
      <c r="C27" t="s">
        <v>48</v>
      </c>
      <c r="D27">
        <v>6</v>
      </c>
      <c r="E27" s="11" t="s">
        <v>54</v>
      </c>
      <c r="F27" s="7">
        <v>1</v>
      </c>
      <c r="G27" t="s">
        <v>14</v>
      </c>
      <c r="H27" s="1">
        <v>20</v>
      </c>
      <c r="I27" s="1">
        <v>24.78</v>
      </c>
      <c r="J27">
        <v>23</v>
      </c>
      <c r="K27" s="1">
        <f>Tabela2[[#This Row],[Wartość brutto]]/1.23</f>
        <v>20.146341463414636</v>
      </c>
      <c r="L27" s="1">
        <f>Tabela2[[#This Row],[Wartość brutto]]-Tabela2[[#This Row],[Wartość netto]]</f>
        <v>4.6336585365853651</v>
      </c>
      <c r="M27" s="1">
        <f>Tabela2[[#This Row],[Cena brutto]]*Tabela2[[#This Row],[Ilość]]</f>
        <v>24.78</v>
      </c>
    </row>
    <row r="28" spans="1:13" x14ac:dyDescent="0.2">
      <c r="A28">
        <v>27</v>
      </c>
      <c r="B28" s="5">
        <v>45197</v>
      </c>
      <c r="C28" t="s">
        <v>48</v>
      </c>
      <c r="D28">
        <v>7</v>
      </c>
      <c r="E28" s="11" t="s">
        <v>55</v>
      </c>
      <c r="F28" s="7">
        <v>2</v>
      </c>
      <c r="G28" t="s">
        <v>14</v>
      </c>
      <c r="H28" s="1">
        <v>20</v>
      </c>
      <c r="I28" s="1">
        <v>8.0500000000000007</v>
      </c>
      <c r="J28">
        <v>23</v>
      </c>
      <c r="K28" s="1">
        <f>Tabela2[[#This Row],[Wartość brutto]]/1.23</f>
        <v>13.089430894308945</v>
      </c>
      <c r="L28" s="1">
        <f>Tabela2[[#This Row],[Wartość brutto]]-Tabela2[[#This Row],[Wartość netto]]</f>
        <v>3.0105691056910562</v>
      </c>
      <c r="M28" s="1">
        <f>Tabela2[[#This Row],[Cena brutto]]*Tabela2[[#This Row],[Ilość]]</f>
        <v>16.100000000000001</v>
      </c>
    </row>
    <row r="29" spans="1:13" x14ac:dyDescent="0.2">
      <c r="A29">
        <v>28</v>
      </c>
      <c r="B29" s="5">
        <v>45197</v>
      </c>
      <c r="C29" t="s">
        <v>48</v>
      </c>
      <c r="D29">
        <v>8</v>
      </c>
      <c r="E29" s="11" t="s">
        <v>56</v>
      </c>
      <c r="F29" s="7">
        <v>4</v>
      </c>
      <c r="G29" t="s">
        <v>17</v>
      </c>
      <c r="H29" s="1">
        <v>20</v>
      </c>
      <c r="I29" s="1">
        <v>19.73</v>
      </c>
      <c r="J29">
        <v>23</v>
      </c>
      <c r="K29" s="1">
        <f>Tabela2[[#This Row],[Wartość brutto]]/1.23</f>
        <v>64.162601626016269</v>
      </c>
      <c r="L29" s="1">
        <f>Tabela2[[#This Row],[Wartość brutto]]-Tabela2[[#This Row],[Wartość netto]]</f>
        <v>14.757398373983733</v>
      </c>
      <c r="M29" s="1">
        <f>Tabela2[[#This Row],[Cena brutto]]*Tabela2[[#This Row],[Ilość]]</f>
        <v>78.92</v>
      </c>
    </row>
    <row r="30" spans="1:13" x14ac:dyDescent="0.2">
      <c r="A30">
        <v>29</v>
      </c>
      <c r="B30" s="5">
        <v>45197</v>
      </c>
      <c r="C30" t="s">
        <v>48</v>
      </c>
      <c r="D30">
        <v>9</v>
      </c>
      <c r="E30" s="11" t="s">
        <v>57</v>
      </c>
      <c r="F30" s="7">
        <v>4</v>
      </c>
      <c r="G30" t="s">
        <v>17</v>
      </c>
      <c r="H30" s="1">
        <v>20</v>
      </c>
      <c r="I30" s="1">
        <v>16.47</v>
      </c>
      <c r="J30">
        <v>23</v>
      </c>
      <c r="K30" s="1">
        <f>Tabela2[[#This Row],[Wartość brutto]]/1.23</f>
        <v>53.560975609756092</v>
      </c>
      <c r="L30" s="1">
        <f>Tabela2[[#This Row],[Wartość brutto]]-Tabela2[[#This Row],[Wartość netto]]</f>
        <v>12.319024390243904</v>
      </c>
      <c r="M30" s="1">
        <f>Tabela2[[#This Row],[Cena brutto]]*Tabela2[[#This Row],[Ilość]]</f>
        <v>65.88</v>
      </c>
    </row>
    <row r="31" spans="1:13" ht="25.5" x14ac:dyDescent="0.2">
      <c r="A31">
        <v>30</v>
      </c>
      <c r="B31" s="5">
        <v>45197</v>
      </c>
      <c r="C31" t="s">
        <v>48</v>
      </c>
      <c r="D31">
        <v>10</v>
      </c>
      <c r="E31" s="11" t="s">
        <v>58</v>
      </c>
      <c r="F31" s="7">
        <v>1</v>
      </c>
      <c r="G31" t="s">
        <v>14</v>
      </c>
      <c r="H31" s="1">
        <v>20</v>
      </c>
      <c r="I31" s="1">
        <v>14.76</v>
      </c>
      <c r="J31">
        <v>23</v>
      </c>
      <c r="K31" s="1">
        <f>Tabela2[[#This Row],[Wartość brutto]]/1.23</f>
        <v>12</v>
      </c>
      <c r="L31" s="1">
        <f>Tabela2[[#This Row],[Wartość brutto]]-Tabela2[[#This Row],[Wartość netto]]</f>
        <v>2.76</v>
      </c>
      <c r="M31" s="1">
        <f>Tabela2[[#This Row],[Cena brutto]]*Tabela2[[#This Row],[Ilość]]</f>
        <v>14.76</v>
      </c>
    </row>
    <row r="32" spans="1:13" ht="25.5" x14ac:dyDescent="0.2">
      <c r="A32">
        <v>31</v>
      </c>
      <c r="B32" s="5">
        <v>45201</v>
      </c>
      <c r="C32" s="2" t="s">
        <v>59</v>
      </c>
      <c r="D32">
        <v>1</v>
      </c>
      <c r="E32" s="15" t="s">
        <v>31</v>
      </c>
      <c r="F32" s="7">
        <v>3</v>
      </c>
      <c r="G32" s="2" t="s">
        <v>14</v>
      </c>
      <c r="H32" s="1">
        <v>0</v>
      </c>
      <c r="I32" s="1">
        <v>120</v>
      </c>
      <c r="J32">
        <v>23</v>
      </c>
      <c r="K32" s="1">
        <f>Tabela2[[#This Row],[Wartość brutto]]/1.23</f>
        <v>292.6829268292683</v>
      </c>
      <c r="L32" s="1">
        <f>Tabela2[[#This Row],[Wartość brutto]]-Tabela2[[#This Row],[Wartość netto]]</f>
        <v>67.317073170731703</v>
      </c>
      <c r="M32" s="1">
        <f>Tabela2[[#This Row],[Cena brutto]]*Tabela2[[#This Row],[Ilość]]</f>
        <v>360</v>
      </c>
    </row>
    <row r="33" spans="1:13" ht="25.5" x14ac:dyDescent="0.2">
      <c r="A33">
        <v>32</v>
      </c>
      <c r="B33" s="5">
        <v>45196</v>
      </c>
      <c r="C33" s="2" t="s">
        <v>60</v>
      </c>
      <c r="D33">
        <v>1</v>
      </c>
      <c r="E33" s="15" t="s">
        <v>61</v>
      </c>
      <c r="F33" s="7">
        <v>8</v>
      </c>
      <c r="G33" s="2" t="s">
        <v>63</v>
      </c>
      <c r="H33" s="1">
        <v>0</v>
      </c>
      <c r="I33" s="1">
        <v>132</v>
      </c>
      <c r="J33">
        <v>23</v>
      </c>
      <c r="K33" s="1">
        <f>Tabela2[[#This Row],[Wartość brutto]]/1.23</f>
        <v>858.53658536585363</v>
      </c>
      <c r="L33" s="1">
        <f>Tabela2[[#This Row],[Wartość brutto]]-Tabela2[[#This Row],[Wartość netto]]</f>
        <v>197.46341463414637</v>
      </c>
      <c r="M33" s="1">
        <f>Tabela2[[#This Row],[Cena brutto]]*Tabela2[[#This Row],[Ilość]]</f>
        <v>1056</v>
      </c>
    </row>
    <row r="34" spans="1:13" x14ac:dyDescent="0.2">
      <c r="A34">
        <v>33</v>
      </c>
      <c r="B34" s="5">
        <v>45196</v>
      </c>
      <c r="C34" s="2" t="s">
        <v>60</v>
      </c>
      <c r="D34">
        <v>2</v>
      </c>
      <c r="E34" s="15" t="s">
        <v>62</v>
      </c>
      <c r="F34" s="7">
        <v>250</v>
      </c>
      <c r="G34" s="2" t="s">
        <v>14</v>
      </c>
      <c r="H34" s="1">
        <v>0</v>
      </c>
      <c r="I34" s="1">
        <v>0.25</v>
      </c>
      <c r="J34">
        <v>23</v>
      </c>
      <c r="K34" s="1">
        <f>Tabela2[[#This Row],[Wartość brutto]]/1.23</f>
        <v>50.8130081300813</v>
      </c>
      <c r="L34" s="1">
        <f>Tabela2[[#This Row],[Wartość brutto]]-Tabela2[[#This Row],[Wartość netto]]</f>
        <v>11.6869918699187</v>
      </c>
      <c r="M34" s="1">
        <f>Tabela2[[#This Row],[Cena brutto]]*Tabela2[[#This Row],[Ilość]]</f>
        <v>62.5</v>
      </c>
    </row>
    <row r="35" spans="1:13" ht="25.5" x14ac:dyDescent="0.2">
      <c r="A35">
        <v>34</v>
      </c>
      <c r="B35" s="5">
        <v>45201</v>
      </c>
      <c r="C35" t="s">
        <v>64</v>
      </c>
      <c r="D35">
        <v>1</v>
      </c>
      <c r="E35" s="11" t="s">
        <v>31</v>
      </c>
      <c r="F35" s="7">
        <v>2.7</v>
      </c>
      <c r="G35" t="s">
        <v>14</v>
      </c>
      <c r="H35" s="1">
        <v>0</v>
      </c>
      <c r="I35" s="1">
        <v>120</v>
      </c>
      <c r="J35">
        <v>23</v>
      </c>
      <c r="K35" s="1">
        <f>Tabela2[[#This Row],[Wartość brutto]]/1.23</f>
        <v>263.41463414634148</v>
      </c>
      <c r="L35" s="1">
        <f>Tabela2[[#This Row],[Wartość brutto]]-Tabela2[[#This Row],[Wartość netto]]</f>
        <v>60.585365853658516</v>
      </c>
      <c r="M35" s="1">
        <f>Tabela2[[#This Row],[Cena brutto]]*Tabela2[[#This Row],[Ilość]]</f>
        <v>324</v>
      </c>
    </row>
    <row r="36" spans="1:13" x14ac:dyDescent="0.2">
      <c r="A36">
        <v>35</v>
      </c>
      <c r="B36" s="5"/>
      <c r="F36" s="7"/>
      <c r="H36" s="1">
        <v>10</v>
      </c>
      <c r="I36" s="1"/>
      <c r="J36">
        <v>23</v>
      </c>
      <c r="K36" s="1">
        <f>Tabela2[[#This Row],[Wartość brutto]]/1.23</f>
        <v>0</v>
      </c>
      <c r="L36" s="1">
        <f>Tabela2[[#This Row],[Wartość brutto]]-Tabela2[[#This Row],[Wartość netto]]</f>
        <v>0</v>
      </c>
      <c r="M36" s="1">
        <f>Tabela2[[#This Row],[Cena brutto]]*Tabela2[[#This Row],[Ilość]]</f>
        <v>0</v>
      </c>
    </row>
    <row r="37" spans="1:13" x14ac:dyDescent="0.2">
      <c r="A37">
        <v>36</v>
      </c>
      <c r="B37" s="5"/>
      <c r="F37" s="7"/>
      <c r="H37" s="1">
        <v>10</v>
      </c>
      <c r="I37" s="1"/>
      <c r="J37">
        <v>23</v>
      </c>
      <c r="K37" s="1">
        <f>Tabela2[[#This Row],[Wartość brutto]]/1.23</f>
        <v>0</v>
      </c>
      <c r="L37" s="1">
        <f>Tabela2[[#This Row],[Wartość brutto]]-Tabela2[[#This Row],[Wartość netto]]</f>
        <v>0</v>
      </c>
      <c r="M37" s="1">
        <f>Tabela2[[#This Row],[Cena brutto]]*Tabela2[[#This Row],[Ilość]]</f>
        <v>0</v>
      </c>
    </row>
    <row r="38" spans="1:13" x14ac:dyDescent="0.2">
      <c r="A38">
        <v>37</v>
      </c>
      <c r="B38" s="5"/>
      <c r="F38" s="7"/>
      <c r="H38" s="1">
        <v>10</v>
      </c>
      <c r="I38" s="1"/>
      <c r="J38">
        <v>23</v>
      </c>
      <c r="K38" s="1">
        <f>Tabela2[[#This Row],[Wartość brutto]]/1.23</f>
        <v>0</v>
      </c>
      <c r="L38" s="1">
        <f>Tabela2[[#This Row],[Wartość brutto]]-Tabela2[[#This Row],[Wartość netto]]</f>
        <v>0</v>
      </c>
      <c r="M38" s="1">
        <f>Tabela2[[#This Row],[Cena brutto]]*Tabela2[[#This Row],[Ilość]]</f>
        <v>0</v>
      </c>
    </row>
    <row r="39" spans="1:13" x14ac:dyDescent="0.2">
      <c r="A39">
        <v>38</v>
      </c>
      <c r="B39" s="5"/>
      <c r="F39" s="7"/>
      <c r="H39" s="1">
        <v>10</v>
      </c>
      <c r="I39" s="1"/>
      <c r="J39">
        <v>23</v>
      </c>
      <c r="K39" s="1">
        <f>Tabela2[[#This Row],[Wartość brutto]]/1.23</f>
        <v>0</v>
      </c>
      <c r="L39" s="1">
        <f>Tabela2[[#This Row],[Wartość brutto]]-Tabela2[[#This Row],[Wartość netto]]</f>
        <v>0</v>
      </c>
      <c r="M39" s="1">
        <f>Tabela2[[#This Row],[Cena brutto]]*Tabela2[[#This Row],[Ilość]]</f>
        <v>0</v>
      </c>
    </row>
    <row r="40" spans="1:13" x14ac:dyDescent="0.2">
      <c r="A40">
        <v>39</v>
      </c>
      <c r="B40" s="5"/>
      <c r="F40" s="7"/>
      <c r="H40" s="1">
        <v>10</v>
      </c>
      <c r="I40" s="1"/>
      <c r="J40">
        <v>23</v>
      </c>
      <c r="K40" s="1">
        <f>Tabela2[[#This Row],[Wartość brutto]]/1.23</f>
        <v>0</v>
      </c>
      <c r="L40" s="1">
        <f>Tabela2[[#This Row],[Wartość brutto]]-Tabela2[[#This Row],[Wartość netto]]</f>
        <v>0</v>
      </c>
      <c r="M40" s="1">
        <f>Tabela2[[#This Row],[Cena brutto]]*Tabela2[[#This Row],[Ilość]]</f>
        <v>0</v>
      </c>
    </row>
    <row r="41" spans="1:13" x14ac:dyDescent="0.2">
      <c r="A41">
        <v>40</v>
      </c>
      <c r="B41" s="5"/>
      <c r="F41" s="7"/>
      <c r="H41" s="1">
        <v>10</v>
      </c>
      <c r="I41" s="1"/>
      <c r="J41">
        <v>23</v>
      </c>
      <c r="K41" s="1">
        <f>Tabela2[[#This Row],[Wartość brutto]]/1.23</f>
        <v>0</v>
      </c>
      <c r="L41" s="1">
        <f>Tabela2[[#This Row],[Wartość brutto]]-Tabela2[[#This Row],[Wartość netto]]</f>
        <v>0</v>
      </c>
      <c r="M41" s="1">
        <f>Tabela2[[#This Row],[Cena brutto]]*Tabela2[[#This Row],[Ilość]]</f>
        <v>0</v>
      </c>
    </row>
    <row r="42" spans="1:13" x14ac:dyDescent="0.2">
      <c r="A42">
        <v>41</v>
      </c>
      <c r="B42" s="5"/>
      <c r="F42" s="7"/>
      <c r="H42" s="1">
        <v>10</v>
      </c>
      <c r="I42" s="1"/>
      <c r="J42">
        <v>23</v>
      </c>
      <c r="K42" s="1">
        <f>Tabela2[[#This Row],[Wartość brutto]]/1.23</f>
        <v>0</v>
      </c>
      <c r="L42" s="1">
        <f>Tabela2[[#This Row],[Wartość brutto]]-Tabela2[[#This Row],[Wartość netto]]</f>
        <v>0</v>
      </c>
      <c r="M42" s="1">
        <f>Tabela2[[#This Row],[Cena brutto]]*Tabela2[[#This Row],[Ilość]]</f>
        <v>0</v>
      </c>
    </row>
    <row r="43" spans="1:13" x14ac:dyDescent="0.2">
      <c r="A43">
        <v>42</v>
      </c>
      <c r="B43" s="5"/>
      <c r="F43" s="7"/>
      <c r="H43" s="1">
        <v>10</v>
      </c>
      <c r="I43" s="1"/>
      <c r="J43">
        <v>23</v>
      </c>
      <c r="K43" s="1">
        <f>Tabela2[[#This Row],[Wartość brutto]]/1.23</f>
        <v>0</v>
      </c>
      <c r="L43" s="1">
        <f>Tabela2[[#This Row],[Wartość brutto]]-Tabela2[[#This Row],[Wartość netto]]</f>
        <v>0</v>
      </c>
      <c r="M43" s="1">
        <f>Tabela2[[#This Row],[Cena brutto]]*Tabela2[[#This Row],[Ilość]]</f>
        <v>0</v>
      </c>
    </row>
    <row r="44" spans="1:13" x14ac:dyDescent="0.2">
      <c r="A44">
        <v>43</v>
      </c>
      <c r="B44" s="5"/>
      <c r="F44" s="7"/>
      <c r="H44" s="1">
        <v>10</v>
      </c>
      <c r="I44" s="1"/>
      <c r="J44">
        <v>23</v>
      </c>
      <c r="K44" s="1">
        <f>Tabela2[[#This Row],[Wartość brutto]]/1.23</f>
        <v>0</v>
      </c>
      <c r="L44" s="1">
        <f>Tabela2[[#This Row],[Wartość brutto]]-Tabela2[[#This Row],[Wartość netto]]</f>
        <v>0</v>
      </c>
      <c r="M44" s="1">
        <f>Tabela2[[#This Row],[Cena brutto]]*Tabela2[[#This Row],[Ilość]]</f>
        <v>0</v>
      </c>
    </row>
    <row r="45" spans="1:13" x14ac:dyDescent="0.2">
      <c r="A45">
        <v>44</v>
      </c>
      <c r="B45" s="5"/>
      <c r="F45" s="7"/>
      <c r="H45" s="1">
        <v>10</v>
      </c>
      <c r="I45" s="1"/>
      <c r="J45">
        <v>23</v>
      </c>
      <c r="K45" s="1">
        <f>Tabela2[[#This Row],[Wartość brutto]]/1.23</f>
        <v>0</v>
      </c>
      <c r="L45" s="1">
        <f>Tabela2[[#This Row],[Wartość brutto]]-Tabela2[[#This Row],[Wartość netto]]</f>
        <v>0</v>
      </c>
      <c r="M45" s="1">
        <f>Tabela2[[#This Row],[Cena brutto]]*Tabela2[[#This Row],[Ilość]]</f>
        <v>0</v>
      </c>
    </row>
    <row r="46" spans="1:13" x14ac:dyDescent="0.2">
      <c r="A46">
        <v>45</v>
      </c>
      <c r="B46" s="5"/>
      <c r="F46" s="7"/>
      <c r="H46" s="1">
        <v>10</v>
      </c>
      <c r="I46" s="1"/>
      <c r="J46">
        <v>23</v>
      </c>
      <c r="K46" s="1">
        <f>Tabela2[[#This Row],[Wartość brutto]]/1.23</f>
        <v>0</v>
      </c>
      <c r="L46" s="1">
        <f>Tabela2[[#This Row],[Wartość brutto]]-Tabela2[[#This Row],[Wartość netto]]</f>
        <v>0</v>
      </c>
      <c r="M46" s="1">
        <f>Tabela2[[#This Row],[Cena brutto]]*Tabela2[[#This Row],[Ilość]]</f>
        <v>0</v>
      </c>
    </row>
    <row r="47" spans="1:13" x14ac:dyDescent="0.2">
      <c r="A47">
        <v>46</v>
      </c>
      <c r="B47" s="5"/>
      <c r="F47" s="7"/>
      <c r="H47" s="1">
        <v>10</v>
      </c>
      <c r="I47" s="1"/>
      <c r="J47">
        <v>23</v>
      </c>
      <c r="K47" s="1">
        <f>Tabela2[[#This Row],[Wartość brutto]]/1.23</f>
        <v>0</v>
      </c>
      <c r="L47" s="1">
        <f>Tabela2[[#This Row],[Wartość brutto]]-Tabela2[[#This Row],[Wartość netto]]</f>
        <v>0</v>
      </c>
      <c r="M47" s="1">
        <f>Tabela2[[#This Row],[Cena brutto]]*Tabela2[[#This Row],[Ilość]]</f>
        <v>0</v>
      </c>
    </row>
    <row r="48" spans="1:13" x14ac:dyDescent="0.2">
      <c r="A48">
        <v>47</v>
      </c>
      <c r="B48" s="5"/>
      <c r="F48" s="7"/>
      <c r="H48" s="1">
        <v>10</v>
      </c>
      <c r="I48" s="1"/>
      <c r="J48">
        <v>23</v>
      </c>
      <c r="K48" s="1">
        <f>Tabela2[[#This Row],[Wartość brutto]]/1.23</f>
        <v>0</v>
      </c>
      <c r="L48" s="1">
        <f>Tabela2[[#This Row],[Wartość brutto]]-Tabela2[[#This Row],[Wartość netto]]</f>
        <v>0</v>
      </c>
      <c r="M48" s="1">
        <f>Tabela2[[#This Row],[Cena brutto]]*Tabela2[[#This Row],[Ilość]]</f>
        <v>0</v>
      </c>
    </row>
    <row r="49" spans="1:13" x14ac:dyDescent="0.2">
      <c r="A49">
        <v>48</v>
      </c>
      <c r="B49" s="5"/>
      <c r="F49" s="7"/>
      <c r="H49" s="1">
        <v>10</v>
      </c>
      <c r="I49" s="1"/>
      <c r="J49">
        <v>23</v>
      </c>
      <c r="K49" s="1">
        <f>Tabela2[[#This Row],[Wartość brutto]]/1.23</f>
        <v>0</v>
      </c>
      <c r="L49" s="1">
        <f>Tabela2[[#This Row],[Wartość brutto]]-Tabela2[[#This Row],[Wartość netto]]</f>
        <v>0</v>
      </c>
      <c r="M49" s="1">
        <f>Tabela2[[#This Row],[Cena brutto]]*Tabela2[[#This Row],[Ilość]]</f>
        <v>0</v>
      </c>
    </row>
    <row r="50" spans="1:13" x14ac:dyDescent="0.2">
      <c r="A50">
        <v>49</v>
      </c>
      <c r="B50" s="5"/>
      <c r="F50" s="7"/>
      <c r="H50" s="1">
        <v>10</v>
      </c>
      <c r="I50" s="1"/>
      <c r="J50">
        <v>23</v>
      </c>
      <c r="K50" s="1">
        <f>Tabela2[[#This Row],[Wartość brutto]]/1.23</f>
        <v>0</v>
      </c>
      <c r="L50" s="1">
        <f>Tabela2[[#This Row],[Wartość brutto]]-Tabela2[[#This Row],[Wartość netto]]</f>
        <v>0</v>
      </c>
      <c r="M50" s="1">
        <f>Tabela2[[#This Row],[Cena brutto]]*Tabela2[[#This Row],[Ilość]]</f>
        <v>0</v>
      </c>
    </row>
    <row r="51" spans="1:13" x14ac:dyDescent="0.2">
      <c r="A51">
        <v>50</v>
      </c>
      <c r="B51" s="5"/>
      <c r="F51" s="7"/>
      <c r="H51" s="1">
        <v>10</v>
      </c>
      <c r="I51" s="1"/>
      <c r="J51">
        <v>23</v>
      </c>
      <c r="K51" s="1">
        <f>Tabela2[[#This Row],[Wartość brutto]]/1.23</f>
        <v>0</v>
      </c>
      <c r="L51" s="1">
        <f>Tabela2[[#This Row],[Wartość brutto]]-Tabela2[[#This Row],[Wartość netto]]</f>
        <v>0</v>
      </c>
      <c r="M51" s="1">
        <f>Tabela2[[#This Row],[Cena brutto]]*Tabela2[[#This Row],[Ilość]]</f>
        <v>0</v>
      </c>
    </row>
    <row r="52" spans="1:13" x14ac:dyDescent="0.2">
      <c r="A52">
        <v>51</v>
      </c>
      <c r="B52" s="5"/>
      <c r="F52" s="7"/>
      <c r="H52" s="1">
        <v>10</v>
      </c>
      <c r="I52" s="1"/>
      <c r="J52">
        <v>23</v>
      </c>
      <c r="K52" s="1">
        <f>Tabela2[[#This Row],[Wartość brutto]]/1.23</f>
        <v>0</v>
      </c>
      <c r="L52" s="1">
        <f>Tabela2[[#This Row],[Wartość brutto]]-Tabela2[[#This Row],[Wartość netto]]</f>
        <v>0</v>
      </c>
      <c r="M52" s="1">
        <f>Tabela2[[#This Row],[Cena brutto]]*Tabela2[[#This Row],[Ilość]]</f>
        <v>0</v>
      </c>
    </row>
    <row r="53" spans="1:13" x14ac:dyDescent="0.2">
      <c r="A53">
        <v>52</v>
      </c>
      <c r="B53" s="5"/>
      <c r="F53" s="7"/>
      <c r="H53" s="1">
        <v>10</v>
      </c>
      <c r="I53" s="1"/>
      <c r="J53">
        <v>23</v>
      </c>
      <c r="K53" s="1">
        <f>Tabela2[[#This Row],[Wartość brutto]]/1.23</f>
        <v>0</v>
      </c>
      <c r="L53" s="1">
        <f>Tabela2[[#This Row],[Wartość brutto]]-Tabela2[[#This Row],[Wartość netto]]</f>
        <v>0</v>
      </c>
      <c r="M53" s="1">
        <f>Tabela2[[#This Row],[Cena brutto]]*Tabela2[[#This Row],[Ilość]]</f>
        <v>0</v>
      </c>
    </row>
    <row r="54" spans="1:13" x14ac:dyDescent="0.2">
      <c r="A54">
        <v>53</v>
      </c>
      <c r="B54" s="5"/>
      <c r="F54" s="7"/>
      <c r="H54" s="1">
        <v>10</v>
      </c>
      <c r="I54" s="1"/>
      <c r="J54">
        <v>23</v>
      </c>
      <c r="K54" s="1">
        <f>Tabela2[[#This Row],[Wartość brutto]]/1.23</f>
        <v>0</v>
      </c>
      <c r="L54" s="1">
        <f>Tabela2[[#This Row],[Wartość brutto]]-Tabela2[[#This Row],[Wartość netto]]</f>
        <v>0</v>
      </c>
      <c r="M54" s="1">
        <f>Tabela2[[#This Row],[Cena brutto]]*Tabela2[[#This Row],[Ilość]]</f>
        <v>0</v>
      </c>
    </row>
    <row r="55" spans="1:13" x14ac:dyDescent="0.2">
      <c r="A55">
        <v>54</v>
      </c>
      <c r="B55" s="5"/>
      <c r="F55" s="7"/>
      <c r="H55" s="1">
        <v>10</v>
      </c>
      <c r="I55" s="1"/>
      <c r="J55">
        <v>23</v>
      </c>
      <c r="K55" s="1">
        <f>Tabela2[[#This Row],[Wartość brutto]]/1.23</f>
        <v>0</v>
      </c>
      <c r="L55" s="1">
        <f>Tabela2[[#This Row],[Wartość brutto]]-Tabela2[[#This Row],[Wartość netto]]</f>
        <v>0</v>
      </c>
      <c r="M55" s="1">
        <f>Tabela2[[#This Row],[Cena brutto]]*Tabela2[[#This Row],[Ilość]]</f>
        <v>0</v>
      </c>
    </row>
    <row r="56" spans="1:13" x14ac:dyDescent="0.2">
      <c r="A56">
        <v>55</v>
      </c>
      <c r="B56" s="5"/>
      <c r="F56" s="7"/>
      <c r="H56" s="1">
        <v>10</v>
      </c>
      <c r="I56" s="1"/>
      <c r="J56">
        <v>23</v>
      </c>
      <c r="K56" s="1">
        <f>Tabela2[[#This Row],[Wartość brutto]]/1.23</f>
        <v>0</v>
      </c>
      <c r="L56" s="1">
        <f>Tabela2[[#This Row],[Wartość brutto]]-Tabela2[[#This Row],[Wartość netto]]</f>
        <v>0</v>
      </c>
      <c r="M56" s="1">
        <f>Tabela2[[#This Row],[Cena brutto]]*Tabela2[[#This Row],[Ilość]]</f>
        <v>0</v>
      </c>
    </row>
    <row r="57" spans="1:13" x14ac:dyDescent="0.2">
      <c r="A57">
        <v>56</v>
      </c>
      <c r="B57" s="5"/>
      <c r="F57" s="7"/>
      <c r="H57" s="1">
        <v>10</v>
      </c>
      <c r="I57" s="1"/>
      <c r="J57">
        <v>23</v>
      </c>
      <c r="K57" s="1">
        <f>Tabela2[[#This Row],[Wartość brutto]]/1.23</f>
        <v>0</v>
      </c>
      <c r="L57" s="1">
        <f>Tabela2[[#This Row],[Wartość brutto]]-Tabela2[[#This Row],[Wartość netto]]</f>
        <v>0</v>
      </c>
      <c r="M57" s="1">
        <f>Tabela2[[#This Row],[Cena brutto]]*Tabela2[[#This Row],[Ilość]]</f>
        <v>0</v>
      </c>
    </row>
    <row r="58" spans="1:13" x14ac:dyDescent="0.2">
      <c r="A58">
        <v>57</v>
      </c>
      <c r="B58" s="5"/>
      <c r="F58" s="7"/>
      <c r="H58" s="1">
        <v>10</v>
      </c>
      <c r="I58" s="1"/>
      <c r="J58">
        <v>23</v>
      </c>
      <c r="K58" s="1">
        <f>Tabela2[[#This Row],[Wartość brutto]]/1.23</f>
        <v>0</v>
      </c>
      <c r="L58" s="1">
        <f>Tabela2[[#This Row],[Wartość brutto]]-Tabela2[[#This Row],[Wartość netto]]</f>
        <v>0</v>
      </c>
      <c r="M58" s="1">
        <f>Tabela2[[#This Row],[Cena brutto]]*Tabela2[[#This Row],[Ilość]]</f>
        <v>0</v>
      </c>
    </row>
    <row r="59" spans="1:13" x14ac:dyDescent="0.2">
      <c r="A59">
        <v>58</v>
      </c>
      <c r="B59" s="5"/>
      <c r="F59" s="7"/>
      <c r="H59" s="1">
        <v>10</v>
      </c>
      <c r="I59" s="1"/>
      <c r="J59">
        <v>23</v>
      </c>
      <c r="K59" s="1">
        <f>Tabela2[[#This Row],[Wartość brutto]]/1.23</f>
        <v>0</v>
      </c>
      <c r="L59" s="1">
        <f>Tabela2[[#This Row],[Wartość brutto]]-Tabela2[[#This Row],[Wartość netto]]</f>
        <v>0</v>
      </c>
      <c r="M59" s="1">
        <f>Tabela2[[#This Row],[Cena brutto]]*Tabela2[[#This Row],[Ilość]]</f>
        <v>0</v>
      </c>
    </row>
    <row r="60" spans="1:13" x14ac:dyDescent="0.2">
      <c r="A60">
        <v>59</v>
      </c>
      <c r="B60" s="6"/>
      <c r="C60" s="3"/>
      <c r="D60" s="3"/>
      <c r="E60" s="12"/>
      <c r="F60" s="10"/>
      <c r="G60" s="3"/>
      <c r="H60" s="1">
        <v>10</v>
      </c>
      <c r="I60" s="4"/>
      <c r="J60">
        <v>23</v>
      </c>
      <c r="K60" s="1">
        <f>Tabela2[[#This Row],[Wartość brutto]]/1.23</f>
        <v>0</v>
      </c>
      <c r="L60" s="4">
        <f>Tabela2[[#This Row],[Wartość brutto]]-Tabela2[[#This Row],[Wartość netto]]</f>
        <v>0</v>
      </c>
      <c r="M60" s="4">
        <f>Tabela2[[#This Row],[Cena brutto]]*Tabela2[[#This Row],[Ilość]]</f>
        <v>0</v>
      </c>
    </row>
    <row r="61" spans="1:13" x14ac:dyDescent="0.2">
      <c r="A61" t="s">
        <v>65</v>
      </c>
      <c r="M61" s="1">
        <f>SUBTOTAL(109,Tabela2[Wartość brutto])</f>
        <v>4029.3200000000006</v>
      </c>
    </row>
  </sheetData>
  <conditionalFormatting sqref="C1:C60 C62:C1048576">
    <cfRule type="duplicateValues" dxfId="7" priority="2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32"/>
  <sheetViews>
    <sheetView workbookViewId="0">
      <selection activeCell="A3" sqref="A3:D32"/>
    </sheetView>
  </sheetViews>
  <sheetFormatPr defaultRowHeight="12.75" x14ac:dyDescent="0.2"/>
  <cols>
    <col min="1" max="1" width="57" bestFit="1" customWidth="1"/>
    <col min="2" max="2" width="13.85546875" bestFit="1" customWidth="1"/>
    <col min="3" max="3" width="13.7109375" bestFit="1" customWidth="1"/>
    <col min="4" max="4" width="19.5703125" bestFit="1" customWidth="1"/>
  </cols>
  <sheetData>
    <row r="3" spans="1:4" x14ac:dyDescent="0.2">
      <c r="B3" s="13" t="s">
        <v>45</v>
      </c>
    </row>
    <row r="4" spans="1:4" x14ac:dyDescent="0.2">
      <c r="A4" s="13" t="s">
        <v>42</v>
      </c>
      <c r="B4" t="s">
        <v>44</v>
      </c>
      <c r="C4" t="s">
        <v>46</v>
      </c>
      <c r="D4" t="s">
        <v>47</v>
      </c>
    </row>
    <row r="5" spans="1:4" x14ac:dyDescent="0.2">
      <c r="A5" s="14" t="s">
        <v>31</v>
      </c>
      <c r="B5">
        <v>4</v>
      </c>
      <c r="C5">
        <v>7.55</v>
      </c>
      <c r="D5" s="1">
        <v>125</v>
      </c>
    </row>
    <row r="6" spans="1:4" x14ac:dyDescent="0.2">
      <c r="A6" s="14" t="s">
        <v>38</v>
      </c>
      <c r="B6">
        <v>1</v>
      </c>
      <c r="C6">
        <v>1</v>
      </c>
      <c r="D6" s="1">
        <v>180</v>
      </c>
    </row>
    <row r="7" spans="1:4" x14ac:dyDescent="0.2">
      <c r="A7" s="14" t="s">
        <v>61</v>
      </c>
      <c r="B7">
        <v>1</v>
      </c>
      <c r="C7">
        <v>8</v>
      </c>
      <c r="D7" s="1">
        <v>132</v>
      </c>
    </row>
    <row r="8" spans="1:4" x14ac:dyDescent="0.2">
      <c r="A8" s="14" t="s">
        <v>49</v>
      </c>
      <c r="B8">
        <v>1</v>
      </c>
      <c r="C8">
        <v>2</v>
      </c>
      <c r="D8" s="1">
        <v>10.91</v>
      </c>
    </row>
    <row r="9" spans="1:4" x14ac:dyDescent="0.2">
      <c r="A9" s="14" t="s">
        <v>50</v>
      </c>
      <c r="B9">
        <v>1</v>
      </c>
      <c r="C9">
        <v>1</v>
      </c>
      <c r="D9" s="1">
        <v>9.77</v>
      </c>
    </row>
    <row r="10" spans="1:4" x14ac:dyDescent="0.2">
      <c r="A10" s="14" t="s">
        <v>51</v>
      </c>
      <c r="B10">
        <v>1</v>
      </c>
      <c r="C10">
        <v>1</v>
      </c>
      <c r="D10" s="1">
        <v>9.77</v>
      </c>
    </row>
    <row r="11" spans="1:4" x14ac:dyDescent="0.2">
      <c r="A11" s="14" t="s">
        <v>52</v>
      </c>
      <c r="B11">
        <v>1</v>
      </c>
      <c r="C11">
        <v>6</v>
      </c>
      <c r="D11" s="1">
        <v>8.16</v>
      </c>
    </row>
    <row r="12" spans="1:4" x14ac:dyDescent="0.2">
      <c r="A12" s="14" t="s">
        <v>53</v>
      </c>
      <c r="B12">
        <v>1</v>
      </c>
      <c r="C12">
        <v>1</v>
      </c>
      <c r="D12" s="1">
        <v>18.18</v>
      </c>
    </row>
    <row r="13" spans="1:4" x14ac:dyDescent="0.2">
      <c r="A13" s="14" t="s">
        <v>54</v>
      </c>
      <c r="B13">
        <v>1</v>
      </c>
      <c r="C13">
        <v>1</v>
      </c>
      <c r="D13" s="1">
        <v>24.78</v>
      </c>
    </row>
    <row r="14" spans="1:4" x14ac:dyDescent="0.2">
      <c r="A14" s="14" t="s">
        <v>55</v>
      </c>
      <c r="B14">
        <v>1</v>
      </c>
      <c r="C14">
        <v>2</v>
      </c>
      <c r="D14" s="1">
        <v>8.0500000000000007</v>
      </c>
    </row>
    <row r="15" spans="1:4" x14ac:dyDescent="0.2">
      <c r="A15" s="14" t="s">
        <v>56</v>
      </c>
      <c r="B15">
        <v>1</v>
      </c>
      <c r="C15">
        <v>4</v>
      </c>
      <c r="D15" s="1">
        <v>19.73</v>
      </c>
    </row>
    <row r="16" spans="1:4" x14ac:dyDescent="0.2">
      <c r="A16" s="14" t="s">
        <v>57</v>
      </c>
      <c r="B16">
        <v>1</v>
      </c>
      <c r="C16">
        <v>4</v>
      </c>
      <c r="D16" s="1">
        <v>16.47</v>
      </c>
    </row>
    <row r="17" spans="1:4" x14ac:dyDescent="0.2">
      <c r="A17" s="14" t="s">
        <v>58</v>
      </c>
      <c r="B17">
        <v>1</v>
      </c>
      <c r="C17">
        <v>1</v>
      </c>
      <c r="D17" s="1">
        <v>14.76</v>
      </c>
    </row>
    <row r="18" spans="1:4" x14ac:dyDescent="0.2">
      <c r="A18" s="14" t="s">
        <v>25</v>
      </c>
      <c r="B18">
        <v>1</v>
      </c>
      <c r="C18">
        <v>1</v>
      </c>
      <c r="D18" s="1">
        <v>7.23</v>
      </c>
    </row>
    <row r="19" spans="1:4" x14ac:dyDescent="0.2">
      <c r="A19" s="14" t="s">
        <v>16</v>
      </c>
      <c r="B19">
        <v>1</v>
      </c>
      <c r="C19">
        <v>1</v>
      </c>
      <c r="D19" s="1">
        <v>19</v>
      </c>
    </row>
    <row r="20" spans="1:4" x14ac:dyDescent="0.2">
      <c r="A20" s="14" t="s">
        <v>23</v>
      </c>
      <c r="B20">
        <v>1</v>
      </c>
      <c r="C20">
        <v>1</v>
      </c>
      <c r="D20" s="1">
        <v>13.82</v>
      </c>
    </row>
    <row r="21" spans="1:4" x14ac:dyDescent="0.2">
      <c r="A21" s="14" t="s">
        <v>12</v>
      </c>
      <c r="B21">
        <v>1</v>
      </c>
      <c r="C21">
        <v>3</v>
      </c>
      <c r="D21" s="1">
        <v>19.82</v>
      </c>
    </row>
    <row r="22" spans="1:4" x14ac:dyDescent="0.2">
      <c r="A22" s="14" t="s">
        <v>35</v>
      </c>
      <c r="B22">
        <v>1</v>
      </c>
      <c r="C22">
        <v>2</v>
      </c>
      <c r="D22" s="1">
        <v>18.82</v>
      </c>
    </row>
    <row r="23" spans="1:4" x14ac:dyDescent="0.2">
      <c r="A23" s="14" t="s">
        <v>27</v>
      </c>
      <c r="B23">
        <v>1</v>
      </c>
      <c r="C23">
        <v>2</v>
      </c>
      <c r="D23" s="1">
        <v>12.5</v>
      </c>
    </row>
    <row r="24" spans="1:4" x14ac:dyDescent="0.2">
      <c r="A24" s="14" t="s">
        <v>22</v>
      </c>
      <c r="B24">
        <v>1</v>
      </c>
      <c r="C24">
        <v>1</v>
      </c>
      <c r="D24" s="1">
        <v>18.59</v>
      </c>
    </row>
    <row r="25" spans="1:4" x14ac:dyDescent="0.2">
      <c r="A25" s="14" t="s">
        <v>24</v>
      </c>
      <c r="B25">
        <v>1</v>
      </c>
      <c r="C25">
        <v>1</v>
      </c>
      <c r="D25" s="1">
        <v>12.18</v>
      </c>
    </row>
    <row r="26" spans="1:4" x14ac:dyDescent="0.2">
      <c r="A26" s="14" t="s">
        <v>20</v>
      </c>
      <c r="B26">
        <v>2</v>
      </c>
      <c r="C26">
        <v>6</v>
      </c>
      <c r="D26" s="1">
        <v>30.45</v>
      </c>
    </row>
    <row r="27" spans="1:4" x14ac:dyDescent="0.2">
      <c r="A27" s="14" t="s">
        <v>13</v>
      </c>
      <c r="B27">
        <v>1</v>
      </c>
      <c r="C27">
        <v>6</v>
      </c>
      <c r="D27" s="1">
        <v>33.770000000000003</v>
      </c>
    </row>
    <row r="28" spans="1:4" x14ac:dyDescent="0.2">
      <c r="A28" s="14" t="s">
        <v>36</v>
      </c>
      <c r="B28">
        <v>1</v>
      </c>
      <c r="C28">
        <v>2</v>
      </c>
      <c r="D28" s="1">
        <v>30.32</v>
      </c>
    </row>
    <row r="29" spans="1:4" x14ac:dyDescent="0.2">
      <c r="A29" s="14" t="s">
        <v>62</v>
      </c>
      <c r="B29">
        <v>1</v>
      </c>
      <c r="C29">
        <v>250</v>
      </c>
      <c r="D29" s="1">
        <v>0.25</v>
      </c>
    </row>
    <row r="30" spans="1:4" x14ac:dyDescent="0.2">
      <c r="A30" s="14" t="s">
        <v>39</v>
      </c>
      <c r="B30">
        <v>1</v>
      </c>
      <c r="C30">
        <v>250</v>
      </c>
      <c r="D30" s="1">
        <v>0.28000000000000003</v>
      </c>
    </row>
    <row r="31" spans="1:4" x14ac:dyDescent="0.2">
      <c r="A31" s="14" t="s">
        <v>29</v>
      </c>
      <c r="B31">
        <v>4</v>
      </c>
      <c r="C31">
        <v>2000</v>
      </c>
      <c r="D31" s="1">
        <v>0.4</v>
      </c>
    </row>
    <row r="32" spans="1:4" x14ac:dyDescent="0.2">
      <c r="A32" s="14" t="s">
        <v>43</v>
      </c>
      <c r="B32">
        <v>34</v>
      </c>
      <c r="C32">
        <v>2565.5500000000002</v>
      </c>
      <c r="D32" s="1">
        <v>35.342941176470596</v>
      </c>
    </row>
  </sheetData>
  <pageMargins left="0.7" right="0.7" top="0.75" bottom="0.75" header="0.3" footer="0.3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"/>
  <sheetViews>
    <sheetView tabSelected="1" view="pageBreakPreview" zoomScaleNormal="100" zoomScaleSheetLayoutView="100" workbookViewId="0">
      <selection activeCell="E14" sqref="E14"/>
    </sheetView>
  </sheetViews>
  <sheetFormatPr defaultRowHeight="12.75" x14ac:dyDescent="0.2"/>
  <cols>
    <col min="1" max="1" width="41.5703125" customWidth="1"/>
    <col min="2" max="2" width="7" customWidth="1"/>
    <col min="3" max="7" width="10.42578125" customWidth="1"/>
  </cols>
  <sheetData>
    <row r="1" spans="1:7" x14ac:dyDescent="0.2">
      <c r="A1" s="16"/>
    </row>
    <row r="4" spans="1:7" ht="25.5" x14ac:dyDescent="0.2">
      <c r="A4" s="26" t="s">
        <v>42</v>
      </c>
      <c r="B4" s="25" t="s">
        <v>7</v>
      </c>
      <c r="C4" s="27" t="s">
        <v>95</v>
      </c>
      <c r="D4" s="27" t="s">
        <v>94</v>
      </c>
      <c r="E4" s="27" t="s">
        <v>92</v>
      </c>
      <c r="F4" s="27" t="s">
        <v>96</v>
      </c>
      <c r="G4" s="28" t="s">
        <v>93</v>
      </c>
    </row>
    <row r="5" spans="1:7" x14ac:dyDescent="0.2">
      <c r="A5" s="17" t="s">
        <v>31</v>
      </c>
      <c r="B5" s="18">
        <v>15</v>
      </c>
      <c r="C5" s="19"/>
      <c r="D5" s="19"/>
      <c r="E5" s="29"/>
      <c r="F5" s="19"/>
      <c r="G5" s="20"/>
    </row>
    <row r="6" spans="1:7" x14ac:dyDescent="0.2">
      <c r="A6" s="17" t="s">
        <v>66</v>
      </c>
      <c r="B6" s="18">
        <v>5</v>
      </c>
      <c r="C6" s="19"/>
      <c r="D6" s="19"/>
      <c r="E6" s="29"/>
      <c r="F6" s="19"/>
      <c r="G6" s="20"/>
    </row>
    <row r="7" spans="1:7" x14ac:dyDescent="0.2">
      <c r="A7" s="17" t="s">
        <v>67</v>
      </c>
      <c r="B7" s="18">
        <v>20</v>
      </c>
      <c r="C7" s="19"/>
      <c r="D7" s="19"/>
      <c r="E7" s="29"/>
      <c r="F7" s="19"/>
      <c r="G7" s="20"/>
    </row>
    <row r="8" spans="1:7" x14ac:dyDescent="0.2">
      <c r="A8" s="17" t="s">
        <v>89</v>
      </c>
      <c r="B8" s="18">
        <v>10</v>
      </c>
      <c r="C8" s="19"/>
      <c r="D8" s="19"/>
      <c r="E8" s="29"/>
      <c r="F8" s="19"/>
      <c r="G8" s="20"/>
    </row>
    <row r="9" spans="1:7" x14ac:dyDescent="0.2">
      <c r="A9" s="17" t="s">
        <v>68</v>
      </c>
      <c r="B9" s="18">
        <v>5</v>
      </c>
      <c r="C9" s="19"/>
      <c r="D9" s="19"/>
      <c r="E9" s="29"/>
      <c r="F9" s="19"/>
      <c r="G9" s="20"/>
    </row>
    <row r="10" spans="1:7" x14ac:dyDescent="0.2">
      <c r="A10" s="17" t="s">
        <v>69</v>
      </c>
      <c r="B10" s="18">
        <v>5</v>
      </c>
      <c r="C10" s="19"/>
      <c r="D10" s="19"/>
      <c r="E10" s="29"/>
      <c r="F10" s="19"/>
      <c r="G10" s="20"/>
    </row>
    <row r="11" spans="1:7" x14ac:dyDescent="0.2">
      <c r="A11" s="17" t="s">
        <v>90</v>
      </c>
      <c r="B11" s="18">
        <v>10</v>
      </c>
      <c r="C11" s="19"/>
      <c r="D11" s="19"/>
      <c r="E11" s="29"/>
      <c r="F11" s="19"/>
      <c r="G11" s="20"/>
    </row>
    <row r="12" spans="1:7" x14ac:dyDescent="0.2">
      <c r="A12" s="17" t="s">
        <v>88</v>
      </c>
      <c r="B12" s="18">
        <v>15</v>
      </c>
      <c r="C12" s="19"/>
      <c r="D12" s="19"/>
      <c r="E12" s="29"/>
      <c r="F12" s="19"/>
      <c r="G12" s="20"/>
    </row>
    <row r="13" spans="1:7" x14ac:dyDescent="0.2">
      <c r="A13" s="17" t="s">
        <v>70</v>
      </c>
      <c r="B13" s="18">
        <v>15</v>
      </c>
      <c r="C13" s="19"/>
      <c r="D13" s="19"/>
      <c r="E13" s="29"/>
      <c r="F13" s="19"/>
      <c r="G13" s="20"/>
    </row>
    <row r="14" spans="1:7" x14ac:dyDescent="0.2">
      <c r="A14" s="17" t="s">
        <v>91</v>
      </c>
      <c r="B14" s="18">
        <v>10</v>
      </c>
      <c r="C14" s="19"/>
      <c r="D14" s="19"/>
      <c r="E14" s="29"/>
      <c r="F14" s="19"/>
      <c r="G14" s="20"/>
    </row>
    <row r="15" spans="1:7" x14ac:dyDescent="0.2">
      <c r="A15" s="17" t="s">
        <v>87</v>
      </c>
      <c r="B15" s="18">
        <v>15</v>
      </c>
      <c r="C15" s="19"/>
      <c r="D15" s="19"/>
      <c r="E15" s="29"/>
      <c r="F15" s="19"/>
      <c r="G15" s="20"/>
    </row>
    <row r="16" spans="1:7" x14ac:dyDescent="0.2">
      <c r="A16" s="17" t="s">
        <v>71</v>
      </c>
      <c r="B16" s="18">
        <v>15</v>
      </c>
      <c r="C16" s="19"/>
      <c r="D16" s="19"/>
      <c r="E16" s="29"/>
      <c r="F16" s="19"/>
      <c r="G16" s="20"/>
    </row>
    <row r="17" spans="1:7" x14ac:dyDescent="0.2">
      <c r="A17" s="17" t="s">
        <v>72</v>
      </c>
      <c r="B17" s="18">
        <v>5</v>
      </c>
      <c r="C17" s="19"/>
      <c r="D17" s="19"/>
      <c r="E17" s="29"/>
      <c r="F17" s="19"/>
      <c r="G17" s="20"/>
    </row>
    <row r="18" spans="1:7" x14ac:dyDescent="0.2">
      <c r="A18" s="17" t="s">
        <v>81</v>
      </c>
      <c r="B18" s="18">
        <v>5</v>
      </c>
      <c r="C18" s="19"/>
      <c r="D18" s="19"/>
      <c r="E18" s="29"/>
      <c r="F18" s="19"/>
      <c r="G18" s="20"/>
    </row>
    <row r="19" spans="1:7" x14ac:dyDescent="0.2">
      <c r="A19" s="17" t="s">
        <v>79</v>
      </c>
      <c r="B19" s="18">
        <v>5</v>
      </c>
      <c r="C19" s="19"/>
      <c r="D19" s="19"/>
      <c r="E19" s="29"/>
      <c r="F19" s="19"/>
      <c r="G19" s="20"/>
    </row>
    <row r="20" spans="1:7" x14ac:dyDescent="0.2">
      <c r="A20" s="17" t="s">
        <v>80</v>
      </c>
      <c r="B20" s="18">
        <v>5</v>
      </c>
      <c r="C20" s="19"/>
      <c r="D20" s="19"/>
      <c r="E20" s="29"/>
      <c r="F20" s="19"/>
      <c r="G20" s="20"/>
    </row>
    <row r="21" spans="1:7" x14ac:dyDescent="0.2">
      <c r="A21" s="17" t="s">
        <v>82</v>
      </c>
      <c r="B21" s="18">
        <v>15</v>
      </c>
      <c r="C21" s="19"/>
      <c r="D21" s="19"/>
      <c r="E21" s="29"/>
      <c r="F21" s="19"/>
      <c r="G21" s="20"/>
    </row>
    <row r="22" spans="1:7" x14ac:dyDescent="0.2">
      <c r="A22" s="17" t="s">
        <v>83</v>
      </c>
      <c r="B22" s="18">
        <v>10</v>
      </c>
      <c r="C22" s="19"/>
      <c r="D22" s="19"/>
      <c r="E22" s="29"/>
      <c r="F22" s="19"/>
      <c r="G22" s="20"/>
    </row>
    <row r="23" spans="1:7" x14ac:dyDescent="0.2">
      <c r="A23" s="17" t="s">
        <v>84</v>
      </c>
      <c r="B23" s="18">
        <v>10</v>
      </c>
      <c r="C23" s="19"/>
      <c r="D23" s="19"/>
      <c r="E23" s="29"/>
      <c r="F23" s="19"/>
      <c r="G23" s="20"/>
    </row>
    <row r="24" spans="1:7" x14ac:dyDescent="0.2">
      <c r="A24" s="17" t="s">
        <v>85</v>
      </c>
      <c r="B24" s="18">
        <v>5</v>
      </c>
      <c r="C24" s="19"/>
      <c r="D24" s="19"/>
      <c r="E24" s="29"/>
      <c r="F24" s="19"/>
      <c r="G24" s="20"/>
    </row>
    <row r="25" spans="1:7" x14ac:dyDescent="0.2">
      <c r="A25" s="17" t="s">
        <v>86</v>
      </c>
      <c r="B25" s="18">
        <v>5</v>
      </c>
      <c r="C25" s="19"/>
      <c r="D25" s="19"/>
      <c r="E25" s="29"/>
      <c r="F25" s="19"/>
      <c r="G25" s="20"/>
    </row>
    <row r="26" spans="1:7" x14ac:dyDescent="0.2">
      <c r="A26" s="17" t="s">
        <v>73</v>
      </c>
      <c r="B26" s="18">
        <v>15</v>
      </c>
      <c r="C26" s="19"/>
      <c r="D26" s="19"/>
      <c r="E26" s="29"/>
      <c r="F26" s="19"/>
      <c r="G26" s="20"/>
    </row>
    <row r="27" spans="1:7" x14ac:dyDescent="0.2">
      <c r="A27" s="17" t="s">
        <v>74</v>
      </c>
      <c r="B27" s="18">
        <v>10</v>
      </c>
      <c r="C27" s="19"/>
      <c r="D27" s="19"/>
      <c r="E27" s="29"/>
      <c r="F27" s="19"/>
      <c r="G27" s="20"/>
    </row>
    <row r="28" spans="1:7" x14ac:dyDescent="0.2">
      <c r="A28" s="17" t="s">
        <v>75</v>
      </c>
      <c r="B28" s="18">
        <v>10</v>
      </c>
      <c r="C28" s="19"/>
      <c r="D28" s="19"/>
      <c r="E28" s="29"/>
      <c r="F28" s="19"/>
      <c r="G28" s="20"/>
    </row>
    <row r="29" spans="1:7" x14ac:dyDescent="0.2">
      <c r="A29" s="17" t="s">
        <v>76</v>
      </c>
      <c r="B29" s="18">
        <v>15</v>
      </c>
      <c r="C29" s="19"/>
      <c r="D29" s="19"/>
      <c r="E29" s="29"/>
      <c r="F29" s="19"/>
      <c r="G29" s="20"/>
    </row>
    <row r="30" spans="1:7" x14ac:dyDescent="0.2">
      <c r="A30" s="17" t="s">
        <v>77</v>
      </c>
      <c r="B30" s="18">
        <v>10</v>
      </c>
      <c r="C30" s="19"/>
      <c r="D30" s="19"/>
      <c r="E30" s="29"/>
      <c r="F30" s="19"/>
      <c r="G30" s="20"/>
    </row>
    <row r="31" spans="1:7" x14ac:dyDescent="0.2">
      <c r="A31" s="17" t="s">
        <v>78</v>
      </c>
      <c r="B31" s="18">
        <v>10</v>
      </c>
      <c r="C31" s="19"/>
      <c r="D31" s="19"/>
      <c r="E31" s="29"/>
      <c r="F31" s="19"/>
      <c r="G31" s="20"/>
    </row>
    <row r="32" spans="1:7" x14ac:dyDescent="0.2">
      <c r="A32" s="17" t="s">
        <v>36</v>
      </c>
      <c r="B32" s="18">
        <v>10</v>
      </c>
      <c r="C32" s="19"/>
      <c r="D32" s="19"/>
      <c r="E32" s="29"/>
      <c r="F32" s="19"/>
      <c r="G32" s="20"/>
    </row>
    <row r="33" spans="1:7" x14ac:dyDescent="0.2">
      <c r="A33" s="21" t="s">
        <v>65</v>
      </c>
      <c r="B33" s="22"/>
      <c r="C33" s="22"/>
      <c r="D33" s="22"/>
      <c r="E33" s="22"/>
      <c r="F33" s="23"/>
      <c r="G33" s="24"/>
    </row>
  </sheetData>
  <pageMargins left="0.19685039370078741" right="0.19685039370078741" top="0.19685039370078741" bottom="0.19685039370078741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DACH-BUD FAKTURY</vt:lpstr>
      <vt:lpstr>tab. przest.</vt:lpstr>
      <vt:lpstr>Zamówienia publiczne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Domek</dc:creator>
  <cp:lastModifiedBy>gz</cp:lastModifiedBy>
  <cp:lastPrinted>2023-10-09T10:40:38Z</cp:lastPrinted>
  <dcterms:created xsi:type="dcterms:W3CDTF">2023-09-25T17:55:46Z</dcterms:created>
  <dcterms:modified xsi:type="dcterms:W3CDTF">2024-02-13T08:15:48Z</dcterms:modified>
</cp:coreProperties>
</file>