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\Desktop\Leśniczówka OBLAS ogrodzenie + droga\OBLAS\DROGA - Oblas\"/>
    </mc:Choice>
  </mc:AlternateContent>
  <xr:revisionPtr revIDLastSave="0" documentId="13_ncr:1_{FB6B0C77-AF6E-4E58-985D-407CFE1FF97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6" r:id="rId1"/>
    <sheet name="Strona TYT." sheetId="7" r:id="rId2"/>
  </sheets>
  <definedNames>
    <definedName name="_xlnm.Print_Area" localSheetId="0">'Kosztorys INWESTORSKI'!$B$1:$F$35</definedName>
  </definedNames>
  <calcPr calcId="191029" fullPrecision="0"/>
</workbook>
</file>

<file path=xl/calcChain.xml><?xml version="1.0" encoding="utf-8"?>
<calcChain xmlns="http://schemas.openxmlformats.org/spreadsheetml/2006/main">
  <c r="F34" i="6" l="1"/>
  <c r="F32" i="6"/>
  <c r="F27" i="6"/>
  <c r="F23" i="6"/>
  <c r="F22" i="6"/>
  <c r="F21" i="6"/>
  <c r="F19" i="6"/>
  <c r="F18" i="6"/>
  <c r="F17" i="6"/>
  <c r="F12" i="6"/>
  <c r="F11" i="6"/>
</calcChain>
</file>

<file path=xl/sharedStrings.xml><?xml version="1.0" encoding="utf-8"?>
<sst xmlns="http://schemas.openxmlformats.org/spreadsheetml/2006/main" count="119" uniqueCount="82">
  <si>
    <t>Nr SST</t>
  </si>
  <si>
    <t>Lp.</t>
  </si>
  <si>
    <t>Opis i wyliczenia</t>
  </si>
  <si>
    <t>j.m.</t>
  </si>
  <si>
    <t>m</t>
  </si>
  <si>
    <t>Ilość</t>
  </si>
  <si>
    <t xml:space="preserve">km </t>
  </si>
  <si>
    <t xml:space="preserve">m </t>
  </si>
  <si>
    <t>D-08.01.01.</t>
  </si>
  <si>
    <t>Roboty pomiarowe przy liniowych robotach ziemnych wraz z geodezyjną dokumentacją powykonawczą - trasa drogi w terenie równinnym</t>
  </si>
  <si>
    <t>Mechaniczne karczowanie krzaków i poszycia wraz z wywiezieniem i utylizacją materiału.</t>
  </si>
  <si>
    <t>Obrzeża betonowe o wymiarach 8x30 cm wraz z wykonaniem ławy betonowej z oporem -  beton C 12/15</t>
  </si>
  <si>
    <t>Wykopy oraz przekopy wykonywane koparkami przedsiębiernymi z transportem materiału na nasyp /pozyskanie materiału z dokopu/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</si>
  <si>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</si>
  <si>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</si>
  <si>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</si>
  <si>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</si>
  <si>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</si>
  <si>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</si>
  <si>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</si>
  <si>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</si>
  <si>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</si>
  <si>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</si>
  <si>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</si>
  <si>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</si>
  <si>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</si>
  <si>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</si>
  <si>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</si>
  <si>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</si>
  <si>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</si>
  <si>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</si>
  <si>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</si>
  <si>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</si>
  <si>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</si>
  <si>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</si>
  <si>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</si>
  <si>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</si>
  <si>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1. ROBOTY PRZYGOTOWAWCZE CPV 45100000-8</t>
  </si>
  <si>
    <t>2. ROBOTY ROZBIÓRKOWE CPV 45110000-1</t>
  </si>
  <si>
    <t>3. ROBOTY ZIEMNE CPV 45111200-0</t>
  </si>
  <si>
    <t>Humusowanie skarp i powierzchni płaskich z obsianiem trawą - gr warstwy humusu 10 cm</t>
  </si>
  <si>
    <t>MARZEC 2021r.</t>
  </si>
  <si>
    <r>
      <rPr>
        <i/>
        <sz val="11"/>
        <color indexed="8"/>
        <rFont val="Times New Roman"/>
        <family val="1"/>
        <charset val="238"/>
      </rPr>
      <t>Inwestor :</t>
    </r>
    <r>
      <rPr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indexed="8"/>
        <rFont val="Times New Roman"/>
        <family val="1"/>
        <charset val="238"/>
      </rPr>
      <t>Nadleśnictwo Radom; ul. Janiszewska 48; 26-600 Radom</t>
    </r>
  </si>
  <si>
    <r>
      <rPr>
        <i/>
        <sz val="11"/>
        <color indexed="8"/>
        <rFont val="Times New Roman"/>
        <family val="1"/>
        <charset val="238"/>
      </rPr>
      <t>Data opracowania 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theme="1"/>
        <rFont val="Times New Roman"/>
        <family val="1"/>
        <charset val="238"/>
      </rPr>
      <t>23</t>
    </r>
    <r>
      <rPr>
        <b/>
        <i/>
        <sz val="11"/>
        <color indexed="8"/>
        <rFont val="Times New Roman"/>
        <family val="1"/>
        <charset val="238"/>
      </rPr>
      <t>.03.2021r.</t>
    </r>
  </si>
  <si>
    <t>Sporządził :</t>
  </si>
  <si>
    <r>
      <rPr>
        <i/>
        <sz val="14"/>
        <color indexed="8"/>
        <rFont val="Times New Roman"/>
        <family val="1"/>
        <charset val="238"/>
      </rPr>
      <t>Nazwa inwestycji:</t>
    </r>
    <r>
      <rPr>
        <b/>
        <i/>
        <sz val="14"/>
        <color indexed="8"/>
        <rFont val="Times New Roman"/>
        <family val="1"/>
        <charset val="238"/>
      </rPr>
      <t xml:space="preserve"> „Przebudowy drogi dojazdowej (wewnętrznej) do leśniczówki Leśnictwa Oblas”</t>
    </r>
  </si>
  <si>
    <t>„Przebudowy drogi dojazdowej (wewnętrznej) do leśniczówki Leśnictwa Oblas”</t>
  </si>
  <si>
    <r>
      <t>m</t>
    </r>
    <r>
      <rPr>
        <i/>
        <vertAlign val="superscript"/>
        <sz val="10"/>
        <rFont val="Times New Roman"/>
        <family val="1"/>
        <charset val="238"/>
      </rPr>
      <t>2</t>
    </r>
  </si>
  <si>
    <t>Rozebranie istniejącej nawierzchni drogi o grubości 20cm.</t>
  </si>
  <si>
    <r>
      <t>m</t>
    </r>
    <r>
      <rPr>
        <i/>
        <vertAlign val="superscript"/>
        <sz val="10"/>
        <rFont val="Times New Roman"/>
        <family val="1"/>
        <charset val="238"/>
      </rPr>
      <t>3</t>
    </r>
  </si>
  <si>
    <t>4. KONSTRUKCJA DROGI CPV 45233253-7</t>
  </si>
  <si>
    <t>Wykonanie podłoża pod konstrukcję drogi.</t>
  </si>
  <si>
    <t xml:space="preserve">Wykonanie warstwy z gruntu stabilizowanego spoiwem hydraulicznym 2,5MPa - grubość warstwy po zagęszczeniu 20 cm </t>
  </si>
  <si>
    <t>Wykopy oraz przekopy  wykonywane koparkami przedsiębiernymi  z odwozem</t>
  </si>
  <si>
    <t>Usunięcie warstwy ziemi urodzajnej o średniej gr 15 cm wraz ze ścinką poboczy, z odwozem.</t>
  </si>
  <si>
    <t>Nawierzchnia z kostki brukowej betonowej 8 cm kolor behaton na podsypce cem-piask 1:4 gr. 3 cm</t>
  </si>
  <si>
    <t>Krawężniki betonowe zaniżone o wymiarach 13x30 cm na podsypce cementowo-piaskowej oraz ławie betonowej z oporem - beton C12/15</t>
  </si>
  <si>
    <t xml:space="preserve">Warstwa  z kruszywa łamanego stabilizowanego mechanicznie 31,5/63 gr. 18cm </t>
  </si>
  <si>
    <t xml:space="preserve">Warstwa  z kruszywa łamanego stabilizowanego mechanicznie 0/31,5 gr. 18cm </t>
  </si>
  <si>
    <t xml:space="preserve">Warstwa  z kruszywa łamanego stabilizowanego mechanicznie 0/31,5 z zamiałowaniem kruszywem 0/4mm - gr. 9cm </t>
  </si>
  <si>
    <t>Wykonanie podłoża pod konstrukcję parkingu i chodnika.</t>
  </si>
  <si>
    <t xml:space="preserve">Formowanie i zagęszczanie nasypów o wys. do 3.0 m z gruntu G1 </t>
  </si>
  <si>
    <t>Nawierzchnia z płyt ażurowych 10 cm podsypce cem-piask 1:4 gr. 3 cm</t>
  </si>
  <si>
    <t xml:space="preserve">Warstwa  z kruszywa łamanego stabilizowanego mechanicznie 0/31,5 gr. 15cm </t>
  </si>
  <si>
    <t>Nawierzchnia z kostki brukowej betonowej 6 cm kolor szary behaton na podsypce z kruszywa 0/4mm  gr. 5 cm (chodnik)</t>
  </si>
  <si>
    <t>D-01.01.01.</t>
  </si>
  <si>
    <t>D-01.02.01.</t>
  </si>
  <si>
    <t>D-02.01.01.</t>
  </si>
  <si>
    <t>D-02.03.01.</t>
  </si>
  <si>
    <t>D-08.03.01.</t>
  </si>
  <si>
    <t>D-04.01.01.</t>
  </si>
  <si>
    <t>D-04.05.01.</t>
  </si>
  <si>
    <t>D-04.04.02.</t>
  </si>
  <si>
    <t>D-06.01.02.</t>
  </si>
  <si>
    <t xml:space="preserve">5. KONSTRUKCJA MIEJSC PARKINGOWYCH I CHODNIKA CPV  45233252-0 </t>
  </si>
  <si>
    <t>6. ROBOTY WYKOŃCZENIOWE CPV 45236000-0</t>
  </si>
  <si>
    <t>D-08.02.02.</t>
  </si>
  <si>
    <t>PRZEDMIAR ROBÓT</t>
  </si>
  <si>
    <t>25.</t>
  </si>
  <si>
    <t>Kalkulacja indywidualna</t>
  </si>
  <si>
    <t>Demontaż, renowacja, zabezpieczenie powłoką malarską farbami nawierzchniowymi i emaliami ftalowymi, ponowny montaż - MASZT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</si>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</sst>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*2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i/>
      <sz val="13.5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8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Arial"/>
      <family val="2"/>
      <charset val="238"/>
    </font>
    <font>
      <b/>
      <i/>
      <sz val="8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0" fillId="2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/>
    <xf numFmtId="0" fontId="1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5" fillId="0" borderId="0" xfId="0" applyFont="1" applyAlignment="1">
      <alignment horizontal="justify"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164" fontId="14" fillId="0" borderId="16" xfId="0" applyNumberFormat="1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2" fontId="14" fillId="0" borderId="21" xfId="0" applyNumberFormat="1" applyFont="1" applyBorder="1" applyAlignment="1">
      <alignment horizontal="center" vertical="center"/>
    </xf>
    <xf numFmtId="2" fontId="14" fillId="0" borderId="17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U35"/>
  <sheetViews>
    <sheetView tabSelected="1" view="pageBreakPreview" topLeftCell="A26" zoomScale="130" zoomScaleNormal="75" zoomScaleSheetLayoutView="130" zoomScalePageLayoutView="85" workbookViewId="0">
      <selection activeCell="G39" sqref="G39"/>
    </sheetView>
  </sheetViews>
  <sheetFormatPr defaultRowHeight="15" x14ac:dyDescent="0.25"/>
  <cols>
    <col min="1" max="1" width="53.5703125" customWidth="1"/>
    <col min="2" max="2" width="3.85546875" style="1" customWidth="1"/>
    <col min="3" max="3" width="10.42578125" style="15" customWidth="1"/>
    <col min="4" max="4" width="65" style="4" customWidth="1"/>
    <col min="5" max="5" width="4.7109375" style="3" customWidth="1"/>
    <col min="6" max="6" width="8" style="1" customWidth="1"/>
  </cols>
  <sheetData>
    <row r="1" spans="2:7" ht="5.0999999999999996" customHeight="1" thickBot="1" x14ac:dyDescent="0.3"/>
    <row r="2" spans="2:7" ht="21.75" customHeight="1" thickBot="1" x14ac:dyDescent="0.4">
      <c r="B2" s="16" t="s">
        <v>77</v>
      </c>
      <c r="C2" s="17"/>
      <c r="D2" s="17"/>
      <c r="E2" s="17"/>
      <c r="F2" s="18"/>
    </row>
    <row r="3" spans="2:7" ht="21" customHeight="1" thickBot="1" x14ac:dyDescent="0.3">
      <c r="B3" s="19" t="s">
        <v>46</v>
      </c>
      <c r="C3" s="20"/>
      <c r="D3" s="20"/>
      <c r="E3" s="20"/>
      <c r="F3" s="21"/>
    </row>
    <row r="4" spans="2:7" ht="15.75" thickBot="1" x14ac:dyDescent="0.3">
      <c r="B4" s="25" t="s">
        <v>1</v>
      </c>
      <c r="C4" s="26" t="s">
        <v>0</v>
      </c>
      <c r="D4" s="27" t="s">
        <v>2</v>
      </c>
      <c r="E4" s="28" t="s">
        <v>3</v>
      </c>
      <c r="F4" s="29" t="s">
        <v>5</v>
      </c>
    </row>
    <row r="5" spans="2:7" s="2" customFormat="1" ht="15.75" thickBot="1" x14ac:dyDescent="0.3">
      <c r="B5" s="25"/>
      <c r="C5" s="30"/>
      <c r="D5" s="31" t="s">
        <v>37</v>
      </c>
      <c r="E5" s="32"/>
      <c r="F5" s="33"/>
    </row>
    <row r="6" spans="2:7" ht="25.5" x14ac:dyDescent="0.25">
      <c r="B6" s="34" t="s">
        <v>13</v>
      </c>
      <c r="C6" s="35" t="s">
        <v>65</v>
      </c>
      <c r="D6" s="36" t="s">
        <v>9</v>
      </c>
      <c r="E6" s="37" t="s">
        <v>6</v>
      </c>
      <c r="F6" s="61">
        <v>0.1</v>
      </c>
      <c r="G6" s="6"/>
    </row>
    <row r="7" spans="2:7" ht="26.25" thickBot="1" x14ac:dyDescent="0.3">
      <c r="B7" s="38" t="s">
        <v>14</v>
      </c>
      <c r="C7" s="39" t="s">
        <v>66</v>
      </c>
      <c r="D7" s="40" t="s">
        <v>10</v>
      </c>
      <c r="E7" s="41" t="s">
        <v>47</v>
      </c>
      <c r="F7" s="62">
        <v>600</v>
      </c>
    </row>
    <row r="8" spans="2:7" ht="15.75" thickBot="1" x14ac:dyDescent="0.3">
      <c r="B8" s="42"/>
      <c r="C8" s="43"/>
      <c r="D8" s="44" t="s">
        <v>38</v>
      </c>
      <c r="E8" s="45"/>
      <c r="F8" s="46"/>
    </row>
    <row r="9" spans="2:7" ht="23.25" thickBot="1" x14ac:dyDescent="0.3">
      <c r="B9" s="47" t="s">
        <v>15</v>
      </c>
      <c r="C9" s="48" t="s">
        <v>67</v>
      </c>
      <c r="D9" s="49" t="s">
        <v>48</v>
      </c>
      <c r="E9" s="50" t="s">
        <v>47</v>
      </c>
      <c r="F9" s="63">
        <v>409.71</v>
      </c>
    </row>
    <row r="10" spans="2:7" ht="15.75" thickBot="1" x14ac:dyDescent="0.3">
      <c r="B10" s="51"/>
      <c r="C10" s="43"/>
      <c r="D10" s="44" t="s">
        <v>39</v>
      </c>
      <c r="E10" s="45"/>
      <c r="F10" s="46"/>
    </row>
    <row r="11" spans="2:7" s="2" customFormat="1" ht="25.5" x14ac:dyDescent="0.25">
      <c r="B11" s="34" t="s">
        <v>16</v>
      </c>
      <c r="C11" s="35" t="s">
        <v>67</v>
      </c>
      <c r="D11" s="36" t="s">
        <v>54</v>
      </c>
      <c r="E11" s="52" t="s">
        <v>47</v>
      </c>
      <c r="F11" s="61">
        <f>4*93+4*10+43</f>
        <v>455</v>
      </c>
      <c r="G11"/>
    </row>
    <row r="12" spans="2:7" s="2" customFormat="1" ht="16.5" customHeight="1" x14ac:dyDescent="0.25">
      <c r="B12" s="53" t="s">
        <v>17</v>
      </c>
      <c r="C12" s="54" t="s">
        <v>67</v>
      </c>
      <c r="D12" s="55" t="s">
        <v>53</v>
      </c>
      <c r="E12" s="56" t="s">
        <v>49</v>
      </c>
      <c r="F12" s="64">
        <f>(147.91+32+149.8+80+43)*0.3</f>
        <v>135.81</v>
      </c>
      <c r="G12"/>
    </row>
    <row r="13" spans="2:7" s="2" customFormat="1" ht="25.5" x14ac:dyDescent="0.25">
      <c r="B13" s="53" t="s">
        <v>18</v>
      </c>
      <c r="C13" s="54" t="s">
        <v>67</v>
      </c>
      <c r="D13" s="55" t="s">
        <v>12</v>
      </c>
      <c r="E13" s="56" t="s">
        <v>49</v>
      </c>
      <c r="F13" s="64">
        <v>145</v>
      </c>
      <c r="G13"/>
    </row>
    <row r="14" spans="2:7" s="2" customFormat="1" ht="23.25" thickBot="1" x14ac:dyDescent="0.3">
      <c r="B14" s="38" t="s">
        <v>19</v>
      </c>
      <c r="C14" s="39" t="s">
        <v>68</v>
      </c>
      <c r="D14" s="40" t="s">
        <v>61</v>
      </c>
      <c r="E14" s="57" t="s">
        <v>49</v>
      </c>
      <c r="F14" s="62">
        <v>145</v>
      </c>
      <c r="G14"/>
    </row>
    <row r="15" spans="2:7" ht="15.75" thickBot="1" x14ac:dyDescent="0.3">
      <c r="B15" s="51"/>
      <c r="C15" s="43"/>
      <c r="D15" s="44" t="s">
        <v>50</v>
      </c>
      <c r="E15" s="45"/>
      <c r="F15" s="46"/>
    </row>
    <row r="16" spans="2:7" s="2" customFormat="1" ht="25.5" x14ac:dyDescent="0.25">
      <c r="B16" s="34" t="s">
        <v>20</v>
      </c>
      <c r="C16" s="35" t="s">
        <v>69</v>
      </c>
      <c r="D16" s="36" t="s">
        <v>11</v>
      </c>
      <c r="E16" s="37" t="s">
        <v>7</v>
      </c>
      <c r="F16" s="61">
        <v>140</v>
      </c>
      <c r="G16"/>
    </row>
    <row r="17" spans="2:7" s="2" customFormat="1" ht="22.5" x14ac:dyDescent="0.25">
      <c r="B17" s="53" t="s">
        <v>21</v>
      </c>
      <c r="C17" s="54" t="s">
        <v>70</v>
      </c>
      <c r="D17" s="55" t="s">
        <v>51</v>
      </c>
      <c r="E17" s="58" t="s">
        <v>47</v>
      </c>
      <c r="F17" s="64">
        <f>147.91+32+149.8+80</f>
        <v>409.71</v>
      </c>
      <c r="G17"/>
    </row>
    <row r="18" spans="2:7" s="2" customFormat="1" ht="25.5" x14ac:dyDescent="0.25">
      <c r="B18" s="53" t="s">
        <v>22</v>
      </c>
      <c r="C18" s="54" t="s">
        <v>71</v>
      </c>
      <c r="D18" s="55" t="s">
        <v>52</v>
      </c>
      <c r="E18" s="58" t="s">
        <v>47</v>
      </c>
      <c r="F18" s="64">
        <f>147.91+32+149.8+80+25.36</f>
        <v>435.07</v>
      </c>
      <c r="G18"/>
    </row>
    <row r="19" spans="2:7" ht="15" customHeight="1" x14ac:dyDescent="0.25">
      <c r="B19" s="53" t="s">
        <v>23</v>
      </c>
      <c r="C19" s="54" t="s">
        <v>72</v>
      </c>
      <c r="D19" s="55" t="s">
        <v>57</v>
      </c>
      <c r="E19" s="58" t="s">
        <v>47</v>
      </c>
      <c r="F19" s="64">
        <f>147.91+(42.26*0.3)</f>
        <v>160.59</v>
      </c>
    </row>
    <row r="20" spans="2:7" ht="22.5" x14ac:dyDescent="0.25">
      <c r="B20" s="53" t="s">
        <v>24</v>
      </c>
      <c r="C20" s="54" t="s">
        <v>72</v>
      </c>
      <c r="D20" s="55" t="s">
        <v>58</v>
      </c>
      <c r="E20" s="58" t="s">
        <v>47</v>
      </c>
      <c r="F20" s="64">
        <v>261.8</v>
      </c>
    </row>
    <row r="21" spans="2:7" ht="25.5" x14ac:dyDescent="0.25">
      <c r="B21" s="53" t="s">
        <v>25</v>
      </c>
      <c r="C21" s="54" t="s">
        <v>72</v>
      </c>
      <c r="D21" s="55" t="s">
        <v>59</v>
      </c>
      <c r="E21" s="58" t="s">
        <v>47</v>
      </c>
      <c r="F21" s="64">
        <f>42.26*3.5</f>
        <v>147.91</v>
      </c>
    </row>
    <row r="22" spans="2:7" ht="22.5" x14ac:dyDescent="0.25">
      <c r="B22" s="53" t="s">
        <v>26</v>
      </c>
      <c r="C22" s="54" t="s">
        <v>73</v>
      </c>
      <c r="D22" s="55" t="s">
        <v>62</v>
      </c>
      <c r="E22" s="58" t="s">
        <v>47</v>
      </c>
      <c r="F22" s="64">
        <f>42.8*3.5+80</f>
        <v>229.8</v>
      </c>
    </row>
    <row r="23" spans="2:7" ht="26.25" thickBot="1" x14ac:dyDescent="0.3">
      <c r="B23" s="38" t="s">
        <v>27</v>
      </c>
      <c r="C23" s="39" t="s">
        <v>76</v>
      </c>
      <c r="D23" s="40" t="s">
        <v>55</v>
      </c>
      <c r="E23" s="41" t="s">
        <v>47</v>
      </c>
      <c r="F23" s="62">
        <f>8*4</f>
        <v>32</v>
      </c>
    </row>
    <row r="24" spans="2:7" ht="16.5" customHeight="1" thickBot="1" x14ac:dyDescent="0.3">
      <c r="B24" s="51"/>
      <c r="C24" s="43"/>
      <c r="D24" s="44" t="s">
        <v>74</v>
      </c>
      <c r="E24" s="59"/>
      <c r="F24" s="60"/>
    </row>
    <row r="25" spans="2:7" s="2" customFormat="1" ht="25.5" x14ac:dyDescent="0.25">
      <c r="B25" s="34" t="s">
        <v>28</v>
      </c>
      <c r="C25" s="35" t="s">
        <v>8</v>
      </c>
      <c r="D25" s="36" t="s">
        <v>56</v>
      </c>
      <c r="E25" s="37" t="s">
        <v>4</v>
      </c>
      <c r="F25" s="61">
        <v>19</v>
      </c>
      <c r="G25"/>
    </row>
    <row r="26" spans="2:7" ht="25.5" x14ac:dyDescent="0.25">
      <c r="B26" s="53" t="s">
        <v>29</v>
      </c>
      <c r="C26" s="54" t="s">
        <v>69</v>
      </c>
      <c r="D26" s="55" t="s">
        <v>11</v>
      </c>
      <c r="E26" s="56" t="s">
        <v>7</v>
      </c>
      <c r="F26" s="64">
        <v>48</v>
      </c>
    </row>
    <row r="27" spans="2:7" ht="15.75" customHeight="1" x14ac:dyDescent="0.25">
      <c r="B27" s="53" t="s">
        <v>30</v>
      </c>
      <c r="C27" s="54" t="s">
        <v>70</v>
      </c>
      <c r="D27" s="55" t="s">
        <v>60</v>
      </c>
      <c r="E27" s="58" t="s">
        <v>47</v>
      </c>
      <c r="F27" s="64">
        <f>43+(24*1.5)</f>
        <v>79</v>
      </c>
    </row>
    <row r="28" spans="2:7" ht="25.5" x14ac:dyDescent="0.25">
      <c r="B28" s="53" t="s">
        <v>31</v>
      </c>
      <c r="C28" s="54" t="s">
        <v>71</v>
      </c>
      <c r="D28" s="55" t="s">
        <v>52</v>
      </c>
      <c r="E28" s="58" t="s">
        <v>47</v>
      </c>
      <c r="F28" s="64">
        <v>43</v>
      </c>
    </row>
    <row r="29" spans="2:7" ht="22.5" x14ac:dyDescent="0.25">
      <c r="B29" s="53" t="s">
        <v>32</v>
      </c>
      <c r="C29" s="54" t="s">
        <v>72</v>
      </c>
      <c r="D29" s="55" t="s">
        <v>58</v>
      </c>
      <c r="E29" s="58" t="s">
        <v>47</v>
      </c>
      <c r="F29" s="64">
        <v>43</v>
      </c>
    </row>
    <row r="30" spans="2:7" ht="22.5" x14ac:dyDescent="0.25">
      <c r="B30" s="53" t="s">
        <v>33</v>
      </c>
      <c r="C30" s="54" t="s">
        <v>73</v>
      </c>
      <c r="D30" s="55" t="s">
        <v>62</v>
      </c>
      <c r="E30" s="58" t="s">
        <v>47</v>
      </c>
      <c r="F30" s="64">
        <v>43</v>
      </c>
    </row>
    <row r="31" spans="2:7" ht="22.5" x14ac:dyDescent="0.25">
      <c r="B31" s="53" t="s">
        <v>34</v>
      </c>
      <c r="C31" s="54" t="s">
        <v>72</v>
      </c>
      <c r="D31" s="55" t="s">
        <v>63</v>
      </c>
      <c r="E31" s="58" t="s">
        <v>47</v>
      </c>
      <c r="F31" s="64">
        <v>36</v>
      </c>
    </row>
    <row r="32" spans="2:7" ht="26.25" thickBot="1" x14ac:dyDescent="0.3">
      <c r="B32" s="38" t="s">
        <v>35</v>
      </c>
      <c r="C32" s="39" t="s">
        <v>76</v>
      </c>
      <c r="D32" s="40" t="s">
        <v>64</v>
      </c>
      <c r="E32" s="41" t="s">
        <v>47</v>
      </c>
      <c r="F32" s="62">
        <f>24*1.5</f>
        <v>36</v>
      </c>
    </row>
    <row r="33" spans="2:47" ht="15.75" thickBot="1" x14ac:dyDescent="0.3">
      <c r="B33" s="51"/>
      <c r="C33" s="43"/>
      <c r="D33" s="44" t="s">
        <v>75</v>
      </c>
      <c r="E33" s="45"/>
      <c r="F33" s="46"/>
    </row>
    <row r="34" spans="2:47" s="5" customFormat="1" ht="25.5" x14ac:dyDescent="0.25">
      <c r="B34" s="34" t="s">
        <v>36</v>
      </c>
      <c r="C34" s="35" t="s">
        <v>68</v>
      </c>
      <c r="D34" s="36" t="s">
        <v>40</v>
      </c>
      <c r="E34" s="52" t="s">
        <v>47</v>
      </c>
      <c r="F34" s="61">
        <f>115*2</f>
        <v>230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</row>
    <row r="35" spans="2:47" ht="34.5" thickBot="1" x14ac:dyDescent="0.3">
      <c r="B35" s="38" t="s">
        <v>78</v>
      </c>
      <c r="C35" s="39" t="s">
        <v>79</v>
      </c>
      <c r="D35" s="40" t="s">
        <v>80</v>
      </c>
      <c r="E35" s="41" t="s">
        <v>81</v>
      </c>
      <c r="F35" s="62">
        <v>1</v>
      </c>
    </row>
  </sheetData>
  <mergeCells count="8">
    <mergeCell ref="E5:F5"/>
    <mergeCell ref="E8:F8"/>
    <mergeCell ref="E10:F10"/>
    <mergeCell ref="E15:F15"/>
    <mergeCell ref="E24:F24"/>
    <mergeCell ref="E33:F33"/>
    <mergeCell ref="B2:F2"/>
    <mergeCell ref="B3:F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16"/>
  <sheetViews>
    <sheetView workbookViewId="0">
      <selection activeCell="B4" sqref="B4:E4"/>
    </sheetView>
  </sheetViews>
  <sheetFormatPr defaultRowHeight="15" x14ac:dyDescent="0.25"/>
  <cols>
    <col min="1" max="1" width="9.140625" style="7"/>
    <col min="2" max="2" width="29.42578125" style="7" customWidth="1"/>
    <col min="3" max="3" width="31.42578125" style="7" customWidth="1"/>
    <col min="4" max="4" width="26.140625" style="7" customWidth="1"/>
    <col min="5" max="5" width="14" style="7" customWidth="1"/>
    <col min="6" max="16384" width="9.140625" style="7"/>
  </cols>
  <sheetData>
    <row r="3" spans="2:5" x14ac:dyDescent="0.25">
      <c r="E3" s="8" t="s">
        <v>41</v>
      </c>
    </row>
    <row r="4" spans="2:5" ht="20.25" x14ac:dyDescent="0.3">
      <c r="B4" s="22" t="s">
        <v>77</v>
      </c>
      <c r="C4" s="22"/>
      <c r="D4" s="22"/>
      <c r="E4" s="22"/>
    </row>
    <row r="5" spans="2:5" ht="43.5" customHeight="1" x14ac:dyDescent="0.25">
      <c r="B5" s="23" t="s">
        <v>45</v>
      </c>
      <c r="C5" s="24"/>
      <c r="D5" s="24"/>
      <c r="E5" s="24"/>
    </row>
    <row r="6" spans="2:5" ht="19.5" x14ac:dyDescent="0.25">
      <c r="B6" s="9"/>
      <c r="C6" s="10"/>
      <c r="D6" s="10"/>
      <c r="E6" s="10"/>
    </row>
    <row r="7" spans="2:5" ht="19.5" x14ac:dyDescent="0.25">
      <c r="B7" s="9"/>
      <c r="C7" s="10"/>
      <c r="D7" s="10"/>
      <c r="E7" s="10"/>
    </row>
    <row r="8" spans="2:5" ht="19.5" x14ac:dyDescent="0.25">
      <c r="B8" s="9"/>
      <c r="C8" s="10"/>
      <c r="D8" s="10"/>
      <c r="E8" s="10"/>
    </row>
    <row r="9" spans="2:5" ht="19.5" x14ac:dyDescent="0.25">
      <c r="B9" s="9"/>
      <c r="C9" s="10"/>
      <c r="D9" s="10"/>
      <c r="E9" s="10"/>
    </row>
    <row r="10" spans="2:5" ht="19.5" x14ac:dyDescent="0.25">
      <c r="B10" s="9"/>
      <c r="C10" s="10"/>
      <c r="D10" s="10"/>
      <c r="E10" s="10"/>
    </row>
    <row r="12" spans="2:5" x14ac:dyDescent="0.25">
      <c r="B12" s="7" t="s">
        <v>42</v>
      </c>
    </row>
    <row r="13" spans="2:5" x14ac:dyDescent="0.25">
      <c r="B13" s="11" t="s">
        <v>43</v>
      </c>
    </row>
    <row r="15" spans="2:5" x14ac:dyDescent="0.25">
      <c r="B15" s="12" t="s">
        <v>44</v>
      </c>
      <c r="C15" s="13"/>
    </row>
    <row r="16" spans="2:5" ht="15.75" x14ac:dyDescent="0.25">
      <c r="B16" s="14"/>
    </row>
  </sheetData>
  <mergeCells count="2">
    <mergeCell ref="B4:E4"/>
    <mergeCell ref="B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INWESTORSKI</vt:lpstr>
      <vt:lpstr>Strona TYT.</vt:lpstr>
      <vt:lpstr>'Kosztorys INWESTORSKI'!Obszar_wydruku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Kraiński</dc:creator>
  <cp:lastModifiedBy>Marcin Pgm</cp:lastModifiedBy>
  <cp:lastPrinted>2020-10-06T10:18:59Z</cp:lastPrinted>
  <dcterms:created xsi:type="dcterms:W3CDTF">2014-04-03T08:23:55Z</dcterms:created>
  <dcterms:modified xsi:type="dcterms:W3CDTF">2021-03-28T14:09:29Z</dcterms:modified>
</cp:coreProperties>
</file>