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5" sheetId="1" r:id="rId1"/>
    <sheet name="10" sheetId="2" r:id="rId2"/>
    <sheet name="21" sheetId="3" r:id="rId3"/>
    <sheet name="22" sheetId="4" r:id="rId4"/>
    <sheet name="30" sheetId="5" r:id="rId5"/>
    <sheet name="32" sheetId="6" r:id="rId6"/>
    <sheet name="40" sheetId="7" r:id="rId7"/>
    <sheet name="41" sheetId="8" r:id="rId8"/>
    <sheet name="50" sheetId="9" r:id="rId9"/>
  </sheets>
  <externalReferences>
    <externalReference r:id="rId12"/>
    <externalReference r:id="rId13"/>
  </externalReferences>
  <definedNames>
    <definedName name="_xlnm.Print_Area" localSheetId="1">'10'!$A$1:$AI$44</definedName>
    <definedName name="_xlnm.Print_Area" localSheetId="2">'21'!$A$1:$AO$46</definedName>
    <definedName name="_xlnm.Print_Titles" localSheetId="3">'22'!$A:$D</definedName>
    <definedName name="_xlnm.Print_Area" localSheetId="5">'32'!$A$1:$AJ$87</definedName>
    <definedName name="_xlnm.Print_Area" localSheetId="7">'41'!$A$1:$O$34</definedName>
    <definedName name="_xlnm.Print_Area" localSheetId="0">'5'!$A$1:$X$40</definedName>
    <definedName name="_xlnm.Print_Area" localSheetId="8">'50'!$A$1:$AF$61</definedName>
    <definedName name="Excel_BuiltIn_Print_Area" localSheetId="0">'5'!$A$1:$X$40</definedName>
    <definedName name="Excel_BuiltIn_Print_Area" localSheetId="1">'10'!$A$1:$AI$44</definedName>
    <definedName name="Excel_BuiltIn_Print_Area" localSheetId="2">'21'!$A$1:$AO$46</definedName>
    <definedName name="Excel_BuiltIn_Print_Titles" localSheetId="3">'22'!$A:$D</definedName>
    <definedName name="Excel_BuiltIn_Print_Area" localSheetId="5">'32'!$A$1:$AJ$87</definedName>
    <definedName name="Excel_BuiltIn_Print_Area" localSheetId="7">'41'!$A$1:$O$34</definedName>
    <definedName name="Excel_BuiltIn_Print_Area" localSheetId="8">'50'!$A$1:$AF$61</definedName>
  </definedNames>
  <calcPr fullCalcOnLoad="1"/>
</workbook>
</file>

<file path=xl/sharedStrings.xml><?xml version="1.0" encoding="utf-8"?>
<sst xmlns="http://schemas.openxmlformats.org/spreadsheetml/2006/main" count="4145" uniqueCount="286">
  <si>
    <t>Załącznik nr 2 do Zaświadczenia na wykonywanie publicznego transportu zbiorowego</t>
  </si>
  <si>
    <t>ważny od dnia 27.09.2021 r. do 31.12.2027 r.</t>
  </si>
  <si>
    <t xml:space="preserve">ROZKŁAD JAZDY LINII NR 5 </t>
  </si>
  <si>
    <t>Puńcowska III - Hażlaska Jabłonna - Puńcowska III</t>
  </si>
  <si>
    <t>odległość [m]</t>
  </si>
  <si>
    <t>długość linii
 [km]</t>
  </si>
  <si>
    <t>pomiędzy przystankami</t>
  </si>
  <si>
    <t>narastajaco</t>
  </si>
  <si>
    <t>PRZYSTANEK</t>
  </si>
  <si>
    <t>NAZWA PRZYSTANKU</t>
  </si>
  <si>
    <t>NR 
PRZYSTANKU</t>
  </si>
  <si>
    <t>Pierwszy kurs</t>
  </si>
  <si>
    <t>Kusy od 7 do 17</t>
  </si>
  <si>
    <t>GODZINY ODJAZDÓW</t>
  </si>
  <si>
    <t>ul. Puńcowska III</t>
  </si>
  <si>
    <t>Cieszyn Puńcowska III</t>
  </si>
  <si>
    <t>R</t>
  </si>
  <si>
    <t>Rm</t>
  </si>
  <si>
    <t>SP</t>
  </si>
  <si>
    <t>Rn</t>
  </si>
  <si>
    <t>ul. Puńcowska II</t>
  </si>
  <si>
    <t>Cieszyn Puńcowska II</t>
  </si>
  <si>
    <t>ul. Puńcowska l</t>
  </si>
  <si>
    <t>Cieszyn Puńcowska l</t>
  </si>
  <si>
    <t>ul. ks. Tomanka</t>
  </si>
  <si>
    <t>ks. Tomanka</t>
  </si>
  <si>
    <t>&gt;</t>
  </si>
  <si>
    <t xml:space="preserve"> </t>
  </si>
  <si>
    <t>ul. ks. Tomanka Szkoła</t>
  </si>
  <si>
    <t>Tysiąclecia Szkoła</t>
  </si>
  <si>
    <t>ul. Puńcowska</t>
  </si>
  <si>
    <t>Cieszyn Puńcowska</t>
  </si>
  <si>
    <t>ul. Wyższa Brama</t>
  </si>
  <si>
    <t>Cieszyn Wyższa Brama</t>
  </si>
  <si>
    <t>ul. Garncarska</t>
  </si>
  <si>
    <t>Cieszyn Garncarska</t>
  </si>
  <si>
    <t>ul. Hajduka</t>
  </si>
  <si>
    <t>Dworzec Cieszyn</t>
  </si>
  <si>
    <t>ul. Kolejowa</t>
  </si>
  <si>
    <t>Cieszyn Kolejowa</t>
  </si>
  <si>
    <t>ul. Szymanowskiego</t>
  </si>
  <si>
    <t>Cieszyn Szymanowskiego</t>
  </si>
  <si>
    <t>ul. Bucewicza Hotel</t>
  </si>
  <si>
    <t>Bucewicza Hotel</t>
  </si>
  <si>
    <t>ul. Hażlaska l</t>
  </si>
  <si>
    <t>Cieszyn Hażlaska l</t>
  </si>
  <si>
    <t>ul. Hażlaska – Jabłonna</t>
  </si>
  <si>
    <t>Cieszyn Hażlaska – Jabłonna</t>
  </si>
  <si>
    <t>Pastwiska Motel</t>
  </si>
  <si>
    <t>Motelowa</t>
  </si>
  <si>
    <t>ul. Węgielna</t>
  </si>
  <si>
    <t>Cieszyn Węgielna</t>
  </si>
  <si>
    <t>ul. Katowicka CPN</t>
  </si>
  <si>
    <t>Cieszyn Katowicka</t>
  </si>
  <si>
    <t>S</t>
  </si>
  <si>
    <t>ul. Kochanowskiego</t>
  </si>
  <si>
    <t>Cieszyn Kochanowskiego</t>
  </si>
  <si>
    <t>LINIA OBSŁUGIWANA PRZEZ JEDEN AUTOBUS</t>
  </si>
  <si>
    <t>Objaśnienia znaków:</t>
  </si>
  <si>
    <t xml:space="preserve">R - kursuje od poniedziałku do piątku za wyjątkiem dni świątecznych, </t>
  </si>
  <si>
    <t xml:space="preserve">S - kursuje tylko w dni nauki szkolnej, </t>
  </si>
  <si>
    <t xml:space="preserve">P - kurs skrócony do Dworca Cieszyn,  </t>
  </si>
  <si>
    <t>m -nie kursuje w Wigilię,</t>
  </si>
  <si>
    <t xml:space="preserve">n - nie kursuje w Wigilię i Sylwestra, </t>
  </si>
  <si>
    <t>Osoba zarządzająca transportem: Mariusz Klajsek</t>
  </si>
  <si>
    <t>ważny od dnia 13.01.2020 r. do 31.12.2027 r.</t>
  </si>
  <si>
    <t>ROZKŁAD JAZDY LINII NR 10</t>
  </si>
  <si>
    <t>Stawowa - Błogocice - Stawowa</t>
  </si>
  <si>
    <t>PRZYSTANKI</t>
  </si>
  <si>
    <t>Przejazdy poza szczytem</t>
  </si>
  <si>
    <t>Kurs 6:08, 17:13, 18:13</t>
  </si>
  <si>
    <t>od 7 do 11</t>
  </si>
  <si>
    <t>od 11 do 15:13 włącznie</t>
  </si>
  <si>
    <t>ul. Stawowa</t>
  </si>
  <si>
    <t>Cieszyn Stawowa</t>
  </si>
  <si>
    <t>NV</t>
  </si>
  <si>
    <t>Vn</t>
  </si>
  <si>
    <t>os. Bobrek Wschód</t>
  </si>
  <si>
    <t>Bobrek Wschód</t>
  </si>
  <si>
    <t>V</t>
  </si>
  <si>
    <t xml:space="preserve">R </t>
  </si>
  <si>
    <t>ul. Barteczka</t>
  </si>
  <si>
    <t>Barteczka</t>
  </si>
  <si>
    <t>ul. Kościuszki</t>
  </si>
  <si>
    <t>Kościuszki</t>
  </si>
  <si>
    <t>ul. Kajzara</t>
  </si>
  <si>
    <t>Kajzara</t>
  </si>
  <si>
    <t>ul. Przepilińskiego Sklep</t>
  </si>
  <si>
    <t>Cieszyn Przepilińskiego Sklep</t>
  </si>
  <si>
    <t>ul. Liburnia Starostwo</t>
  </si>
  <si>
    <t>Cieszyn Liburnia Starostwo</t>
  </si>
  <si>
    <t>ul. Liburnia</t>
  </si>
  <si>
    <t>Cieszyn Liburnia</t>
  </si>
  <si>
    <t>ul. Michejdy</t>
  </si>
  <si>
    <t>Cieszyn Michejdy</t>
  </si>
  <si>
    <t>Plac Wolności</t>
  </si>
  <si>
    <t>Cieszyn Plac Wolności</t>
  </si>
  <si>
    <t>Cieszyn Miarki</t>
  </si>
  <si>
    <t>al.. Łyska „Celma"</t>
  </si>
  <si>
    <t>Cieszyn Aleja Łyska</t>
  </si>
  <si>
    <r>
      <rPr>
        <sz val="9"/>
        <color indexed="8"/>
        <rFont val="Arial"/>
        <family val="2"/>
      </rPr>
      <t xml:space="preserve">al. Łyska ,,Basen" </t>
    </r>
    <r>
      <rPr>
        <vertAlign val="superscript"/>
        <sz val="10"/>
        <color indexed="8"/>
        <rFont val="Arial"/>
        <family val="2"/>
      </rPr>
      <t>2)</t>
    </r>
  </si>
  <si>
    <t>Cieszyn Aleja Łyska Basen</t>
  </si>
  <si>
    <t>al. Łyska</t>
  </si>
  <si>
    <t>Cieszyn Błogocice</t>
  </si>
  <si>
    <t>Błogocice</t>
  </si>
  <si>
    <t>Błogocice Myśliwska</t>
  </si>
  <si>
    <t>ul. 3 Maja „Celma"</t>
  </si>
  <si>
    <t>Cieszyn Celma</t>
  </si>
  <si>
    <t>n - nie kursuje w Wigilię i Sylwestra</t>
  </si>
  <si>
    <t xml:space="preserve">N - kursuje tylko w soboty niedziele i święta, </t>
  </si>
  <si>
    <t>V - nie kursuje w pierwszy dzień Świąt Bożego Narodzenia, Nowy Rok i pierwszy dzień Świąt Wielkanocnych</t>
  </si>
  <si>
    <t>ROZKŁAD JAZDY LINII NR 21</t>
  </si>
  <si>
    <t>Słowicza - Szymanowskiego - Słowicza</t>
  </si>
  <si>
    <t>Kurs 5:07 i 6:07</t>
  </si>
  <si>
    <t>Kursy od 7:00 do 16:22 włącznie</t>
  </si>
  <si>
    <t>Kursy od 17:40 do 20:00 włącznie</t>
  </si>
  <si>
    <t>Kurs 21:05</t>
  </si>
  <si>
    <t>ul. Słowicza</t>
  </si>
  <si>
    <t>Cieszyn Słowicza</t>
  </si>
  <si>
    <t>Vm</t>
  </si>
  <si>
    <t>ul. Słowicza NŻ</t>
  </si>
  <si>
    <t>Mnisztwo</t>
  </si>
  <si>
    <t>Cieszyn Mnisztwo</t>
  </si>
  <si>
    <t>ul. E. Orzeszkowej</t>
  </si>
  <si>
    <t>Cieszyn Orzeszkowej</t>
  </si>
  <si>
    <t>ul. Morcinka l</t>
  </si>
  <si>
    <t>Morcinka l</t>
  </si>
  <si>
    <t>ul. Morcinka II</t>
  </si>
  <si>
    <t>Morcinka II</t>
  </si>
  <si>
    <t>ul. Z. Kossak</t>
  </si>
  <si>
    <t>Kossak-Szatkowskiej</t>
  </si>
  <si>
    <t>ul. Hallera Sklep</t>
  </si>
  <si>
    <t>Cieszyn Hallera Sklep</t>
  </si>
  <si>
    <t>ul. ks. Tomanka Sklep</t>
  </si>
  <si>
    <t>ks. Tomanka Sklep</t>
  </si>
  <si>
    <t>Cieszyn Intermarche</t>
  </si>
  <si>
    <t>ul. Moniuszki Cmentarz</t>
  </si>
  <si>
    <t>Cieszyn Moniuszki Cmentarz</t>
  </si>
  <si>
    <t>ul. Moniuszki Żłobek</t>
  </si>
  <si>
    <t>Cieszyn Moniuszki Żłobek</t>
  </si>
  <si>
    <t>LINIA OBSŁUGIWANA PRZEZ DWA AUTOBUSY</t>
  </si>
  <si>
    <t>m -nie kursuje w Wigilię</t>
  </si>
  <si>
    <t>ROZKŁAD JAZDY LINII NR 22</t>
  </si>
  <si>
    <t>Hażlach Skrzyżowanie - os, Podgórze - Hażlach Skrzyżowanie</t>
  </si>
  <si>
    <t>Kursy do godziny 6:00</t>
  </si>
  <si>
    <t>Godziny w szczycie (6:00-19:00)</t>
  </si>
  <si>
    <t>Przejazdy wieczorne ( 19)</t>
  </si>
  <si>
    <t>Kurs z godziny 22:31</t>
  </si>
  <si>
    <t>Hażlach Skrzyżowanie</t>
  </si>
  <si>
    <t>RT</t>
  </si>
  <si>
    <t>RU</t>
  </si>
  <si>
    <t>Hażlach Las</t>
  </si>
  <si>
    <t>Kalembice Zegarnikówka</t>
  </si>
  <si>
    <t>Kalembice Szarotka</t>
  </si>
  <si>
    <t>Pastwiska Katowicka</t>
  </si>
  <si>
    <t>C</t>
  </si>
  <si>
    <t>Katowicka Szkoła</t>
  </si>
  <si>
    <t>LINIA OBSŁUGIWANA PRZEZ TRZY AUTOBUSY</t>
  </si>
  <si>
    <t>T - kusuje w soboty</t>
  </si>
  <si>
    <t>U - kusuje w niedziele i święta</t>
  </si>
  <si>
    <t>C - kursuje tylko 1 listopada (Wszystkich Świętych)</t>
  </si>
  <si>
    <t>ważny od dnia 21.11.2022 r. do 31.12.2027 r.</t>
  </si>
  <si>
    <t>ROZKŁAD JAZDY LINII NR 30</t>
  </si>
  <si>
    <t>Słowicza - Pogwizdów Bloki; Pogwizdów Bloki -Słowicza</t>
  </si>
  <si>
    <t>Kursy:
5:17 i 13:27</t>
  </si>
  <si>
    <t>Kursy:
6:32 do 20:33</t>
  </si>
  <si>
    <t>Kurs 22:02</t>
  </si>
  <si>
    <t>RF</t>
  </si>
  <si>
    <t>SB</t>
  </si>
  <si>
    <t>RB</t>
  </si>
  <si>
    <t>SA</t>
  </si>
  <si>
    <t>ul. Frysztacka Szkoła</t>
  </si>
  <si>
    <t>Karolinka</t>
  </si>
  <si>
    <t>Boguszowice</t>
  </si>
  <si>
    <t>Boguszowice NŻ</t>
  </si>
  <si>
    <t>Marklowice NŻ</t>
  </si>
  <si>
    <t>Marklowice Lakiery</t>
  </si>
  <si>
    <t>Marklowice Fabryka</t>
  </si>
  <si>
    <t>Marklowice Sklep</t>
  </si>
  <si>
    <t>ul. Akacjowa</t>
  </si>
  <si>
    <t>Marklowice OSP</t>
  </si>
  <si>
    <t>Pogwizdów l</t>
  </si>
  <si>
    <t>Pogwizdów II</t>
  </si>
  <si>
    <t>Pogwizdów Centrum</t>
  </si>
  <si>
    <t>Pogwizdów PKP</t>
  </si>
  <si>
    <t>Pogwizdów Centrum na Brzezówkę</t>
  </si>
  <si>
    <t>Brzezówka</t>
  </si>
  <si>
    <t>Pogwizdów Bloki</t>
  </si>
  <si>
    <t xml:space="preserve">RF </t>
  </si>
  <si>
    <t>RM</t>
  </si>
  <si>
    <t>SF</t>
  </si>
  <si>
    <t>SD</t>
  </si>
  <si>
    <t xml:space="preserve">F - w dniach od poniedziałku do piątku za wyjątkiem dni świątecznych podjeżdża na przystanek Marklowice Fabryka, </t>
  </si>
  <si>
    <t xml:space="preserve">M - kurs wydłużony do Słowiczej, </t>
  </si>
  <si>
    <t xml:space="preserve">B - kurs do Brzezówki, </t>
  </si>
  <si>
    <t xml:space="preserve">A - kurs skróciony do przystanku Akacjowa przez ul. Michejdy </t>
  </si>
  <si>
    <t>D - kurs skróciony do Dworca Cieszyn przez ul. Michejdy</t>
  </si>
  <si>
    <t>ważny od dnia 15.05.2021 r. do 31.12.2027 r.</t>
  </si>
  <si>
    <t>ROZKŁAD JAZDY LINII NR 32</t>
  </si>
  <si>
    <t>Słowicza - Kaczyce Pętla; Kaczyce Pętla - Słowicza</t>
  </si>
  <si>
    <t>Godziny po za szczytem</t>
  </si>
  <si>
    <t>Godziny w szczycie</t>
  </si>
  <si>
    <t>F</t>
  </si>
  <si>
    <t>NVn</t>
  </si>
  <si>
    <t>Cieszyn Frysztacka Szkoła</t>
  </si>
  <si>
    <t>Cieszyn Karolinka</t>
  </si>
  <si>
    <t>Cieszyn Boguszowice</t>
  </si>
  <si>
    <t>Cieszyn Marklowice</t>
  </si>
  <si>
    <t>Cieszyn Marklowice Lakiery</t>
  </si>
  <si>
    <t>Cieszyn Marklowice Sklep</t>
  </si>
  <si>
    <t>Cieszyn Marklowice OSP</t>
  </si>
  <si>
    <t>Pogwizdów Kolonia l</t>
  </si>
  <si>
    <t>Pogwizdów Kolonia</t>
  </si>
  <si>
    <t xml:space="preserve">Kaczyce Kolonia </t>
  </si>
  <si>
    <t>Kaczyce Skrzyżowanie Sobieskiego</t>
  </si>
  <si>
    <t>Kaczyce Bloki</t>
  </si>
  <si>
    <t>Kaczyce Skrzyżowanie</t>
  </si>
  <si>
    <t>Kaczyce Lipki - Ośrodek Zdrowia</t>
  </si>
  <si>
    <t>Kaczyce Magnolii</t>
  </si>
  <si>
    <t>Kaczyce Pętla</t>
  </si>
  <si>
    <t>FV</t>
  </si>
  <si>
    <t>M</t>
  </si>
  <si>
    <t>MVn</t>
  </si>
  <si>
    <t>Kaczyce Kolonia</t>
  </si>
  <si>
    <t>RV</t>
  </si>
  <si>
    <t>ROZKŁAD JAZDY LINII NR 40</t>
  </si>
  <si>
    <t>Krasna Szkoła - Szymanowskiego - Krasna Szkoła</t>
  </si>
  <si>
    <t>narastająco</t>
  </si>
  <si>
    <t>Kursy 5:16-6:08 oraz 17:08-19:03</t>
  </si>
  <si>
    <t>Kursy od 11:53 do 15:30</t>
  </si>
  <si>
    <t>Sobota, Niedziele i święta</t>
  </si>
  <si>
    <t>Szkolny</t>
  </si>
  <si>
    <t>Krasna Szkoła *</t>
  </si>
  <si>
    <t>VL</t>
  </si>
  <si>
    <t>SH</t>
  </si>
  <si>
    <t>L</t>
  </si>
  <si>
    <t>W</t>
  </si>
  <si>
    <t>RVm</t>
  </si>
  <si>
    <t>RVn</t>
  </si>
  <si>
    <t>Krasna Barabosz</t>
  </si>
  <si>
    <t>Krasna MDM</t>
  </si>
  <si>
    <t>Krasna Gruszka</t>
  </si>
  <si>
    <t>ul. Bielska Motel</t>
  </si>
  <si>
    <t>ul. Bielska Kopiec</t>
  </si>
  <si>
    <t>ul. Bielska UŚ</t>
  </si>
  <si>
    <t>ul. Bielska ZOZ</t>
  </si>
  <si>
    <t>WV</t>
  </si>
  <si>
    <t xml:space="preserve">W - kursuje tylko w dni wolne od nauki szkolnej, </t>
  </si>
  <si>
    <t xml:space="preserve">H - kursuje tylko do ul. Hajduka, </t>
  </si>
  <si>
    <t>V - nie kursuje w pierwszy dzień Świąt Bożego Narodzenia, Nowy Rok i pierwszy dzień Świąt Wielkanocnych,</t>
  </si>
  <si>
    <t>m - nie kursuje w Wigilię,</t>
  </si>
  <si>
    <t>n - nie kursuje w Wigilię i Sylwestra,</t>
  </si>
  <si>
    <t>L - w niedziele i święta kursuje ul. Michejdy i Liburnia nie zatrzymując się na przystankach: Hajduka i Kolejowa,</t>
  </si>
  <si>
    <t xml:space="preserve">ROZKŁAD JAZDY LINII NR 41 </t>
  </si>
  <si>
    <t>Garncarska - Bielska ZOZ - os. Piastowskie - Bielska ZOZ - Słowicza</t>
  </si>
  <si>
    <t>Czasy przejazdów miedzyprzystankami</t>
  </si>
  <si>
    <t>Cieszyn ZOZ</t>
  </si>
  <si>
    <t>Cieszyn UŚ</t>
  </si>
  <si>
    <t>Ul. Bielska Kopiec</t>
  </si>
  <si>
    <t>Cieszyn Kopiec</t>
  </si>
  <si>
    <t>ROZKŁAD JAZDY LINII NR 50</t>
  </si>
  <si>
    <t>Słowicza - Wrzosów - Słowicza</t>
  </si>
  <si>
    <t>Kurs:
6:00, 6:40, 8:35, 18:30</t>
  </si>
  <si>
    <t>Kursy od 7:56 do 16:30</t>
  </si>
  <si>
    <t>Vś</t>
  </si>
  <si>
    <t>ul. Przepilińskiego sklep</t>
  </si>
  <si>
    <t>ul. Przepilińskiego Złota</t>
  </si>
  <si>
    <t>Cieszyn Przepilińskiego Złota</t>
  </si>
  <si>
    <t>ul. Przepilińskiego Wiadukt</t>
  </si>
  <si>
    <t>Cieszyn Przepilińskiego Wiadukt</t>
  </si>
  <si>
    <t>ul. Przepilińskiego l</t>
  </si>
  <si>
    <t>Cieszyn Przepilińskiego l</t>
  </si>
  <si>
    <t>Pikiety</t>
  </si>
  <si>
    <t>Cieszyn Pikiety</t>
  </si>
  <si>
    <t>Pastwiska</t>
  </si>
  <si>
    <t>Cieszyn Pastwiska</t>
  </si>
  <si>
    <t>ul. Rudowska</t>
  </si>
  <si>
    <t>Rudowska</t>
  </si>
  <si>
    <t>ul. Wrzosów</t>
  </si>
  <si>
    <t>Wrzosów</t>
  </si>
  <si>
    <t xml:space="preserve">V </t>
  </si>
  <si>
    <t>RMn</t>
  </si>
  <si>
    <t>ul. Przepiliskiego NŻ</t>
  </si>
  <si>
    <t>Cieszyn Przepiliskiego NŻ</t>
  </si>
  <si>
    <t>SV</t>
  </si>
  <si>
    <t xml:space="preserve">ś - kursuje tylko w niedziele i święta,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</si>
</sst>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0"/>
    <numFmt numFmtId="167" formatCode="hh:mm"/>
    <numFmt numFmtId="168" formatCode="0"/>
    <numFmt numFmtId="169" formatCode="General"/>
  </numFmts>
  <fonts count="31">
    <font>
      <sz val="10"/>
      <name val="Arial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13.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b/>
      <u val="double"/>
      <sz val="9"/>
      <color indexed="8"/>
      <name val="Arial"/>
      <family val="2"/>
    </font>
    <font>
      <u val="double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2" borderId="0" applyNumberFormat="0" applyBorder="0" applyAlignment="0" applyProtection="0"/>
    <xf numFmtId="164" fontId="26" fillId="3" borderId="0" applyNumberFormat="0" applyBorder="0" applyAlignment="0" applyProtection="0"/>
  </cellStyleXfs>
  <cellXfs count="1114">
    <xf numFmtId="164" fontId="0" fillId="0" borderId="0" xfId="0" applyAlignment="1">
      <alignment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 horizontal="left" vertical="top"/>
      <protection/>
    </xf>
    <xf numFmtId="164" fontId="4" fillId="0" borderId="0" xfId="0" applyNumberFormat="1" applyFont="1" applyFill="1" applyBorder="1" applyAlignment="1" applyProtection="1">
      <alignment horizontal="right" vertical="top"/>
      <protection/>
    </xf>
    <xf numFmtId="164" fontId="5" fillId="0" borderId="0" xfId="0" applyNumberFormat="1" applyFont="1" applyFill="1" applyBorder="1" applyAlignment="1" applyProtection="1">
      <alignment horizontal="right" vertical="top"/>
      <protection/>
    </xf>
    <xf numFmtId="164" fontId="3" fillId="0" borderId="0" xfId="0" applyNumberFormat="1" applyFont="1" applyFill="1" applyBorder="1" applyAlignment="1" applyProtection="1">
      <alignment horizontal="right" vertical="top"/>
      <protection/>
    </xf>
    <xf numFmtId="164" fontId="6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vertical="top"/>
      <protection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164" fontId="10" fillId="0" borderId="3" xfId="0" applyNumberFormat="1" applyFont="1" applyFill="1" applyBorder="1" applyAlignment="1" applyProtection="1">
      <alignment horizontal="center" vertical="center" wrapText="1"/>
      <protection/>
    </xf>
    <xf numFmtId="164" fontId="10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top" wrapText="1"/>
      <protection/>
    </xf>
    <xf numFmtId="164" fontId="11" fillId="0" borderId="5" xfId="0" applyNumberFormat="1" applyFont="1" applyFill="1" applyBorder="1" applyAlignment="1" applyProtection="1">
      <alignment horizontal="center" vertical="top"/>
      <protection/>
    </xf>
    <xf numFmtId="165" fontId="11" fillId="0" borderId="6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164" fontId="11" fillId="0" borderId="1" xfId="0" applyNumberFormat="1" applyFont="1" applyFill="1" applyBorder="1" applyAlignment="1" applyProtection="1">
      <alignment vertical="top"/>
      <protection/>
    </xf>
    <xf numFmtId="164" fontId="11" fillId="0" borderId="2" xfId="0" applyNumberFormat="1" applyFont="1" applyFill="1" applyBorder="1" applyAlignment="1" applyProtection="1">
      <alignment vertical="top"/>
      <protection/>
    </xf>
    <xf numFmtId="166" fontId="11" fillId="0" borderId="3" xfId="0" applyNumberFormat="1" applyFont="1" applyFill="1" applyBorder="1" applyAlignment="1" applyProtection="1">
      <alignment horizontal="center" vertical="top"/>
      <protection/>
    </xf>
    <xf numFmtId="164" fontId="11" fillId="0" borderId="1" xfId="0" applyNumberFormat="1" applyFont="1" applyFill="1" applyBorder="1" applyAlignment="1" applyProtection="1">
      <alignment horizontal="center" vertical="top"/>
      <protection/>
    </xf>
    <xf numFmtId="167" fontId="7" fillId="0" borderId="7" xfId="0" applyNumberFormat="1" applyFont="1" applyFill="1" applyBorder="1" applyAlignment="1" applyProtection="1">
      <alignment vertical="top"/>
      <protection/>
    </xf>
    <xf numFmtId="167" fontId="7" fillId="0" borderId="7" xfId="0" applyNumberFormat="1" applyFont="1" applyFill="1" applyBorder="1" applyAlignment="1" applyProtection="1">
      <alignment horizontal="left" vertical="top"/>
      <protection/>
    </xf>
    <xf numFmtId="167" fontId="7" fillId="0" borderId="8" xfId="0" applyNumberFormat="1" applyFont="1" applyFill="1" applyBorder="1" applyAlignment="1" applyProtection="1">
      <alignment horizontal="right" vertical="top"/>
      <protection/>
    </xf>
    <xf numFmtId="167" fontId="7" fillId="0" borderId="9" xfId="0" applyNumberFormat="1" applyFont="1" applyFill="1" applyBorder="1" applyAlignment="1" applyProtection="1">
      <alignment horizontal="left" vertical="top"/>
      <protection/>
    </xf>
    <xf numFmtId="167" fontId="7" fillId="0" borderId="8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horizontal="left"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167" fontId="7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11" xfId="0" applyNumberFormat="1" applyFont="1" applyFill="1" applyBorder="1" applyAlignment="1" applyProtection="1">
      <alignment horizontal="center" vertical="top"/>
      <protection/>
    </xf>
    <xf numFmtId="165" fontId="8" fillId="0" borderId="12" xfId="0" applyNumberFormat="1" applyFont="1" applyFill="1" applyBorder="1" applyAlignment="1" applyProtection="1">
      <alignment horizontal="center" vertical="top"/>
      <protection/>
    </xf>
    <xf numFmtId="164" fontId="8" fillId="0" borderId="13" xfId="0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 applyProtection="1">
      <alignment vertical="top"/>
      <protection/>
    </xf>
    <xf numFmtId="166" fontId="8" fillId="0" borderId="12" xfId="0" applyNumberFormat="1" applyFont="1" applyFill="1" applyBorder="1" applyAlignment="1" applyProtection="1">
      <alignment horizontal="center" vertical="top"/>
      <protection/>
    </xf>
    <xf numFmtId="167" fontId="8" fillId="0" borderId="13" xfId="0" applyNumberFormat="1" applyFont="1" applyFill="1" applyBorder="1" applyAlignment="1" applyProtection="1">
      <alignment horizontal="center" vertical="top"/>
      <protection/>
    </xf>
    <xf numFmtId="167" fontId="5" fillId="0" borderId="14" xfId="0" applyNumberFormat="1" applyFont="1" applyFill="1" applyBorder="1" applyAlignment="1" applyProtection="1">
      <alignment vertical="top"/>
      <protection/>
    </xf>
    <xf numFmtId="167" fontId="5" fillId="0" borderId="14" xfId="0" applyNumberFormat="1" applyFont="1" applyFill="1" applyBorder="1" applyAlignment="1" applyProtection="1">
      <alignment horizontal="left" vertical="top"/>
      <protection/>
    </xf>
    <xf numFmtId="167" fontId="5" fillId="0" borderId="15" xfId="0" applyNumberFormat="1" applyFont="1" applyFill="1" applyBorder="1" applyAlignment="1" applyProtection="1">
      <alignment horizontal="right" vertical="top"/>
      <protection/>
    </xf>
    <xf numFmtId="167" fontId="5" fillId="0" borderId="16" xfId="0" applyNumberFormat="1" applyFont="1" applyFill="1" applyBorder="1" applyAlignment="1" applyProtection="1">
      <alignment horizontal="left" vertical="top"/>
      <protection/>
    </xf>
    <xf numFmtId="167" fontId="5" fillId="0" borderId="15" xfId="0" applyNumberFormat="1" applyFont="1" applyFill="1" applyBorder="1" applyAlignment="1" applyProtection="1">
      <alignment vertical="top"/>
      <protection/>
    </xf>
    <xf numFmtId="167" fontId="5" fillId="0" borderId="17" xfId="0" applyNumberFormat="1" applyFont="1" applyFill="1" applyBorder="1" applyAlignment="1" applyProtection="1">
      <alignment horizontal="left" vertical="top"/>
      <protection/>
    </xf>
    <xf numFmtId="164" fontId="8" fillId="0" borderId="18" xfId="0" applyNumberFormat="1" applyFont="1" applyFill="1" applyBorder="1" applyAlignment="1" applyProtection="1">
      <alignment horizontal="center" vertical="top"/>
      <protection/>
    </xf>
    <xf numFmtId="165" fontId="8" fillId="0" borderId="19" xfId="0" applyNumberFormat="1" applyFont="1" applyFill="1" applyBorder="1" applyAlignment="1" applyProtection="1">
      <alignment horizontal="center" vertical="top"/>
      <protection/>
    </xf>
    <xf numFmtId="164" fontId="8" fillId="0" borderId="20" xfId="0" applyNumberFormat="1" applyFont="1" applyFill="1" applyBorder="1" applyAlignment="1" applyProtection="1">
      <alignment vertical="top"/>
      <protection/>
    </xf>
    <xf numFmtId="167" fontId="4" fillId="0" borderId="0" xfId="0" applyNumberFormat="1" applyFont="1" applyFill="1" applyBorder="1" applyAlignment="1" applyProtection="1">
      <alignment horizontal="center" vertical="top"/>
      <protection/>
    </xf>
    <xf numFmtId="167" fontId="5" fillId="0" borderId="14" xfId="0" applyNumberFormat="1" applyFont="1" applyFill="1" applyBorder="1" applyAlignment="1" applyProtection="1">
      <alignment horizontal="right" vertical="top"/>
      <protection/>
    </xf>
    <xf numFmtId="167" fontId="5" fillId="0" borderId="16" xfId="0" applyNumberFormat="1" applyFont="1" applyFill="1" applyBorder="1" applyAlignment="1" applyProtection="1">
      <alignment horizontal="right" vertical="top"/>
      <protection/>
    </xf>
    <xf numFmtId="167" fontId="5" fillId="0" borderId="17" xfId="0" applyNumberFormat="1" applyFont="1" applyFill="1" applyBorder="1" applyAlignment="1" applyProtection="1">
      <alignment horizontal="right" vertical="top"/>
      <protection/>
    </xf>
    <xf numFmtId="164" fontId="8" fillId="0" borderId="21" xfId="0" applyNumberFormat="1" applyFont="1" applyFill="1" applyBorder="1" applyAlignment="1" applyProtection="1">
      <alignment horizontal="center" vertical="top"/>
      <protection/>
    </xf>
    <xf numFmtId="165" fontId="8" fillId="0" borderId="22" xfId="0" applyNumberFormat="1" applyFont="1" applyFill="1" applyBorder="1" applyAlignment="1" applyProtection="1">
      <alignment horizontal="center" vertical="top"/>
      <protection/>
    </xf>
    <xf numFmtId="164" fontId="8" fillId="0" borderId="23" xfId="0" applyNumberFormat="1" applyFont="1" applyFill="1" applyBorder="1" applyAlignment="1" applyProtection="1">
      <alignment vertical="top"/>
      <protection/>
    </xf>
    <xf numFmtId="164" fontId="8" fillId="0" borderId="24" xfId="0" applyNumberFormat="1" applyFont="1" applyFill="1" applyBorder="1" applyAlignment="1" applyProtection="1">
      <alignment vertical="top"/>
      <protection/>
    </xf>
    <xf numFmtId="166" fontId="8" fillId="0" borderId="25" xfId="0" applyNumberFormat="1" applyFont="1" applyFill="1" applyBorder="1" applyAlignment="1" applyProtection="1">
      <alignment horizontal="center" vertical="top"/>
      <protection/>
    </xf>
    <xf numFmtId="167" fontId="8" fillId="0" borderId="26" xfId="0" applyNumberFormat="1" applyFont="1" applyFill="1" applyBorder="1" applyAlignment="1" applyProtection="1">
      <alignment horizontal="center" vertical="top"/>
      <protection/>
    </xf>
    <xf numFmtId="167" fontId="5" fillId="0" borderId="0" xfId="0" applyNumberFormat="1" applyFont="1" applyFill="1" applyBorder="1" applyAlignment="1" applyProtection="1">
      <alignment vertical="top"/>
      <protection/>
    </xf>
    <xf numFmtId="167" fontId="5" fillId="0" borderId="0" xfId="0" applyNumberFormat="1" applyFont="1" applyFill="1" applyBorder="1" applyAlignment="1" applyProtection="1">
      <alignment horizontal="left" vertical="top"/>
      <protection/>
    </xf>
    <xf numFmtId="167" fontId="5" fillId="0" borderId="27" xfId="0" applyNumberFormat="1" applyFont="1" applyFill="1" applyBorder="1" applyAlignment="1" applyProtection="1">
      <alignment horizontal="right" vertical="top"/>
      <protection/>
    </xf>
    <xf numFmtId="167" fontId="5" fillId="0" borderId="28" xfId="0" applyNumberFormat="1" applyFont="1" applyFill="1" applyBorder="1" applyAlignment="1" applyProtection="1">
      <alignment horizontal="left" vertical="top"/>
      <protection/>
    </xf>
    <xf numFmtId="167" fontId="5" fillId="0" borderId="27" xfId="0" applyNumberFormat="1" applyFont="1" applyFill="1" applyBorder="1" applyAlignment="1" applyProtection="1">
      <alignment vertical="top"/>
      <protection/>
    </xf>
    <xf numFmtId="167" fontId="5" fillId="0" borderId="29" xfId="0" applyNumberFormat="1" applyFont="1" applyFill="1" applyBorder="1" applyAlignment="1" applyProtection="1">
      <alignment horizontal="left" vertical="top"/>
      <protection/>
    </xf>
    <xf numFmtId="164" fontId="11" fillId="0" borderId="2" xfId="0" applyNumberFormat="1" applyFont="1" applyFill="1" applyBorder="1" applyAlignment="1" applyProtection="1">
      <alignment horizontal="center" vertical="top"/>
      <protection/>
    </xf>
    <xf numFmtId="165" fontId="11" fillId="0" borderId="3" xfId="0" applyNumberFormat="1" applyFont="1" applyFill="1" applyBorder="1" applyAlignment="1" applyProtection="1">
      <alignment horizontal="center" vertical="top"/>
      <protection/>
    </xf>
    <xf numFmtId="167" fontId="8" fillId="0" borderId="1" xfId="0" applyNumberFormat="1" applyFont="1" applyFill="1" applyBorder="1" applyAlignment="1" applyProtection="1">
      <alignment horizontal="center" vertical="top"/>
      <protection/>
    </xf>
    <xf numFmtId="167" fontId="8" fillId="0" borderId="30" xfId="0" applyNumberFormat="1" applyFont="1" applyFill="1" applyBorder="1" applyAlignment="1" applyProtection="1">
      <alignment horizontal="center" vertical="top"/>
      <protection/>
    </xf>
    <xf numFmtId="167" fontId="8" fillId="0" borderId="20" xfId="0" applyNumberFormat="1" applyFont="1" applyFill="1" applyBorder="1" applyAlignment="1" applyProtection="1">
      <alignment horizontal="center" vertical="top"/>
      <protection/>
    </xf>
    <xf numFmtId="167" fontId="5" fillId="0" borderId="31" xfId="0" applyNumberFormat="1" applyFont="1" applyFill="1" applyBorder="1" applyAlignment="1" applyProtection="1">
      <alignment vertical="top"/>
      <protection/>
    </xf>
    <xf numFmtId="167" fontId="5" fillId="0" borderId="32" xfId="0" applyNumberFormat="1" applyFont="1" applyFill="1" applyBorder="1" applyAlignment="1" applyProtection="1">
      <alignment horizontal="left" vertical="top"/>
      <protection/>
    </xf>
    <xf numFmtId="167" fontId="8" fillId="0" borderId="33" xfId="0" applyNumberFormat="1" applyFont="1" applyFill="1" applyBorder="1" applyAlignment="1" applyProtection="1">
      <alignment horizontal="center" vertical="top"/>
      <protection/>
    </xf>
    <xf numFmtId="167" fontId="5" fillId="0" borderId="34" xfId="0" applyNumberFormat="1" applyFont="1" applyFill="1" applyBorder="1" applyAlignment="1" applyProtection="1">
      <alignment vertical="top"/>
      <protection/>
    </xf>
    <xf numFmtId="167" fontId="5" fillId="0" borderId="35" xfId="0" applyNumberFormat="1" applyFont="1" applyFill="1" applyBorder="1" applyAlignment="1" applyProtection="1">
      <alignment vertical="top"/>
      <protection/>
    </xf>
    <xf numFmtId="167" fontId="5" fillId="0" borderId="36" xfId="0" applyNumberFormat="1" applyFont="1" applyFill="1" applyBorder="1" applyAlignment="1" applyProtection="1">
      <alignment vertical="top"/>
      <protection/>
    </xf>
    <xf numFmtId="164" fontId="8" fillId="0" borderId="13" xfId="0" applyNumberFormat="1" applyFont="1" applyFill="1" applyBorder="1" applyAlignment="1" applyProtection="1">
      <alignment horizontal="left" vertical="top"/>
      <protection/>
    </xf>
    <xf numFmtId="164" fontId="8" fillId="0" borderId="11" xfId="0" applyNumberFormat="1" applyFont="1" applyFill="1" applyBorder="1" applyAlignment="1" applyProtection="1">
      <alignment horizontal="left" vertical="top"/>
      <protection/>
    </xf>
    <xf numFmtId="167" fontId="8" fillId="0" borderId="37" xfId="0" applyNumberFormat="1" applyFont="1" applyFill="1" applyBorder="1" applyAlignment="1" applyProtection="1">
      <alignment horizontal="center" vertical="top"/>
      <protection/>
    </xf>
    <xf numFmtId="164" fontId="8" fillId="0" borderId="20" xfId="0" applyNumberFormat="1" applyFont="1" applyFill="1" applyBorder="1" applyAlignment="1" applyProtection="1">
      <alignment horizontal="left" vertical="top"/>
      <protection/>
    </xf>
    <xf numFmtId="164" fontId="8" fillId="0" borderId="23" xfId="0" applyNumberFormat="1" applyFont="1" applyFill="1" applyBorder="1" applyAlignment="1" applyProtection="1">
      <alignment horizontal="left" vertical="top"/>
      <protection/>
    </xf>
    <xf numFmtId="164" fontId="8" fillId="0" borderId="24" xfId="0" applyNumberFormat="1" applyFont="1" applyFill="1" applyBorder="1" applyAlignment="1" applyProtection="1">
      <alignment horizontal="left" vertical="top"/>
      <protection/>
    </xf>
    <xf numFmtId="167" fontId="8" fillId="0" borderId="38" xfId="0" applyNumberFormat="1" applyFont="1" applyFill="1" applyBorder="1" applyAlignment="1" applyProtection="1">
      <alignment horizontal="center" vertical="top"/>
      <protection/>
    </xf>
    <xf numFmtId="164" fontId="11" fillId="0" borderId="1" xfId="0" applyNumberFormat="1" applyFont="1" applyFill="1" applyBorder="1" applyAlignment="1" applyProtection="1">
      <alignment horizontal="left" vertical="top"/>
      <protection/>
    </xf>
    <xf numFmtId="164" fontId="11" fillId="0" borderId="2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22" applyFont="1" applyFill="1" applyAlignment="1">
      <alignment vertical="top"/>
      <protection/>
    </xf>
    <xf numFmtId="164" fontId="5" fillId="0" borderId="0" xfId="0" applyNumberFormat="1" applyFont="1" applyBorder="1" applyAlignment="1" applyProtection="1">
      <alignment vertical="top"/>
      <protection/>
    </xf>
    <xf numFmtId="164" fontId="5" fillId="0" borderId="0" xfId="0" applyNumberFormat="1" applyFont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 applyProtection="1">
      <alignment horizontal="right" vertical="top"/>
      <protection/>
    </xf>
    <xf numFmtId="164" fontId="5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NumberFormat="1" applyFont="1" applyBorder="1" applyAlignment="1" applyProtection="1">
      <alignment horizontal="right" vertical="top"/>
      <protection/>
    </xf>
    <xf numFmtId="164" fontId="6" fillId="0" borderId="0" xfId="0" applyNumberFormat="1" applyFont="1" applyBorder="1" applyAlignment="1" applyProtection="1">
      <alignment horizontal="center" vertical="top"/>
      <protection/>
    </xf>
    <xf numFmtId="164" fontId="7" fillId="0" borderId="0" xfId="0" applyNumberFormat="1" applyFont="1" applyBorder="1" applyAlignment="1" applyProtection="1">
      <alignment horizontal="center" vertical="top"/>
      <protection/>
    </xf>
    <xf numFmtId="164" fontId="6" fillId="0" borderId="0" xfId="0" applyNumberFormat="1" applyFont="1" applyBorder="1" applyAlignment="1" applyProtection="1">
      <alignment vertical="top"/>
      <protection/>
    </xf>
    <xf numFmtId="164" fontId="8" fillId="0" borderId="1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 applyProtection="1">
      <alignment horizontal="center" vertical="top" wrapText="1"/>
      <protection/>
    </xf>
    <xf numFmtId="164" fontId="9" fillId="0" borderId="0" xfId="0" applyNumberFormat="1" applyFont="1" applyBorder="1" applyAlignment="1" applyProtection="1">
      <alignment vertical="center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7" fillId="0" borderId="2" xfId="0" applyNumberFormat="1" applyFont="1" applyBorder="1" applyAlignment="1" applyProtection="1">
      <alignment horizontal="center" vertical="center"/>
      <protection/>
    </xf>
    <xf numFmtId="164" fontId="10" fillId="0" borderId="3" xfId="0" applyNumberFormat="1" applyFont="1" applyBorder="1" applyAlignment="1" applyProtection="1">
      <alignment horizontal="center" vertical="center" wrapText="1"/>
      <protection/>
    </xf>
    <xf numFmtId="164" fontId="10" fillId="0" borderId="4" xfId="0" applyNumberFormat="1" applyFont="1" applyBorder="1" applyAlignment="1" applyProtection="1">
      <alignment horizontal="center" vertical="center" wrapText="1"/>
      <protection/>
    </xf>
    <xf numFmtId="164" fontId="11" fillId="0" borderId="2" xfId="0" applyNumberFormat="1" applyFont="1" applyBorder="1" applyAlignment="1" applyProtection="1">
      <alignment horizontal="center" vertical="top"/>
      <protection/>
    </xf>
    <xf numFmtId="164" fontId="11" fillId="0" borderId="3" xfId="0" applyNumberFormat="1" applyFont="1" applyBorder="1" applyAlignment="1" applyProtection="1">
      <alignment horizontal="center" vertical="top"/>
      <protection/>
    </xf>
    <xf numFmtId="164" fontId="7" fillId="0" borderId="0" xfId="0" applyNumberFormat="1" applyFont="1" applyBorder="1" applyAlignment="1" applyProtection="1">
      <alignment vertical="top"/>
      <protection/>
    </xf>
    <xf numFmtId="164" fontId="11" fillId="0" borderId="4" xfId="0" applyNumberFormat="1" applyFont="1" applyBorder="1" applyAlignment="1" applyProtection="1">
      <alignment vertical="top"/>
      <protection/>
    </xf>
    <xf numFmtId="164" fontId="11" fillId="0" borderId="39" xfId="0" applyNumberFormat="1" applyFont="1" applyBorder="1" applyAlignment="1" applyProtection="1">
      <alignment vertical="top"/>
      <protection/>
    </xf>
    <xf numFmtId="166" fontId="11" fillId="0" borderId="40" xfId="0" applyNumberFormat="1" applyFont="1" applyBorder="1" applyAlignment="1" applyProtection="1">
      <alignment horizontal="center" vertical="top"/>
      <protection/>
    </xf>
    <xf numFmtId="164" fontId="11" fillId="0" borderId="41" xfId="0" applyNumberFormat="1" applyFont="1" applyBorder="1" applyAlignment="1" applyProtection="1">
      <alignment horizontal="center" vertical="top"/>
      <protection/>
    </xf>
    <xf numFmtId="167" fontId="7" fillId="0" borderId="41" xfId="0" applyNumberFormat="1" applyFont="1" applyBorder="1" applyAlignment="1" applyProtection="1">
      <alignment horizontal="right" vertical="center"/>
      <protection/>
    </xf>
    <xf numFmtId="167" fontId="7" fillId="0" borderId="9" xfId="0" applyNumberFormat="1" applyFont="1" applyBorder="1" applyAlignment="1" applyProtection="1">
      <alignment horizontal="left" vertical="center"/>
      <protection/>
    </xf>
    <xf numFmtId="164" fontId="7" fillId="0" borderId="8" xfId="0" applyNumberFormat="1" applyFont="1" applyBorder="1" applyAlignment="1" applyProtection="1">
      <alignment vertical="center"/>
      <protection/>
    </xf>
    <xf numFmtId="164" fontId="7" fillId="0" borderId="9" xfId="0" applyNumberFormat="1" applyFont="1" applyBorder="1" applyAlignment="1" applyProtection="1">
      <alignment vertical="center"/>
      <protection/>
    </xf>
    <xf numFmtId="167" fontId="7" fillId="0" borderId="8" xfId="0" applyNumberFormat="1" applyFont="1" applyBorder="1" applyAlignment="1" applyProtection="1">
      <alignment horizontal="right" vertical="center"/>
      <protection/>
    </xf>
    <xf numFmtId="164" fontId="7" fillId="0" borderId="8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left" vertic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7" fillId="0" borderId="9" xfId="0" applyNumberFormat="1" applyFont="1" applyBorder="1" applyAlignment="1" applyProtection="1">
      <alignment horizontal="left" vertical="center"/>
      <protection/>
    </xf>
    <xf numFmtId="167" fontId="7" fillId="0" borderId="42" xfId="0" applyNumberFormat="1" applyFont="1" applyBorder="1" applyAlignment="1" applyProtection="1">
      <alignment horizontal="center" vertical="center"/>
      <protection/>
    </xf>
    <xf numFmtId="164" fontId="7" fillId="0" borderId="7" xfId="0" applyNumberFormat="1" applyFont="1" applyBorder="1" applyAlignment="1" applyProtection="1">
      <alignment vertical="center"/>
      <protection/>
    </xf>
    <xf numFmtId="167" fontId="7" fillId="0" borderId="43" xfId="0" applyNumberFormat="1" applyFont="1" applyBorder="1" applyAlignment="1" applyProtection="1">
      <alignment horizontal="center" vertical="center"/>
      <protection/>
    </xf>
    <xf numFmtId="164" fontId="7" fillId="0" borderId="9" xfId="0" applyNumberFormat="1" applyFont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vertical="center"/>
      <protection/>
    </xf>
    <xf numFmtId="164" fontId="7" fillId="0" borderId="44" xfId="0" applyNumberFormat="1" applyFont="1" applyBorder="1" applyAlignment="1" applyProtection="1">
      <alignment horizontal="left" vertical="center"/>
      <protection/>
    </xf>
    <xf numFmtId="164" fontId="8" fillId="0" borderId="11" xfId="0" applyNumberFormat="1" applyFont="1" applyBorder="1" applyAlignment="1" applyProtection="1">
      <alignment horizontal="center" vertical="top"/>
      <protection/>
    </xf>
    <xf numFmtId="165" fontId="8" fillId="0" borderId="12" xfId="0" applyNumberFormat="1" applyFont="1" applyBorder="1" applyAlignment="1" applyProtection="1">
      <alignment horizontal="center" vertical="top"/>
      <protection/>
    </xf>
    <xf numFmtId="164" fontId="8" fillId="0" borderId="34" xfId="0" applyNumberFormat="1" applyFont="1" applyBorder="1" applyAlignment="1" applyProtection="1">
      <alignment vertical="top"/>
      <protection/>
    </xf>
    <xf numFmtId="164" fontId="8" fillId="0" borderId="45" xfId="0" applyNumberFormat="1" applyFont="1" applyBorder="1" applyAlignment="1" applyProtection="1">
      <alignment vertical="top"/>
      <protection/>
    </xf>
    <xf numFmtId="166" fontId="8" fillId="0" borderId="46" xfId="0" applyNumberFormat="1" applyFont="1" applyBorder="1" applyAlignment="1" applyProtection="1">
      <alignment horizontal="center" vertical="top"/>
      <protection/>
    </xf>
    <xf numFmtId="167" fontId="8" fillId="0" borderId="34" xfId="0" applyNumberFormat="1" applyFont="1" applyBorder="1" applyAlignment="1" applyProtection="1">
      <alignment horizontal="center" vertical="top"/>
      <protection/>
    </xf>
    <xf numFmtId="167" fontId="5" fillId="0" borderId="47" xfId="0" applyNumberFormat="1" applyFont="1" applyBorder="1" applyAlignment="1" applyProtection="1">
      <alignment horizontal="right" vertical="top"/>
      <protection/>
    </xf>
    <xf numFmtId="167" fontId="5" fillId="0" borderId="48" xfId="0" applyNumberFormat="1" applyFont="1" applyBorder="1" applyAlignment="1" applyProtection="1">
      <alignment horizontal="left" vertical="top"/>
      <protection/>
    </xf>
    <xf numFmtId="167" fontId="5" fillId="0" borderId="49" xfId="0" applyNumberFormat="1" applyFont="1" applyBorder="1" applyAlignment="1" applyProtection="1">
      <alignment horizontal="right" vertical="top"/>
      <protection/>
    </xf>
    <xf numFmtId="167" fontId="5" fillId="0" borderId="50" xfId="0" applyNumberFormat="1" applyFont="1" applyBorder="1" applyAlignment="1" applyProtection="1">
      <alignment horizontal="right" vertical="top"/>
      <protection/>
    </xf>
    <xf numFmtId="167" fontId="5" fillId="0" borderId="51" xfId="0" applyNumberFormat="1" applyFont="1" applyBorder="1" applyAlignment="1" applyProtection="1">
      <alignment horizontal="center" vertical="top"/>
      <protection/>
    </xf>
    <xf numFmtId="167" fontId="5" fillId="0" borderId="52" xfId="0" applyNumberFormat="1" applyFont="1" applyBorder="1" applyAlignment="1" applyProtection="1">
      <alignment horizontal="center" vertical="top"/>
      <protection/>
    </xf>
    <xf numFmtId="167" fontId="5" fillId="0" borderId="51" xfId="0" applyNumberFormat="1" applyFont="1" applyBorder="1" applyAlignment="1" applyProtection="1">
      <alignment horizontal="right" vertical="top"/>
      <protection/>
    </xf>
    <xf numFmtId="167" fontId="5" fillId="0" borderId="51" xfId="0" applyNumberFormat="1" applyFont="1" applyBorder="1" applyAlignment="1" applyProtection="1">
      <alignment horizontal="left" vertical="top"/>
      <protection/>
    </xf>
    <xf numFmtId="167" fontId="5" fillId="0" borderId="53" xfId="0" applyNumberFormat="1" applyFont="1" applyBorder="1" applyAlignment="1" applyProtection="1">
      <alignment horizontal="left" vertical="top"/>
      <protection/>
    </xf>
    <xf numFmtId="164" fontId="8" fillId="0" borderId="18" xfId="0" applyNumberFormat="1" applyFont="1" applyBorder="1" applyAlignment="1" applyProtection="1">
      <alignment horizontal="center" vertical="top"/>
      <protection/>
    </xf>
    <xf numFmtId="165" fontId="8" fillId="0" borderId="19" xfId="0" applyNumberFormat="1" applyFont="1" applyBorder="1" applyAlignment="1" applyProtection="1">
      <alignment horizontal="center" vertical="top"/>
      <protection/>
    </xf>
    <xf numFmtId="164" fontId="8" fillId="0" borderId="31" xfId="0" applyNumberFormat="1" applyFont="1" applyBorder="1" applyAlignment="1" applyProtection="1">
      <alignment vertical="top"/>
      <protection/>
    </xf>
    <xf numFmtId="164" fontId="8" fillId="0" borderId="18" xfId="0" applyNumberFormat="1" applyFont="1" applyBorder="1" applyAlignment="1" applyProtection="1">
      <alignment vertical="top"/>
      <protection/>
    </xf>
    <xf numFmtId="166" fontId="8" fillId="0" borderId="19" xfId="0" applyNumberFormat="1" applyFont="1" applyBorder="1" applyAlignment="1" applyProtection="1">
      <alignment horizontal="center" vertical="top"/>
      <protection/>
    </xf>
    <xf numFmtId="167" fontId="5" fillId="0" borderId="31" xfId="0" applyNumberFormat="1" applyFont="1" applyBorder="1" applyAlignment="1" applyProtection="1">
      <alignment horizontal="right" vertical="top"/>
      <protection/>
    </xf>
    <xf numFmtId="167" fontId="5" fillId="0" borderId="32" xfId="0" applyNumberFormat="1" applyFont="1" applyBorder="1" applyAlignment="1" applyProtection="1">
      <alignment horizontal="left" vertical="top"/>
      <protection/>
    </xf>
    <xf numFmtId="167" fontId="5" fillId="0" borderId="54" xfId="0" applyNumberFormat="1" applyFont="1" applyBorder="1" applyAlignment="1" applyProtection="1">
      <alignment horizontal="right" vertical="top"/>
      <protection/>
    </xf>
    <xf numFmtId="167" fontId="5" fillId="0" borderId="55" xfId="0" applyNumberFormat="1" applyFont="1" applyBorder="1" applyAlignment="1" applyProtection="1">
      <alignment horizontal="center" vertical="top"/>
      <protection/>
    </xf>
    <xf numFmtId="167" fontId="5" fillId="0" borderId="56" xfId="0" applyNumberFormat="1" applyFont="1" applyBorder="1" applyAlignment="1" applyProtection="1">
      <alignment horizontal="center" vertical="top"/>
      <protection/>
    </xf>
    <xf numFmtId="167" fontId="5" fillId="0" borderId="57" xfId="0" applyNumberFormat="1" applyFont="1" applyBorder="1" applyAlignment="1" applyProtection="1">
      <alignment horizontal="left" vertical="top"/>
      <protection/>
    </xf>
    <xf numFmtId="165" fontId="8" fillId="0" borderId="18" xfId="0" applyNumberFormat="1" applyFont="1" applyBorder="1" applyAlignment="1" applyProtection="1">
      <alignment horizontal="center" vertical="top"/>
      <protection/>
    </xf>
    <xf numFmtId="167" fontId="5" fillId="0" borderId="58" xfId="0" applyNumberFormat="1" applyFont="1" applyBorder="1" applyAlignment="1" applyProtection="1">
      <alignment horizontal="center" vertical="top"/>
      <protection/>
    </xf>
    <xf numFmtId="167" fontId="5" fillId="0" borderId="41" xfId="0" applyNumberFormat="1" applyFont="1" applyBorder="1" applyAlignment="1" applyProtection="1">
      <alignment horizontal="right" vertical="top"/>
      <protection/>
    </xf>
    <xf numFmtId="167" fontId="5" fillId="0" borderId="59" xfId="0" applyNumberFormat="1" applyFont="1" applyBorder="1" applyAlignment="1" applyProtection="1">
      <alignment horizontal="right" vertical="top"/>
      <protection/>
    </xf>
    <xf numFmtId="167" fontId="5" fillId="0" borderId="15" xfId="0" applyNumberFormat="1" applyFont="1" applyBorder="1" applyAlignment="1" applyProtection="1">
      <alignment horizontal="right" vertical="top"/>
      <protection/>
    </xf>
    <xf numFmtId="167" fontId="5" fillId="0" borderId="60" xfId="0" applyNumberFormat="1" applyFont="1" applyBorder="1" applyAlignment="1" applyProtection="1">
      <alignment horizontal="center" vertical="top"/>
      <protection/>
    </xf>
    <xf numFmtId="167" fontId="5" fillId="0" borderId="27" xfId="0" applyNumberFormat="1" applyFont="1" applyBorder="1" applyAlignment="1" applyProtection="1">
      <alignment horizontal="right" vertical="top"/>
      <protection/>
    </xf>
    <xf numFmtId="164" fontId="8" fillId="0" borderId="21" xfId="0" applyNumberFormat="1" applyFont="1" applyBorder="1" applyAlignment="1" applyProtection="1">
      <alignment horizontal="center" vertical="top"/>
      <protection/>
    </xf>
    <xf numFmtId="165" fontId="8" fillId="0" borderId="22" xfId="0" applyNumberFormat="1" applyFont="1" applyBorder="1" applyAlignment="1" applyProtection="1">
      <alignment horizontal="center" vertical="top"/>
      <protection/>
    </xf>
    <xf numFmtId="164" fontId="8" fillId="0" borderId="59" xfId="0" applyNumberFormat="1" applyFont="1" applyBorder="1" applyAlignment="1" applyProtection="1">
      <alignment vertical="top"/>
      <protection/>
    </xf>
    <xf numFmtId="164" fontId="8" fillId="0" borderId="21" xfId="0" applyNumberFormat="1" applyFont="1" applyBorder="1" applyAlignment="1" applyProtection="1">
      <alignment vertical="top"/>
      <protection/>
    </xf>
    <xf numFmtId="166" fontId="8" fillId="0" borderId="22" xfId="0" applyNumberFormat="1" applyFont="1" applyBorder="1" applyAlignment="1" applyProtection="1">
      <alignment horizontal="center" vertical="top"/>
      <protection/>
    </xf>
    <xf numFmtId="167" fontId="8" fillId="0" borderId="47" xfId="0" applyNumberFormat="1" applyFont="1" applyBorder="1" applyAlignment="1" applyProtection="1">
      <alignment horizontal="center" vertical="top"/>
      <protection/>
    </xf>
    <xf numFmtId="167" fontId="5" fillId="0" borderId="36" xfId="0" applyNumberFormat="1" applyFont="1" applyBorder="1" applyAlignment="1" applyProtection="1">
      <alignment horizontal="right" vertical="top"/>
      <protection/>
    </xf>
    <xf numFmtId="167" fontId="5" fillId="0" borderId="61" xfId="0" applyNumberFormat="1" applyFont="1" applyBorder="1" applyAlignment="1" applyProtection="1">
      <alignment horizontal="left" vertical="top"/>
      <protection/>
    </xf>
    <xf numFmtId="167" fontId="5" fillId="0" borderId="62" xfId="0" applyNumberFormat="1" applyFont="1" applyBorder="1" applyAlignment="1" applyProtection="1">
      <alignment horizontal="right" vertical="top"/>
      <protection/>
    </xf>
    <xf numFmtId="167" fontId="5" fillId="0" borderId="63" xfId="0" applyNumberFormat="1" applyFont="1" applyBorder="1" applyAlignment="1" applyProtection="1">
      <alignment horizontal="left" vertical="top"/>
      <protection/>
    </xf>
    <xf numFmtId="165" fontId="11" fillId="0" borderId="3" xfId="0" applyNumberFormat="1" applyFont="1" applyBorder="1" applyAlignment="1" applyProtection="1">
      <alignment horizontal="center" vertical="top"/>
      <protection/>
    </xf>
    <xf numFmtId="164" fontId="11" fillId="0" borderId="2" xfId="0" applyNumberFormat="1" applyFont="1" applyBorder="1" applyAlignment="1" applyProtection="1">
      <alignment vertical="top"/>
      <protection/>
    </xf>
    <xf numFmtId="166" fontId="11" fillId="0" borderId="3" xfId="0" applyNumberFormat="1" applyFont="1" applyBorder="1" applyAlignment="1" applyProtection="1">
      <alignment horizontal="center" vertical="top"/>
      <protection/>
    </xf>
    <xf numFmtId="167" fontId="8" fillId="0" borderId="4" xfId="0" applyNumberFormat="1" applyFont="1" applyBorder="1" applyAlignment="1" applyProtection="1">
      <alignment horizontal="center" vertical="top"/>
      <protection/>
    </xf>
    <xf numFmtId="167" fontId="7" fillId="0" borderId="34" xfId="0" applyNumberFormat="1" applyFont="1" applyBorder="1" applyAlignment="1" applyProtection="1">
      <alignment horizontal="right" vertical="top"/>
      <protection/>
    </xf>
    <xf numFmtId="167" fontId="7" fillId="0" borderId="9" xfId="0" applyNumberFormat="1" applyFont="1" applyBorder="1" applyAlignment="1" applyProtection="1">
      <alignment horizontal="left" vertical="top"/>
      <protection/>
    </xf>
    <xf numFmtId="167" fontId="7" fillId="0" borderId="8" xfId="0" applyNumberFormat="1" applyFont="1" applyBorder="1" applyAlignment="1" applyProtection="1">
      <alignment horizontal="right" vertical="top"/>
      <protection/>
    </xf>
    <xf numFmtId="167" fontId="7" fillId="0" borderId="42" xfId="0" applyNumberFormat="1" applyFont="1" applyBorder="1" applyAlignment="1" applyProtection="1">
      <alignment horizontal="center" vertical="top"/>
      <protection/>
    </xf>
    <xf numFmtId="167" fontId="7" fillId="0" borderId="7" xfId="0" applyNumberFormat="1" applyFont="1" applyBorder="1" applyAlignment="1" applyProtection="1">
      <alignment horizontal="left" vertical="top"/>
      <protection/>
    </xf>
    <xf numFmtId="167" fontId="7" fillId="0" borderId="10" xfId="0" applyNumberFormat="1" applyFont="1" applyBorder="1" applyAlignment="1" applyProtection="1">
      <alignment horizontal="left" vertical="top"/>
      <protection/>
    </xf>
    <xf numFmtId="164" fontId="7" fillId="0" borderId="0" xfId="0" applyNumberFormat="1" applyFont="1" applyBorder="1" applyAlignment="1" applyProtection="1">
      <alignment horizontal="left" vertical="top"/>
      <protection/>
    </xf>
    <xf numFmtId="164" fontId="8" fillId="0" borderId="35" xfId="0" applyNumberFormat="1" applyFont="1" applyBorder="1" applyAlignment="1" applyProtection="1">
      <alignment vertical="top"/>
      <protection/>
    </xf>
    <xf numFmtId="164" fontId="8" fillId="0" borderId="11" xfId="0" applyNumberFormat="1" applyFont="1" applyBorder="1" applyAlignment="1" applyProtection="1">
      <alignment vertical="top"/>
      <protection/>
    </xf>
    <xf numFmtId="166" fontId="8" fillId="0" borderId="12" xfId="0" applyNumberFormat="1" applyFont="1" applyBorder="1" applyAlignment="1" applyProtection="1">
      <alignment horizontal="center" vertical="top"/>
      <protection/>
    </xf>
    <xf numFmtId="167" fontId="8" fillId="0" borderId="35" xfId="0" applyNumberFormat="1" applyFont="1" applyBorder="1" applyAlignment="1" applyProtection="1">
      <alignment horizontal="center" vertical="top"/>
      <protection/>
    </xf>
    <xf numFmtId="167" fontId="5" fillId="0" borderId="16" xfId="0" applyNumberFormat="1" applyFont="1" applyBorder="1" applyAlignment="1" applyProtection="1">
      <alignment horizontal="left" vertical="top"/>
      <protection/>
    </xf>
    <xf numFmtId="167" fontId="5" fillId="0" borderId="17" xfId="0" applyNumberFormat="1" applyFont="1" applyBorder="1" applyAlignment="1" applyProtection="1">
      <alignment horizontal="left" vertical="top"/>
      <protection/>
    </xf>
    <xf numFmtId="164" fontId="8" fillId="0" borderId="24" xfId="0" applyNumberFormat="1" applyFont="1" applyBorder="1" applyAlignment="1" applyProtection="1">
      <alignment horizontal="center" vertical="top"/>
      <protection/>
    </xf>
    <xf numFmtId="167" fontId="5" fillId="0" borderId="35" xfId="0" applyNumberFormat="1" applyFont="1" applyBorder="1" applyAlignment="1" applyProtection="1">
      <alignment horizontal="right" vertical="top"/>
      <protection/>
    </xf>
    <xf numFmtId="164" fontId="7" fillId="0" borderId="7" xfId="0" applyNumberFormat="1" applyFont="1" applyBorder="1" applyAlignment="1" applyProtection="1">
      <alignment vertical="top"/>
      <protection/>
    </xf>
    <xf numFmtId="164" fontId="11" fillId="0" borderId="1" xfId="0" applyNumberFormat="1" applyFont="1" applyBorder="1" applyAlignment="1" applyProtection="1">
      <alignment vertical="top"/>
      <protection/>
    </xf>
    <xf numFmtId="167" fontId="8" fillId="0" borderId="41" xfId="0" applyNumberFormat="1" applyFont="1" applyBorder="1" applyAlignment="1" applyProtection="1">
      <alignment horizontal="center" vertical="top"/>
      <protection/>
    </xf>
    <xf numFmtId="167" fontId="7" fillId="0" borderId="4" xfId="0" applyNumberFormat="1" applyFont="1" applyBorder="1" applyAlignment="1" applyProtection="1">
      <alignment horizontal="right" vertical="top"/>
      <protection/>
    </xf>
    <xf numFmtId="164" fontId="7" fillId="0" borderId="7" xfId="0" applyNumberFormat="1" applyFont="1" applyBorder="1" applyAlignment="1" applyProtection="1">
      <alignment horizontal="left" vertical="top"/>
      <protection/>
    </xf>
    <xf numFmtId="167" fontId="7" fillId="0" borderId="7" xfId="0" applyNumberFormat="1" applyFont="1" applyBorder="1" applyAlignment="1" applyProtection="1">
      <alignment vertical="top"/>
      <protection/>
    </xf>
    <xf numFmtId="164" fontId="7" fillId="0" borderId="7" xfId="0" applyNumberFormat="1" applyFont="1" applyBorder="1" applyAlignment="1" applyProtection="1">
      <alignment horizontal="right" vertical="top"/>
      <protection/>
    </xf>
    <xf numFmtId="164" fontId="7" fillId="0" borderId="9" xfId="0" applyNumberFormat="1" applyFont="1" applyBorder="1" applyAlignment="1" applyProtection="1">
      <alignment horizontal="left" vertical="top"/>
      <protection/>
    </xf>
    <xf numFmtId="167" fontId="7" fillId="0" borderId="7" xfId="0" applyNumberFormat="1" applyFont="1" applyBorder="1" applyAlignment="1" applyProtection="1">
      <alignment horizontal="center" vertical="top"/>
      <protection/>
    </xf>
    <xf numFmtId="164" fontId="7" fillId="0" borderId="7" xfId="0" applyNumberFormat="1" applyFont="1" applyBorder="1" applyAlignment="1" applyProtection="1">
      <alignment horizontal="center" vertical="top"/>
      <protection/>
    </xf>
    <xf numFmtId="164" fontId="5" fillId="0" borderId="43" xfId="0" applyNumberFormat="1" applyFont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 applyProtection="1">
      <alignment horizontal="left" vertical="top" wrapText="1"/>
      <protection/>
    </xf>
    <xf numFmtId="164" fontId="13" fillId="0" borderId="0" xfId="0" applyNumberFormat="1" applyFont="1" applyBorder="1" applyAlignment="1" applyProtection="1">
      <alignment horizontal="center" vertical="top"/>
      <protection/>
    </xf>
    <xf numFmtId="164" fontId="7" fillId="0" borderId="0" xfId="0" applyNumberFormat="1" applyFont="1" applyBorder="1" applyAlignment="1" applyProtection="1">
      <alignment horizontal="right" vertical="top"/>
      <protection/>
    </xf>
    <xf numFmtId="164" fontId="3" fillId="0" borderId="0" xfId="0" applyNumberFormat="1" applyFont="1" applyBorder="1" applyAlignment="1" applyProtection="1">
      <alignment horizontal="left" vertical="top"/>
      <protection/>
    </xf>
    <xf numFmtId="164" fontId="14" fillId="0" borderId="0" xfId="0" applyNumberFormat="1" applyFont="1" applyBorder="1" applyAlignment="1" applyProtection="1">
      <alignment horizontal="left" vertical="top"/>
      <protection/>
    </xf>
    <xf numFmtId="164" fontId="15" fillId="0" borderId="0" xfId="0" applyNumberFormat="1" applyFont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 applyProtection="1">
      <alignment horizontal="center" vertical="top" wrapText="1"/>
      <protection/>
    </xf>
    <xf numFmtId="164" fontId="16" fillId="0" borderId="4" xfId="0" applyNumberFormat="1" applyFont="1" applyBorder="1" applyAlignment="1" applyProtection="1">
      <alignment vertical="top"/>
      <protection/>
    </xf>
    <xf numFmtId="164" fontId="11" fillId="0" borderId="47" xfId="0" applyNumberFormat="1" applyFont="1" applyBorder="1" applyAlignment="1" applyProtection="1">
      <alignment horizontal="center" vertical="top"/>
      <protection/>
    </xf>
    <xf numFmtId="167" fontId="16" fillId="0" borderId="4" xfId="0" applyNumberFormat="1" applyFont="1" applyBorder="1" applyAlignment="1" applyProtection="1">
      <alignment horizontal="right" vertical="top"/>
      <protection/>
    </xf>
    <xf numFmtId="167" fontId="16" fillId="0" borderId="9" xfId="0" applyNumberFormat="1" applyFont="1" applyBorder="1" applyAlignment="1" applyProtection="1">
      <alignment horizontal="left" vertical="top"/>
      <protection/>
    </xf>
    <xf numFmtId="167" fontId="16" fillId="0" borderId="7" xfId="0" applyNumberFormat="1" applyFont="1" applyBorder="1" applyAlignment="1" applyProtection="1">
      <alignment horizontal="right" vertical="top"/>
      <protection/>
    </xf>
    <xf numFmtId="167" fontId="16" fillId="0" borderId="8" xfId="0" applyNumberFormat="1" applyFont="1" applyBorder="1" applyAlignment="1" applyProtection="1">
      <alignment vertical="top"/>
      <protection/>
    </xf>
    <xf numFmtId="167" fontId="16" fillId="0" borderId="9" xfId="0" applyNumberFormat="1" applyFont="1" applyBorder="1" applyAlignment="1" applyProtection="1">
      <alignment vertical="top"/>
      <protection/>
    </xf>
    <xf numFmtId="167" fontId="16" fillId="0" borderId="42" xfId="0" applyNumberFormat="1" applyFont="1" applyBorder="1" applyAlignment="1" applyProtection="1">
      <alignment horizontal="center" vertical="top"/>
      <protection/>
    </xf>
    <xf numFmtId="167" fontId="16" fillId="0" borderId="8" xfId="0" applyNumberFormat="1" applyFont="1" applyBorder="1" applyAlignment="1" applyProtection="1">
      <alignment horizontal="right" vertical="top"/>
      <protection/>
    </xf>
    <xf numFmtId="167" fontId="16" fillId="0" borderId="7" xfId="0" applyNumberFormat="1" applyFont="1" applyBorder="1" applyAlignment="1" applyProtection="1">
      <alignment horizontal="left" vertical="top"/>
      <protection/>
    </xf>
    <xf numFmtId="167" fontId="16" fillId="0" borderId="8" xfId="0" applyNumberFormat="1" applyFont="1" applyFill="1" applyBorder="1" applyAlignment="1" applyProtection="1">
      <alignment horizontal="right" vertical="top"/>
      <protection/>
    </xf>
    <xf numFmtId="167" fontId="16" fillId="0" borderId="9" xfId="0" applyNumberFormat="1" applyFont="1" applyFill="1" applyBorder="1" applyAlignment="1" applyProtection="1">
      <alignment horizontal="left" vertical="top"/>
      <protection/>
    </xf>
    <xf numFmtId="167" fontId="16" fillId="0" borderId="10" xfId="0" applyNumberFormat="1" applyFont="1" applyBorder="1" applyAlignment="1" applyProtection="1">
      <alignment horizontal="left" vertical="top"/>
      <protection/>
    </xf>
    <xf numFmtId="167" fontId="7" fillId="0" borderId="0" xfId="0" applyNumberFormat="1" applyFont="1" applyBorder="1" applyAlignment="1" applyProtection="1">
      <alignment horizontal="center" vertical="top"/>
      <protection/>
    </xf>
    <xf numFmtId="164" fontId="8" fillId="0" borderId="12" xfId="0" applyNumberFormat="1" applyFont="1" applyBorder="1" applyAlignment="1" applyProtection="1">
      <alignment horizontal="center" vertical="top"/>
      <protection/>
    </xf>
    <xf numFmtId="164" fontId="17" fillId="0" borderId="41" xfId="0" applyNumberFormat="1" applyFont="1" applyBorder="1" applyAlignment="1" applyProtection="1">
      <alignment vertical="top"/>
      <protection/>
    </xf>
    <xf numFmtId="164" fontId="17" fillId="0" borderId="24" xfId="0" applyNumberFormat="1" applyFont="1" applyBorder="1" applyAlignment="1" applyProtection="1">
      <alignment vertical="top"/>
      <protection/>
    </xf>
    <xf numFmtId="166" fontId="17" fillId="0" borderId="25" xfId="0" applyNumberFormat="1" applyFont="1" applyBorder="1" applyAlignment="1" applyProtection="1">
      <alignment horizontal="center" vertical="top"/>
      <protection/>
    </xf>
    <xf numFmtId="167" fontId="17" fillId="0" borderId="37" xfId="0" applyNumberFormat="1" applyFont="1" applyBorder="1" applyAlignment="1" applyProtection="1">
      <alignment horizontal="center" vertical="top"/>
      <protection/>
    </xf>
    <xf numFmtId="167" fontId="17" fillId="0" borderId="14" xfId="0" applyNumberFormat="1" applyFont="1" applyBorder="1" applyAlignment="1" applyProtection="1">
      <alignment horizontal="right" vertical="top"/>
      <protection/>
    </xf>
    <xf numFmtId="167" fontId="17" fillId="0" borderId="16" xfId="0" applyNumberFormat="1" applyFont="1" applyBorder="1" applyAlignment="1" applyProtection="1">
      <alignment horizontal="left" vertical="top"/>
      <protection/>
    </xf>
    <xf numFmtId="167" fontId="17" fillId="0" borderId="15" xfId="0" applyNumberFormat="1" applyFont="1" applyBorder="1" applyAlignment="1" applyProtection="1">
      <alignment horizontal="right" vertical="top"/>
      <protection/>
    </xf>
    <xf numFmtId="167" fontId="17" fillId="0" borderId="16" xfId="0" applyNumberFormat="1" applyFont="1" applyBorder="1" applyAlignment="1" applyProtection="1">
      <alignment horizontal="right" vertical="top"/>
      <protection/>
    </xf>
    <xf numFmtId="167" fontId="17" fillId="0" borderId="15" xfId="0" applyNumberFormat="1" applyFont="1" applyBorder="1" applyAlignment="1" applyProtection="1">
      <alignment horizontal="center" vertical="top"/>
      <protection/>
    </xf>
    <xf numFmtId="167" fontId="17" fillId="0" borderId="14" xfId="0" applyNumberFormat="1" applyFont="1" applyBorder="1" applyAlignment="1" applyProtection="1">
      <alignment horizontal="left" vertical="top"/>
      <protection/>
    </xf>
    <xf numFmtId="167" fontId="17" fillId="0" borderId="15" xfId="0" applyNumberFormat="1" applyFont="1" applyFill="1" applyBorder="1" applyAlignment="1" applyProtection="1">
      <alignment horizontal="right" vertical="top"/>
      <protection/>
    </xf>
    <xf numFmtId="167" fontId="17" fillId="0" borderId="16" xfId="0" applyNumberFormat="1" applyFont="1" applyFill="1" applyBorder="1" applyAlignment="1" applyProtection="1">
      <alignment horizontal="left" vertical="top"/>
      <protection/>
    </xf>
    <xf numFmtId="167" fontId="17" fillId="0" borderId="17" xfId="0" applyNumberFormat="1" applyFont="1" applyBorder="1" applyAlignment="1" applyProtection="1">
      <alignment horizontal="left" vertical="top"/>
      <protection/>
    </xf>
    <xf numFmtId="164" fontId="8" fillId="0" borderId="19" xfId="0" applyNumberFormat="1" applyFont="1" applyBorder="1" applyAlignment="1" applyProtection="1">
      <alignment horizontal="center" vertical="top"/>
      <protection/>
    </xf>
    <xf numFmtId="164" fontId="17" fillId="0" borderId="20" xfId="0" applyNumberFormat="1" applyFont="1" applyBorder="1" applyAlignment="1" applyProtection="1">
      <alignment vertical="top"/>
      <protection/>
    </xf>
    <xf numFmtId="164" fontId="17" fillId="0" borderId="18" xfId="0" applyNumberFormat="1" applyFont="1" applyBorder="1" applyAlignment="1" applyProtection="1">
      <alignment vertical="top"/>
      <protection/>
    </xf>
    <xf numFmtId="166" fontId="17" fillId="0" borderId="19" xfId="0" applyNumberFormat="1" applyFont="1" applyBorder="1" applyAlignment="1" applyProtection="1">
      <alignment horizontal="center" vertical="top"/>
      <protection/>
    </xf>
    <xf numFmtId="167" fontId="17" fillId="0" borderId="20" xfId="0" applyNumberFormat="1" applyFont="1" applyBorder="1" applyAlignment="1" applyProtection="1">
      <alignment horizontal="center" vertical="top"/>
      <protection/>
    </xf>
    <xf numFmtId="167" fontId="17" fillId="0" borderId="54" xfId="0" applyNumberFormat="1" applyFont="1" applyFill="1" applyBorder="1" applyAlignment="1" applyProtection="1">
      <alignment horizontal="right" vertical="top"/>
      <protection/>
    </xf>
    <xf numFmtId="167" fontId="17" fillId="0" borderId="32" xfId="0" applyNumberFormat="1" applyFont="1" applyFill="1" applyBorder="1" applyAlignment="1" applyProtection="1">
      <alignment horizontal="left" vertical="top"/>
      <protection/>
    </xf>
    <xf numFmtId="167" fontId="4" fillId="0" borderId="0" xfId="0" applyNumberFormat="1" applyFont="1" applyBorder="1" applyAlignment="1" applyProtection="1">
      <alignment horizontal="center" vertical="top"/>
      <protection/>
    </xf>
    <xf numFmtId="164" fontId="17" fillId="0" borderId="31" xfId="0" applyNumberFormat="1" applyFont="1" applyBorder="1" applyAlignment="1" applyProtection="1">
      <alignment vertical="top"/>
      <protection/>
    </xf>
    <xf numFmtId="164" fontId="17" fillId="0" borderId="11" xfId="0" applyNumberFormat="1" applyFont="1" applyBorder="1" applyAlignment="1" applyProtection="1">
      <alignment vertical="top"/>
      <protection/>
    </xf>
    <xf numFmtId="166" fontId="17" fillId="0" borderId="12" xfId="0" applyNumberFormat="1" applyFont="1" applyBorder="1" applyAlignment="1" applyProtection="1">
      <alignment horizontal="center" vertical="top"/>
      <protection/>
    </xf>
    <xf numFmtId="164" fontId="17" fillId="0" borderId="59" xfId="0" applyNumberFormat="1" applyFont="1" applyBorder="1" applyAlignment="1" applyProtection="1">
      <alignment vertical="top"/>
      <protection/>
    </xf>
    <xf numFmtId="167" fontId="17" fillId="0" borderId="23" xfId="0" applyNumberFormat="1" applyFont="1" applyBorder="1" applyAlignment="1" applyProtection="1">
      <alignment horizontal="center" vertical="top"/>
      <protection/>
    </xf>
    <xf numFmtId="167" fontId="17" fillId="0" borderId="0" xfId="0" applyNumberFormat="1" applyFont="1" applyBorder="1" applyAlignment="1" applyProtection="1">
      <alignment horizontal="right" vertical="top"/>
      <protection/>
    </xf>
    <xf numFmtId="167" fontId="17" fillId="0" borderId="28" xfId="0" applyNumberFormat="1" applyFont="1" applyBorder="1" applyAlignment="1" applyProtection="1">
      <alignment horizontal="left" vertical="top"/>
      <protection/>
    </xf>
    <xf numFmtId="167" fontId="17" fillId="0" borderId="27" xfId="0" applyNumberFormat="1" applyFont="1" applyBorder="1" applyAlignment="1" applyProtection="1">
      <alignment horizontal="right" vertical="top"/>
      <protection/>
    </xf>
    <xf numFmtId="167" fontId="17" fillId="0" borderId="28" xfId="0" applyNumberFormat="1" applyFont="1" applyBorder="1" applyAlignment="1" applyProtection="1">
      <alignment horizontal="right" vertical="top"/>
      <protection/>
    </xf>
    <xf numFmtId="167" fontId="17" fillId="0" borderId="27" xfId="0" applyNumberFormat="1" applyFont="1" applyBorder="1" applyAlignment="1" applyProtection="1">
      <alignment horizontal="center" vertical="top"/>
      <protection/>
    </xf>
    <xf numFmtId="167" fontId="17" fillId="0" borderId="0" xfId="0" applyNumberFormat="1" applyFont="1" applyBorder="1" applyAlignment="1" applyProtection="1">
      <alignment horizontal="left" vertical="top"/>
      <protection/>
    </xf>
    <xf numFmtId="167" fontId="17" fillId="0" borderId="62" xfId="0" applyNumberFormat="1" applyFont="1" applyFill="1" applyBorder="1" applyAlignment="1" applyProtection="1">
      <alignment horizontal="right" vertical="top"/>
      <protection/>
    </xf>
    <xf numFmtId="167" fontId="17" fillId="0" borderId="61" xfId="0" applyNumberFormat="1" applyFont="1" applyFill="1" applyBorder="1" applyAlignment="1" applyProtection="1">
      <alignment horizontal="left" vertical="top"/>
      <protection/>
    </xf>
    <xf numFmtId="167" fontId="17" fillId="0" borderId="29" xfId="0" applyNumberFormat="1" applyFont="1" applyBorder="1" applyAlignment="1" applyProtection="1">
      <alignment horizontal="left" vertical="top"/>
      <protection/>
    </xf>
    <xf numFmtId="164" fontId="16" fillId="0" borderId="2" xfId="0" applyNumberFormat="1" applyFont="1" applyBorder="1" applyAlignment="1" applyProtection="1">
      <alignment vertical="top"/>
      <protection/>
    </xf>
    <xf numFmtId="166" fontId="16" fillId="0" borderId="3" xfId="0" applyNumberFormat="1" applyFont="1" applyBorder="1" applyAlignment="1" applyProtection="1">
      <alignment horizontal="center" vertical="top"/>
      <protection/>
    </xf>
    <xf numFmtId="167" fontId="17" fillId="0" borderId="1" xfId="0" applyNumberFormat="1" applyFont="1" applyBorder="1" applyAlignment="1" applyProtection="1">
      <alignment horizontal="center" vertical="top"/>
      <protection/>
    </xf>
    <xf numFmtId="167" fontId="16" fillId="0" borderId="9" xfId="0" applyNumberFormat="1" applyFont="1" applyBorder="1" applyAlignment="1" applyProtection="1">
      <alignment horizontal="right" vertical="top"/>
      <protection/>
    </xf>
    <xf numFmtId="167" fontId="16" fillId="0" borderId="8" xfId="0" applyNumberFormat="1" applyFont="1" applyBorder="1" applyAlignment="1" applyProtection="1">
      <alignment horizontal="center" vertical="top"/>
      <protection/>
    </xf>
    <xf numFmtId="164" fontId="17" fillId="0" borderId="35" xfId="0" applyNumberFormat="1" applyFont="1" applyBorder="1" applyAlignment="1" applyProtection="1">
      <alignment vertical="top"/>
      <protection/>
    </xf>
    <xf numFmtId="167" fontId="17" fillId="0" borderId="13" xfId="0" applyNumberFormat="1" applyFont="1" applyBorder="1" applyAlignment="1" applyProtection="1">
      <alignment horizontal="center" vertical="top"/>
      <protection/>
    </xf>
    <xf numFmtId="167" fontId="17" fillId="0" borderId="54" xfId="0" applyNumberFormat="1" applyFont="1" applyBorder="1" applyAlignment="1" applyProtection="1">
      <alignment horizontal="right" vertical="top"/>
      <protection/>
    </xf>
    <xf numFmtId="164" fontId="8" fillId="0" borderId="22" xfId="0" applyNumberFormat="1" applyFont="1" applyBorder="1" applyAlignment="1" applyProtection="1">
      <alignment horizontal="center" vertical="top"/>
      <protection/>
    </xf>
    <xf numFmtId="167" fontId="17" fillId="0" borderId="32" xfId="0" applyNumberFormat="1" applyFont="1" applyBorder="1" applyAlignment="1" applyProtection="1">
      <alignment horizontal="left" vertical="top"/>
      <protection/>
    </xf>
    <xf numFmtId="167" fontId="17" fillId="0" borderId="32" xfId="0" applyNumberFormat="1" applyFont="1" applyBorder="1" applyAlignment="1" applyProtection="1">
      <alignment horizontal="right" vertical="top"/>
      <protection/>
    </xf>
    <xf numFmtId="167" fontId="17" fillId="0" borderId="54" xfId="0" applyNumberFormat="1" applyFont="1" applyBorder="1" applyAlignment="1" applyProtection="1">
      <alignment horizontal="center" vertical="top"/>
      <protection/>
    </xf>
    <xf numFmtId="167" fontId="17" fillId="0" borderId="64" xfId="0" applyNumberFormat="1" applyFont="1" applyBorder="1" applyAlignment="1" applyProtection="1">
      <alignment horizontal="left" vertical="top"/>
      <protection/>
    </xf>
    <xf numFmtId="164" fontId="13" fillId="0" borderId="0" xfId="0" applyNumberFormat="1" applyFont="1" applyBorder="1" applyAlignment="1" applyProtection="1">
      <alignment horizontal="left" vertical="top"/>
      <protection/>
    </xf>
    <xf numFmtId="164" fontId="13" fillId="0" borderId="0" xfId="0" applyNumberFormat="1" applyFont="1" applyBorder="1" applyAlignment="1" applyProtection="1">
      <alignment horizontal="right" vertical="top"/>
      <protection/>
    </xf>
    <xf numFmtId="164" fontId="18" fillId="0" borderId="0" xfId="0" applyNumberFormat="1" applyFont="1" applyBorder="1" applyAlignment="1" applyProtection="1">
      <alignment horizontal="left" vertical="top"/>
      <protection/>
    </xf>
    <xf numFmtId="164" fontId="13" fillId="0" borderId="0" xfId="0" applyNumberFormat="1" applyFont="1" applyBorder="1" applyAlignment="1" applyProtection="1">
      <alignment vertical="top"/>
      <protection/>
    </xf>
    <xf numFmtId="167" fontId="13" fillId="0" borderId="0" xfId="0" applyNumberFormat="1" applyFont="1" applyBorder="1" applyAlignment="1" applyProtection="1">
      <alignment horizontal="center" vertical="top"/>
      <protection/>
    </xf>
    <xf numFmtId="167" fontId="5" fillId="0" borderId="0" xfId="0" applyNumberFormat="1" applyFont="1" applyBorder="1" applyAlignment="1" applyProtection="1">
      <alignment horizontal="center" vertical="top"/>
      <protection/>
    </xf>
    <xf numFmtId="167" fontId="5" fillId="0" borderId="0" xfId="0" applyNumberFormat="1" applyFont="1" applyBorder="1" applyAlignment="1" applyProtection="1">
      <alignment horizontal="right" vertical="top"/>
      <protection/>
    </xf>
    <xf numFmtId="167" fontId="5" fillId="0" borderId="0" xfId="0" applyNumberFormat="1" applyFont="1" applyBorder="1" applyAlignment="1" applyProtection="1">
      <alignment horizontal="left" vertical="top"/>
      <protection/>
    </xf>
    <xf numFmtId="164" fontId="7" fillId="0" borderId="10" xfId="0" applyNumberFormat="1" applyFont="1" applyBorder="1" applyAlignment="1" applyProtection="1">
      <alignment vertical="center"/>
      <protection/>
    </xf>
    <xf numFmtId="164" fontId="11" fillId="0" borderId="4" xfId="0" applyNumberFormat="1" applyFont="1" applyBorder="1" applyAlignment="1" applyProtection="1">
      <alignment horizontal="center" vertical="top"/>
      <protection/>
    </xf>
    <xf numFmtId="167" fontId="11" fillId="0" borderId="4" xfId="0" applyNumberFormat="1" applyFont="1" applyBorder="1" applyAlignment="1" applyProtection="1">
      <alignment horizontal="right" vertical="top"/>
      <protection/>
    </xf>
    <xf numFmtId="167" fontId="11" fillId="0" borderId="9" xfId="0" applyNumberFormat="1" applyFont="1" applyBorder="1" applyAlignment="1" applyProtection="1">
      <alignment horizontal="left" vertical="top"/>
      <protection/>
    </xf>
    <xf numFmtId="167" fontId="11" fillId="0" borderId="8" xfId="0" applyNumberFormat="1" applyFont="1" applyBorder="1" applyAlignment="1" applyProtection="1">
      <alignment horizontal="right" vertical="top"/>
      <protection/>
    </xf>
    <xf numFmtId="167" fontId="11" fillId="0" borderId="42" xfId="0" applyNumberFormat="1" applyFont="1" applyBorder="1" applyAlignment="1" applyProtection="1">
      <alignment horizontal="center" vertical="top"/>
      <protection/>
    </xf>
    <xf numFmtId="167" fontId="11" fillId="0" borderId="7" xfId="0" applyNumberFormat="1" applyFont="1" applyBorder="1" applyAlignment="1" applyProtection="1">
      <alignment horizontal="right" vertical="top"/>
      <protection/>
    </xf>
    <xf numFmtId="167" fontId="11" fillId="0" borderId="7" xfId="0" applyNumberFormat="1" applyFont="1" applyBorder="1" applyAlignment="1" applyProtection="1">
      <alignment horizontal="left" vertical="top"/>
      <protection/>
    </xf>
    <xf numFmtId="167" fontId="11" fillId="0" borderId="9" xfId="0" applyNumberFormat="1" applyFont="1" applyBorder="1" applyAlignment="1" applyProtection="1">
      <alignment vertical="top"/>
      <protection/>
    </xf>
    <xf numFmtId="167" fontId="11" fillId="0" borderId="8" xfId="0" applyNumberFormat="1" applyFont="1" applyBorder="1" applyAlignment="1" applyProtection="1">
      <alignment horizontal="center" vertical="top"/>
      <protection/>
    </xf>
    <xf numFmtId="164" fontId="11" fillId="0" borderId="8" xfId="0" applyNumberFormat="1" applyFont="1" applyBorder="1" applyAlignment="1" applyProtection="1">
      <alignment horizontal="right" vertical="top"/>
      <protection/>
    </xf>
    <xf numFmtId="164" fontId="11" fillId="0" borderId="9" xfId="0" applyNumberFormat="1" applyFont="1" applyBorder="1" applyAlignment="1" applyProtection="1">
      <alignment horizontal="left" vertical="top"/>
      <protection/>
    </xf>
    <xf numFmtId="167" fontId="11" fillId="0" borderId="8" xfId="0" applyNumberFormat="1" applyFont="1" applyBorder="1" applyAlignment="1" applyProtection="1">
      <alignment vertical="top"/>
      <protection/>
    </xf>
    <xf numFmtId="167" fontId="11" fillId="0" borderId="7" xfId="0" applyNumberFormat="1" applyFont="1" applyBorder="1" applyAlignment="1" applyProtection="1">
      <alignment vertical="top"/>
      <protection/>
    </xf>
    <xf numFmtId="167" fontId="11" fillId="0" borderId="10" xfId="0" applyNumberFormat="1" applyFont="1" applyBorder="1" applyAlignment="1" applyProtection="1">
      <alignment vertical="top"/>
      <protection/>
    </xf>
    <xf numFmtId="164" fontId="11" fillId="0" borderId="0" xfId="0" applyNumberFormat="1" applyFont="1" applyBorder="1" applyAlignment="1" applyProtection="1">
      <alignment vertical="top"/>
      <protection/>
    </xf>
    <xf numFmtId="164" fontId="8" fillId="0" borderId="25" xfId="0" applyNumberFormat="1" applyFont="1" applyBorder="1" applyAlignment="1" applyProtection="1">
      <alignment horizontal="center" vertical="top"/>
      <protection/>
    </xf>
    <xf numFmtId="167" fontId="8" fillId="0" borderId="34" xfId="0" applyNumberFormat="1" applyFont="1" applyBorder="1" applyAlignment="1" applyProtection="1">
      <alignment horizontal="right" vertical="top"/>
      <protection/>
    </xf>
    <xf numFmtId="167" fontId="8" fillId="0" borderId="48" xfId="0" applyNumberFormat="1" applyFont="1" applyBorder="1" applyAlignment="1" applyProtection="1">
      <alignment horizontal="left" vertical="top"/>
      <protection/>
    </xf>
    <xf numFmtId="167" fontId="8" fillId="0" borderId="49" xfId="0" applyNumberFormat="1" applyFont="1" applyBorder="1" applyAlignment="1" applyProtection="1">
      <alignment horizontal="right" vertical="top"/>
      <protection/>
    </xf>
    <xf numFmtId="167" fontId="8" fillId="0" borderId="51" xfId="0" applyNumberFormat="1" applyFont="1" applyBorder="1" applyAlignment="1" applyProtection="1">
      <alignment horizontal="center" vertical="top"/>
      <protection/>
    </xf>
    <xf numFmtId="167" fontId="8" fillId="0" borderId="65" xfId="0" applyNumberFormat="1" applyFont="1" applyBorder="1" applyAlignment="1" applyProtection="1">
      <alignment horizontal="right" vertical="top"/>
      <protection/>
    </xf>
    <xf numFmtId="167" fontId="8" fillId="0" borderId="65" xfId="0" applyNumberFormat="1" applyFont="1" applyBorder="1" applyAlignment="1" applyProtection="1">
      <alignment horizontal="left" vertical="top"/>
      <protection/>
    </xf>
    <xf numFmtId="167" fontId="8" fillId="0" borderId="48" xfId="0" applyNumberFormat="1" applyFont="1" applyBorder="1" applyAlignment="1" applyProtection="1">
      <alignment vertical="top"/>
      <protection/>
    </xf>
    <xf numFmtId="167" fontId="8" fillId="0" borderId="49" xfId="0" applyNumberFormat="1" applyFont="1" applyBorder="1" applyAlignment="1" applyProtection="1">
      <alignment horizontal="center" vertical="top"/>
      <protection/>
    </xf>
    <xf numFmtId="164" fontId="8" fillId="0" borderId="49" xfId="0" applyNumberFormat="1" applyFont="1" applyBorder="1" applyAlignment="1" applyProtection="1">
      <alignment horizontal="right" vertical="top"/>
      <protection/>
    </xf>
    <xf numFmtId="164" fontId="8" fillId="0" borderId="48" xfId="0" applyNumberFormat="1" applyFont="1" applyBorder="1" applyAlignment="1" applyProtection="1">
      <alignment horizontal="left" vertical="top"/>
      <protection/>
    </xf>
    <xf numFmtId="167" fontId="8" fillId="0" borderId="49" xfId="0" applyNumberFormat="1" applyFont="1" applyBorder="1" applyAlignment="1" applyProtection="1">
      <alignment vertical="top"/>
      <protection/>
    </xf>
    <xf numFmtId="167" fontId="8" fillId="0" borderId="65" xfId="0" applyNumberFormat="1" applyFont="1" applyBorder="1" applyAlignment="1" applyProtection="1">
      <alignment vertical="top"/>
      <protection/>
    </xf>
    <xf numFmtId="167" fontId="8" fillId="0" borderId="53" xfId="0" applyNumberFormat="1" applyFont="1" applyBorder="1" applyAlignment="1" applyProtection="1">
      <alignment vertical="top"/>
      <protection/>
    </xf>
    <xf numFmtId="164" fontId="8" fillId="0" borderId="0" xfId="0" applyNumberFormat="1" applyFont="1" applyBorder="1" applyAlignment="1" applyProtection="1">
      <alignment vertical="top"/>
      <protection/>
    </xf>
    <xf numFmtId="167" fontId="8" fillId="0" borderId="35" xfId="0" applyNumberFormat="1" applyFont="1" applyBorder="1" applyAlignment="1" applyProtection="1">
      <alignment horizontal="right" vertical="top"/>
      <protection/>
    </xf>
    <xf numFmtId="167" fontId="8" fillId="0" borderId="16" xfId="0" applyNumberFormat="1" applyFont="1" applyBorder="1" applyAlignment="1" applyProtection="1">
      <alignment horizontal="left" vertical="top"/>
      <protection/>
    </xf>
    <xf numFmtId="167" fontId="8" fillId="0" borderId="15" xfId="0" applyNumberFormat="1" applyFont="1" applyBorder="1" applyAlignment="1" applyProtection="1">
      <alignment horizontal="right" vertical="top"/>
      <protection/>
    </xf>
    <xf numFmtId="167" fontId="8" fillId="0" borderId="60" xfId="0" applyNumberFormat="1" applyFont="1" applyBorder="1" applyAlignment="1" applyProtection="1">
      <alignment horizontal="center" vertical="top"/>
      <protection/>
    </xf>
    <xf numFmtId="167" fontId="8" fillId="0" borderId="14" xfId="0" applyNumberFormat="1" applyFont="1" applyBorder="1" applyAlignment="1" applyProtection="1">
      <alignment horizontal="right" vertical="top"/>
      <protection/>
    </xf>
    <xf numFmtId="167" fontId="8" fillId="0" borderId="14" xfId="0" applyNumberFormat="1" applyFont="1" applyBorder="1" applyAlignment="1" applyProtection="1">
      <alignment horizontal="left" vertical="top"/>
      <protection/>
    </xf>
    <xf numFmtId="167" fontId="8" fillId="0" borderId="16" xfId="0" applyNumberFormat="1" applyFont="1" applyBorder="1" applyAlignment="1" applyProtection="1">
      <alignment vertical="top"/>
      <protection/>
    </xf>
    <xf numFmtId="167" fontId="8" fillId="0" borderId="15" xfId="0" applyNumberFormat="1" applyFont="1" applyBorder="1" applyAlignment="1" applyProtection="1">
      <alignment horizontal="center" vertical="top"/>
      <protection/>
    </xf>
    <xf numFmtId="167" fontId="8" fillId="0" borderId="15" xfId="0" applyNumberFormat="1" applyFont="1" applyBorder="1" applyAlignment="1" applyProtection="1">
      <alignment vertical="top"/>
      <protection/>
    </xf>
    <xf numFmtId="167" fontId="8" fillId="0" borderId="14" xfId="0" applyNumberFormat="1" applyFont="1" applyBorder="1" applyAlignment="1" applyProtection="1">
      <alignment vertical="top"/>
      <protection/>
    </xf>
    <xf numFmtId="167" fontId="8" fillId="0" borderId="17" xfId="0" applyNumberFormat="1" applyFont="1" applyBorder="1" applyAlignment="1" applyProtection="1">
      <alignment vertical="top"/>
      <protection/>
    </xf>
    <xf numFmtId="167" fontId="8" fillId="0" borderId="54" xfId="0" applyNumberFormat="1" applyFont="1" applyBorder="1" applyAlignment="1" applyProtection="1">
      <alignment horizontal="right" vertical="top"/>
      <protection/>
    </xf>
    <xf numFmtId="167" fontId="8" fillId="0" borderId="56" xfId="0" applyNumberFormat="1" applyFont="1" applyBorder="1" applyAlignment="1" applyProtection="1">
      <alignment horizontal="center" vertical="top"/>
      <protection/>
    </xf>
    <xf numFmtId="167" fontId="8" fillId="0" borderId="32" xfId="0" applyNumberFormat="1" applyFont="1" applyBorder="1" applyAlignment="1" applyProtection="1">
      <alignment horizontal="left" vertical="top"/>
      <protection/>
    </xf>
    <xf numFmtId="167" fontId="8" fillId="0" borderId="54" xfId="0" applyNumberFormat="1" applyFont="1" applyBorder="1" applyAlignment="1" applyProtection="1">
      <alignment vertical="top"/>
      <protection/>
    </xf>
    <xf numFmtId="164" fontId="8" fillId="0" borderId="24" xfId="0" applyNumberFormat="1" applyFont="1" applyBorder="1" applyAlignment="1" applyProtection="1">
      <alignment vertical="top"/>
      <protection/>
    </xf>
    <xf numFmtId="166" fontId="8" fillId="0" borderId="25" xfId="0" applyNumberFormat="1" applyFont="1" applyBorder="1" applyAlignment="1" applyProtection="1">
      <alignment horizontal="center" vertical="top"/>
      <protection/>
    </xf>
    <xf numFmtId="167" fontId="8" fillId="0" borderId="41" xfId="0" applyNumberFormat="1" applyFont="1" applyBorder="1" applyAlignment="1" applyProtection="1">
      <alignment horizontal="right" vertical="top"/>
      <protection/>
    </xf>
    <xf numFmtId="167" fontId="8" fillId="0" borderId="28" xfId="0" applyNumberFormat="1" applyFont="1" applyBorder="1" applyAlignment="1" applyProtection="1">
      <alignment horizontal="left" vertical="top"/>
      <protection/>
    </xf>
    <xf numFmtId="167" fontId="8" fillId="0" borderId="27" xfId="0" applyNumberFormat="1" applyFont="1" applyBorder="1" applyAlignment="1" applyProtection="1">
      <alignment horizontal="right" vertical="top"/>
      <protection/>
    </xf>
    <xf numFmtId="167" fontId="8" fillId="0" borderId="62" xfId="0" applyNumberFormat="1" applyFont="1" applyBorder="1" applyAlignment="1" applyProtection="1">
      <alignment horizontal="right" vertical="top"/>
      <protection/>
    </xf>
    <xf numFmtId="167" fontId="8" fillId="0" borderId="55" xfId="0" applyNumberFormat="1" applyFont="1" applyBorder="1" applyAlignment="1" applyProtection="1">
      <alignment horizontal="center" vertical="top"/>
      <protection/>
    </xf>
    <xf numFmtId="167" fontId="8" fillId="0" borderId="0" xfId="0" applyNumberFormat="1" applyFont="1" applyBorder="1" applyAlignment="1" applyProtection="1">
      <alignment horizontal="right" vertical="top"/>
      <protection/>
    </xf>
    <xf numFmtId="167" fontId="8" fillId="0" borderId="0" xfId="0" applyNumberFormat="1" applyFont="1" applyBorder="1" applyAlignment="1" applyProtection="1">
      <alignment horizontal="left" vertical="top"/>
      <protection/>
    </xf>
    <xf numFmtId="167" fontId="8" fillId="0" borderId="58" xfId="0" applyNumberFormat="1" applyFont="1" applyBorder="1" applyAlignment="1" applyProtection="1">
      <alignment horizontal="center" vertical="top"/>
      <protection/>
    </xf>
    <xf numFmtId="167" fontId="8" fillId="0" borderId="28" xfId="0" applyNumberFormat="1" applyFont="1" applyBorder="1" applyAlignment="1" applyProtection="1">
      <alignment vertical="top"/>
      <protection/>
    </xf>
    <xf numFmtId="167" fontId="8" fillId="0" borderId="27" xfId="0" applyNumberFormat="1" applyFont="1" applyBorder="1" applyAlignment="1" applyProtection="1">
      <alignment horizontal="center" vertical="top"/>
      <protection/>
    </xf>
    <xf numFmtId="167" fontId="8" fillId="0" borderId="61" xfId="0" applyNumberFormat="1" applyFont="1" applyBorder="1" applyAlignment="1" applyProtection="1">
      <alignment horizontal="left" vertical="top"/>
      <protection/>
    </xf>
    <xf numFmtId="167" fontId="8" fillId="0" borderId="27" xfId="0" applyNumberFormat="1" applyFont="1" applyBorder="1" applyAlignment="1" applyProtection="1">
      <alignment vertical="top"/>
      <protection/>
    </xf>
    <xf numFmtId="167" fontId="8" fillId="0" borderId="0" xfId="0" applyNumberFormat="1" applyFont="1" applyBorder="1" applyAlignment="1" applyProtection="1">
      <alignment vertical="top"/>
      <protection/>
    </xf>
    <xf numFmtId="167" fontId="8" fillId="0" borderId="29" xfId="0" applyNumberFormat="1" applyFont="1" applyBorder="1" applyAlignment="1" applyProtection="1">
      <alignment vertical="top"/>
      <protection/>
    </xf>
    <xf numFmtId="167" fontId="8" fillId="0" borderId="1" xfId="0" applyNumberFormat="1" applyFont="1" applyBorder="1" applyAlignment="1" applyProtection="1">
      <alignment horizontal="center" vertical="top"/>
      <protection/>
    </xf>
    <xf numFmtId="167" fontId="8" fillId="0" borderId="62" xfId="0" applyNumberFormat="1" applyFont="1" applyBorder="1" applyAlignment="1" applyProtection="1">
      <alignment vertical="top"/>
      <protection/>
    </xf>
    <xf numFmtId="167" fontId="8" fillId="0" borderId="66" xfId="0" applyNumberFormat="1" applyFont="1" applyBorder="1" applyAlignment="1" applyProtection="1">
      <alignment horizontal="right" vertical="top"/>
      <protection/>
    </xf>
    <xf numFmtId="167" fontId="8" fillId="0" borderId="66" xfId="0" applyNumberFormat="1" applyFont="1" applyBorder="1" applyAlignment="1" applyProtection="1">
      <alignment vertical="top"/>
      <protection/>
    </xf>
    <xf numFmtId="164" fontId="8" fillId="0" borderId="24" xfId="0" applyFont="1" applyBorder="1" applyAlignment="1">
      <alignment/>
    </xf>
    <xf numFmtId="166" fontId="8" fillId="0" borderId="25" xfId="0" applyNumberFormat="1" applyFont="1" applyBorder="1" applyAlignment="1">
      <alignment horizontal="center"/>
    </xf>
    <xf numFmtId="167" fontId="8" fillId="0" borderId="67" xfId="0" applyNumberFormat="1" applyFont="1" applyBorder="1" applyAlignment="1" applyProtection="1">
      <alignment vertical="top"/>
      <protection/>
    </xf>
    <xf numFmtId="164" fontId="8" fillId="0" borderId="60" xfId="0" applyNumberFormat="1" applyFont="1" applyBorder="1" applyAlignment="1" applyProtection="1">
      <alignment vertical="top"/>
      <protection/>
    </xf>
    <xf numFmtId="167" fontId="8" fillId="0" borderId="16" xfId="0" applyNumberFormat="1" applyFont="1" applyBorder="1" applyAlignment="1" applyProtection="1">
      <alignment horizontal="center" vertical="top"/>
      <protection/>
    </xf>
    <xf numFmtId="167" fontId="8" fillId="0" borderId="21" xfId="0" applyNumberFormat="1" applyFont="1" applyBorder="1" applyAlignment="1" applyProtection="1">
      <alignment horizontal="right" vertical="top"/>
      <protection/>
    </xf>
    <xf numFmtId="164" fontId="8" fillId="0" borderId="56" xfId="0" applyNumberFormat="1" applyFont="1" applyBorder="1" applyAlignment="1" applyProtection="1">
      <alignment vertical="top"/>
      <protection/>
    </xf>
    <xf numFmtId="167" fontId="8" fillId="0" borderId="54" xfId="0" applyNumberFormat="1" applyFont="1" applyBorder="1" applyAlignment="1" applyProtection="1">
      <alignment horizontal="center" vertical="top"/>
      <protection/>
    </xf>
    <xf numFmtId="167" fontId="8" fillId="0" borderId="31" xfId="0" applyNumberFormat="1" applyFont="1" applyBorder="1" applyAlignment="1" applyProtection="1">
      <alignment horizontal="right" vertical="top"/>
      <protection/>
    </xf>
    <xf numFmtId="164" fontId="8" fillId="0" borderId="58" xfId="0" applyNumberFormat="1" applyFont="1" applyBorder="1" applyAlignment="1" applyProtection="1">
      <alignment vertical="top"/>
      <protection/>
    </xf>
    <xf numFmtId="167" fontId="8" fillId="0" borderId="62" xfId="0" applyNumberFormat="1" applyFont="1" applyBorder="1" applyAlignment="1" applyProtection="1">
      <alignment horizontal="center" vertical="top"/>
      <protection/>
    </xf>
    <xf numFmtId="167" fontId="8" fillId="0" borderId="28" xfId="0" applyNumberFormat="1" applyFont="1" applyBorder="1" applyAlignment="1" applyProtection="1">
      <alignment horizontal="center" vertical="top"/>
      <protection/>
    </xf>
    <xf numFmtId="167" fontId="11" fillId="0" borderId="9" xfId="0" applyNumberFormat="1" applyFont="1" applyBorder="1" applyAlignment="1" applyProtection="1">
      <alignment horizontal="center" vertical="top"/>
      <protection/>
    </xf>
    <xf numFmtId="167" fontId="8" fillId="0" borderId="36" xfId="0" applyNumberFormat="1" applyFont="1" applyBorder="1" applyAlignment="1" applyProtection="1">
      <alignment horizontal="right" vertical="top"/>
      <protection/>
    </xf>
    <xf numFmtId="167" fontId="5" fillId="0" borderId="0" xfId="0" applyNumberFormat="1" applyFont="1" applyBorder="1" applyAlignment="1" applyProtection="1">
      <alignment vertical="top"/>
      <protection/>
    </xf>
    <xf numFmtId="167" fontId="19" fillId="0" borderId="0" xfId="0" applyNumberFormat="1" applyFont="1" applyFill="1" applyBorder="1" applyAlignment="1" applyProtection="1">
      <alignment horizontal="center" vertical="top"/>
      <protection/>
    </xf>
    <xf numFmtId="167" fontId="19" fillId="0" borderId="0" xfId="0" applyNumberFormat="1" applyFont="1" applyFill="1" applyBorder="1" applyAlignment="1" applyProtection="1">
      <alignment vertical="top"/>
      <protection/>
    </xf>
    <xf numFmtId="167" fontId="19" fillId="0" borderId="0" xfId="0" applyNumberFormat="1" applyFont="1" applyFill="1" applyBorder="1" applyAlignment="1" applyProtection="1">
      <alignment horizontal="right" vertical="top"/>
      <protection/>
    </xf>
    <xf numFmtId="167" fontId="19" fillId="0" borderId="0" xfId="0" applyNumberFormat="1" applyFont="1" applyFill="1" applyBorder="1" applyAlignment="1" applyProtection="1">
      <alignment horizontal="left" vertical="top"/>
      <protection/>
    </xf>
    <xf numFmtId="167" fontId="20" fillId="0" borderId="0" xfId="0" applyNumberFormat="1" applyFont="1" applyFill="1" applyBorder="1" applyAlignment="1" applyProtection="1">
      <alignment horizontal="center" vertical="top"/>
      <protection/>
    </xf>
    <xf numFmtId="167" fontId="20" fillId="0" borderId="0" xfId="0" applyNumberFormat="1" applyFont="1" applyFill="1" applyBorder="1" applyAlignment="1" applyProtection="1">
      <alignment horizontal="right" vertical="top"/>
      <protection/>
    </xf>
    <xf numFmtId="167" fontId="20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Font="1" applyBorder="1" applyAlignment="1">
      <alignment horizontal="left"/>
    </xf>
    <xf numFmtId="164" fontId="19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4" fontId="11" fillId="0" borderId="4" xfId="0" applyNumberFormat="1" applyFont="1" applyFill="1" applyBorder="1" applyAlignment="1" applyProtection="1">
      <alignment vertical="top"/>
      <protection/>
    </xf>
    <xf numFmtId="164" fontId="11" fillId="0" borderId="68" xfId="0" applyNumberFormat="1" applyFont="1" applyFill="1" applyBorder="1" applyAlignment="1" applyProtection="1">
      <alignment horizontal="center" vertical="top"/>
      <protection/>
    </xf>
    <xf numFmtId="164" fontId="11" fillId="0" borderId="9" xfId="0" applyNumberFormat="1" applyFont="1" applyFill="1" applyBorder="1" applyAlignment="1" applyProtection="1">
      <alignment horizontal="center" vertical="top"/>
      <protection/>
    </xf>
    <xf numFmtId="167" fontId="7" fillId="0" borderId="68" xfId="0" applyNumberFormat="1" applyFont="1" applyFill="1" applyBorder="1" applyAlignment="1" applyProtection="1">
      <alignment horizontal="right" vertical="top"/>
      <protection/>
    </xf>
    <xf numFmtId="167" fontId="7" fillId="0" borderId="68" xfId="0" applyNumberFormat="1" applyFont="1" applyFill="1" applyBorder="1" applyAlignment="1" applyProtection="1">
      <alignment vertical="top"/>
      <protection/>
    </xf>
    <xf numFmtId="167" fontId="7" fillId="0" borderId="69" xfId="0" applyNumberFormat="1" applyFont="1" applyFill="1" applyBorder="1" applyAlignment="1" applyProtection="1">
      <alignment horizontal="right" vertical="top"/>
      <protection/>
    </xf>
    <xf numFmtId="167" fontId="7" fillId="0" borderId="70" xfId="0" applyNumberFormat="1" applyFont="1" applyFill="1" applyBorder="1" applyAlignment="1" applyProtection="1">
      <alignment vertical="top"/>
      <protection/>
    </xf>
    <xf numFmtId="167" fontId="7" fillId="0" borderId="71" xfId="0" applyNumberFormat="1" applyFont="1" applyFill="1" applyBorder="1" applyAlignment="1" applyProtection="1">
      <alignment horizontal="right" vertical="top"/>
      <protection/>
    </xf>
    <xf numFmtId="167" fontId="7" fillId="0" borderId="72" xfId="0" applyNumberFormat="1" applyFont="1" applyFill="1" applyBorder="1" applyAlignment="1" applyProtection="1">
      <alignment vertical="top"/>
      <protection/>
    </xf>
    <xf numFmtId="167" fontId="5" fillId="0" borderId="70" xfId="0" applyNumberFormat="1" applyFont="1" applyFill="1" applyBorder="1" applyAlignment="1" applyProtection="1">
      <alignment vertical="top"/>
      <protection/>
    </xf>
    <xf numFmtId="164" fontId="7" fillId="0" borderId="70" xfId="0" applyNumberFormat="1" applyFont="1" applyFill="1" applyBorder="1" applyAlignment="1" applyProtection="1">
      <alignment horizontal="right" vertical="top"/>
      <protection/>
    </xf>
    <xf numFmtId="164" fontId="7" fillId="0" borderId="70" xfId="0" applyNumberFormat="1" applyFont="1" applyFill="1" applyBorder="1" applyAlignment="1" applyProtection="1">
      <alignment horizontal="center" vertical="top"/>
      <protection/>
    </xf>
    <xf numFmtId="164" fontId="7" fillId="0" borderId="70" xfId="0" applyNumberFormat="1" applyFont="1" applyFill="1" applyBorder="1" applyAlignment="1" applyProtection="1">
      <alignment vertical="top"/>
      <protection/>
    </xf>
    <xf numFmtId="167" fontId="7" fillId="0" borderId="70" xfId="0" applyNumberFormat="1" applyFont="1" applyFill="1" applyBorder="1" applyAlignment="1" applyProtection="1">
      <alignment horizontal="right" vertical="top"/>
      <protection/>
    </xf>
    <xf numFmtId="167" fontId="7" fillId="0" borderId="4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vertical="top"/>
      <protection/>
    </xf>
    <xf numFmtId="165" fontId="8" fillId="0" borderId="11" xfId="0" applyNumberFormat="1" applyFont="1" applyFill="1" applyBorder="1" applyAlignment="1" applyProtection="1">
      <alignment horizontal="center" vertical="top"/>
      <protection/>
    </xf>
    <xf numFmtId="164" fontId="8" fillId="0" borderId="34" xfId="0" applyNumberFormat="1" applyFont="1" applyFill="1" applyBorder="1" applyAlignment="1" applyProtection="1">
      <alignment vertical="top"/>
      <protection/>
    </xf>
    <xf numFmtId="164" fontId="8" fillId="0" borderId="45" xfId="0" applyNumberFormat="1" applyFont="1" applyFill="1" applyBorder="1" applyAlignment="1" applyProtection="1">
      <alignment vertical="top"/>
      <protection/>
    </xf>
    <xf numFmtId="166" fontId="8" fillId="0" borderId="46" xfId="0" applyNumberFormat="1" applyFont="1" applyFill="1" applyBorder="1" applyAlignment="1" applyProtection="1">
      <alignment horizontal="center" vertical="top"/>
      <protection/>
    </xf>
    <xf numFmtId="167" fontId="8" fillId="0" borderId="34" xfId="0" applyNumberFormat="1" applyFont="1" applyFill="1" applyBorder="1" applyAlignment="1" applyProtection="1">
      <alignment horizontal="center" vertical="top"/>
      <protection/>
    </xf>
    <xf numFmtId="167" fontId="8" fillId="0" borderId="51" xfId="0" applyNumberFormat="1" applyFont="1" applyFill="1" applyBorder="1" applyAlignment="1" applyProtection="1">
      <alignment horizontal="center" vertical="top"/>
      <protection/>
    </xf>
    <xf numFmtId="167" fontId="8" fillId="0" borderId="53" xfId="0" applyNumberFormat="1" applyFont="1" applyFill="1" applyBorder="1" applyAlignment="1" applyProtection="1">
      <alignment horizontal="center" vertical="top"/>
      <protection/>
    </xf>
    <xf numFmtId="167" fontId="7" fillId="0" borderId="73" xfId="0" applyNumberFormat="1" applyFont="1" applyFill="1" applyBorder="1" applyAlignment="1" applyProtection="1">
      <alignment horizontal="right" vertical="top"/>
      <protection/>
    </xf>
    <xf numFmtId="167" fontId="7" fillId="0" borderId="74" xfId="0" applyNumberFormat="1" applyFont="1" applyFill="1" applyBorder="1" applyAlignment="1" applyProtection="1">
      <alignment vertical="top"/>
      <protection/>
    </xf>
    <xf numFmtId="167" fontId="5" fillId="0" borderId="35" xfId="0" applyNumberFormat="1" applyFont="1" applyFill="1" applyBorder="1" applyAlignment="1" applyProtection="1">
      <alignment horizontal="right" vertical="top"/>
      <protection/>
    </xf>
    <xf numFmtId="167" fontId="5" fillId="0" borderId="17" xfId="0" applyNumberFormat="1" applyFont="1" applyFill="1" applyBorder="1" applyAlignment="1" applyProtection="1">
      <alignment vertical="top"/>
      <protection/>
    </xf>
    <xf numFmtId="167" fontId="5" fillId="0" borderId="74" xfId="0" applyNumberFormat="1" applyFont="1" applyFill="1" applyBorder="1" applyAlignment="1" applyProtection="1">
      <alignment vertical="top"/>
      <protection/>
    </xf>
    <xf numFmtId="164" fontId="7" fillId="0" borderId="74" xfId="0" applyNumberFormat="1" applyFont="1" applyFill="1" applyBorder="1" applyAlignment="1" applyProtection="1">
      <alignment horizontal="right" vertical="top"/>
      <protection/>
    </xf>
    <xf numFmtId="164" fontId="7" fillId="0" borderId="74" xfId="0" applyNumberFormat="1" applyFont="1" applyFill="1" applyBorder="1" applyAlignment="1" applyProtection="1">
      <alignment horizontal="center" vertical="top"/>
      <protection/>
    </xf>
    <xf numFmtId="164" fontId="7" fillId="0" borderId="74" xfId="0" applyNumberFormat="1" applyFont="1" applyFill="1" applyBorder="1" applyAlignment="1" applyProtection="1">
      <alignment vertical="top"/>
      <protection/>
    </xf>
    <xf numFmtId="167" fontId="7" fillId="0" borderId="74" xfId="0" applyNumberFormat="1" applyFont="1" applyFill="1" applyBorder="1" applyAlignment="1" applyProtection="1">
      <alignment horizontal="right" vertical="top"/>
      <protection/>
    </xf>
    <xf numFmtId="164" fontId="5" fillId="0" borderId="17" xfId="0" applyNumberFormat="1" applyFont="1" applyFill="1" applyBorder="1" applyAlignment="1" applyProtection="1">
      <alignment vertical="top"/>
      <protection/>
    </xf>
    <xf numFmtId="165" fontId="8" fillId="0" borderId="18" xfId="0" applyNumberFormat="1" applyFont="1" applyFill="1" applyBorder="1" applyAlignment="1" applyProtection="1">
      <alignment horizontal="center" vertical="top"/>
      <protection/>
    </xf>
    <xf numFmtId="164" fontId="8" fillId="0" borderId="31" xfId="0" applyNumberFormat="1" applyFont="1" applyFill="1" applyBorder="1" applyAlignment="1" applyProtection="1">
      <alignment vertical="top"/>
      <protection/>
    </xf>
    <xf numFmtId="164" fontId="8" fillId="0" borderId="18" xfId="0" applyNumberFormat="1" applyFont="1" applyFill="1" applyBorder="1" applyAlignment="1" applyProtection="1">
      <alignment vertical="top"/>
      <protection/>
    </xf>
    <xf numFmtId="166" fontId="8" fillId="0" borderId="19" xfId="0" applyNumberFormat="1" applyFont="1" applyFill="1" applyBorder="1" applyAlignment="1" applyProtection="1">
      <alignment horizontal="center" vertical="top"/>
      <protection/>
    </xf>
    <xf numFmtId="167" fontId="8" fillId="0" borderId="31" xfId="0" applyNumberFormat="1" applyFont="1" applyFill="1" applyBorder="1" applyAlignment="1" applyProtection="1">
      <alignment horizontal="center" vertical="top"/>
      <protection/>
    </xf>
    <xf numFmtId="167" fontId="8" fillId="0" borderId="56" xfId="0" applyNumberFormat="1" applyFont="1" applyFill="1" applyBorder="1" applyAlignment="1" applyProtection="1">
      <alignment horizontal="center" vertical="top"/>
      <protection/>
    </xf>
    <xf numFmtId="167" fontId="8" fillId="0" borderId="57" xfId="0" applyNumberFormat="1" applyFont="1" applyFill="1" applyBorder="1" applyAlignment="1" applyProtection="1">
      <alignment horizontal="center" vertical="top"/>
      <protection/>
    </xf>
    <xf numFmtId="164" fontId="8" fillId="0" borderId="35" xfId="0" applyNumberFormat="1" applyFont="1" applyFill="1" applyBorder="1" applyAlignment="1" applyProtection="1">
      <alignment vertical="top"/>
      <protection/>
    </xf>
    <xf numFmtId="167" fontId="5" fillId="0" borderId="73" xfId="0" applyNumberFormat="1" applyFont="1" applyFill="1" applyBorder="1" applyAlignment="1" applyProtection="1">
      <alignment horizontal="right" vertical="top"/>
      <protection/>
    </xf>
    <xf numFmtId="164" fontId="5" fillId="0" borderId="74" xfId="0" applyNumberFormat="1" applyFont="1" applyFill="1" applyBorder="1" applyAlignment="1" applyProtection="1">
      <alignment horizontal="right" vertical="top"/>
      <protection/>
    </xf>
    <xf numFmtId="164" fontId="5" fillId="0" borderId="74" xfId="0" applyNumberFormat="1" applyFont="1" applyFill="1" applyBorder="1" applyAlignment="1" applyProtection="1">
      <alignment horizontal="center" vertical="top"/>
      <protection/>
    </xf>
    <xf numFmtId="164" fontId="5" fillId="0" borderId="74" xfId="0" applyNumberFormat="1" applyFont="1" applyFill="1" applyBorder="1" applyAlignment="1" applyProtection="1">
      <alignment vertical="top"/>
      <protection/>
    </xf>
    <xf numFmtId="167" fontId="5" fillId="0" borderId="74" xfId="0" applyNumberFormat="1" applyFont="1" applyFill="1" applyBorder="1" applyAlignment="1" applyProtection="1">
      <alignment horizontal="right" vertical="top"/>
      <protection/>
    </xf>
    <xf numFmtId="167" fontId="8" fillId="0" borderId="18" xfId="0" applyNumberFormat="1" applyFont="1" applyFill="1" applyBorder="1" applyAlignment="1" applyProtection="1">
      <alignment horizontal="center" vertical="top"/>
      <protection/>
    </xf>
    <xf numFmtId="167" fontId="8" fillId="0" borderId="32" xfId="0" applyNumberFormat="1" applyFont="1" applyFill="1" applyBorder="1" applyAlignment="1" applyProtection="1">
      <alignment horizontal="center" vertical="top"/>
      <protection/>
    </xf>
    <xf numFmtId="167" fontId="5" fillId="0" borderId="64" xfId="0" applyNumberFormat="1" applyFont="1" applyFill="1" applyBorder="1" applyAlignment="1" applyProtection="1">
      <alignment vertical="top"/>
      <protection/>
    </xf>
    <xf numFmtId="167" fontId="5" fillId="0" borderId="57" xfId="0" applyNumberFormat="1" applyFont="1" applyFill="1" applyBorder="1" applyAlignment="1" applyProtection="1">
      <alignment vertical="top"/>
      <protection/>
    </xf>
    <xf numFmtId="167" fontId="8" fillId="0" borderId="24" xfId="0" applyNumberFormat="1" applyFont="1" applyFill="1" applyBorder="1" applyAlignment="1" applyProtection="1">
      <alignment horizontal="center" vertical="top"/>
      <protection/>
    </xf>
    <xf numFmtId="167" fontId="8" fillId="0" borderId="28" xfId="0" applyNumberFormat="1" applyFont="1" applyFill="1" applyBorder="1" applyAlignment="1" applyProtection="1">
      <alignment horizontal="center" vertical="top"/>
      <protection/>
    </xf>
    <xf numFmtId="167" fontId="8" fillId="0" borderId="29" xfId="0" applyNumberFormat="1" applyFont="1" applyFill="1" applyBorder="1" applyAlignment="1" applyProtection="1">
      <alignment horizontal="center" vertical="top"/>
      <protection/>
    </xf>
    <xf numFmtId="167" fontId="8" fillId="0" borderId="11" xfId="0" applyNumberFormat="1" applyFont="1" applyFill="1" applyBorder="1" applyAlignment="1" applyProtection="1">
      <alignment horizontal="center" vertical="top"/>
      <protection/>
    </xf>
    <xf numFmtId="167" fontId="8" fillId="0" borderId="16" xfId="0" applyNumberFormat="1" applyFont="1" applyFill="1" applyBorder="1" applyAlignment="1" applyProtection="1">
      <alignment horizontal="center" vertical="top"/>
      <protection/>
    </xf>
    <xf numFmtId="167" fontId="8" fillId="0" borderId="17" xfId="0" applyNumberFormat="1" applyFont="1" applyFill="1" applyBorder="1" applyAlignment="1" applyProtection="1">
      <alignment horizontal="center" vertical="top"/>
      <protection/>
    </xf>
    <xf numFmtId="167" fontId="5" fillId="0" borderId="0" xfId="0" applyNumberFormat="1" applyFont="1" applyFill="1" applyBorder="1" applyAlignment="1" applyProtection="1">
      <alignment horizontal="right" vertical="top"/>
      <protection/>
    </xf>
    <xf numFmtId="167" fontId="5" fillId="0" borderId="75" xfId="0" applyNumberFormat="1" applyFont="1" applyFill="1" applyBorder="1" applyAlignment="1" applyProtection="1">
      <alignment vertical="top"/>
      <protection/>
    </xf>
    <xf numFmtId="167" fontId="5" fillId="0" borderId="76" xfId="0" applyNumberFormat="1" applyFont="1" applyFill="1" applyBorder="1" applyAlignment="1" applyProtection="1">
      <alignment horizontal="right" vertical="top"/>
      <protection/>
    </xf>
    <xf numFmtId="167" fontId="5" fillId="0" borderId="77" xfId="0" applyNumberFormat="1" applyFont="1" applyFill="1" applyBorder="1" applyAlignment="1" applyProtection="1">
      <alignment vertical="top"/>
      <protection/>
    </xf>
    <xf numFmtId="167" fontId="5" fillId="0" borderId="41" xfId="0" applyNumberFormat="1" applyFont="1" applyFill="1" applyBorder="1" applyAlignment="1" applyProtection="1">
      <alignment horizontal="right" vertical="top"/>
      <protection/>
    </xf>
    <xf numFmtId="167" fontId="5" fillId="0" borderId="63" xfId="0" applyNumberFormat="1" applyFont="1" applyFill="1" applyBorder="1" applyAlignment="1" applyProtection="1">
      <alignment vertical="top"/>
      <protection/>
    </xf>
    <xf numFmtId="164" fontId="5" fillId="0" borderId="77" xfId="0" applyNumberFormat="1" applyFont="1" applyFill="1" applyBorder="1" applyAlignment="1" applyProtection="1">
      <alignment horizontal="right" vertical="top"/>
      <protection/>
    </xf>
    <xf numFmtId="164" fontId="5" fillId="0" borderId="77" xfId="0" applyNumberFormat="1" applyFont="1" applyFill="1" applyBorder="1" applyAlignment="1" applyProtection="1">
      <alignment horizontal="center" vertical="top"/>
      <protection/>
    </xf>
    <xf numFmtId="164" fontId="5" fillId="0" borderId="77" xfId="0" applyNumberFormat="1" applyFont="1" applyFill="1" applyBorder="1" applyAlignment="1" applyProtection="1">
      <alignment vertical="top"/>
      <protection/>
    </xf>
    <xf numFmtId="167" fontId="5" fillId="0" borderId="77" xfId="0" applyNumberFormat="1" applyFont="1" applyFill="1" applyBorder="1" applyAlignment="1" applyProtection="1">
      <alignment horizontal="right" vertical="top"/>
      <protection/>
    </xf>
    <xf numFmtId="167" fontId="5" fillId="0" borderId="71" xfId="0" applyNumberFormat="1" applyFont="1" applyFill="1" applyBorder="1" applyAlignment="1" applyProtection="1">
      <alignment horizontal="right" vertical="top"/>
      <protection/>
    </xf>
    <xf numFmtId="167" fontId="5" fillId="0" borderId="78" xfId="0" applyNumberFormat="1" applyFont="1" applyFill="1" applyBorder="1" applyAlignment="1" applyProtection="1">
      <alignment vertical="top"/>
      <protection/>
    </xf>
    <xf numFmtId="164" fontId="5" fillId="0" borderId="29" xfId="0" applyNumberFormat="1" applyFont="1" applyFill="1" applyBorder="1" applyAlignment="1" applyProtection="1">
      <alignment vertical="top"/>
      <protection/>
    </xf>
    <xf numFmtId="165" fontId="11" fillId="0" borderId="2" xfId="0" applyNumberFormat="1" applyFont="1" applyFill="1" applyBorder="1" applyAlignment="1" applyProtection="1">
      <alignment horizontal="center" vertical="top"/>
      <protection/>
    </xf>
    <xf numFmtId="164" fontId="11" fillId="0" borderId="47" xfId="0" applyNumberFormat="1" applyFont="1" applyFill="1" applyBorder="1" applyAlignment="1" applyProtection="1">
      <alignment vertical="top"/>
      <protection/>
    </xf>
    <xf numFmtId="164" fontId="11" fillId="0" borderId="39" xfId="0" applyNumberFormat="1" applyFont="1" applyFill="1" applyBorder="1" applyAlignment="1" applyProtection="1">
      <alignment vertical="top"/>
      <protection/>
    </xf>
    <xf numFmtId="166" fontId="11" fillId="0" borderId="40" xfId="0" applyNumberFormat="1" applyFont="1" applyFill="1" applyBorder="1" applyAlignment="1" applyProtection="1">
      <alignment horizontal="center" vertical="top"/>
      <protection/>
    </xf>
    <xf numFmtId="167" fontId="11" fillId="0" borderId="2" xfId="0" applyNumberFormat="1" applyFont="1" applyFill="1" applyBorder="1" applyAlignment="1" applyProtection="1">
      <alignment horizontal="center" vertical="top"/>
      <protection/>
    </xf>
    <xf numFmtId="167" fontId="11" fillId="0" borderId="9" xfId="0" applyNumberFormat="1" applyFont="1" applyFill="1" applyBorder="1" applyAlignment="1" applyProtection="1">
      <alignment horizontal="center" vertical="top"/>
      <protection/>
    </xf>
    <xf numFmtId="167" fontId="11" fillId="0" borderId="10" xfId="0" applyNumberFormat="1" applyFont="1" applyFill="1" applyBorder="1" applyAlignment="1" applyProtection="1">
      <alignment horizontal="center" vertical="top"/>
      <protection/>
    </xf>
    <xf numFmtId="167" fontId="7" fillId="0" borderId="7" xfId="0" applyNumberFormat="1" applyFont="1" applyFill="1" applyBorder="1" applyAlignment="1" applyProtection="1">
      <alignment horizontal="right" vertical="top"/>
      <protection/>
    </xf>
    <xf numFmtId="167" fontId="7" fillId="0" borderId="9" xfId="0" applyNumberFormat="1" applyFont="1" applyFill="1" applyBorder="1" applyAlignment="1" applyProtection="1">
      <alignment vertical="top"/>
      <protection/>
    </xf>
    <xf numFmtId="164" fontId="7" fillId="0" borderId="9" xfId="0" applyNumberFormat="1" applyFont="1" applyFill="1" applyBorder="1" applyAlignment="1" applyProtection="1">
      <alignment vertical="top"/>
      <protection/>
    </xf>
    <xf numFmtId="164" fontId="7" fillId="0" borderId="8" xfId="0" applyNumberFormat="1" applyFont="1" applyFill="1" applyBorder="1" applyAlignment="1" applyProtection="1">
      <alignment vertical="top"/>
      <protection/>
    </xf>
    <xf numFmtId="167" fontId="21" fillId="0" borderId="7" xfId="0" applyNumberFormat="1" applyFont="1" applyFill="1" applyBorder="1" applyAlignment="1" applyProtection="1">
      <alignment horizontal="right" vertical="top"/>
      <protection/>
    </xf>
    <xf numFmtId="164" fontId="21" fillId="0" borderId="9" xfId="0" applyNumberFormat="1" applyFont="1" applyFill="1" applyBorder="1" applyAlignment="1" applyProtection="1">
      <alignment horizontal="center" vertical="top"/>
      <protection/>
    </xf>
    <xf numFmtId="167" fontId="7" fillId="0" borderId="4" xfId="0" applyNumberFormat="1" applyFont="1" applyFill="1" applyBorder="1" applyAlignment="1" applyProtection="1">
      <alignment horizontal="right" vertical="top"/>
      <protection/>
    </xf>
    <xf numFmtId="164" fontId="7" fillId="0" borderId="9" xfId="0" applyNumberFormat="1" applyFont="1" applyFill="1" applyBorder="1" applyAlignment="1" applyProtection="1">
      <alignment horizontal="center" vertical="top"/>
      <protection/>
    </xf>
    <xf numFmtId="164" fontId="8" fillId="0" borderId="51" xfId="0" applyNumberFormat="1" applyFont="1" applyFill="1" applyBorder="1" applyAlignment="1" applyProtection="1">
      <alignment vertical="top"/>
      <protection/>
    </xf>
    <xf numFmtId="166" fontId="11" fillId="0" borderId="46" xfId="0" applyNumberFormat="1" applyFont="1" applyFill="1" applyBorder="1" applyAlignment="1" applyProtection="1">
      <alignment horizontal="center" vertical="top"/>
      <protection/>
    </xf>
    <xf numFmtId="167" fontId="5" fillId="0" borderId="16" xfId="0" applyNumberFormat="1" applyFont="1" applyFill="1" applyBorder="1" applyAlignment="1" applyProtection="1">
      <alignment vertical="top"/>
      <protection/>
    </xf>
    <xf numFmtId="167" fontId="22" fillId="0" borderId="14" xfId="0" applyNumberFormat="1" applyFont="1" applyFill="1" applyBorder="1" applyAlignment="1" applyProtection="1">
      <alignment horizontal="right" vertical="top"/>
      <protection/>
    </xf>
    <xf numFmtId="167" fontId="22" fillId="0" borderId="16" xfId="0" applyNumberFormat="1" applyFont="1" applyFill="1" applyBorder="1" applyAlignment="1" applyProtection="1">
      <alignment horizontal="center" vertical="top"/>
      <protection/>
    </xf>
    <xf numFmtId="167" fontId="5" fillId="0" borderId="16" xfId="0" applyNumberFormat="1" applyFont="1" applyFill="1" applyBorder="1" applyAlignment="1" applyProtection="1">
      <alignment horizontal="center" vertical="top"/>
      <protection/>
    </xf>
    <xf numFmtId="164" fontId="5" fillId="0" borderId="16" xfId="0" applyNumberFormat="1" applyFont="1" applyFill="1" applyBorder="1" applyAlignment="1" applyProtection="1">
      <alignment vertical="top"/>
      <protection/>
    </xf>
    <xf numFmtId="164" fontId="8" fillId="0" borderId="56" xfId="0" applyNumberFormat="1" applyFont="1" applyFill="1" applyBorder="1" applyAlignment="1" applyProtection="1">
      <alignment vertical="top"/>
      <protection/>
    </xf>
    <xf numFmtId="167" fontId="11" fillId="0" borderId="28" xfId="0" applyNumberFormat="1" applyFont="1" applyFill="1" applyBorder="1" applyAlignment="1" applyProtection="1">
      <alignment horizontal="center" vertical="top"/>
      <protection/>
    </xf>
    <xf numFmtId="167" fontId="11" fillId="0" borderId="29" xfId="0" applyNumberFormat="1" applyFont="1" applyFill="1" applyBorder="1" applyAlignment="1" applyProtection="1">
      <alignment horizontal="center" vertical="top"/>
      <protection/>
    </xf>
    <xf numFmtId="164" fontId="7" fillId="0" borderId="14" xfId="0" applyNumberFormat="1" applyFont="1" applyFill="1" applyBorder="1" applyAlignment="1" applyProtection="1">
      <alignment vertical="top"/>
      <protection/>
    </xf>
    <xf numFmtId="164" fontId="5" fillId="0" borderId="14" xfId="0" applyNumberFormat="1" applyFont="1" applyFill="1" applyBorder="1" applyAlignment="1" applyProtection="1">
      <alignment vertical="top"/>
      <protection/>
    </xf>
    <xf numFmtId="167" fontId="5" fillId="0" borderId="32" xfId="0" applyNumberFormat="1" applyFont="1" applyFill="1" applyBorder="1" applyAlignment="1" applyProtection="1">
      <alignment vertical="top"/>
      <protection/>
    </xf>
    <xf numFmtId="167" fontId="8" fillId="0" borderId="64" xfId="0" applyNumberFormat="1" applyFont="1" applyFill="1" applyBorder="1" applyAlignment="1" applyProtection="1">
      <alignment horizontal="center" vertical="top"/>
      <protection/>
    </xf>
    <xf numFmtId="167" fontId="8" fillId="0" borderId="19" xfId="0" applyNumberFormat="1" applyFont="1" applyFill="1" applyBorder="1" applyAlignment="1" applyProtection="1">
      <alignment horizontal="center" vertical="top"/>
      <protection/>
    </xf>
    <xf numFmtId="164" fontId="8" fillId="0" borderId="19" xfId="0" applyNumberFormat="1" applyFont="1" applyFill="1" applyBorder="1" applyAlignment="1" applyProtection="1">
      <alignment horizontal="center" vertical="top"/>
      <protection/>
    </xf>
    <xf numFmtId="165" fontId="8" fillId="0" borderId="21" xfId="0" applyNumberFormat="1" applyFont="1" applyFill="1" applyBorder="1" applyAlignment="1" applyProtection="1">
      <alignment horizontal="center" vertical="top"/>
      <protection/>
    </xf>
    <xf numFmtId="164" fontId="8" fillId="0" borderId="79" xfId="0" applyNumberFormat="1" applyFont="1" applyFill="1" applyBorder="1" applyAlignment="1" applyProtection="1">
      <alignment vertical="top"/>
      <protection/>
    </xf>
    <xf numFmtId="164" fontId="8" fillId="0" borderId="80" xfId="0" applyNumberFormat="1" applyFont="1" applyFill="1" applyBorder="1" applyAlignment="1" applyProtection="1">
      <alignment vertical="top"/>
      <protection/>
    </xf>
    <xf numFmtId="166" fontId="8" fillId="0" borderId="81" xfId="0" applyNumberFormat="1" applyFont="1" applyFill="1" applyBorder="1" applyAlignment="1" applyProtection="1">
      <alignment horizontal="center" vertical="top"/>
      <protection/>
    </xf>
    <xf numFmtId="167" fontId="5" fillId="0" borderId="61" xfId="0" applyNumberFormat="1" applyFont="1" applyFill="1" applyBorder="1" applyAlignment="1" applyProtection="1">
      <alignment vertical="top"/>
      <protection/>
    </xf>
    <xf numFmtId="167" fontId="5" fillId="0" borderId="28" xfId="0" applyNumberFormat="1" applyFont="1" applyFill="1" applyBorder="1" applyAlignment="1" applyProtection="1">
      <alignment vertical="top"/>
      <protection/>
    </xf>
    <xf numFmtId="167" fontId="22" fillId="0" borderId="0" xfId="0" applyNumberFormat="1" applyFont="1" applyFill="1" applyBorder="1" applyAlignment="1" applyProtection="1">
      <alignment horizontal="right" vertical="top"/>
      <protection/>
    </xf>
    <xf numFmtId="167" fontId="22" fillId="0" borderId="28" xfId="0" applyNumberFormat="1" applyFont="1" applyFill="1" applyBorder="1" applyAlignment="1" applyProtection="1">
      <alignment horizontal="center" vertical="top"/>
      <protection/>
    </xf>
    <xf numFmtId="167" fontId="5" fillId="0" borderId="28" xfId="0" applyNumberFormat="1" applyFont="1" applyFill="1" applyBorder="1" applyAlignment="1" applyProtection="1">
      <alignment horizontal="center" vertical="top"/>
      <protection/>
    </xf>
    <xf numFmtId="164" fontId="5" fillId="0" borderId="28" xfId="0" applyNumberFormat="1" applyFont="1" applyFill="1" applyBorder="1" applyAlignment="1" applyProtection="1">
      <alignment vertical="top"/>
      <protection/>
    </xf>
    <xf numFmtId="164" fontId="11" fillId="0" borderId="71" xfId="0" applyNumberFormat="1" applyFont="1" applyFill="1" applyBorder="1" applyAlignment="1" applyProtection="1">
      <alignment vertical="top"/>
      <protection/>
    </xf>
    <xf numFmtId="164" fontId="11" fillId="0" borderId="5" xfId="0" applyNumberFormat="1" applyFont="1" applyFill="1" applyBorder="1" applyAlignment="1" applyProtection="1">
      <alignment vertical="top"/>
      <protection/>
    </xf>
    <xf numFmtId="166" fontId="11" fillId="0" borderId="6" xfId="0" applyNumberFormat="1" applyFont="1" applyFill="1" applyBorder="1" applyAlignment="1" applyProtection="1">
      <alignment horizontal="center" vertical="top"/>
      <protection/>
    </xf>
    <xf numFmtId="167" fontId="8" fillId="0" borderId="2" xfId="0" applyNumberFormat="1" applyFont="1" applyFill="1" applyBorder="1" applyAlignment="1" applyProtection="1">
      <alignment horizontal="center" vertical="top"/>
      <protection/>
    </xf>
    <xf numFmtId="167" fontId="8" fillId="0" borderId="9" xfId="0" applyNumberFormat="1" applyFont="1" applyFill="1" applyBorder="1" applyAlignment="1" applyProtection="1">
      <alignment horizontal="center" vertical="top"/>
      <protection/>
    </xf>
    <xf numFmtId="167" fontId="8" fillId="0" borderId="10" xfId="0" applyNumberFormat="1" applyFont="1" applyFill="1" applyBorder="1" applyAlignment="1" applyProtection="1">
      <alignment horizontal="center" vertical="top"/>
      <protection/>
    </xf>
    <xf numFmtId="167" fontId="8" fillId="0" borderId="45" xfId="0" applyNumberFormat="1" applyFont="1" applyFill="1" applyBorder="1" applyAlignment="1" applyProtection="1">
      <alignment horizontal="center" vertical="top"/>
      <protection/>
    </xf>
    <xf numFmtId="167" fontId="8" fillId="0" borderId="48" xfId="0" applyNumberFormat="1" applyFont="1" applyFill="1" applyBorder="1" applyAlignment="1" applyProtection="1">
      <alignment horizontal="center" vertical="top"/>
      <protection/>
    </xf>
    <xf numFmtId="164" fontId="22" fillId="0" borderId="16" xfId="0" applyNumberFormat="1" applyFont="1" applyFill="1" applyBorder="1" applyAlignment="1" applyProtection="1">
      <alignment horizontal="right" vertical="top"/>
      <protection/>
    </xf>
    <xf numFmtId="164" fontId="5" fillId="0" borderId="16" xfId="0" applyNumberFormat="1" applyFont="1" applyFill="1" applyBorder="1" applyAlignment="1" applyProtection="1">
      <alignment horizontal="right" vertical="top"/>
      <protection/>
    </xf>
    <xf numFmtId="164" fontId="5" fillId="0" borderId="15" xfId="0" applyNumberFormat="1" applyFont="1" applyFill="1" applyBorder="1" applyAlignment="1" applyProtection="1">
      <alignment horizontal="right" vertical="top"/>
      <protection/>
    </xf>
    <xf numFmtId="164" fontId="5" fillId="0" borderId="16" xfId="0" applyNumberFormat="1" applyFont="1" applyFill="1" applyBorder="1" applyAlignment="1" applyProtection="1">
      <alignment horizontal="center" vertical="top"/>
      <protection/>
    </xf>
    <xf numFmtId="164" fontId="5" fillId="0" borderId="14" xfId="0" applyNumberFormat="1" applyFont="1" applyFill="1" applyBorder="1" applyAlignment="1" applyProtection="1">
      <alignment horizontal="right" vertical="top"/>
      <protection/>
    </xf>
    <xf numFmtId="167" fontId="22" fillId="0" borderId="16" xfId="0" applyNumberFormat="1" applyFont="1" applyFill="1" applyBorder="1" applyAlignment="1" applyProtection="1">
      <alignment horizontal="right" vertical="top"/>
      <protection/>
    </xf>
    <xf numFmtId="167" fontId="8" fillId="0" borderId="60" xfId="0" applyNumberFormat="1" applyFont="1" applyFill="1" applyBorder="1" applyAlignment="1" applyProtection="1">
      <alignment horizontal="center" vertical="top"/>
      <protection/>
    </xf>
    <xf numFmtId="164" fontId="5" fillId="0" borderId="0" xfId="0" applyFont="1" applyFill="1" applyAlignment="1">
      <alignment/>
    </xf>
    <xf numFmtId="167" fontId="8" fillId="0" borderId="12" xfId="0" applyNumberFormat="1" applyFont="1" applyFill="1" applyBorder="1" applyAlignment="1" applyProtection="1">
      <alignment horizontal="center" vertical="top"/>
      <protection/>
    </xf>
    <xf numFmtId="167" fontId="5" fillId="0" borderId="64" xfId="0" applyNumberFormat="1" applyFont="1" applyFill="1" applyBorder="1" applyAlignment="1" applyProtection="1">
      <alignment horizontal="right" vertical="top"/>
      <protection/>
    </xf>
    <xf numFmtId="167" fontId="5" fillId="0" borderId="54" xfId="0" applyNumberFormat="1" applyFont="1" applyFill="1" applyBorder="1" applyAlignment="1" applyProtection="1">
      <alignment horizontal="right" vertical="top"/>
      <protection/>
    </xf>
    <xf numFmtId="167" fontId="5" fillId="0" borderId="54" xfId="0" applyNumberFormat="1" applyFont="1" applyFill="1" applyBorder="1" applyAlignment="1" applyProtection="1">
      <alignment vertical="top"/>
      <protection/>
    </xf>
    <xf numFmtId="167" fontId="22" fillId="0" borderId="32" xfId="0" applyNumberFormat="1" applyFont="1" applyFill="1" applyBorder="1" applyAlignment="1" applyProtection="1">
      <alignment horizontal="center" vertical="top"/>
      <protection/>
    </xf>
    <xf numFmtId="167" fontId="5" fillId="0" borderId="32" xfId="0" applyNumberFormat="1" applyFont="1" applyFill="1" applyBorder="1" applyAlignment="1" applyProtection="1">
      <alignment horizontal="center" vertical="top"/>
      <protection/>
    </xf>
    <xf numFmtId="164" fontId="5" fillId="0" borderId="32" xfId="0" applyNumberFormat="1" applyFont="1" applyFill="1" applyBorder="1" applyAlignment="1" applyProtection="1">
      <alignment vertical="top"/>
      <protection/>
    </xf>
    <xf numFmtId="164" fontId="5" fillId="0" borderId="57" xfId="0" applyNumberFormat="1" applyFont="1" applyFill="1" applyBorder="1" applyAlignment="1" applyProtection="1">
      <alignment vertical="top"/>
      <protection/>
    </xf>
    <xf numFmtId="164" fontId="11" fillId="0" borderId="31" xfId="0" applyNumberFormat="1" applyFont="1" applyFill="1" applyBorder="1" applyAlignment="1" applyProtection="1">
      <alignment vertical="top"/>
      <protection/>
    </xf>
    <xf numFmtId="164" fontId="11" fillId="0" borderId="18" xfId="0" applyNumberFormat="1" applyFont="1" applyFill="1" applyBorder="1" applyAlignment="1" applyProtection="1">
      <alignment vertical="top"/>
      <protection/>
    </xf>
    <xf numFmtId="166" fontId="11" fillId="0" borderId="19" xfId="0" applyNumberFormat="1" applyFont="1" applyFill="1" applyBorder="1" applyAlignment="1" applyProtection="1">
      <alignment horizontal="center" vertical="top"/>
      <protection/>
    </xf>
    <xf numFmtId="167" fontId="8" fillId="0" borderId="82" xfId="0" applyNumberFormat="1" applyFont="1" applyFill="1" applyBorder="1" applyAlignment="1" applyProtection="1">
      <alignment horizontal="center" vertical="top"/>
      <protection/>
    </xf>
    <xf numFmtId="167" fontId="8" fillId="0" borderId="72" xfId="0" applyNumberFormat="1" applyFont="1" applyFill="1" applyBorder="1" applyAlignment="1" applyProtection="1">
      <alignment horizontal="center" vertical="top"/>
      <protection/>
    </xf>
    <xf numFmtId="164" fontId="5" fillId="0" borderId="83" xfId="0" applyNumberFormat="1" applyFont="1" applyFill="1" applyBorder="1" applyAlignment="1" applyProtection="1">
      <alignment horizontal="right" vertical="top"/>
      <protection/>
    </xf>
    <xf numFmtId="164" fontId="5" fillId="0" borderId="67" xfId="0" applyNumberFormat="1" applyFont="1" applyFill="1" applyBorder="1" applyAlignment="1" applyProtection="1">
      <alignment vertical="top"/>
      <protection/>
    </xf>
    <xf numFmtId="164" fontId="5" fillId="0" borderId="66" xfId="0" applyNumberFormat="1" applyFont="1" applyFill="1" applyBorder="1" applyAlignment="1" applyProtection="1">
      <alignment horizontal="right" vertical="top"/>
      <protection/>
    </xf>
    <xf numFmtId="167" fontId="7" fillId="0" borderId="67" xfId="0" applyNumberFormat="1" applyFont="1" applyFill="1" applyBorder="1" applyAlignment="1" applyProtection="1">
      <alignment vertical="top"/>
      <protection/>
    </xf>
    <xf numFmtId="167" fontId="5" fillId="0" borderId="66" xfId="0" applyNumberFormat="1" applyFont="1" applyFill="1" applyBorder="1" applyAlignment="1" applyProtection="1">
      <alignment vertical="top"/>
      <protection/>
    </xf>
    <xf numFmtId="167" fontId="5" fillId="0" borderId="67" xfId="0" applyNumberFormat="1" applyFont="1" applyFill="1" applyBorder="1" applyAlignment="1" applyProtection="1">
      <alignment vertical="top"/>
      <protection/>
    </xf>
    <xf numFmtId="167" fontId="22" fillId="0" borderId="68" xfId="0" applyNumberFormat="1" applyFont="1" applyFill="1" applyBorder="1" applyAlignment="1" applyProtection="1">
      <alignment horizontal="right" vertical="top"/>
      <protection/>
    </xf>
    <xf numFmtId="164" fontId="22" fillId="0" borderId="67" xfId="0" applyNumberFormat="1" applyFont="1" applyFill="1" applyBorder="1" applyAlignment="1" applyProtection="1">
      <alignment horizontal="center" vertical="top"/>
      <protection/>
    </xf>
    <xf numFmtId="167" fontId="5" fillId="0" borderId="68" xfId="0" applyNumberFormat="1" applyFont="1" applyFill="1" applyBorder="1" applyAlignment="1" applyProtection="1">
      <alignment horizontal="right" vertical="top"/>
      <protection/>
    </xf>
    <xf numFmtId="164" fontId="5" fillId="0" borderId="67" xfId="0" applyNumberFormat="1" applyFont="1" applyFill="1" applyBorder="1" applyAlignment="1" applyProtection="1">
      <alignment horizontal="center" vertical="top"/>
      <protection/>
    </xf>
    <xf numFmtId="164" fontId="5" fillId="0" borderId="78" xfId="0" applyNumberFormat="1" applyFont="1" applyFill="1" applyBorder="1" applyAlignment="1" applyProtection="1">
      <alignment vertical="top"/>
      <protection/>
    </xf>
    <xf numFmtId="167" fontId="8" fillId="0" borderId="7" xfId="0" applyNumberFormat="1" applyFont="1" applyFill="1" applyBorder="1" applyAlignment="1" applyProtection="1">
      <alignment horizontal="center" vertical="top"/>
      <protection/>
    </xf>
    <xf numFmtId="167" fontId="8" fillId="0" borderId="8" xfId="0" applyNumberFormat="1" applyFont="1" applyFill="1" applyBorder="1" applyAlignment="1" applyProtection="1">
      <alignment horizontal="center" vertical="top"/>
      <protection/>
    </xf>
    <xf numFmtId="167" fontId="8" fillId="0" borderId="3" xfId="0" applyNumberFormat="1" applyFont="1" applyFill="1" applyBorder="1" applyAlignment="1" applyProtection="1">
      <alignment horizontal="center" vertical="top"/>
      <protection/>
    </xf>
    <xf numFmtId="164" fontId="7" fillId="0" borderId="68" xfId="0" applyNumberFormat="1" applyFont="1" applyFill="1" applyBorder="1" applyAlignment="1" applyProtection="1">
      <alignment vertical="top"/>
      <protection/>
    </xf>
    <xf numFmtId="164" fontId="7" fillId="0" borderId="7" xfId="0" applyNumberFormat="1" applyFont="1" applyFill="1" applyBorder="1" applyAlignment="1" applyProtection="1">
      <alignment vertical="top"/>
      <protection/>
    </xf>
    <xf numFmtId="165" fontId="8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64" xfId="0" applyNumberFormat="1" applyFont="1" applyFill="1" applyBorder="1" applyAlignment="1" applyProtection="1">
      <alignment vertical="top"/>
      <protection/>
    </xf>
    <xf numFmtId="164" fontId="8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0" xfId="0" applyNumberFormat="1" applyFont="1" applyFill="1" applyBorder="1" applyAlignment="1" applyProtection="1">
      <alignment horizontal="center" vertical="top"/>
      <protection/>
    </xf>
    <xf numFmtId="164" fontId="11" fillId="0" borderId="7" xfId="0" applyNumberFormat="1" applyFont="1" applyFill="1" applyBorder="1" applyAlignment="1" applyProtection="1">
      <alignment horizontal="center" vertical="top"/>
      <protection/>
    </xf>
    <xf numFmtId="167" fontId="23" fillId="0" borderId="8" xfId="0" applyNumberFormat="1" applyFont="1" applyFill="1" applyBorder="1" applyAlignment="1" applyProtection="1">
      <alignment horizontal="right" vertical="top"/>
      <protection/>
    </xf>
    <xf numFmtId="167" fontId="23" fillId="0" borderId="9" xfId="0" applyNumberFormat="1" applyFont="1" applyFill="1" applyBorder="1" applyAlignment="1" applyProtection="1">
      <alignment vertical="top"/>
      <protection/>
    </xf>
    <xf numFmtId="167" fontId="23" fillId="0" borderId="7" xfId="0" applyNumberFormat="1" applyFont="1" applyFill="1" applyBorder="1" applyAlignment="1" applyProtection="1">
      <alignment horizontal="right" vertical="top"/>
      <protection/>
    </xf>
    <xf numFmtId="164" fontId="23" fillId="0" borderId="9" xfId="0" applyNumberFormat="1" applyFont="1" applyFill="1" applyBorder="1" applyAlignment="1" applyProtection="1">
      <alignment vertical="top"/>
      <protection/>
    </xf>
    <xf numFmtId="164" fontId="11" fillId="0" borderId="45" xfId="0" applyNumberFormat="1" applyFont="1" applyFill="1" applyBorder="1" applyAlignment="1" applyProtection="1">
      <alignment vertical="top"/>
      <protection/>
    </xf>
    <xf numFmtId="164" fontId="11" fillId="0" borderId="39" xfId="0" applyNumberFormat="1" applyFont="1" applyFill="1" applyBorder="1" applyAlignment="1" applyProtection="1">
      <alignment horizontal="center" vertical="top"/>
      <protection/>
    </xf>
    <xf numFmtId="164" fontId="7" fillId="0" borderId="52" xfId="0" applyNumberFormat="1" applyFont="1" applyFill="1" applyBorder="1" applyAlignment="1" applyProtection="1">
      <alignment vertical="top"/>
      <protection/>
    </xf>
    <xf numFmtId="164" fontId="7" fillId="0" borderId="44" xfId="0" applyNumberFormat="1" applyFont="1" applyFill="1" applyBorder="1" applyAlignment="1" applyProtection="1">
      <alignment vertical="top"/>
      <protection/>
    </xf>
    <xf numFmtId="164" fontId="0" fillId="0" borderId="15" xfId="0" applyNumberFormat="1" applyFont="1" applyFill="1" applyBorder="1" applyAlignment="1" applyProtection="1">
      <alignment horizontal="right" vertical="top"/>
      <protection/>
    </xf>
    <xf numFmtId="164" fontId="0" fillId="0" borderId="16" xfId="0" applyNumberFormat="1" applyFont="1" applyFill="1" applyBorder="1" applyAlignment="1" applyProtection="1">
      <alignment horizontal="right" vertical="top"/>
      <protection/>
    </xf>
    <xf numFmtId="167" fontId="23" fillId="0" borderId="15" xfId="0" applyNumberFormat="1" applyFont="1" applyFill="1" applyBorder="1" applyAlignment="1" applyProtection="1">
      <alignment horizontal="right" vertical="top"/>
      <protection/>
    </xf>
    <xf numFmtId="167" fontId="23" fillId="0" borderId="16" xfId="0" applyNumberFormat="1" applyFont="1" applyFill="1" applyBorder="1" applyAlignment="1" applyProtection="1">
      <alignment vertical="top"/>
      <protection/>
    </xf>
    <xf numFmtId="164" fontId="22" fillId="0" borderId="15" xfId="0" applyNumberFormat="1" applyFont="1" applyFill="1" applyBorder="1" applyAlignment="1" applyProtection="1">
      <alignment horizontal="right" vertical="top"/>
      <protection/>
    </xf>
    <xf numFmtId="167" fontId="0" fillId="0" borderId="16" xfId="0" applyNumberFormat="1" applyFont="1" applyFill="1" applyBorder="1" applyAlignment="1" applyProtection="1">
      <alignment horizontal="right" vertical="top"/>
      <protection/>
    </xf>
    <xf numFmtId="167" fontId="7" fillId="0" borderId="14" xfId="0" applyNumberFormat="1" applyFont="1" applyFill="1" applyBorder="1" applyAlignment="1" applyProtection="1">
      <alignment vertical="top"/>
      <protection/>
    </xf>
    <xf numFmtId="167" fontId="7" fillId="0" borderId="15" xfId="0" applyNumberFormat="1" applyFont="1" applyFill="1" applyBorder="1" applyAlignment="1" applyProtection="1">
      <alignment vertical="top"/>
      <protection/>
    </xf>
    <xf numFmtId="167" fontId="7" fillId="0" borderId="16" xfId="0" applyNumberFormat="1" applyFont="1" applyFill="1" applyBorder="1" applyAlignment="1" applyProtection="1">
      <alignment vertical="top"/>
      <protection/>
    </xf>
    <xf numFmtId="164" fontId="7" fillId="0" borderId="17" xfId="0" applyNumberFormat="1" applyFont="1" applyFill="1" applyBorder="1" applyAlignment="1" applyProtection="1">
      <alignment vertical="top"/>
      <protection/>
    </xf>
    <xf numFmtId="167" fontId="8" fillId="0" borderId="58" xfId="0" applyNumberFormat="1" applyFont="1" applyFill="1" applyBorder="1" applyAlignment="1" applyProtection="1">
      <alignment horizontal="center" vertical="top"/>
      <protection/>
    </xf>
    <xf numFmtId="167" fontId="0" fillId="0" borderId="15" xfId="0" applyNumberFormat="1" applyFont="1" applyFill="1" applyBorder="1" applyAlignment="1" applyProtection="1">
      <alignment horizontal="right" vertical="top"/>
      <protection/>
    </xf>
    <xf numFmtId="167" fontId="0" fillId="0" borderId="16" xfId="0" applyNumberFormat="1" applyFont="1" applyFill="1" applyBorder="1" applyAlignment="1" applyProtection="1">
      <alignment vertical="top"/>
      <protection/>
    </xf>
    <xf numFmtId="167" fontId="22" fillId="0" borderId="15" xfId="0" applyNumberFormat="1" applyFont="1" applyFill="1" applyBorder="1" applyAlignment="1" applyProtection="1">
      <alignment horizontal="right" vertical="top"/>
      <protection/>
    </xf>
    <xf numFmtId="164" fontId="5" fillId="0" borderId="15" xfId="0" applyNumberFormat="1" applyFont="1" applyFill="1" applyBorder="1" applyAlignment="1" applyProtection="1">
      <alignment vertical="top"/>
      <protection/>
    </xf>
    <xf numFmtId="167" fontId="0" fillId="0" borderId="14" xfId="0" applyNumberFormat="1" applyFont="1" applyFill="1" applyBorder="1" applyAlignment="1" applyProtection="1">
      <alignment horizontal="right" vertical="top"/>
      <protection/>
    </xf>
    <xf numFmtId="167" fontId="0" fillId="0" borderId="16" xfId="0" applyNumberFormat="1" applyFont="1" applyFill="1" applyBorder="1" applyAlignment="1" applyProtection="1">
      <alignment horizontal="center" vertical="top"/>
      <protection/>
    </xf>
    <xf numFmtId="167" fontId="8" fillId="0" borderId="55" xfId="0" applyNumberFormat="1" applyFont="1" applyFill="1" applyBorder="1" applyAlignment="1" applyProtection="1">
      <alignment horizontal="center" vertical="top"/>
      <protection/>
    </xf>
    <xf numFmtId="164" fontId="0" fillId="0" borderId="27" xfId="0" applyNumberFormat="1" applyFont="1" applyFill="1" applyBorder="1" applyAlignment="1" applyProtection="1">
      <alignment horizontal="right" vertical="top"/>
      <protection/>
    </xf>
    <xf numFmtId="167" fontId="0" fillId="0" borderId="27" xfId="0" applyNumberFormat="1" applyFont="1" applyFill="1" applyBorder="1" applyAlignment="1" applyProtection="1">
      <alignment horizontal="right" vertical="top"/>
      <protection/>
    </xf>
    <xf numFmtId="164" fontId="5" fillId="0" borderId="29" xfId="0" applyNumberFormat="1" applyFont="1" applyFill="1" applyBorder="1" applyAlignment="1" applyProtection="1">
      <alignment horizontal="right" vertical="top"/>
      <protection/>
    </xf>
    <xf numFmtId="167" fontId="8" fillId="0" borderId="42" xfId="0" applyNumberFormat="1" applyFont="1" applyFill="1" applyBorder="1" applyAlignment="1" applyProtection="1">
      <alignment horizontal="center" vertical="top"/>
      <protection/>
    </xf>
    <xf numFmtId="167" fontId="23" fillId="0" borderId="50" xfId="0" applyNumberFormat="1" applyFont="1" applyFill="1" applyBorder="1" applyAlignment="1" applyProtection="1">
      <alignment horizontal="right" vertical="top"/>
      <protection/>
    </xf>
    <xf numFmtId="164" fontId="23" fillId="0" borderId="9" xfId="0" applyNumberFormat="1" applyFont="1" applyFill="1" applyBorder="1" applyAlignment="1" applyProtection="1">
      <alignment horizontal="center" vertical="top"/>
      <protection/>
    </xf>
    <xf numFmtId="167" fontId="0" fillId="0" borderId="49" xfId="0" applyNumberFormat="1" applyFont="1" applyFill="1" applyBorder="1" applyAlignment="1" applyProtection="1">
      <alignment horizontal="right" vertical="top"/>
      <protection/>
    </xf>
    <xf numFmtId="167" fontId="5" fillId="0" borderId="49" xfId="0" applyNumberFormat="1" applyFont="1" applyFill="1" applyBorder="1" applyAlignment="1" applyProtection="1">
      <alignment horizontal="right" vertical="top"/>
      <protection/>
    </xf>
    <xf numFmtId="167" fontId="0" fillId="0" borderId="54" xfId="0" applyNumberFormat="1" applyFont="1" applyFill="1" applyBorder="1" applyAlignment="1" applyProtection="1">
      <alignment horizontal="right" vertical="top"/>
      <protection/>
    </xf>
    <xf numFmtId="164" fontId="8" fillId="0" borderId="41" xfId="0" applyNumberFormat="1" applyFont="1" applyFill="1" applyBorder="1" applyAlignment="1" applyProtection="1">
      <alignment vertical="top"/>
      <protection/>
    </xf>
    <xf numFmtId="167" fontId="0" fillId="0" borderId="0" xfId="0" applyNumberFormat="1" applyFont="1" applyFill="1" applyBorder="1" applyAlignment="1" applyProtection="1">
      <alignment horizontal="right" vertical="top"/>
      <protection/>
    </xf>
    <xf numFmtId="167" fontId="5" fillId="0" borderId="84" xfId="0" applyNumberFormat="1" applyFont="1" applyFill="1" applyBorder="1" applyAlignment="1" applyProtection="1">
      <alignment horizontal="right" vertical="top"/>
      <protection/>
    </xf>
    <xf numFmtId="167" fontId="5" fillId="0" borderId="84" xfId="0" applyNumberFormat="1" applyFont="1" applyFill="1" applyBorder="1" applyAlignment="1" applyProtection="1">
      <alignment vertical="top"/>
      <protection/>
    </xf>
    <xf numFmtId="164" fontId="5" fillId="0" borderId="84" xfId="0" applyNumberFormat="1" applyFont="1" applyFill="1" applyBorder="1" applyAlignment="1" applyProtection="1">
      <alignment horizontal="right" vertical="top"/>
      <protection/>
    </xf>
    <xf numFmtId="164" fontId="5" fillId="0" borderId="84" xfId="0" applyNumberFormat="1" applyFont="1" applyFill="1" applyBorder="1" applyAlignment="1" applyProtection="1">
      <alignment vertical="top"/>
      <protection/>
    </xf>
    <xf numFmtId="164" fontId="5" fillId="0" borderId="84" xfId="0" applyNumberFormat="1" applyFont="1" applyFill="1" applyBorder="1" applyAlignment="1" applyProtection="1">
      <alignment horizontal="center" vertical="top"/>
      <protection/>
    </xf>
    <xf numFmtId="167" fontId="0" fillId="0" borderId="34" xfId="0" applyNumberFormat="1" applyFont="1" applyFill="1" applyBorder="1" applyAlignment="1" applyProtection="1">
      <alignment horizontal="right" vertical="top"/>
      <protection/>
    </xf>
    <xf numFmtId="167" fontId="0" fillId="0" borderId="53" xfId="0" applyNumberFormat="1" applyFont="1" applyFill="1" applyBorder="1" applyAlignment="1" applyProtection="1">
      <alignment vertical="top"/>
      <protection/>
    </xf>
    <xf numFmtId="167" fontId="5" fillId="0" borderId="34" xfId="0" applyNumberFormat="1" applyFont="1" applyFill="1" applyBorder="1" applyAlignment="1" applyProtection="1">
      <alignment horizontal="right" vertical="top"/>
      <protection/>
    </xf>
    <xf numFmtId="167" fontId="5" fillId="0" borderId="47" xfId="0" applyNumberFormat="1" applyFont="1" applyFill="1" applyBorder="1" applyAlignment="1" applyProtection="1">
      <alignment horizontal="right" vertical="top"/>
      <protection/>
    </xf>
    <xf numFmtId="164" fontId="5" fillId="0" borderId="43" xfId="0" applyNumberFormat="1" applyFont="1" applyFill="1" applyBorder="1" applyAlignment="1" applyProtection="1">
      <alignment vertical="top"/>
      <protection/>
    </xf>
    <xf numFmtId="167" fontId="0" fillId="0" borderId="35" xfId="0" applyNumberFormat="1" applyFont="1" applyFill="1" applyBorder="1" applyAlignment="1" applyProtection="1">
      <alignment horizontal="right" vertical="top"/>
      <protection/>
    </xf>
    <xf numFmtId="167" fontId="0" fillId="0" borderId="57" xfId="0" applyNumberFormat="1" applyFont="1" applyFill="1" applyBorder="1" applyAlignment="1" applyProtection="1">
      <alignment vertical="top"/>
      <protection/>
    </xf>
    <xf numFmtId="164" fontId="8" fillId="0" borderId="36" xfId="0" applyNumberFormat="1" applyFont="1" applyFill="1" applyBorder="1" applyAlignment="1" applyProtection="1">
      <alignment vertical="top"/>
      <protection/>
    </xf>
    <xf numFmtId="164" fontId="8" fillId="0" borderId="21" xfId="0" applyNumberFormat="1" applyFont="1" applyFill="1" applyBorder="1" applyAlignment="1" applyProtection="1">
      <alignment vertical="top"/>
      <protection/>
    </xf>
    <xf numFmtId="166" fontId="8" fillId="0" borderId="22" xfId="0" applyNumberFormat="1" applyFont="1" applyFill="1" applyBorder="1" applyAlignment="1" applyProtection="1">
      <alignment horizontal="center" vertical="top"/>
      <protection/>
    </xf>
    <xf numFmtId="164" fontId="8" fillId="0" borderId="79" xfId="0" applyNumberFormat="1" applyFont="1" applyFill="1" applyBorder="1" applyAlignment="1" applyProtection="1">
      <alignment horizontal="center" vertical="top"/>
      <protection/>
    </xf>
    <xf numFmtId="167" fontId="8" fillId="0" borderId="80" xfId="0" applyNumberFormat="1" applyFont="1" applyFill="1" applyBorder="1" applyAlignment="1" applyProtection="1">
      <alignment horizontal="center" vertical="top"/>
      <protection/>
    </xf>
    <xf numFmtId="167" fontId="8" fillId="0" borderId="78" xfId="0" applyNumberFormat="1" applyFont="1" applyFill="1" applyBorder="1" applyAlignment="1" applyProtection="1">
      <alignment horizontal="center" vertical="top"/>
      <protection/>
    </xf>
    <xf numFmtId="167" fontId="0" fillId="0" borderId="36" xfId="0" applyNumberFormat="1" applyFont="1" applyFill="1" applyBorder="1" applyAlignment="1" applyProtection="1">
      <alignment horizontal="right" vertical="top"/>
      <protection/>
    </xf>
    <xf numFmtId="167" fontId="0" fillId="0" borderId="63" xfId="0" applyNumberFormat="1" applyFont="1" applyFill="1" applyBorder="1" applyAlignment="1" applyProtection="1">
      <alignment vertical="top"/>
      <protection/>
    </xf>
    <xf numFmtId="167" fontId="8" fillId="0" borderId="85" xfId="0" applyNumberFormat="1" applyFont="1" applyFill="1" applyBorder="1" applyAlignment="1" applyProtection="1">
      <alignment horizontal="center" vertical="top"/>
      <protection/>
    </xf>
    <xf numFmtId="167" fontId="23" fillId="0" borderId="4" xfId="0" applyNumberFormat="1" applyFont="1" applyFill="1" applyBorder="1" applyAlignment="1" applyProtection="1">
      <alignment horizontal="right" vertical="top"/>
      <protection/>
    </xf>
    <xf numFmtId="167" fontId="23" fillId="0" borderId="10" xfId="0" applyNumberFormat="1" applyFont="1" applyFill="1" applyBorder="1" applyAlignment="1" applyProtection="1">
      <alignment vertical="top"/>
      <protection/>
    </xf>
    <xf numFmtId="167" fontId="7" fillId="0" borderId="41" xfId="0" applyNumberFormat="1" applyFont="1" applyFill="1" applyBorder="1" applyAlignment="1" applyProtection="1">
      <alignment vertical="top"/>
      <protection/>
    </xf>
    <xf numFmtId="164" fontId="5" fillId="0" borderId="43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Font="1" applyFill="1" applyAlignment="1">
      <alignment vertical="top"/>
    </xf>
    <xf numFmtId="168" fontId="24" fillId="0" borderId="2" xfId="0" applyNumberFormat="1" applyFont="1" applyFill="1" applyBorder="1" applyAlignment="1" applyProtection="1">
      <alignment horizontal="center" vertical="top"/>
      <protection/>
    </xf>
    <xf numFmtId="165" fontId="24" fillId="0" borderId="3" xfId="0" applyNumberFormat="1" applyFont="1" applyFill="1" applyBorder="1" applyAlignment="1" applyProtection="1">
      <alignment horizontal="center" vertical="top"/>
      <protection/>
    </xf>
    <xf numFmtId="164" fontId="23" fillId="0" borderId="0" xfId="0" applyNumberFormat="1" applyFont="1" applyFill="1" applyBorder="1" applyAlignment="1" applyProtection="1">
      <alignment vertical="top"/>
      <protection/>
    </xf>
    <xf numFmtId="164" fontId="24" fillId="0" borderId="1" xfId="0" applyNumberFormat="1" applyFont="1" applyFill="1" applyBorder="1" applyAlignment="1" applyProtection="1">
      <alignment vertical="top"/>
      <protection/>
    </xf>
    <xf numFmtId="164" fontId="24" fillId="0" borderId="2" xfId="0" applyNumberFormat="1" applyFont="1" applyFill="1" applyBorder="1" applyAlignment="1" applyProtection="1">
      <alignment vertical="top"/>
      <protection/>
    </xf>
    <xf numFmtId="166" fontId="24" fillId="0" borderId="3" xfId="0" applyNumberFormat="1" applyFont="1" applyFill="1" applyBorder="1" applyAlignment="1" applyProtection="1">
      <alignment horizontal="center" vertical="top"/>
      <protection/>
    </xf>
    <xf numFmtId="164" fontId="24" fillId="0" borderId="30" xfId="0" applyNumberFormat="1" applyFont="1" applyFill="1" applyBorder="1" applyAlignment="1" applyProtection="1">
      <alignment horizontal="center" vertical="top"/>
      <protection/>
    </xf>
    <xf numFmtId="164" fontId="24" fillId="0" borderId="1" xfId="0" applyNumberFormat="1" applyFont="1" applyFill="1" applyBorder="1" applyAlignment="1" applyProtection="1">
      <alignment horizontal="center" vertical="top"/>
      <protection/>
    </xf>
    <xf numFmtId="167" fontId="23" fillId="0" borderId="71" xfId="0" applyNumberFormat="1" applyFont="1" applyFill="1" applyBorder="1" applyAlignment="1" applyProtection="1">
      <alignment vertical="top"/>
      <protection/>
    </xf>
    <xf numFmtId="167" fontId="23" fillId="0" borderId="82" xfId="0" applyNumberFormat="1" applyFont="1" applyFill="1" applyBorder="1" applyAlignment="1" applyProtection="1">
      <alignment horizontal="left" vertical="top"/>
      <protection/>
    </xf>
    <xf numFmtId="167" fontId="23" fillId="0" borderId="86" xfId="0" applyNumberFormat="1" applyFont="1" applyFill="1" applyBorder="1" applyAlignment="1" applyProtection="1">
      <alignment vertical="top"/>
      <protection/>
    </xf>
    <xf numFmtId="167" fontId="23" fillId="0" borderId="68" xfId="0" applyNumberFormat="1" applyFont="1" applyFill="1" applyBorder="1" applyAlignment="1" applyProtection="1">
      <alignment horizontal="left" vertical="top"/>
      <protection/>
    </xf>
    <xf numFmtId="164" fontId="23" fillId="0" borderId="69" xfId="0" applyNumberFormat="1" applyFont="1" applyFill="1" applyBorder="1" applyAlignment="1" applyProtection="1">
      <alignment vertical="top"/>
      <protection/>
    </xf>
    <xf numFmtId="164" fontId="23" fillId="0" borderId="70" xfId="0" applyNumberFormat="1" applyFont="1" applyFill="1" applyBorder="1" applyAlignment="1" applyProtection="1">
      <alignment horizontal="left" vertical="top"/>
      <protection/>
    </xf>
    <xf numFmtId="164" fontId="23" fillId="0" borderId="70" xfId="0" applyNumberFormat="1" applyFont="1" applyFill="1" applyBorder="1" applyAlignment="1" applyProtection="1">
      <alignment vertical="top"/>
      <protection/>
    </xf>
    <xf numFmtId="164" fontId="23" fillId="0" borderId="70" xfId="0" applyNumberFormat="1" applyFont="1" applyFill="1" applyBorder="1" applyAlignment="1" applyProtection="1">
      <alignment horizontal="center" vertical="top"/>
      <protection/>
    </xf>
    <xf numFmtId="164" fontId="23" fillId="0" borderId="70" xfId="0" applyNumberFormat="1" applyFont="1" applyFill="1" applyBorder="1" applyAlignment="1" applyProtection="1">
      <alignment horizontal="right" vertical="top"/>
      <protection/>
    </xf>
    <xf numFmtId="164" fontId="23" fillId="0" borderId="87" xfId="0" applyNumberFormat="1" applyFont="1" applyFill="1" applyBorder="1" applyAlignment="1" applyProtection="1">
      <alignment horizontal="left" vertical="top"/>
      <protection/>
    </xf>
    <xf numFmtId="167" fontId="23" fillId="0" borderId="72" xfId="0" applyNumberFormat="1" applyFont="1" applyFill="1" applyBorder="1" applyAlignment="1" applyProtection="1">
      <alignment horizontal="left" vertical="top"/>
      <protection/>
    </xf>
    <xf numFmtId="164" fontId="23" fillId="0" borderId="69" xfId="0" applyNumberFormat="1" applyFont="1" applyFill="1" applyBorder="1" applyAlignment="1" applyProtection="1">
      <alignment horizontal="center" vertical="top"/>
      <protection/>
    </xf>
    <xf numFmtId="167" fontId="23" fillId="0" borderId="70" xfId="0" applyNumberFormat="1" applyFont="1" applyFill="1" applyBorder="1" applyAlignment="1" applyProtection="1">
      <alignment horizontal="right" vertical="top"/>
      <protection/>
    </xf>
    <xf numFmtId="167" fontId="23" fillId="0" borderId="70" xfId="0" applyNumberFormat="1" applyFont="1" applyFill="1" applyBorder="1" applyAlignment="1" applyProtection="1">
      <alignment horizontal="left" vertical="top"/>
      <protection/>
    </xf>
    <xf numFmtId="165" fontId="25" fillId="0" borderId="11" xfId="0" applyNumberFormat="1" applyFont="1" applyFill="1" applyBorder="1" applyAlignment="1" applyProtection="1">
      <alignment horizontal="center" vertical="top"/>
      <protection/>
    </xf>
    <xf numFmtId="165" fontId="25" fillId="0" borderId="12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25" fillId="0" borderId="37" xfId="0" applyNumberFormat="1" applyFont="1" applyFill="1" applyBorder="1" applyAlignment="1" applyProtection="1">
      <alignment vertical="top"/>
      <protection/>
    </xf>
    <xf numFmtId="164" fontId="25" fillId="0" borderId="45" xfId="0" applyNumberFormat="1" applyFont="1" applyFill="1" applyBorder="1" applyAlignment="1" applyProtection="1">
      <alignment vertical="top"/>
      <protection/>
    </xf>
    <xf numFmtId="166" fontId="25" fillId="0" borderId="46" xfId="0" applyNumberFormat="1" applyFont="1" applyFill="1" applyBorder="1" applyAlignment="1" applyProtection="1">
      <alignment horizontal="center" vertical="top"/>
      <protection/>
    </xf>
    <xf numFmtId="167" fontId="25" fillId="0" borderId="34" xfId="0" applyNumberFormat="1" applyFont="1" applyFill="1" applyBorder="1" applyAlignment="1" applyProtection="1">
      <alignment horizontal="center" vertical="top"/>
      <protection/>
    </xf>
    <xf numFmtId="167" fontId="25" fillId="0" borderId="26" xfId="0" applyNumberFormat="1" applyFont="1" applyFill="1" applyBorder="1" applyAlignment="1" applyProtection="1">
      <alignment horizontal="center" vertical="top"/>
      <protection/>
    </xf>
    <xf numFmtId="167" fontId="0" fillId="0" borderId="14" xfId="0" applyNumberFormat="1" applyFont="1" applyFill="1" applyBorder="1" applyAlignment="1" applyProtection="1">
      <alignment vertical="top"/>
      <protection/>
    </xf>
    <xf numFmtId="167" fontId="0" fillId="0" borderId="48" xfId="0" applyNumberFormat="1" applyFont="1" applyFill="1" applyBorder="1" applyAlignment="1" applyProtection="1">
      <alignment horizontal="left" vertical="top"/>
      <protection/>
    </xf>
    <xf numFmtId="167" fontId="0" fillId="0" borderId="49" xfId="0" applyNumberFormat="1" applyFont="1" applyFill="1" applyBorder="1" applyAlignment="1" applyProtection="1">
      <alignment vertical="top"/>
      <protection/>
    </xf>
    <xf numFmtId="167" fontId="0" fillId="0" borderId="14" xfId="0" applyNumberFormat="1" applyFont="1" applyFill="1" applyBorder="1" applyAlignment="1" applyProtection="1">
      <alignment horizontal="left" vertical="top"/>
      <protection/>
    </xf>
    <xf numFmtId="164" fontId="23" fillId="0" borderId="73" xfId="0" applyNumberFormat="1" applyFont="1" applyFill="1" applyBorder="1" applyAlignment="1" applyProtection="1">
      <alignment vertical="top"/>
      <protection/>
    </xf>
    <xf numFmtId="164" fontId="23" fillId="0" borderId="74" xfId="0" applyNumberFormat="1" applyFont="1" applyFill="1" applyBorder="1" applyAlignment="1" applyProtection="1">
      <alignment horizontal="left" vertical="top"/>
      <protection/>
    </xf>
    <xf numFmtId="164" fontId="23" fillId="0" borderId="74" xfId="0" applyNumberFormat="1" applyFont="1" applyFill="1" applyBorder="1" applyAlignment="1" applyProtection="1">
      <alignment vertical="top"/>
      <protection/>
    </xf>
    <xf numFmtId="164" fontId="23" fillId="0" borderId="74" xfId="0" applyNumberFormat="1" applyFont="1" applyFill="1" applyBorder="1" applyAlignment="1" applyProtection="1">
      <alignment horizontal="center" vertical="top"/>
      <protection/>
    </xf>
    <xf numFmtId="164" fontId="23" fillId="0" borderId="74" xfId="0" applyNumberFormat="1" applyFont="1" applyFill="1" applyBorder="1" applyAlignment="1" applyProtection="1">
      <alignment horizontal="right" vertical="top"/>
      <protection/>
    </xf>
    <xf numFmtId="164" fontId="23" fillId="0" borderId="88" xfId="0" applyNumberFormat="1" applyFont="1" applyFill="1" applyBorder="1" applyAlignment="1" applyProtection="1">
      <alignment horizontal="left" vertical="top"/>
      <protection/>
    </xf>
    <xf numFmtId="167" fontId="0" fillId="0" borderId="35" xfId="0" applyNumberFormat="1" applyFont="1" applyFill="1" applyBorder="1" applyAlignment="1" applyProtection="1">
      <alignment vertical="top"/>
      <protection/>
    </xf>
    <xf numFmtId="167" fontId="0" fillId="0" borderId="57" xfId="0" applyNumberFormat="1" applyFont="1" applyFill="1" applyBorder="1" applyAlignment="1" applyProtection="1">
      <alignment horizontal="left" vertical="top"/>
      <protection/>
    </xf>
    <xf numFmtId="164" fontId="23" fillId="0" borderId="73" xfId="0" applyNumberFormat="1" applyFont="1" applyFill="1" applyBorder="1" applyAlignment="1" applyProtection="1">
      <alignment horizontal="center" vertical="top"/>
      <protection/>
    </xf>
    <xf numFmtId="167" fontId="23" fillId="0" borderId="74" xfId="0" applyNumberFormat="1" applyFont="1" applyFill="1" applyBorder="1" applyAlignment="1" applyProtection="1">
      <alignment horizontal="right" vertical="top"/>
      <protection/>
    </xf>
    <xf numFmtId="167" fontId="23" fillId="0" borderId="74" xfId="0" applyNumberFormat="1" applyFont="1" applyFill="1" applyBorder="1" applyAlignment="1" applyProtection="1">
      <alignment horizontal="left" vertical="top"/>
      <protection/>
    </xf>
    <xf numFmtId="167" fontId="0" fillId="0" borderId="17" xfId="0" applyNumberFormat="1" applyFont="1" applyFill="1" applyBorder="1" applyAlignment="1" applyProtection="1">
      <alignment horizontal="left" vertical="top"/>
      <protection/>
    </xf>
    <xf numFmtId="165" fontId="25" fillId="0" borderId="18" xfId="0" applyNumberFormat="1" applyFont="1" applyFill="1" applyBorder="1" applyAlignment="1" applyProtection="1">
      <alignment horizontal="center" vertical="top"/>
      <protection/>
    </xf>
    <xf numFmtId="165" fontId="25" fillId="0" borderId="19" xfId="0" applyNumberFormat="1" applyFont="1" applyFill="1" applyBorder="1" applyAlignment="1" applyProtection="1">
      <alignment horizontal="center" vertical="top"/>
      <protection/>
    </xf>
    <xf numFmtId="164" fontId="25" fillId="0" borderId="20" xfId="0" applyNumberFormat="1" applyFont="1" applyFill="1" applyBorder="1" applyAlignment="1" applyProtection="1">
      <alignment vertical="top"/>
      <protection/>
    </xf>
    <xf numFmtId="164" fontId="25" fillId="0" borderId="18" xfId="0" applyNumberFormat="1" applyFont="1" applyFill="1" applyBorder="1" applyAlignment="1" applyProtection="1">
      <alignment vertical="top"/>
      <protection/>
    </xf>
    <xf numFmtId="166" fontId="25" fillId="0" borderId="19" xfId="0" applyNumberFormat="1" applyFont="1" applyFill="1" applyBorder="1" applyAlignment="1" applyProtection="1">
      <alignment horizontal="center" vertical="top"/>
      <protection/>
    </xf>
    <xf numFmtId="167" fontId="25" fillId="0" borderId="31" xfId="0" applyNumberFormat="1" applyFont="1" applyFill="1" applyBorder="1" applyAlignment="1" applyProtection="1">
      <alignment horizontal="center" vertical="top"/>
      <protection/>
    </xf>
    <xf numFmtId="167" fontId="25" fillId="0" borderId="23" xfId="0" applyNumberFormat="1" applyFont="1" applyFill="1" applyBorder="1" applyAlignment="1" applyProtection="1">
      <alignment horizontal="center" vertical="top"/>
      <protection/>
    </xf>
    <xf numFmtId="167" fontId="0" fillId="0" borderId="16" xfId="0" applyNumberFormat="1" applyFont="1" applyFill="1" applyBorder="1" applyAlignment="1" applyProtection="1">
      <alignment horizontal="left" vertical="top"/>
      <protection/>
    </xf>
    <xf numFmtId="167" fontId="0" fillId="0" borderId="15" xfId="0" applyNumberFormat="1" applyFont="1" applyFill="1" applyBorder="1" applyAlignment="1" applyProtection="1">
      <alignment vertical="top"/>
      <protection/>
    </xf>
    <xf numFmtId="164" fontId="0" fillId="0" borderId="73" xfId="0" applyNumberFormat="1" applyFont="1" applyFill="1" applyBorder="1" applyAlignment="1" applyProtection="1">
      <alignment vertical="top"/>
      <protection/>
    </xf>
    <xf numFmtId="164" fontId="0" fillId="0" borderId="74" xfId="0" applyNumberFormat="1" applyFont="1" applyFill="1" applyBorder="1" applyAlignment="1" applyProtection="1">
      <alignment horizontal="left" vertical="top"/>
      <protection/>
    </xf>
    <xf numFmtId="164" fontId="0" fillId="0" borderId="74" xfId="0" applyNumberFormat="1" applyFont="1" applyFill="1" applyBorder="1" applyAlignment="1" applyProtection="1">
      <alignment vertical="top"/>
      <protection/>
    </xf>
    <xf numFmtId="164" fontId="0" fillId="0" borderId="74" xfId="0" applyNumberFormat="1" applyFont="1" applyFill="1" applyBorder="1" applyAlignment="1" applyProtection="1">
      <alignment horizontal="center" vertical="top"/>
      <protection/>
    </xf>
    <xf numFmtId="164" fontId="0" fillId="0" borderId="74" xfId="0" applyNumberFormat="1" applyFont="1" applyFill="1" applyBorder="1" applyAlignment="1" applyProtection="1">
      <alignment horizontal="right" vertical="top"/>
      <protection/>
    </xf>
    <xf numFmtId="164" fontId="0" fillId="0" borderId="88" xfId="0" applyNumberFormat="1" applyFont="1" applyFill="1" applyBorder="1" applyAlignment="1" applyProtection="1">
      <alignment horizontal="left" vertical="top"/>
      <protection/>
    </xf>
    <xf numFmtId="164" fontId="0" fillId="0" borderId="73" xfId="0" applyNumberFormat="1" applyFont="1" applyFill="1" applyBorder="1" applyAlignment="1" applyProtection="1">
      <alignment horizontal="center" vertical="top"/>
      <protection/>
    </xf>
    <xf numFmtId="167" fontId="0" fillId="0" borderId="74" xfId="0" applyNumberFormat="1" applyFont="1" applyFill="1" applyBorder="1" applyAlignment="1" applyProtection="1">
      <alignment horizontal="right" vertical="top"/>
      <protection/>
    </xf>
    <xf numFmtId="167" fontId="0" fillId="0" borderId="74" xfId="0" applyNumberFormat="1" applyFont="1" applyFill="1" applyBorder="1" applyAlignment="1" applyProtection="1">
      <alignment horizontal="left" vertical="top"/>
      <protection/>
    </xf>
    <xf numFmtId="167" fontId="25" fillId="0" borderId="20" xfId="0" applyNumberFormat="1" applyFont="1" applyFill="1" applyBorder="1" applyAlignment="1" applyProtection="1">
      <alignment horizontal="center" vertical="top"/>
      <protection/>
    </xf>
    <xf numFmtId="167" fontId="0" fillId="0" borderId="31" xfId="0" applyNumberFormat="1" applyFont="1" applyFill="1" applyBorder="1" applyAlignment="1" applyProtection="1">
      <alignment vertical="top"/>
      <protection/>
    </xf>
    <xf numFmtId="167" fontId="25" fillId="0" borderId="13" xfId="0" applyNumberFormat="1" applyFont="1" applyFill="1" applyBorder="1" applyAlignment="1" applyProtection="1">
      <alignment horizontal="center" vertical="top"/>
      <protection/>
    </xf>
    <xf numFmtId="165" fontId="25" fillId="0" borderId="21" xfId="0" applyNumberFormat="1" applyFont="1" applyFill="1" applyBorder="1" applyAlignment="1" applyProtection="1">
      <alignment horizontal="center" vertical="top"/>
      <protection/>
    </xf>
    <xf numFmtId="165" fontId="25" fillId="0" borderId="22" xfId="0" applyNumberFormat="1" applyFont="1" applyFill="1" applyBorder="1" applyAlignment="1" applyProtection="1">
      <alignment horizontal="center" vertical="top"/>
      <protection/>
    </xf>
    <xf numFmtId="164" fontId="25" fillId="0" borderId="23" xfId="0" applyNumberFormat="1" applyFont="1" applyFill="1" applyBorder="1" applyAlignment="1" applyProtection="1">
      <alignment vertical="top"/>
      <protection/>
    </xf>
    <xf numFmtId="164" fontId="25" fillId="0" borderId="79" xfId="0" applyNumberFormat="1" applyFont="1" applyFill="1" applyBorder="1" applyAlignment="1" applyProtection="1">
      <alignment vertical="top"/>
      <protection/>
    </xf>
    <xf numFmtId="166" fontId="25" fillId="0" borderId="81" xfId="0" applyNumberFormat="1" applyFont="1" applyFill="1" applyBorder="1" applyAlignment="1" applyProtection="1">
      <alignment horizontal="center" vertical="top"/>
      <protection/>
    </xf>
    <xf numFmtId="167" fontId="25" fillId="0" borderId="59" xfId="0" applyNumberFormat="1" applyFont="1" applyFill="1" applyBorder="1" applyAlignment="1" applyProtection="1">
      <alignment horizontal="center" vertical="top"/>
      <protection/>
    </xf>
    <xf numFmtId="167" fontId="25" fillId="0" borderId="38" xfId="0" applyNumberFormat="1" applyFont="1" applyFill="1" applyBorder="1" applyAlignment="1" applyProtection="1">
      <alignment horizontal="center" vertical="top"/>
      <protection/>
    </xf>
    <xf numFmtId="167" fontId="0" fillId="0" borderId="0" xfId="0" applyNumberFormat="1" applyFont="1" applyFill="1" applyBorder="1" applyAlignment="1" applyProtection="1">
      <alignment vertical="top"/>
      <protection/>
    </xf>
    <xf numFmtId="167" fontId="0" fillId="0" borderId="28" xfId="0" applyNumberFormat="1" applyFont="1" applyFill="1" applyBorder="1" applyAlignment="1" applyProtection="1">
      <alignment horizontal="left" vertical="top"/>
      <protection/>
    </xf>
    <xf numFmtId="167" fontId="0" fillId="0" borderId="0" xfId="0" applyNumberFormat="1" applyFont="1" applyFill="1" applyBorder="1" applyAlignment="1" applyProtection="1">
      <alignment horizontal="left" vertical="top"/>
      <protection/>
    </xf>
    <xf numFmtId="164" fontId="0" fillId="0" borderId="76" xfId="0" applyNumberFormat="1" applyFont="1" applyFill="1" applyBorder="1" applyAlignment="1" applyProtection="1">
      <alignment vertical="top"/>
      <protection/>
    </xf>
    <xf numFmtId="164" fontId="0" fillId="0" borderId="77" xfId="0" applyNumberFormat="1" applyFont="1" applyFill="1" applyBorder="1" applyAlignment="1" applyProtection="1">
      <alignment horizontal="left" vertical="top"/>
      <protection/>
    </xf>
    <xf numFmtId="164" fontId="0" fillId="0" borderId="77" xfId="0" applyNumberFormat="1" applyFont="1" applyFill="1" applyBorder="1" applyAlignment="1" applyProtection="1">
      <alignment vertical="top"/>
      <protection/>
    </xf>
    <xf numFmtId="164" fontId="0" fillId="0" borderId="77" xfId="0" applyNumberFormat="1" applyFont="1" applyFill="1" applyBorder="1" applyAlignment="1" applyProtection="1">
      <alignment horizontal="center" vertical="top"/>
      <protection/>
    </xf>
    <xf numFmtId="164" fontId="0" fillId="0" borderId="77" xfId="0" applyNumberFormat="1" applyFont="1" applyFill="1" applyBorder="1" applyAlignment="1" applyProtection="1">
      <alignment horizontal="right" vertical="top"/>
      <protection/>
    </xf>
    <xf numFmtId="164" fontId="0" fillId="0" borderId="89" xfId="0" applyNumberFormat="1" applyFont="1" applyFill="1" applyBorder="1" applyAlignment="1" applyProtection="1">
      <alignment horizontal="left" vertical="top"/>
      <protection/>
    </xf>
    <xf numFmtId="167" fontId="0" fillId="0" borderId="59" xfId="0" applyNumberFormat="1" applyFont="1" applyFill="1" applyBorder="1" applyAlignment="1" applyProtection="1">
      <alignment vertical="top"/>
      <protection/>
    </xf>
    <xf numFmtId="167" fontId="0" fillId="0" borderId="63" xfId="0" applyNumberFormat="1" applyFont="1" applyFill="1" applyBorder="1" applyAlignment="1" applyProtection="1">
      <alignment horizontal="left" vertical="top"/>
      <protection/>
    </xf>
    <xf numFmtId="164" fontId="0" fillId="0" borderId="76" xfId="0" applyNumberFormat="1" applyFont="1" applyFill="1" applyBorder="1" applyAlignment="1" applyProtection="1">
      <alignment horizontal="center" vertical="top"/>
      <protection/>
    </xf>
    <xf numFmtId="167" fontId="0" fillId="0" borderId="77" xfId="0" applyNumberFormat="1" applyFont="1" applyFill="1" applyBorder="1" applyAlignment="1" applyProtection="1">
      <alignment horizontal="center" vertical="top"/>
      <protection/>
    </xf>
    <xf numFmtId="167" fontId="0" fillId="0" borderId="77" xfId="0" applyNumberFormat="1" applyFont="1" applyFill="1" applyBorder="1" applyAlignment="1" applyProtection="1">
      <alignment horizontal="right" vertical="top"/>
      <protection/>
    </xf>
    <xf numFmtId="167" fontId="0" fillId="0" borderId="77" xfId="0" applyNumberFormat="1" applyFont="1" applyFill="1" applyBorder="1" applyAlignment="1" applyProtection="1">
      <alignment horizontal="left" vertical="top"/>
      <protection/>
    </xf>
    <xf numFmtId="164" fontId="0" fillId="0" borderId="90" xfId="0" applyNumberFormat="1" applyFont="1" applyFill="1" applyBorder="1" applyAlignment="1" applyProtection="1">
      <alignment horizontal="left" vertical="top"/>
      <protection/>
    </xf>
    <xf numFmtId="167" fontId="0" fillId="0" borderId="41" xfId="0" applyNumberFormat="1" applyFont="1" applyFill="1" applyBorder="1" applyAlignment="1" applyProtection="1">
      <alignment vertical="top"/>
      <protection/>
    </xf>
    <xf numFmtId="167" fontId="0" fillId="0" borderId="29" xfId="0" applyNumberFormat="1" applyFont="1" applyFill="1" applyBorder="1" applyAlignment="1" applyProtection="1">
      <alignment horizontal="left" vertical="top"/>
      <protection/>
    </xf>
    <xf numFmtId="165" fontId="24" fillId="0" borderId="2" xfId="0" applyNumberFormat="1" applyFont="1" applyFill="1" applyBorder="1" applyAlignment="1" applyProtection="1">
      <alignment horizontal="center" vertical="top"/>
      <protection/>
    </xf>
    <xf numFmtId="164" fontId="24" fillId="0" borderId="2" xfId="23" applyNumberFormat="1" applyFont="1" applyFill="1" applyBorder="1" applyAlignment="1" applyProtection="1">
      <alignment vertical="top"/>
      <protection/>
    </xf>
    <xf numFmtId="166" fontId="24" fillId="0" borderId="3" xfId="23" applyNumberFormat="1" applyFont="1" applyFill="1" applyBorder="1" applyAlignment="1" applyProtection="1">
      <alignment horizontal="center" vertical="top"/>
      <protection/>
    </xf>
    <xf numFmtId="167" fontId="25" fillId="0" borderId="4" xfId="0" applyNumberFormat="1" applyFont="1" applyFill="1" applyBorder="1" applyAlignment="1" applyProtection="1">
      <alignment horizontal="center" vertical="top"/>
      <protection/>
    </xf>
    <xf numFmtId="167" fontId="25" fillId="0" borderId="37" xfId="0" applyNumberFormat="1" applyFont="1" applyFill="1" applyBorder="1" applyAlignment="1" applyProtection="1">
      <alignment horizontal="center" vertical="top"/>
      <protection/>
    </xf>
    <xf numFmtId="167" fontId="23" fillId="0" borderId="4" xfId="0" applyNumberFormat="1" applyFont="1" applyFill="1" applyBorder="1" applyAlignment="1" applyProtection="1">
      <alignment vertical="top"/>
      <protection/>
    </xf>
    <xf numFmtId="167" fontId="23" fillId="0" borderId="91" xfId="23" applyNumberFormat="1" applyFont="1" applyFill="1" applyBorder="1" applyAlignment="1" applyProtection="1">
      <alignment horizontal="left" vertical="top"/>
      <protection/>
    </xf>
    <xf numFmtId="167" fontId="23" fillId="0" borderId="50" xfId="23" applyNumberFormat="1" applyFont="1" applyFill="1" applyBorder="1" applyAlignment="1" applyProtection="1">
      <alignment vertical="top"/>
      <protection/>
    </xf>
    <xf numFmtId="167" fontId="23" fillId="0" borderId="43" xfId="23" applyNumberFormat="1" applyFont="1" applyFill="1" applyBorder="1" applyAlignment="1" applyProtection="1">
      <alignment horizontal="left" vertical="top"/>
      <protection/>
    </xf>
    <xf numFmtId="167" fontId="23" fillId="0" borderId="52" xfId="23" applyNumberFormat="1" applyFont="1" applyFill="1" applyBorder="1" applyAlignment="1" applyProtection="1">
      <alignment horizontal="center" vertical="top"/>
      <protection/>
    </xf>
    <xf numFmtId="167" fontId="23" fillId="0" borderId="52" xfId="24" applyNumberFormat="1" applyFont="1" applyFill="1" applyBorder="1" applyAlignment="1" applyProtection="1">
      <alignment horizontal="center" vertical="top"/>
      <protection/>
    </xf>
    <xf numFmtId="167" fontId="23" fillId="0" borderId="50" xfId="23" applyNumberFormat="1" applyFont="1" applyFill="1" applyBorder="1" applyAlignment="1" applyProtection="1">
      <alignment horizontal="right" vertical="top"/>
      <protection/>
    </xf>
    <xf numFmtId="167" fontId="23" fillId="0" borderId="43" xfId="24" applyNumberFormat="1" applyFont="1" applyFill="1" applyBorder="1" applyAlignment="1" applyProtection="1">
      <alignment vertical="top"/>
      <protection/>
    </xf>
    <xf numFmtId="167" fontId="23" fillId="0" borderId="44" xfId="24" applyNumberFormat="1" applyFont="1" applyFill="1" applyBorder="1" applyAlignment="1" applyProtection="1">
      <alignment horizontal="left" vertical="top"/>
      <protection/>
    </xf>
    <xf numFmtId="164" fontId="25" fillId="0" borderId="13" xfId="0" applyNumberFormat="1" applyFont="1" applyFill="1" applyBorder="1" applyAlignment="1" applyProtection="1">
      <alignment vertical="top"/>
      <protection/>
    </xf>
    <xf numFmtId="167" fontId="25" fillId="0" borderId="35" xfId="0" applyNumberFormat="1" applyFont="1" applyFill="1" applyBorder="1" applyAlignment="1" applyProtection="1">
      <alignment horizontal="center" vertical="top"/>
      <protection/>
    </xf>
    <xf numFmtId="167" fontId="25" fillId="0" borderId="30" xfId="0" applyNumberFormat="1" applyFont="1" applyFill="1" applyBorder="1" applyAlignment="1" applyProtection="1">
      <alignment horizontal="center" vertical="top"/>
      <protection/>
    </xf>
    <xf numFmtId="167" fontId="0" fillId="0" borderId="51" xfId="0" applyNumberFormat="1" applyFont="1" applyFill="1" applyBorder="1" applyAlignment="1" applyProtection="1">
      <alignment horizontal="center" vertical="top"/>
      <protection/>
    </xf>
    <xf numFmtId="167" fontId="0" fillId="0" borderId="49" xfId="24" applyNumberFormat="1" applyFont="1" applyFill="1" applyBorder="1" applyAlignment="1" applyProtection="1">
      <alignment vertical="top"/>
      <protection/>
    </xf>
    <xf numFmtId="167" fontId="0" fillId="0" borderId="53" xfId="24" applyNumberFormat="1" applyFont="1" applyFill="1" applyBorder="1" applyAlignment="1" applyProtection="1">
      <alignment horizontal="left" vertical="top"/>
      <protection/>
    </xf>
    <xf numFmtId="167" fontId="0" fillId="0" borderId="32" xfId="0" applyNumberFormat="1" applyFont="1" applyFill="1" applyBorder="1" applyAlignment="1" applyProtection="1">
      <alignment horizontal="left" vertical="top"/>
      <protection/>
    </xf>
    <xf numFmtId="167" fontId="0" fillId="0" borderId="54" xfId="0" applyNumberFormat="1" applyFont="1" applyFill="1" applyBorder="1" applyAlignment="1" applyProtection="1">
      <alignment vertical="top"/>
      <protection/>
    </xf>
    <xf numFmtId="167" fontId="0" fillId="0" borderId="56" xfId="0" applyNumberFormat="1" applyFont="1" applyFill="1" applyBorder="1" applyAlignment="1" applyProtection="1">
      <alignment horizontal="center" vertical="top"/>
      <protection/>
    </xf>
    <xf numFmtId="167" fontId="0" fillId="0" borderId="56" xfId="24" applyNumberFormat="1" applyFont="1" applyFill="1" applyBorder="1" applyAlignment="1" applyProtection="1">
      <alignment horizontal="center" vertical="top"/>
      <protection/>
    </xf>
    <xf numFmtId="167" fontId="0" fillId="0" borderId="54" xfId="24" applyNumberFormat="1" applyFont="1" applyFill="1" applyBorder="1" applyAlignment="1" applyProtection="1">
      <alignment vertical="top"/>
      <protection/>
    </xf>
    <xf numFmtId="167" fontId="0" fillId="0" borderId="57" xfId="24" applyNumberFormat="1" applyFont="1" applyFill="1" applyBorder="1" applyAlignment="1" applyProtection="1">
      <alignment horizontal="left" vertical="top"/>
      <protection/>
    </xf>
    <xf numFmtId="167" fontId="0" fillId="0" borderId="36" xfId="0" applyNumberFormat="1" applyFont="1" applyFill="1" applyBorder="1" applyAlignment="1" applyProtection="1">
      <alignment vertical="top"/>
      <protection/>
    </xf>
    <xf numFmtId="167" fontId="0" fillId="0" borderId="67" xfId="0" applyNumberFormat="1" applyFont="1" applyFill="1" applyBorder="1" applyAlignment="1" applyProtection="1">
      <alignment horizontal="left" vertical="top"/>
      <protection/>
    </xf>
    <xf numFmtId="167" fontId="0" fillId="0" borderId="62" xfId="0" applyNumberFormat="1" applyFont="1" applyFill="1" applyBorder="1" applyAlignment="1" applyProtection="1">
      <alignment vertical="top"/>
      <protection/>
    </xf>
    <xf numFmtId="167" fontId="0" fillId="0" borderId="66" xfId="0" applyNumberFormat="1" applyFont="1" applyFill="1" applyBorder="1" applyAlignment="1" applyProtection="1">
      <alignment vertical="top"/>
      <protection/>
    </xf>
    <xf numFmtId="167" fontId="0" fillId="0" borderId="80" xfId="0" applyNumberFormat="1" applyFont="1" applyFill="1" applyBorder="1" applyAlignment="1" applyProtection="1">
      <alignment horizontal="center" vertical="top"/>
      <protection/>
    </xf>
    <xf numFmtId="167" fontId="0" fillId="0" borderId="80" xfId="24" applyNumberFormat="1" applyFont="1" applyFill="1" applyBorder="1" applyAlignment="1" applyProtection="1">
      <alignment horizontal="center" vertical="top"/>
      <protection/>
    </xf>
    <xf numFmtId="167" fontId="0" fillId="0" borderId="66" xfId="0" applyNumberFormat="1" applyFont="1" applyFill="1" applyBorder="1" applyAlignment="1" applyProtection="1">
      <alignment horizontal="right" vertical="top"/>
      <protection/>
    </xf>
    <xf numFmtId="167" fontId="0" fillId="0" borderId="66" xfId="24" applyNumberFormat="1" applyFont="1" applyFill="1" applyBorder="1" applyAlignment="1" applyProtection="1">
      <alignment vertical="top"/>
      <protection/>
    </xf>
    <xf numFmtId="167" fontId="0" fillId="0" borderId="78" xfId="24" applyNumberFormat="1" applyFont="1" applyFill="1" applyBorder="1" applyAlignment="1" applyProtection="1">
      <alignment horizontal="left" vertical="top"/>
      <protection/>
    </xf>
    <xf numFmtId="167" fontId="23" fillId="0" borderId="0" xfId="0" applyNumberFormat="1" applyFont="1" applyFill="1" applyBorder="1" applyAlignment="1" applyProtection="1">
      <alignment vertical="top"/>
      <protection/>
    </xf>
    <xf numFmtId="167" fontId="23" fillId="0" borderId="28" xfId="0" applyNumberFormat="1" applyFont="1" applyFill="1" applyBorder="1" applyAlignment="1" applyProtection="1">
      <alignment horizontal="left" vertical="top"/>
      <protection/>
    </xf>
    <xf numFmtId="167" fontId="23" fillId="0" borderId="8" xfId="0" applyNumberFormat="1" applyFont="1" applyFill="1" applyBorder="1" applyAlignment="1" applyProtection="1">
      <alignment vertical="top"/>
      <protection/>
    </xf>
    <xf numFmtId="167" fontId="23" fillId="0" borderId="0" xfId="0" applyNumberFormat="1" applyFont="1" applyFill="1" applyBorder="1" applyAlignment="1" applyProtection="1">
      <alignment horizontal="left" vertical="top"/>
      <protection/>
    </xf>
    <xf numFmtId="167" fontId="23" fillId="0" borderId="27" xfId="0" applyNumberFormat="1" applyFont="1" applyFill="1" applyBorder="1" applyAlignment="1" applyProtection="1">
      <alignment vertical="top"/>
      <protection/>
    </xf>
    <xf numFmtId="167" fontId="23" fillId="0" borderId="55" xfId="0" applyNumberFormat="1" applyFont="1" applyFill="1" applyBorder="1" applyAlignment="1" applyProtection="1">
      <alignment horizontal="center" vertical="top"/>
      <protection/>
    </xf>
    <xf numFmtId="167" fontId="23" fillId="0" borderId="55" xfId="24" applyNumberFormat="1" applyFont="1" applyFill="1" applyBorder="1" applyAlignment="1" applyProtection="1">
      <alignment horizontal="center" vertical="top"/>
      <protection/>
    </xf>
    <xf numFmtId="167" fontId="23" fillId="0" borderId="27" xfId="0" applyNumberFormat="1" applyFont="1" applyFill="1" applyBorder="1" applyAlignment="1" applyProtection="1">
      <alignment horizontal="right" vertical="top"/>
      <protection/>
    </xf>
    <xf numFmtId="167" fontId="0" fillId="0" borderId="8" xfId="24" applyNumberFormat="1" applyFont="1" applyFill="1" applyBorder="1" applyAlignment="1" applyProtection="1">
      <alignment vertical="top"/>
      <protection/>
    </xf>
    <xf numFmtId="167" fontId="0" fillId="0" borderId="10" xfId="24" applyNumberFormat="1" applyFont="1" applyFill="1" applyBorder="1" applyAlignment="1" applyProtection="1">
      <alignment horizontal="left" vertical="top"/>
      <protection/>
    </xf>
    <xf numFmtId="167" fontId="0" fillId="0" borderId="34" xfId="0" applyNumberFormat="1" applyFont="1" applyFill="1" applyBorder="1" applyAlignment="1" applyProtection="1">
      <alignment vertical="top"/>
      <protection/>
    </xf>
    <xf numFmtId="167" fontId="0" fillId="0" borderId="51" xfId="24" applyNumberFormat="1" applyFont="1" applyFill="1" applyBorder="1" applyAlignment="1" applyProtection="1">
      <alignment horizontal="center" vertical="top"/>
      <protection/>
    </xf>
    <xf numFmtId="167" fontId="0" fillId="0" borderId="15" xfId="24" applyNumberFormat="1" applyFont="1" applyFill="1" applyBorder="1" applyAlignment="1" applyProtection="1">
      <alignment vertical="top"/>
      <protection/>
    </xf>
    <xf numFmtId="167" fontId="23" fillId="0" borderId="27" xfId="24" applyNumberFormat="1" applyFont="1" applyFill="1" applyBorder="1" applyAlignment="1" applyProtection="1">
      <alignment vertical="top"/>
      <protection/>
    </xf>
    <xf numFmtId="167" fontId="23" fillId="0" borderId="29" xfId="24" applyNumberFormat="1" applyFont="1" applyFill="1" applyBorder="1" applyAlignment="1" applyProtection="1">
      <alignment horizontal="left" vertical="top"/>
      <protection/>
    </xf>
    <xf numFmtId="164" fontId="25" fillId="0" borderId="21" xfId="0" applyNumberFormat="1" applyFont="1" applyFill="1" applyBorder="1" applyAlignment="1" applyProtection="1">
      <alignment vertical="top"/>
      <protection/>
    </xf>
    <xf numFmtId="166" fontId="25" fillId="0" borderId="22" xfId="0" applyNumberFormat="1" applyFont="1" applyFill="1" applyBorder="1" applyAlignment="1" applyProtection="1">
      <alignment horizontal="center" vertical="top"/>
      <protection/>
    </xf>
    <xf numFmtId="164" fontId="23" fillId="0" borderId="7" xfId="0" applyNumberFormat="1" applyFont="1" applyFill="1" applyBorder="1" applyAlignment="1" applyProtection="1">
      <alignment vertical="top"/>
      <protection/>
    </xf>
    <xf numFmtId="167" fontId="23" fillId="0" borderId="47" xfId="0" applyNumberFormat="1" applyFont="1" applyFill="1" applyBorder="1" applyAlignment="1" applyProtection="1">
      <alignment vertical="top"/>
      <protection/>
    </xf>
    <xf numFmtId="167" fontId="23" fillId="0" borderId="9" xfId="0" applyNumberFormat="1" applyFont="1" applyFill="1" applyBorder="1" applyAlignment="1" applyProtection="1">
      <alignment horizontal="left" vertical="top"/>
      <protection/>
    </xf>
    <xf numFmtId="167" fontId="23" fillId="0" borderId="42" xfId="0" applyNumberFormat="1" applyFont="1" applyFill="1" applyBorder="1" applyAlignment="1" applyProtection="1">
      <alignment horizontal="center" vertical="top"/>
      <protection/>
    </xf>
    <xf numFmtId="167" fontId="23" fillId="0" borderId="27" xfId="0" applyNumberFormat="1" applyFont="1" applyFill="1" applyBorder="1" applyAlignment="1" applyProtection="1">
      <alignment horizontal="center" vertical="top"/>
      <protection/>
    </xf>
    <xf numFmtId="167" fontId="23" fillId="0" borderId="0" xfId="0" applyNumberFormat="1" applyFont="1" applyFill="1" applyBorder="1" applyAlignment="1" applyProtection="1">
      <alignment horizontal="center" vertical="top"/>
      <protection/>
    </xf>
    <xf numFmtId="164" fontId="25" fillId="0" borderId="11" xfId="0" applyNumberFormat="1" applyFont="1" applyFill="1" applyBorder="1" applyAlignment="1" applyProtection="1">
      <alignment vertical="top"/>
      <protection/>
    </xf>
    <xf numFmtId="166" fontId="25" fillId="0" borderId="12" xfId="0" applyNumberFormat="1" applyFont="1" applyFill="1" applyBorder="1" applyAlignment="1" applyProtection="1">
      <alignment horizontal="center" vertical="top"/>
      <protection/>
    </xf>
    <xf numFmtId="167" fontId="23" fillId="0" borderId="85" xfId="0" applyNumberFormat="1" applyFont="1" applyFill="1" applyBorder="1" applyAlignment="1" applyProtection="1">
      <alignment horizontal="center" vertical="top"/>
      <protection/>
    </xf>
    <xf numFmtId="167" fontId="23" fillId="0" borderId="86" xfId="0" applyNumberFormat="1" applyFont="1" applyFill="1" applyBorder="1" applyAlignment="1" applyProtection="1">
      <alignment horizontal="center" vertical="top"/>
      <protection/>
    </xf>
    <xf numFmtId="167" fontId="23" fillId="0" borderId="42" xfId="24" applyNumberFormat="1" applyFont="1" applyFill="1" applyBorder="1" applyAlignment="1" applyProtection="1">
      <alignment horizontal="center" vertical="top"/>
      <protection/>
    </xf>
    <xf numFmtId="167" fontId="23" fillId="0" borderId="68" xfId="0" applyNumberFormat="1" applyFont="1" applyFill="1" applyBorder="1" applyAlignment="1" applyProtection="1">
      <alignment horizontal="right" vertical="top"/>
      <protection/>
    </xf>
    <xf numFmtId="167" fontId="23" fillId="0" borderId="86" xfId="24" applyNumberFormat="1" applyFont="1" applyFill="1" applyBorder="1" applyAlignment="1" applyProtection="1">
      <alignment vertical="top"/>
      <protection/>
    </xf>
    <xf numFmtId="167" fontId="23" fillId="0" borderId="72" xfId="24" applyNumberFormat="1" applyFont="1" applyFill="1" applyBorder="1" applyAlignment="1" applyProtection="1">
      <alignment horizontal="left" vertical="top"/>
      <protection/>
    </xf>
    <xf numFmtId="165" fontId="25" fillId="0" borderId="24" xfId="0" applyNumberFormat="1" applyFont="1" applyFill="1" applyBorder="1" applyAlignment="1" applyProtection="1">
      <alignment horizontal="center" vertical="top"/>
      <protection/>
    </xf>
    <xf numFmtId="165" fontId="25" fillId="0" borderId="25" xfId="0" applyNumberFormat="1" applyFont="1" applyFill="1" applyBorder="1" applyAlignment="1" applyProtection="1">
      <alignment horizontal="center" vertical="top"/>
      <protection/>
    </xf>
    <xf numFmtId="164" fontId="25" fillId="0" borderId="26" xfId="0" applyNumberFormat="1" applyFont="1" applyFill="1" applyBorder="1" applyAlignment="1" applyProtection="1">
      <alignment vertical="top"/>
      <protection/>
    </xf>
    <xf numFmtId="164" fontId="25" fillId="0" borderId="24" xfId="0" applyNumberFormat="1" applyFont="1" applyFill="1" applyBorder="1" applyAlignment="1" applyProtection="1">
      <alignment vertical="top"/>
      <protection/>
    </xf>
    <xf numFmtId="166" fontId="25" fillId="0" borderId="25" xfId="0" applyNumberFormat="1" applyFont="1" applyFill="1" applyBorder="1" applyAlignment="1" applyProtection="1">
      <alignment horizontal="center" vertical="top"/>
      <protection/>
    </xf>
    <xf numFmtId="167" fontId="0" fillId="0" borderId="47" xfId="0" applyNumberFormat="1" applyFont="1" applyFill="1" applyBorder="1" applyAlignment="1" applyProtection="1">
      <alignment vertical="top"/>
      <protection/>
    </xf>
    <xf numFmtId="167" fontId="0" fillId="0" borderId="27" xfId="0" applyNumberFormat="1" applyFont="1" applyFill="1" applyBorder="1" applyAlignment="1" applyProtection="1">
      <alignment vertical="top"/>
      <protection/>
    </xf>
    <xf numFmtId="167" fontId="0" fillId="0" borderId="55" xfId="0" applyNumberFormat="1" applyFont="1" applyFill="1" applyBorder="1" applyAlignment="1" applyProtection="1">
      <alignment horizontal="center" vertical="top"/>
      <protection/>
    </xf>
    <xf numFmtId="167" fontId="0" fillId="0" borderId="27" xfId="0" applyNumberFormat="1" applyFont="1" applyFill="1" applyBorder="1" applyAlignment="1" applyProtection="1">
      <alignment horizontal="center" vertical="top"/>
      <protection/>
    </xf>
    <xf numFmtId="167" fontId="0" fillId="0" borderId="28" xfId="0" applyNumberFormat="1" applyFont="1" applyFill="1" applyBorder="1" applyAlignment="1" applyProtection="1">
      <alignment horizontal="center" vertical="top"/>
      <protection/>
    </xf>
    <xf numFmtId="167" fontId="0" fillId="0" borderId="55" xfId="24" applyNumberFormat="1" applyFont="1" applyFill="1" applyBorder="1" applyAlignment="1" applyProtection="1">
      <alignment horizontal="center" vertical="top"/>
      <protection/>
    </xf>
    <xf numFmtId="167" fontId="23" fillId="0" borderId="91" xfId="0" applyNumberFormat="1" applyFont="1" applyFill="1" applyBorder="1" applyAlignment="1" applyProtection="1">
      <alignment horizontal="left" vertical="top"/>
      <protection/>
    </xf>
    <xf numFmtId="167" fontId="23" fillId="0" borderId="50" xfId="0" applyNumberFormat="1" applyFont="1" applyFill="1" applyBorder="1" applyAlignment="1" applyProtection="1">
      <alignment vertical="top"/>
      <protection/>
    </xf>
    <xf numFmtId="167" fontId="23" fillId="0" borderId="43" xfId="0" applyNumberFormat="1" applyFont="1" applyFill="1" applyBorder="1" applyAlignment="1" applyProtection="1">
      <alignment horizontal="left" vertical="top"/>
      <protection/>
    </xf>
    <xf numFmtId="167" fontId="23" fillId="0" borderId="52" xfId="0" applyNumberFormat="1" applyFont="1" applyFill="1" applyBorder="1" applyAlignment="1" applyProtection="1">
      <alignment horizontal="center" vertical="top"/>
      <protection/>
    </xf>
    <xf numFmtId="167" fontId="23" fillId="0" borderId="50" xfId="0" applyNumberFormat="1" applyFont="1" applyFill="1" applyBorder="1" applyAlignment="1" applyProtection="1">
      <alignment horizontal="center" vertical="top"/>
      <protection/>
    </xf>
    <xf numFmtId="167" fontId="23" fillId="0" borderId="43" xfId="0" applyNumberFormat="1" applyFont="1" applyFill="1" applyBorder="1" applyAlignment="1" applyProtection="1">
      <alignment horizontal="right" vertical="top"/>
      <protection/>
    </xf>
    <xf numFmtId="167" fontId="23" fillId="0" borderId="50" xfId="24" applyNumberFormat="1" applyFont="1" applyFill="1" applyBorder="1" applyAlignment="1" applyProtection="1">
      <alignment vertical="top"/>
      <protection/>
    </xf>
    <xf numFmtId="167" fontId="23" fillId="0" borderId="8" xfId="0" applyNumberFormat="1" applyFont="1" applyFill="1" applyBorder="1" applyAlignment="1" applyProtection="1">
      <alignment horizontal="center" vertical="top"/>
      <protection/>
    </xf>
    <xf numFmtId="167" fontId="23" fillId="0" borderId="7" xfId="0" applyNumberFormat="1" applyFont="1" applyFill="1" applyBorder="1" applyAlignment="1" applyProtection="1">
      <alignment horizontal="center" vertical="top"/>
      <protection/>
    </xf>
    <xf numFmtId="167" fontId="23" fillId="0" borderId="28" xfId="0" applyNumberFormat="1" applyFont="1" applyFill="1" applyBorder="1" applyAlignment="1" applyProtection="1">
      <alignment horizontal="center" vertical="top"/>
      <protection/>
    </xf>
    <xf numFmtId="167" fontId="23" fillId="0" borderId="28" xfId="23" applyNumberFormat="1" applyFont="1" applyFill="1" applyBorder="1" applyAlignment="1" applyProtection="1">
      <alignment horizontal="left" vertical="top"/>
      <protection/>
    </xf>
    <xf numFmtId="167" fontId="23" fillId="0" borderId="27" xfId="23" applyNumberFormat="1" applyFont="1" applyFill="1" applyBorder="1" applyAlignment="1" applyProtection="1">
      <alignment vertical="top"/>
      <protection/>
    </xf>
    <xf numFmtId="167" fontId="23" fillId="0" borderId="0" xfId="23" applyNumberFormat="1" applyFont="1" applyFill="1" applyBorder="1" applyAlignment="1" applyProtection="1">
      <alignment horizontal="left" vertical="top"/>
      <protection/>
    </xf>
    <xf numFmtId="167" fontId="23" fillId="0" borderId="55" xfId="23" applyNumberFormat="1" applyFont="1" applyFill="1" applyBorder="1" applyAlignment="1" applyProtection="1">
      <alignment horizontal="center" vertical="top"/>
      <protection/>
    </xf>
    <xf numFmtId="167" fontId="23" fillId="0" borderId="27" xfId="23" applyNumberFormat="1" applyFont="1" applyFill="1" applyBorder="1" applyAlignment="1" applyProtection="1">
      <alignment horizontal="right" vertical="top"/>
      <protection/>
    </xf>
    <xf numFmtId="167" fontId="23" fillId="0" borderId="27" xfId="23" applyNumberFormat="1" applyFont="1" applyFill="1" applyBorder="1" applyAlignment="1" applyProtection="1">
      <alignment horizontal="center" vertical="top"/>
      <protection/>
    </xf>
    <xf numFmtId="167" fontId="23" fillId="0" borderId="27" xfId="24" applyNumberFormat="1" applyFont="1" applyFill="1" applyBorder="1" applyAlignment="1" applyProtection="1">
      <alignment horizontal="center" vertical="top"/>
      <protection/>
    </xf>
    <xf numFmtId="164" fontId="25" fillId="0" borderId="20" xfId="0" applyNumberFormat="1" applyFont="1" applyFill="1" applyBorder="1" applyAlignment="1" applyProtection="1">
      <alignment horizontal="left" vertical="top"/>
      <protection/>
    </xf>
    <xf numFmtId="164" fontId="25" fillId="0" borderId="18" xfId="0" applyNumberFormat="1" applyFont="1" applyFill="1" applyBorder="1" applyAlignment="1" applyProtection="1">
      <alignment horizontal="left" vertical="top"/>
      <protection/>
    </xf>
    <xf numFmtId="167" fontId="0" fillId="0" borderId="61" xfId="0" applyNumberFormat="1" applyFont="1" applyFill="1" applyBorder="1" applyAlignment="1" applyProtection="1">
      <alignment horizontal="left" vertical="top"/>
      <protection/>
    </xf>
    <xf numFmtId="167" fontId="0" fillId="0" borderId="58" xfId="0" applyNumberFormat="1" applyFont="1" applyFill="1" applyBorder="1" applyAlignment="1" applyProtection="1">
      <alignment horizontal="center" vertical="top"/>
      <protection/>
    </xf>
    <xf numFmtId="167" fontId="0" fillId="0" borderId="62" xfId="0" applyNumberFormat="1" applyFont="1" applyFill="1" applyBorder="1" applyAlignment="1" applyProtection="1">
      <alignment horizontal="right" vertical="top"/>
      <protection/>
    </xf>
    <xf numFmtId="164" fontId="0" fillId="0" borderId="61" xfId="0" applyNumberFormat="1" applyFont="1" applyFill="1" applyBorder="1" applyAlignment="1" applyProtection="1">
      <alignment horizontal="left" vertical="top"/>
      <protection/>
    </xf>
    <xf numFmtId="167" fontId="0" fillId="0" borderId="58" xfId="24" applyNumberFormat="1" applyFont="1" applyFill="1" applyBorder="1" applyAlignment="1" applyProtection="1">
      <alignment horizontal="center" vertical="top"/>
      <protection/>
    </xf>
    <xf numFmtId="167" fontId="0" fillId="0" borderId="62" xfId="24" applyNumberFormat="1" applyFont="1" applyFill="1" applyBorder="1" applyAlignment="1" applyProtection="1">
      <alignment vertical="top"/>
      <protection/>
    </xf>
    <xf numFmtId="167" fontId="0" fillId="0" borderId="63" xfId="24" applyNumberFormat="1" applyFont="1" applyFill="1" applyBorder="1" applyAlignment="1" applyProtection="1">
      <alignment horizontal="left" vertical="top"/>
      <protection/>
    </xf>
    <xf numFmtId="167" fontId="23" fillId="0" borderId="7" xfId="0" applyNumberFormat="1" applyFont="1" applyFill="1" applyBorder="1" applyAlignment="1" applyProtection="1">
      <alignment horizontal="left" vertical="top"/>
      <protection/>
    </xf>
    <xf numFmtId="167" fontId="23" fillId="0" borderId="10" xfId="24" applyNumberFormat="1" applyFont="1" applyFill="1" applyBorder="1" applyAlignment="1" applyProtection="1">
      <alignment horizontal="left" vertical="top"/>
      <protection/>
    </xf>
    <xf numFmtId="167" fontId="0" fillId="0" borderId="54" xfId="0" applyNumberFormat="1" applyFont="1" applyFill="1" applyBorder="1" applyAlignment="1" applyProtection="1">
      <alignment horizontal="center" vertical="top"/>
      <protection/>
    </xf>
    <xf numFmtId="167" fontId="0" fillId="0" borderId="71" xfId="0" applyNumberFormat="1" applyFont="1" applyFill="1" applyBorder="1" applyAlignment="1" applyProtection="1">
      <alignment vertical="top"/>
      <protection/>
    </xf>
    <xf numFmtId="167" fontId="0" fillId="0" borderId="82" xfId="0" applyNumberFormat="1" applyFont="1" applyFill="1" applyBorder="1" applyAlignment="1" applyProtection="1">
      <alignment horizontal="left" vertical="top"/>
      <protection/>
    </xf>
    <xf numFmtId="167" fontId="0" fillId="0" borderId="86" xfId="0" applyNumberFormat="1" applyFont="1" applyFill="1" applyBorder="1" applyAlignment="1" applyProtection="1">
      <alignment vertical="top"/>
      <protection/>
    </xf>
    <xf numFmtId="167" fontId="0" fillId="0" borderId="68" xfId="0" applyNumberFormat="1" applyFont="1" applyFill="1" applyBorder="1" applyAlignment="1" applyProtection="1">
      <alignment horizontal="left" vertical="top"/>
      <protection/>
    </xf>
    <xf numFmtId="167" fontId="0" fillId="0" borderId="86" xfId="0" applyNumberFormat="1" applyFont="1" applyFill="1" applyBorder="1" applyAlignment="1" applyProtection="1">
      <alignment horizontal="center" vertical="top"/>
      <protection/>
    </xf>
    <xf numFmtId="167" fontId="0" fillId="0" borderId="86" xfId="0" applyNumberFormat="1" applyFont="1" applyFill="1" applyBorder="1" applyAlignment="1" applyProtection="1">
      <alignment horizontal="right" vertical="top"/>
      <protection/>
    </xf>
    <xf numFmtId="167" fontId="0" fillId="0" borderId="85" xfId="0" applyNumberFormat="1" applyFont="1" applyFill="1" applyBorder="1" applyAlignment="1" applyProtection="1">
      <alignment horizontal="center" vertical="top"/>
      <protection/>
    </xf>
    <xf numFmtId="167" fontId="0" fillId="0" borderId="86" xfId="24" applyNumberFormat="1" applyFont="1" applyFill="1" applyBorder="1" applyAlignment="1" applyProtection="1">
      <alignment horizontal="center" vertical="top"/>
      <protection/>
    </xf>
    <xf numFmtId="167" fontId="0" fillId="0" borderId="86" xfId="24" applyNumberFormat="1" applyFont="1" applyFill="1" applyBorder="1" applyAlignment="1" applyProtection="1">
      <alignment vertical="top"/>
      <protection/>
    </xf>
    <xf numFmtId="167" fontId="0" fillId="0" borderId="72" xfId="24" applyNumberFormat="1" applyFont="1" applyFill="1" applyBorder="1" applyAlignment="1" applyProtection="1">
      <alignment horizontal="left" vertical="top"/>
      <protection/>
    </xf>
    <xf numFmtId="167" fontId="25" fillId="0" borderId="1" xfId="0" applyNumberFormat="1" applyFont="1" applyFill="1" applyBorder="1" applyAlignment="1" applyProtection="1">
      <alignment horizontal="center" vertical="top"/>
      <protection/>
    </xf>
    <xf numFmtId="167" fontId="23" fillId="0" borderId="7" xfId="0" applyNumberFormat="1" applyFont="1" applyFill="1" applyBorder="1" applyAlignment="1" applyProtection="1">
      <alignment vertical="top"/>
      <protection/>
    </xf>
    <xf numFmtId="167" fontId="23" fillId="0" borderId="7" xfId="24" applyNumberFormat="1" applyFont="1" applyFill="1" applyBorder="1" applyAlignment="1" applyProtection="1">
      <alignment vertical="top"/>
      <protection/>
    </xf>
    <xf numFmtId="167" fontId="0" fillId="0" borderId="70" xfId="0" applyNumberFormat="1" applyFont="1" applyFill="1" applyBorder="1" applyAlignment="1" applyProtection="1">
      <alignment vertical="top"/>
      <protection/>
    </xf>
    <xf numFmtId="167" fontId="0" fillId="0" borderId="70" xfId="0" applyNumberFormat="1" applyFont="1" applyFill="1" applyBorder="1" applyAlignment="1" applyProtection="1">
      <alignment horizontal="left" vertical="top"/>
      <protection/>
    </xf>
    <xf numFmtId="164" fontId="0" fillId="0" borderId="70" xfId="0" applyNumberFormat="1" applyFont="1" applyFill="1" applyBorder="1" applyAlignment="1" applyProtection="1">
      <alignment vertical="top"/>
      <protection/>
    </xf>
    <xf numFmtId="164" fontId="0" fillId="0" borderId="70" xfId="0" applyNumberFormat="1" applyFont="1" applyFill="1" applyBorder="1" applyAlignment="1" applyProtection="1">
      <alignment horizontal="left" vertical="top"/>
      <protection/>
    </xf>
    <xf numFmtId="164" fontId="0" fillId="0" borderId="70" xfId="0" applyNumberFormat="1" applyFont="1" applyFill="1" applyBorder="1" applyAlignment="1" applyProtection="1">
      <alignment horizontal="center" vertical="top"/>
      <protection/>
    </xf>
    <xf numFmtId="164" fontId="0" fillId="0" borderId="92" xfId="0" applyNumberFormat="1" applyFont="1" applyFill="1" applyBorder="1" applyAlignment="1" applyProtection="1">
      <alignment horizontal="center" vertical="top"/>
      <protection/>
    </xf>
    <xf numFmtId="164" fontId="0" fillId="0" borderId="84" xfId="0" applyNumberFormat="1" applyFont="1" applyFill="1" applyBorder="1" applyAlignment="1" applyProtection="1">
      <alignment horizontal="center" vertical="top"/>
      <protection/>
    </xf>
    <xf numFmtId="167" fontId="0" fillId="0" borderId="84" xfId="0" applyNumberFormat="1" applyFont="1" applyFill="1" applyBorder="1" applyAlignment="1" applyProtection="1">
      <alignment horizontal="center" vertical="top"/>
      <protection/>
    </xf>
    <xf numFmtId="164" fontId="0" fillId="0" borderId="84" xfId="0" applyNumberFormat="1" applyFont="1" applyFill="1" applyBorder="1" applyAlignment="1" applyProtection="1">
      <alignment horizontal="right" vertical="top"/>
      <protection/>
    </xf>
    <xf numFmtId="164" fontId="0" fillId="0" borderId="84" xfId="0" applyNumberFormat="1" applyFont="1" applyFill="1" applyBorder="1" applyAlignment="1" applyProtection="1">
      <alignment horizontal="left" vertical="top"/>
      <protection/>
    </xf>
    <xf numFmtId="167" fontId="0" fillId="0" borderId="84" xfId="0" applyNumberFormat="1" applyFont="1" applyFill="1" applyBorder="1" applyAlignment="1" applyProtection="1">
      <alignment vertical="top"/>
      <protection/>
    </xf>
    <xf numFmtId="167" fontId="0" fillId="0" borderId="84" xfId="0" applyNumberFormat="1" applyFont="1" applyFill="1" applyBorder="1" applyAlignment="1" applyProtection="1">
      <alignment horizontal="left" vertical="top"/>
      <protection/>
    </xf>
    <xf numFmtId="167" fontId="0" fillId="0" borderId="34" xfId="24" applyNumberFormat="1" applyFont="1" applyFill="1" applyBorder="1" applyAlignment="1" applyProtection="1">
      <alignment vertical="top"/>
      <protection/>
    </xf>
    <xf numFmtId="167" fontId="0" fillId="0" borderId="74" xfId="0" applyNumberFormat="1" applyFont="1" applyFill="1" applyBorder="1" applyAlignment="1" applyProtection="1">
      <alignment vertical="top"/>
      <protection/>
    </xf>
    <xf numFmtId="167" fontId="0" fillId="0" borderId="74" xfId="0" applyNumberFormat="1" applyFont="1" applyFill="1" applyBorder="1" applyAlignment="1" applyProtection="1">
      <alignment horizontal="center" vertical="top"/>
      <protection/>
    </xf>
    <xf numFmtId="167" fontId="0" fillId="0" borderId="35" xfId="24" applyNumberFormat="1" applyFont="1" applyFill="1" applyBorder="1" applyAlignment="1" applyProtection="1">
      <alignment vertical="top"/>
      <protection/>
    </xf>
    <xf numFmtId="167" fontId="0" fillId="0" borderId="17" xfId="24" applyNumberFormat="1" applyFont="1" applyFill="1" applyBorder="1" applyAlignment="1" applyProtection="1">
      <alignment horizontal="left" vertical="top"/>
      <protection/>
    </xf>
    <xf numFmtId="167" fontId="0" fillId="0" borderId="31" xfId="24" applyNumberFormat="1" applyFont="1" applyFill="1" applyBorder="1" applyAlignment="1" applyProtection="1">
      <alignment vertical="top"/>
      <protection/>
    </xf>
    <xf numFmtId="164" fontId="25" fillId="0" borderId="38" xfId="0" applyNumberFormat="1" applyFont="1" applyFill="1" applyBorder="1" applyAlignment="1" applyProtection="1">
      <alignment vertical="top"/>
      <protection/>
    </xf>
    <xf numFmtId="167" fontId="0" fillId="0" borderId="41" xfId="0" applyNumberFormat="1" applyFont="1" applyFill="1" applyBorder="1" applyAlignment="1" applyProtection="1">
      <alignment horizontal="right" vertical="top"/>
      <protection/>
    </xf>
    <xf numFmtId="167" fontId="0" fillId="0" borderId="78" xfId="0" applyNumberFormat="1" applyFont="1" applyFill="1" applyBorder="1" applyAlignment="1" applyProtection="1">
      <alignment horizontal="left" vertical="top"/>
      <protection/>
    </xf>
    <xf numFmtId="167" fontId="0" fillId="0" borderId="36" xfId="24" applyNumberFormat="1" applyFont="1" applyFill="1" applyBorder="1" applyAlignment="1" applyProtection="1">
      <alignment vertical="top"/>
      <protection/>
    </xf>
    <xf numFmtId="167" fontId="25" fillId="0" borderId="33" xfId="0" applyNumberFormat="1" applyFont="1" applyFill="1" applyBorder="1" applyAlignment="1" applyProtection="1">
      <alignment horizontal="center" vertical="top"/>
      <protection/>
    </xf>
    <xf numFmtId="167" fontId="23" fillId="0" borderId="74" xfId="0" applyNumberFormat="1" applyFont="1" applyFill="1" applyBorder="1" applyAlignment="1" applyProtection="1">
      <alignment vertical="top"/>
      <protection/>
    </xf>
    <xf numFmtId="167" fontId="23" fillId="0" borderId="10" xfId="0" applyNumberFormat="1" applyFont="1" applyFill="1" applyBorder="1" applyAlignment="1" applyProtection="1">
      <alignment horizontal="left" vertical="top"/>
      <protection/>
    </xf>
    <xf numFmtId="167" fontId="23" fillId="0" borderId="74" xfId="0" applyNumberFormat="1" applyFont="1" applyFill="1" applyBorder="1" applyAlignment="1" applyProtection="1">
      <alignment horizontal="center" vertical="top"/>
      <protection/>
    </xf>
    <xf numFmtId="167" fontId="23" fillId="0" borderId="4" xfId="24" applyNumberFormat="1" applyFont="1" applyFill="1" applyBorder="1" applyAlignment="1" applyProtection="1">
      <alignment vertical="top"/>
      <protection/>
    </xf>
    <xf numFmtId="167" fontId="5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10" fillId="0" borderId="40" xfId="0" applyNumberFormat="1" applyFont="1" applyFill="1" applyBorder="1" applyAlignment="1" applyProtection="1">
      <alignment horizontal="center" vertical="center" wrapText="1"/>
      <protection/>
    </xf>
    <xf numFmtId="164" fontId="10" fillId="0" borderId="47" xfId="0" applyNumberFormat="1" applyFont="1" applyFill="1" applyBorder="1" applyAlignment="1" applyProtection="1">
      <alignment horizontal="center" vertical="center" wrapText="1"/>
      <protection/>
    </xf>
    <xf numFmtId="167" fontId="11" fillId="0" borderId="4" xfId="0" applyNumberFormat="1" applyFont="1" applyFill="1" applyBorder="1" applyAlignment="1" applyProtection="1">
      <alignment horizontal="right" vertical="top"/>
      <protection/>
    </xf>
    <xf numFmtId="167" fontId="11" fillId="0" borderId="9" xfId="0" applyNumberFormat="1" applyFont="1" applyFill="1" applyBorder="1" applyAlignment="1" applyProtection="1">
      <alignment horizontal="left" vertical="top"/>
      <protection/>
    </xf>
    <xf numFmtId="167" fontId="11" fillId="0" borderId="8" xfId="0" applyNumberFormat="1" applyFont="1" applyFill="1" applyBorder="1" applyAlignment="1">
      <alignment vertical="top"/>
    </xf>
    <xf numFmtId="164" fontId="27" fillId="0" borderId="8" xfId="0" applyNumberFormat="1" applyFont="1" applyFill="1" applyBorder="1" applyAlignment="1" applyProtection="1">
      <alignment vertical="top"/>
      <protection/>
    </xf>
    <xf numFmtId="164" fontId="27" fillId="0" borderId="9" xfId="0" applyNumberFormat="1" applyFont="1" applyFill="1" applyBorder="1" applyAlignment="1" applyProtection="1">
      <alignment vertical="top"/>
      <protection/>
    </xf>
    <xf numFmtId="167" fontId="11" fillId="0" borderId="8" xfId="0" applyNumberFormat="1" applyFont="1" applyFill="1" applyBorder="1" applyAlignment="1" applyProtection="1">
      <alignment horizontal="right" vertical="top"/>
      <protection/>
    </xf>
    <xf numFmtId="167" fontId="11" fillId="0" borderId="8" xfId="0" applyNumberFormat="1" applyFont="1" applyFill="1" applyBorder="1" applyAlignment="1" applyProtection="1">
      <alignment horizontal="center" vertical="top"/>
      <protection/>
    </xf>
    <xf numFmtId="167" fontId="11" fillId="0" borderId="42" xfId="0" applyNumberFormat="1" applyFont="1" applyFill="1" applyBorder="1" applyAlignment="1" applyProtection="1">
      <alignment horizontal="center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167" fontId="8" fillId="0" borderId="14" xfId="0" applyNumberFormat="1" applyFont="1" applyFill="1" applyBorder="1" applyAlignment="1" applyProtection="1">
      <alignment horizontal="center" vertical="top"/>
      <protection/>
    </xf>
    <xf numFmtId="167" fontId="8" fillId="0" borderId="35" xfId="0" applyNumberFormat="1" applyFont="1" applyFill="1" applyBorder="1" applyAlignment="1" applyProtection="1">
      <alignment horizontal="right" vertical="top"/>
      <protection/>
    </xf>
    <xf numFmtId="167" fontId="8" fillId="0" borderId="16" xfId="0" applyNumberFormat="1" applyFont="1" applyFill="1" applyBorder="1" applyAlignment="1" applyProtection="1">
      <alignment horizontal="left" vertical="top"/>
      <protection/>
    </xf>
    <xf numFmtId="167" fontId="8" fillId="0" borderId="15" xfId="0" applyNumberFormat="1" applyFont="1" applyFill="1" applyBorder="1" applyAlignment="1">
      <alignment vertical="top"/>
    </xf>
    <xf numFmtId="164" fontId="28" fillId="0" borderId="15" xfId="0" applyNumberFormat="1" applyFont="1" applyFill="1" applyBorder="1" applyAlignment="1" applyProtection="1">
      <alignment vertical="top"/>
      <protection/>
    </xf>
    <xf numFmtId="164" fontId="28" fillId="0" borderId="16" xfId="0" applyNumberFormat="1" applyFont="1" applyFill="1" applyBorder="1" applyAlignment="1" applyProtection="1">
      <alignment vertical="top"/>
      <protection/>
    </xf>
    <xf numFmtId="167" fontId="8" fillId="0" borderId="15" xfId="0" applyNumberFormat="1" applyFont="1" applyFill="1" applyBorder="1" applyAlignment="1" applyProtection="1">
      <alignment horizontal="right" vertical="top"/>
      <protection/>
    </xf>
    <xf numFmtId="167" fontId="8" fillId="0" borderId="15" xfId="0" applyNumberFormat="1" applyFont="1" applyFill="1" applyBorder="1" applyAlignment="1" applyProtection="1">
      <alignment horizontal="center" vertical="top"/>
      <protection/>
    </xf>
    <xf numFmtId="164" fontId="8" fillId="0" borderId="17" xfId="0" applyNumberFormat="1" applyFont="1" applyFill="1" applyBorder="1" applyAlignment="1" applyProtection="1">
      <alignment vertical="top"/>
      <protection/>
    </xf>
    <xf numFmtId="167" fontId="8" fillId="0" borderId="32" xfId="0" applyNumberFormat="1" applyFont="1" applyFill="1" applyBorder="1" applyAlignment="1" applyProtection="1">
      <alignment horizontal="left" vertical="top"/>
      <protection/>
    </xf>
    <xf numFmtId="167" fontId="8" fillId="0" borderId="54" xfId="0" applyNumberFormat="1" applyFont="1" applyFill="1" applyBorder="1" applyAlignment="1" applyProtection="1">
      <alignment horizontal="right" vertical="top"/>
      <protection/>
    </xf>
    <xf numFmtId="167" fontId="8" fillId="0" borderId="54" xfId="0" applyNumberFormat="1" applyFont="1" applyFill="1" applyBorder="1" applyAlignment="1" applyProtection="1">
      <alignment horizontal="center" vertical="top"/>
      <protection/>
    </xf>
    <xf numFmtId="164" fontId="8" fillId="0" borderId="57" xfId="0" applyNumberFormat="1" applyFont="1" applyFill="1" applyBorder="1" applyAlignment="1" applyProtection="1">
      <alignment vertical="top"/>
      <protection/>
    </xf>
    <xf numFmtId="165" fontId="29" fillId="0" borderId="19" xfId="0" applyNumberFormat="1" applyFont="1" applyFill="1" applyBorder="1" applyAlignment="1" applyProtection="1">
      <alignment horizontal="center" vertical="top"/>
      <protection/>
    </xf>
    <xf numFmtId="164" fontId="30" fillId="0" borderId="0" xfId="0" applyNumberFormat="1" applyFont="1" applyFill="1" applyBorder="1" applyAlignment="1" applyProtection="1">
      <alignment vertical="top"/>
      <protection/>
    </xf>
    <xf numFmtId="167" fontId="8" fillId="0" borderId="54" xfId="0" applyNumberFormat="1" applyFont="1" applyFill="1" applyBorder="1" applyAlignment="1">
      <alignment vertical="top"/>
    </xf>
    <xf numFmtId="167" fontId="8" fillId="0" borderId="54" xfId="0" applyNumberFormat="1" applyFont="1" applyFill="1" applyBorder="1" applyAlignment="1" applyProtection="1">
      <alignment vertical="top"/>
      <protection/>
    </xf>
    <xf numFmtId="164" fontId="8" fillId="0" borderId="15" xfId="0" applyNumberFormat="1" applyFont="1" applyFill="1" applyBorder="1" applyAlignment="1" applyProtection="1">
      <alignment vertical="top"/>
      <protection/>
    </xf>
    <xf numFmtId="164" fontId="8" fillId="0" borderId="16" xfId="0" applyNumberFormat="1" applyFont="1" applyFill="1" applyBorder="1" applyAlignment="1" applyProtection="1">
      <alignment horizontal="left" vertical="top"/>
      <protection/>
    </xf>
    <xf numFmtId="164" fontId="8" fillId="0" borderId="15" xfId="0" applyNumberFormat="1" applyFont="1" applyFill="1" applyBorder="1" applyAlignment="1" applyProtection="1">
      <alignment horizontal="right" vertical="top"/>
      <protection/>
    </xf>
    <xf numFmtId="167" fontId="11" fillId="0" borderId="7" xfId="0" applyNumberFormat="1" applyFont="1" applyFill="1" applyBorder="1" applyAlignment="1" applyProtection="1">
      <alignment horizontal="center" vertical="top"/>
      <protection/>
    </xf>
    <xf numFmtId="167" fontId="11" fillId="0" borderId="8" xfId="0" applyNumberFormat="1" applyFont="1" applyFill="1" applyBorder="1" applyAlignment="1" applyProtection="1">
      <alignment vertical="top"/>
      <protection/>
    </xf>
    <xf numFmtId="167" fontId="11" fillId="0" borderId="9" xfId="0" applyNumberFormat="1" applyFont="1" applyFill="1" applyBorder="1" applyAlignment="1" applyProtection="1">
      <alignment vertical="top"/>
      <protection/>
    </xf>
    <xf numFmtId="167" fontId="11" fillId="0" borderId="7" xfId="0" applyNumberFormat="1" applyFont="1" applyFill="1" applyBorder="1" applyAlignment="1" applyProtection="1">
      <alignment horizontal="right" vertical="top"/>
      <protection/>
    </xf>
    <xf numFmtId="167" fontId="11" fillId="0" borderId="9" xfId="0" applyNumberFormat="1" applyFont="1" applyFill="1" applyBorder="1" applyAlignment="1" applyProtection="1">
      <alignment horizontal="right" vertical="top"/>
      <protection/>
    </xf>
    <xf numFmtId="167" fontId="8" fillId="0" borderId="49" xfId="0" applyNumberFormat="1" applyFont="1" applyFill="1" applyBorder="1" applyAlignment="1" applyProtection="1">
      <alignment horizontal="right" vertical="top"/>
      <protection/>
    </xf>
    <xf numFmtId="167" fontId="8" fillId="0" borderId="48" xfId="0" applyNumberFormat="1" applyFont="1" applyFill="1" applyBorder="1" applyAlignment="1" applyProtection="1">
      <alignment horizontal="left" vertical="top"/>
      <protection/>
    </xf>
    <xf numFmtId="167" fontId="8" fillId="0" borderId="79" xfId="0" applyNumberFormat="1" applyFont="1" applyFill="1" applyBorder="1" applyAlignment="1" applyProtection="1">
      <alignment horizontal="center" vertical="top"/>
      <protection/>
    </xf>
    <xf numFmtId="167" fontId="8" fillId="0" borderId="83" xfId="0" applyNumberFormat="1" applyFont="1" applyFill="1" applyBorder="1" applyAlignment="1" applyProtection="1">
      <alignment horizontal="center" vertical="top"/>
      <protection/>
    </xf>
    <xf numFmtId="167" fontId="8" fillId="0" borderId="67" xfId="0" applyNumberFormat="1" applyFont="1" applyFill="1" applyBorder="1" applyAlignment="1" applyProtection="1">
      <alignment horizontal="center" vertical="top"/>
      <protection/>
    </xf>
    <xf numFmtId="167" fontId="8" fillId="0" borderId="36" xfId="0" applyNumberFormat="1" applyFont="1" applyFill="1" applyBorder="1" applyAlignment="1" applyProtection="1">
      <alignment horizontal="right" vertical="top"/>
      <protection/>
    </xf>
    <xf numFmtId="167" fontId="8" fillId="0" borderId="67" xfId="0" applyNumberFormat="1" applyFont="1" applyFill="1" applyBorder="1" applyAlignment="1" applyProtection="1">
      <alignment horizontal="left" vertical="top"/>
      <protection/>
    </xf>
    <xf numFmtId="167" fontId="8" fillId="0" borderId="66" xfId="0" applyNumberFormat="1" applyFont="1" applyFill="1" applyBorder="1" applyAlignment="1" applyProtection="1">
      <alignment horizontal="right" vertical="top"/>
      <protection/>
    </xf>
    <xf numFmtId="167" fontId="8" fillId="0" borderId="66" xfId="0" applyNumberFormat="1" applyFont="1" applyFill="1" applyBorder="1" applyAlignment="1">
      <alignment vertical="top"/>
    </xf>
    <xf numFmtId="164" fontId="28" fillId="0" borderId="66" xfId="0" applyNumberFormat="1" applyFont="1" applyFill="1" applyBorder="1" applyAlignment="1" applyProtection="1">
      <alignment vertical="top"/>
      <protection/>
    </xf>
    <xf numFmtId="164" fontId="28" fillId="0" borderId="67" xfId="0" applyNumberFormat="1" applyFont="1" applyFill="1" applyBorder="1" applyAlignment="1" applyProtection="1">
      <alignment vertical="top"/>
      <protection/>
    </xf>
    <xf numFmtId="167" fontId="8" fillId="0" borderId="66" xfId="0" applyNumberFormat="1" applyFont="1" applyFill="1" applyBorder="1" applyAlignment="1" applyProtection="1">
      <alignment horizontal="center" vertical="top"/>
      <protection/>
    </xf>
    <xf numFmtId="164" fontId="8" fillId="0" borderId="78" xfId="0" applyNumberFormat="1" applyFont="1" applyFill="1" applyBorder="1" applyAlignment="1" applyProtection="1">
      <alignment vertical="top"/>
      <protection/>
    </xf>
    <xf numFmtId="167" fontId="11" fillId="0" borderId="7" xfId="0" applyNumberFormat="1" applyFont="1" applyFill="1" applyBorder="1" applyAlignment="1" applyProtection="1">
      <alignment horizontal="left" vertical="top"/>
      <protection/>
    </xf>
    <xf numFmtId="164" fontId="28" fillId="0" borderId="16" xfId="0" applyNumberFormat="1" applyFont="1" applyFill="1" applyBorder="1" applyAlignment="1" applyProtection="1">
      <alignment horizontal="left" vertical="top"/>
      <protection/>
    </xf>
    <xf numFmtId="167" fontId="8" fillId="0" borderId="15" xfId="0" applyNumberFormat="1" applyFont="1" applyFill="1" applyBorder="1" applyAlignment="1">
      <alignment horizontal="center" vertical="top"/>
    </xf>
    <xf numFmtId="167" fontId="8" fillId="0" borderId="14" xfId="0" applyNumberFormat="1" applyFont="1" applyFill="1" applyBorder="1" applyAlignment="1" applyProtection="1">
      <alignment horizontal="left" vertical="top"/>
      <protection/>
    </xf>
    <xf numFmtId="167" fontId="8" fillId="0" borderId="64" xfId="0" applyNumberFormat="1" applyFont="1" applyFill="1" applyBorder="1" applyAlignment="1" applyProtection="1">
      <alignment horizontal="left" vertical="top"/>
      <protection/>
    </xf>
    <xf numFmtId="167" fontId="8" fillId="0" borderId="0" xfId="0" applyNumberFormat="1" applyFont="1" applyFill="1" applyBorder="1" applyAlignment="1" applyProtection="1">
      <alignment horizontal="center" vertical="top"/>
      <protection/>
    </xf>
    <xf numFmtId="167" fontId="8" fillId="0" borderId="41" xfId="0" applyNumberFormat="1" applyFont="1" applyFill="1" applyBorder="1" applyAlignment="1" applyProtection="1">
      <alignment horizontal="right" vertical="top"/>
      <protection/>
    </xf>
    <xf numFmtId="167" fontId="8" fillId="0" borderId="28" xfId="0" applyNumberFormat="1" applyFont="1" applyFill="1" applyBorder="1" applyAlignment="1" applyProtection="1">
      <alignment horizontal="left" vertical="top"/>
      <protection/>
    </xf>
    <xf numFmtId="167" fontId="8" fillId="0" borderId="27" xfId="0" applyNumberFormat="1" applyFont="1" applyFill="1" applyBorder="1" applyAlignment="1" applyProtection="1">
      <alignment horizontal="right" vertical="top"/>
      <protection/>
    </xf>
    <xf numFmtId="167" fontId="8" fillId="0" borderId="75" xfId="0" applyNumberFormat="1" applyFont="1" applyFill="1" applyBorder="1" applyAlignment="1" applyProtection="1">
      <alignment horizontal="left" vertical="top"/>
      <protection/>
    </xf>
    <xf numFmtId="167" fontId="8" fillId="0" borderId="27" xfId="0" applyNumberFormat="1" applyFont="1" applyFill="1" applyBorder="1" applyAlignment="1">
      <alignment horizontal="center" vertical="top"/>
    </xf>
    <xf numFmtId="167" fontId="8" fillId="0" borderId="62" xfId="0" applyNumberFormat="1" applyFont="1" applyFill="1" applyBorder="1" applyAlignment="1" applyProtection="1">
      <alignment horizontal="right" vertical="top"/>
      <protection/>
    </xf>
    <xf numFmtId="167" fontId="8" fillId="0" borderId="61" xfId="0" applyNumberFormat="1" applyFont="1" applyFill="1" applyBorder="1" applyAlignment="1" applyProtection="1">
      <alignment horizontal="left" vertical="top"/>
      <protection/>
    </xf>
    <xf numFmtId="167" fontId="8" fillId="0" borderId="27" xfId="0" applyNumberFormat="1" applyFont="1" applyFill="1" applyBorder="1" applyAlignment="1" applyProtection="1">
      <alignment horizontal="center" vertical="top"/>
      <protection/>
    </xf>
    <xf numFmtId="164" fontId="8" fillId="0" borderId="27" xfId="0" applyNumberFormat="1" applyFont="1" applyFill="1" applyBorder="1" applyAlignment="1" applyProtection="1">
      <alignment horizontal="right" vertical="top"/>
      <protection/>
    </xf>
    <xf numFmtId="164" fontId="8" fillId="0" borderId="28" xfId="0" applyNumberFormat="1" applyFont="1" applyFill="1" applyBorder="1" applyAlignment="1" applyProtection="1">
      <alignment horizontal="left" vertical="top"/>
      <protection/>
    </xf>
    <xf numFmtId="167" fontId="8" fillId="0" borderId="62" xfId="0" applyNumberFormat="1" applyFont="1" applyFill="1" applyBorder="1" applyAlignment="1" applyProtection="1">
      <alignment horizontal="center" vertical="top"/>
      <protection/>
    </xf>
    <xf numFmtId="167" fontId="8" fillId="0" borderId="61" xfId="0" applyNumberFormat="1" applyFont="1" applyFill="1" applyBorder="1" applyAlignment="1" applyProtection="1">
      <alignment horizontal="center" vertical="top"/>
      <protection/>
    </xf>
    <xf numFmtId="164" fontId="8" fillId="0" borderId="63" xfId="0" applyNumberFormat="1" applyFont="1" applyFill="1" applyBorder="1" applyAlignment="1" applyProtection="1">
      <alignment vertical="top"/>
      <protection/>
    </xf>
    <xf numFmtId="167" fontId="11" fillId="0" borderId="8" xfId="0" applyNumberFormat="1" applyFont="1" applyFill="1" applyBorder="1" applyAlignment="1">
      <alignment horizontal="center" vertical="top"/>
    </xf>
    <xf numFmtId="164" fontId="11" fillId="0" borderId="8" xfId="0" applyNumberFormat="1" applyFont="1" applyFill="1" applyBorder="1" applyAlignment="1" applyProtection="1">
      <alignment horizontal="right" vertical="top"/>
      <protection/>
    </xf>
    <xf numFmtId="164" fontId="11" fillId="0" borderId="9" xfId="0" applyNumberFormat="1" applyFont="1" applyFill="1" applyBorder="1" applyAlignment="1" applyProtection="1">
      <alignment horizontal="left" vertical="top"/>
      <protection/>
    </xf>
    <xf numFmtId="164" fontId="11" fillId="0" borderId="24" xfId="0" applyNumberFormat="1" applyFont="1" applyFill="1" applyBorder="1" applyAlignment="1" applyProtection="1">
      <alignment horizontal="center" vertical="top"/>
      <protection/>
    </xf>
    <xf numFmtId="165" fontId="11" fillId="0" borderId="25" xfId="0" applyNumberFormat="1" applyFont="1" applyFill="1" applyBorder="1" applyAlignment="1" applyProtection="1">
      <alignment horizontal="center" vertical="top"/>
      <protection/>
    </xf>
    <xf numFmtId="164" fontId="11" fillId="0" borderId="30" xfId="0" applyNumberFormat="1" applyFont="1" applyFill="1" applyBorder="1" applyAlignment="1" applyProtection="1">
      <alignment vertical="top"/>
      <protection/>
    </xf>
    <xf numFmtId="167" fontId="5" fillId="0" borderId="34" xfId="0" applyNumberFormat="1" applyFont="1" applyFill="1" applyBorder="1" applyAlignment="1">
      <alignment vertical="top"/>
    </xf>
    <xf numFmtId="167" fontId="5" fillId="0" borderId="65" xfId="0" applyNumberFormat="1" applyFont="1" applyFill="1" applyBorder="1" applyAlignment="1">
      <alignment horizontal="left" vertical="top"/>
    </xf>
    <xf numFmtId="167" fontId="7" fillId="0" borderId="47" xfId="0" applyNumberFormat="1" applyFont="1" applyFill="1" applyBorder="1" applyAlignment="1" applyProtection="1">
      <alignment horizontal="left" vertical="top"/>
      <protection/>
    </xf>
    <xf numFmtId="167" fontId="7" fillId="0" borderId="43" xfId="0" applyNumberFormat="1" applyFont="1" applyFill="1" applyBorder="1" applyAlignment="1" applyProtection="1">
      <alignment horizontal="right" vertical="top"/>
      <protection/>
    </xf>
    <xf numFmtId="167" fontId="7" fillId="0" borderId="43" xfId="0" applyNumberFormat="1" applyFont="1" applyFill="1" applyBorder="1" applyAlignment="1" applyProtection="1">
      <alignment horizontal="left" vertical="top"/>
      <protection/>
    </xf>
    <xf numFmtId="167" fontId="7" fillId="0" borderId="44" xfId="0" applyNumberFormat="1" applyFont="1" applyFill="1" applyBorder="1" applyAlignment="1" applyProtection="1">
      <alignment vertical="top"/>
      <protection/>
    </xf>
    <xf numFmtId="164" fontId="5" fillId="0" borderId="64" xfId="0" applyNumberFormat="1" applyFont="1" applyFill="1" applyBorder="1" applyAlignment="1" applyProtection="1">
      <alignment vertical="top"/>
      <protection/>
    </xf>
    <xf numFmtId="167" fontId="5" fillId="0" borderId="35" xfId="0" applyNumberFormat="1" applyFont="1" applyFill="1" applyBorder="1" applyAlignment="1">
      <alignment vertical="top"/>
    </xf>
    <xf numFmtId="167" fontId="5" fillId="0" borderId="14" xfId="0" applyNumberFormat="1" applyFont="1" applyFill="1" applyBorder="1" applyAlignment="1">
      <alignment horizontal="left" vertical="top"/>
    </xf>
    <xf numFmtId="167" fontId="5" fillId="0" borderId="41" xfId="0" applyNumberFormat="1" applyFont="1" applyFill="1" applyBorder="1" applyAlignment="1" applyProtection="1">
      <alignment horizontal="left" vertical="top"/>
      <protection/>
    </xf>
    <xf numFmtId="167" fontId="5" fillId="0" borderId="29" xfId="0" applyNumberFormat="1" applyFont="1" applyFill="1" applyBorder="1" applyAlignment="1" applyProtection="1">
      <alignment vertical="top"/>
      <protection/>
    </xf>
    <xf numFmtId="167" fontId="5" fillId="0" borderId="71" xfId="0" applyNumberFormat="1" applyFont="1" applyFill="1" applyBorder="1" applyAlignment="1" applyProtection="1">
      <alignment horizontal="left" vertical="top"/>
      <protection/>
    </xf>
    <xf numFmtId="167" fontId="5" fillId="0" borderId="68" xfId="0" applyNumberFormat="1" applyFont="1" applyFill="1" applyBorder="1" applyAlignment="1" applyProtection="1">
      <alignment horizontal="left" vertical="top"/>
      <protection/>
    </xf>
    <xf numFmtId="167" fontId="5" fillId="0" borderId="72" xfId="0" applyNumberFormat="1" applyFont="1" applyFill="1" applyBorder="1" applyAlignment="1" applyProtection="1">
      <alignment vertical="top"/>
      <protection/>
    </xf>
    <xf numFmtId="164" fontId="9" fillId="0" borderId="83" xfId="0" applyNumberFormat="1" applyFont="1" applyFill="1" applyBorder="1" applyAlignment="1" applyProtection="1">
      <alignment horizontal="center" vertical="center" wrapText="1"/>
      <protection/>
    </xf>
    <xf numFmtId="164" fontId="9" fillId="0" borderId="83" xfId="0" applyNumberFormat="1" applyFont="1" applyFill="1" applyBorder="1" applyAlignment="1" applyProtection="1">
      <alignment horizontal="center" vertical="center"/>
      <protection/>
    </xf>
    <xf numFmtId="164" fontId="8" fillId="0" borderId="38" xfId="0" applyNumberFormat="1" applyFont="1" applyFill="1" applyBorder="1" applyAlignment="1" applyProtection="1">
      <alignment vertical="top"/>
      <protection/>
    </xf>
    <xf numFmtId="164" fontId="8" fillId="0" borderId="79" xfId="0" applyFont="1" applyFill="1" applyBorder="1" applyAlignment="1">
      <alignment vertical="top"/>
    </xf>
    <xf numFmtId="166" fontId="8" fillId="0" borderId="81" xfId="0" applyNumberFormat="1" applyFont="1" applyFill="1" applyBorder="1" applyAlignment="1">
      <alignment horizontal="center" vertical="top"/>
    </xf>
    <xf numFmtId="167" fontId="5" fillId="0" borderId="41" xfId="0" applyNumberFormat="1" applyFont="1" applyFill="1" applyBorder="1" applyAlignment="1">
      <alignment vertical="top"/>
    </xf>
    <xf numFmtId="167" fontId="5" fillId="0" borderId="0" xfId="0" applyNumberFormat="1" applyFont="1" applyFill="1" applyBorder="1" applyAlignment="1">
      <alignment horizontal="left" vertical="top"/>
    </xf>
    <xf numFmtId="167" fontId="5" fillId="0" borderId="27" xfId="0" applyNumberFormat="1" applyFont="1" applyFill="1" applyBorder="1" applyAlignment="1">
      <alignment horizontal="right" vertical="top"/>
    </xf>
    <xf numFmtId="167" fontId="5" fillId="0" borderId="28" xfId="0" applyNumberFormat="1" applyFont="1" applyFill="1" applyBorder="1" applyAlignment="1">
      <alignment horizontal="left" vertical="top"/>
    </xf>
    <xf numFmtId="167" fontId="5" fillId="0" borderId="27" xfId="0" applyNumberFormat="1" applyFont="1" applyFill="1" applyBorder="1" applyAlignment="1">
      <alignment vertical="top"/>
    </xf>
    <xf numFmtId="167" fontId="5" fillId="0" borderId="29" xfId="0" applyNumberFormat="1" applyFont="1" applyFill="1" applyBorder="1" applyAlignment="1">
      <alignment horizontal="left" vertical="top"/>
    </xf>
    <xf numFmtId="164" fontId="5" fillId="0" borderId="7" xfId="0" applyNumberFormat="1" applyFont="1" applyFill="1" applyBorder="1" applyAlignment="1" applyProtection="1">
      <alignment vertical="top"/>
      <protection/>
    </xf>
    <xf numFmtId="164" fontId="11" fillId="0" borderId="2" xfId="0" applyFont="1" applyFill="1" applyBorder="1" applyAlignment="1">
      <alignment vertical="top"/>
    </xf>
    <xf numFmtId="166" fontId="11" fillId="0" borderId="3" xfId="0" applyNumberFormat="1" applyFont="1" applyFill="1" applyBorder="1" applyAlignment="1">
      <alignment horizontal="center" vertical="top"/>
    </xf>
    <xf numFmtId="167" fontId="5" fillId="0" borderId="8" xfId="0" applyNumberFormat="1" applyFont="1" applyFill="1" applyBorder="1" applyAlignment="1">
      <alignment horizontal="center" vertical="top"/>
    </xf>
    <xf numFmtId="167" fontId="5" fillId="0" borderId="4" xfId="0" applyNumberFormat="1" applyFont="1" applyFill="1" applyBorder="1" applyAlignment="1">
      <alignment vertical="top"/>
    </xf>
    <xf numFmtId="167" fontId="5" fillId="0" borderId="7" xfId="0" applyNumberFormat="1" applyFont="1" applyFill="1" applyBorder="1" applyAlignment="1">
      <alignment horizontal="left" vertical="top"/>
    </xf>
    <xf numFmtId="167" fontId="7" fillId="0" borderId="8" xfId="0" applyNumberFormat="1" applyFont="1" applyFill="1" applyBorder="1" applyAlignment="1">
      <alignment horizontal="right" vertical="top"/>
    </xf>
    <xf numFmtId="167" fontId="7" fillId="0" borderId="9" xfId="0" applyNumberFormat="1" applyFont="1" applyFill="1" applyBorder="1" applyAlignment="1">
      <alignment horizontal="left" vertical="top"/>
    </xf>
    <xf numFmtId="167" fontId="7" fillId="0" borderId="10" xfId="0" applyNumberFormat="1" applyFont="1" applyFill="1" applyBorder="1" applyAlignment="1">
      <alignment horizontal="left" vertical="top"/>
    </xf>
    <xf numFmtId="164" fontId="8" fillId="0" borderId="11" xfId="0" applyFont="1" applyFill="1" applyBorder="1" applyAlignment="1">
      <alignment vertical="top"/>
    </xf>
    <xf numFmtId="166" fontId="8" fillId="0" borderId="12" xfId="0" applyNumberFormat="1" applyFont="1" applyFill="1" applyBorder="1" applyAlignment="1">
      <alignment horizontal="center" vertical="top"/>
    </xf>
    <xf numFmtId="167" fontId="5" fillId="0" borderId="15" xfId="0" applyNumberFormat="1" applyFont="1" applyFill="1" applyBorder="1" applyAlignment="1">
      <alignment horizontal="center" vertical="top"/>
    </xf>
    <xf numFmtId="167" fontId="5" fillId="0" borderId="15" xfId="0" applyNumberFormat="1" applyFont="1" applyFill="1" applyBorder="1" applyAlignment="1">
      <alignment horizontal="right" vertical="top"/>
    </xf>
    <xf numFmtId="167" fontId="5" fillId="0" borderId="16" xfId="0" applyNumberFormat="1" applyFont="1" applyFill="1" applyBorder="1" applyAlignment="1">
      <alignment horizontal="left" vertical="top"/>
    </xf>
    <xf numFmtId="167" fontId="5" fillId="0" borderId="15" xfId="0" applyNumberFormat="1" applyFont="1" applyFill="1" applyBorder="1" applyAlignment="1">
      <alignment vertical="top"/>
    </xf>
    <xf numFmtId="167" fontId="5" fillId="0" borderId="17" xfId="0" applyNumberFormat="1" applyFont="1" applyFill="1" applyBorder="1" applyAlignment="1">
      <alignment horizontal="left" vertical="top"/>
    </xf>
    <xf numFmtId="167" fontId="7" fillId="0" borderId="4" xfId="0" applyNumberFormat="1" applyFont="1" applyFill="1" applyBorder="1" applyAlignment="1">
      <alignment vertical="top"/>
    </xf>
    <xf numFmtId="167" fontId="7" fillId="0" borderId="7" xfId="0" applyNumberFormat="1" applyFont="1" applyFill="1" applyBorder="1" applyAlignment="1">
      <alignment horizontal="left" vertical="top"/>
    </xf>
    <xf numFmtId="167" fontId="7" fillId="0" borderId="8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 applyProtection="1">
      <alignment vertical="top"/>
      <protection/>
    </xf>
    <xf numFmtId="164" fontId="1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0" xfId="0" applyNumberFormat="1" applyFont="1" applyFill="1" applyBorder="1" applyAlignment="1" applyProtection="1">
      <alignment horizontal="center" vertical="top"/>
      <protection/>
    </xf>
    <xf numFmtId="164" fontId="11" fillId="0" borderId="0" xfId="0" applyNumberFormat="1" applyFont="1" applyFill="1" applyBorder="1" applyAlignment="1" applyProtection="1">
      <alignment vertical="top"/>
      <protection/>
    </xf>
    <xf numFmtId="167" fontId="7" fillId="0" borderId="0" xfId="0" applyNumberFormat="1" applyFont="1" applyFill="1" applyBorder="1" applyAlignment="1" applyProtection="1">
      <alignment vertical="top"/>
      <protection/>
    </xf>
    <xf numFmtId="167" fontId="7" fillId="0" borderId="0" xfId="0" applyNumberFormat="1" applyFont="1" applyFill="1" applyBorder="1" applyAlignment="1" applyProtection="1">
      <alignment horizontal="left" vertical="top"/>
      <protection/>
    </xf>
    <xf numFmtId="167" fontId="7" fillId="0" borderId="0" xfId="0" applyNumberFormat="1" applyFont="1" applyFill="1" applyBorder="1" applyAlignment="1" applyProtection="1">
      <alignment horizontal="right" vertical="top"/>
      <protection/>
    </xf>
    <xf numFmtId="164" fontId="7" fillId="0" borderId="2" xfId="0" applyNumberFormat="1" applyFont="1" applyFill="1" applyBorder="1" applyAlignment="1" applyProtection="1">
      <alignment horizontal="center" vertical="top"/>
      <protection/>
    </xf>
    <xf numFmtId="164" fontId="7" fillId="0" borderId="3" xfId="0" applyNumberFormat="1" applyFont="1" applyFill="1" applyBorder="1" applyAlignment="1" applyProtection="1">
      <alignment horizontal="center" vertical="top"/>
      <protection/>
    </xf>
    <xf numFmtId="164" fontId="7" fillId="0" borderId="1" xfId="0" applyNumberFormat="1" applyFont="1" applyFill="1" applyBorder="1" applyAlignment="1" applyProtection="1">
      <alignment vertical="top"/>
      <protection/>
    </xf>
    <xf numFmtId="164" fontId="11" fillId="0" borderId="4" xfId="0" applyNumberFormat="1" applyFont="1" applyFill="1" applyBorder="1" applyAlignment="1" applyProtection="1">
      <alignment horizontal="center" vertical="top"/>
      <protection/>
    </xf>
    <xf numFmtId="164" fontId="5" fillId="0" borderId="93" xfId="0" applyNumberFormat="1" applyFont="1" applyFill="1" applyBorder="1" applyAlignment="1" applyProtection="1">
      <alignment vertical="top"/>
      <protection/>
    </xf>
    <xf numFmtId="164" fontId="5" fillId="0" borderId="94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left" vertical="top"/>
      <protection/>
    </xf>
    <xf numFmtId="167" fontId="7" fillId="0" borderId="10" xfId="0" applyNumberFormat="1" applyFont="1" applyFill="1" applyBorder="1" applyAlignment="1" applyProtection="1">
      <alignment horizontal="center" vertical="top"/>
      <protection/>
    </xf>
    <xf numFmtId="164" fontId="5" fillId="0" borderId="95" xfId="0" applyNumberFormat="1" applyFont="1" applyFill="1" applyBorder="1" applyAlignment="1" applyProtection="1">
      <alignment vertical="top"/>
      <protection/>
    </xf>
    <xf numFmtId="164" fontId="5" fillId="0" borderId="44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horizontal="center" vertical="top"/>
      <protection/>
    </xf>
    <xf numFmtId="164" fontId="5" fillId="0" borderId="12" xfId="0" applyNumberFormat="1" applyFont="1" applyFill="1" applyBorder="1" applyAlignment="1" applyProtection="1">
      <alignment horizontal="center" vertical="top"/>
      <protection/>
    </xf>
    <xf numFmtId="164" fontId="5" fillId="0" borderId="26" xfId="0" applyNumberFormat="1" applyFont="1" applyFill="1" applyBorder="1" applyAlignment="1" applyProtection="1">
      <alignment vertical="top"/>
      <protection/>
    </xf>
    <xf numFmtId="164" fontId="5" fillId="0" borderId="24" xfId="0" applyNumberFormat="1" applyFont="1" applyFill="1" applyBorder="1" applyAlignment="1" applyProtection="1">
      <alignment vertical="top"/>
      <protection/>
    </xf>
    <xf numFmtId="166" fontId="5" fillId="0" borderId="25" xfId="0" applyNumberFormat="1" applyFont="1" applyFill="1" applyBorder="1" applyAlignment="1" applyProtection="1">
      <alignment horizontal="center" vertical="top"/>
      <protection/>
    </xf>
    <xf numFmtId="167" fontId="5" fillId="0" borderId="39" xfId="0" applyNumberFormat="1" applyFont="1" applyFill="1" applyBorder="1" applyAlignment="1" applyProtection="1">
      <alignment horizontal="center" vertical="top"/>
      <protection/>
    </xf>
    <xf numFmtId="167" fontId="5" fillId="0" borderId="29" xfId="0" applyNumberFormat="1" applyFont="1" applyFill="1" applyBorder="1" applyAlignment="1" applyProtection="1">
      <alignment horizontal="center" vertical="top"/>
      <protection/>
    </xf>
    <xf numFmtId="164" fontId="5" fillId="0" borderId="70" xfId="0" applyNumberFormat="1" applyFont="1" applyFill="1" applyBorder="1" applyAlignment="1" applyProtection="1">
      <alignment vertical="top"/>
      <protection/>
    </xf>
    <xf numFmtId="164" fontId="5" fillId="0" borderId="17" xfId="0" applyNumberFormat="1" applyFont="1" applyFill="1" applyBorder="1" applyAlignment="1" applyProtection="1">
      <alignment horizontal="left" vertical="top"/>
      <protection/>
    </xf>
    <xf numFmtId="164" fontId="5" fillId="0" borderId="96" xfId="0" applyFont="1" applyFill="1" applyBorder="1" applyAlignment="1">
      <alignment vertical="top"/>
    </xf>
    <xf numFmtId="164" fontId="5" fillId="0" borderId="70" xfId="0" applyFont="1" applyFill="1" applyBorder="1" applyAlignment="1">
      <alignment vertical="top"/>
    </xf>
    <xf numFmtId="164" fontId="5" fillId="0" borderId="87" xfId="0" applyFont="1" applyFill="1" applyBorder="1" applyAlignment="1">
      <alignment vertical="top"/>
    </xf>
    <xf numFmtId="167" fontId="5" fillId="0" borderId="47" xfId="0" applyNumberFormat="1" applyFont="1" applyFill="1" applyBorder="1" applyAlignment="1">
      <alignment horizontal="right" vertical="top"/>
    </xf>
    <xf numFmtId="167" fontId="5" fillId="0" borderId="44" xfId="0" applyNumberFormat="1" applyFont="1" applyFill="1" applyBorder="1" applyAlignment="1">
      <alignment horizontal="center" vertical="top"/>
    </xf>
    <xf numFmtId="164" fontId="5" fillId="0" borderId="97" xfId="0" applyFont="1" applyFill="1" applyBorder="1" applyAlignment="1">
      <alignment vertical="top"/>
    </xf>
    <xf numFmtId="164" fontId="5" fillId="0" borderId="18" xfId="0" applyNumberFormat="1" applyFont="1" applyFill="1" applyBorder="1" applyAlignment="1" applyProtection="1">
      <alignment horizontal="center" vertical="top"/>
      <protection/>
    </xf>
    <xf numFmtId="164" fontId="5" fillId="0" borderId="19" xfId="0" applyNumberFormat="1" applyFont="1" applyFill="1" applyBorder="1" applyAlignment="1" applyProtection="1">
      <alignment horizontal="center" vertical="top"/>
      <protection/>
    </xf>
    <xf numFmtId="164" fontId="5" fillId="0" borderId="20" xfId="0" applyNumberFormat="1" applyFont="1" applyFill="1" applyBorder="1" applyAlignment="1" applyProtection="1">
      <alignment vertical="top"/>
      <protection/>
    </xf>
    <xf numFmtId="164" fontId="5" fillId="0" borderId="18" xfId="0" applyNumberFormat="1" applyFont="1" applyFill="1" applyBorder="1" applyAlignment="1" applyProtection="1">
      <alignment vertical="top"/>
      <protection/>
    </xf>
    <xf numFmtId="166" fontId="5" fillId="0" borderId="19" xfId="0" applyNumberFormat="1" applyFont="1" applyFill="1" applyBorder="1" applyAlignment="1" applyProtection="1">
      <alignment horizontal="center" vertical="top"/>
      <protection/>
    </xf>
    <xf numFmtId="167" fontId="5" fillId="0" borderId="18" xfId="0" applyNumberFormat="1" applyFont="1" applyFill="1" applyBorder="1" applyAlignment="1" applyProtection="1">
      <alignment horizontal="center" vertical="top"/>
      <protection/>
    </xf>
    <xf numFmtId="167" fontId="5" fillId="0" borderId="57" xfId="0" applyNumberFormat="1" applyFont="1" applyFill="1" applyBorder="1" applyAlignment="1" applyProtection="1">
      <alignment horizontal="center" vertical="top"/>
      <protection/>
    </xf>
    <xf numFmtId="164" fontId="5" fillId="0" borderId="57" xfId="0" applyNumberFormat="1" applyFont="1" applyFill="1" applyBorder="1" applyAlignment="1" applyProtection="1">
      <alignment horizontal="left" vertical="top"/>
      <protection/>
    </xf>
    <xf numFmtId="164" fontId="5" fillId="0" borderId="74" xfId="0" applyFont="1" applyFill="1" applyBorder="1" applyAlignment="1">
      <alignment vertical="top"/>
    </xf>
    <xf numFmtId="164" fontId="5" fillId="0" borderId="88" xfId="0" applyFont="1" applyFill="1" applyBorder="1" applyAlignment="1">
      <alignment vertical="top"/>
    </xf>
    <xf numFmtId="167" fontId="5" fillId="0" borderId="31" xfId="0" applyNumberFormat="1" applyFont="1" applyFill="1" applyBorder="1" applyAlignment="1">
      <alignment horizontal="right" vertical="top"/>
    </xf>
    <xf numFmtId="167" fontId="5" fillId="0" borderId="57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74" xfId="0" applyFont="1" applyFill="1" applyBorder="1" applyAlignment="1">
      <alignment horizontal="left" vertical="top"/>
    </xf>
    <xf numFmtId="164" fontId="5" fillId="0" borderId="77" xfId="0" applyFont="1" applyFill="1" applyBorder="1" applyAlignment="1">
      <alignment vertical="top"/>
    </xf>
    <xf numFmtId="164" fontId="5" fillId="0" borderId="74" xfId="0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 applyProtection="1">
      <alignment horizontal="right" vertical="top"/>
      <protection/>
    </xf>
    <xf numFmtId="167" fontId="5" fillId="0" borderId="47" xfId="0" applyNumberFormat="1" applyFont="1" applyFill="1" applyBorder="1" applyAlignment="1">
      <alignment vertical="top"/>
    </xf>
    <xf numFmtId="164" fontId="5" fillId="0" borderId="44" xfId="0" applyFont="1" applyFill="1" applyBorder="1" applyAlignment="1">
      <alignment vertical="top"/>
    </xf>
    <xf numFmtId="167" fontId="5" fillId="0" borderId="35" xfId="0" applyNumberFormat="1" applyFont="1" applyFill="1" applyBorder="1" applyAlignment="1">
      <alignment horizontal="right" vertical="top"/>
    </xf>
    <xf numFmtId="164" fontId="5" fillId="0" borderId="23" xfId="0" applyNumberFormat="1" applyFont="1" applyFill="1" applyBorder="1" applyAlignment="1" applyProtection="1">
      <alignment vertical="top"/>
      <protection/>
    </xf>
    <xf numFmtId="164" fontId="5" fillId="0" borderId="21" xfId="0" applyNumberFormat="1" applyFont="1" applyFill="1" applyBorder="1" applyAlignment="1" applyProtection="1">
      <alignment vertical="top"/>
      <protection/>
    </xf>
    <xf numFmtId="166" fontId="5" fillId="0" borderId="22" xfId="0" applyNumberFormat="1" applyFont="1" applyFill="1" applyBorder="1" applyAlignment="1" applyProtection="1">
      <alignment horizontal="center" vertical="top"/>
      <protection/>
    </xf>
    <xf numFmtId="167" fontId="5" fillId="0" borderId="24" xfId="0" applyNumberFormat="1" applyFont="1" applyFill="1" applyBorder="1" applyAlignment="1" applyProtection="1">
      <alignment horizontal="center" vertical="top"/>
      <protection/>
    </xf>
    <xf numFmtId="164" fontId="5" fillId="0" borderId="68" xfId="0" applyNumberFormat="1" applyFont="1" applyFill="1" applyBorder="1" applyAlignment="1" applyProtection="1">
      <alignment vertical="top"/>
      <protection/>
    </xf>
    <xf numFmtId="164" fontId="5" fillId="0" borderId="78" xfId="0" applyNumberFormat="1" applyFont="1" applyFill="1" applyBorder="1" applyAlignment="1" applyProtection="1">
      <alignment horizontal="left" vertical="top"/>
      <protection/>
    </xf>
    <xf numFmtId="164" fontId="5" fillId="0" borderId="98" xfId="0" applyFont="1" applyFill="1" applyBorder="1" applyAlignment="1">
      <alignment vertical="top"/>
    </xf>
    <xf numFmtId="167" fontId="5" fillId="0" borderId="36" xfId="0" applyNumberFormat="1" applyFont="1" applyFill="1" applyBorder="1" applyAlignment="1">
      <alignment horizontal="right" vertical="top"/>
    </xf>
    <xf numFmtId="167" fontId="5" fillId="0" borderId="78" xfId="0" applyNumberFormat="1" applyFont="1" applyFill="1" applyBorder="1" applyAlignment="1">
      <alignment horizontal="left" vertical="top"/>
    </xf>
    <xf numFmtId="164" fontId="5" fillId="0" borderId="90" xfId="0" applyFont="1" applyFill="1" applyBorder="1" applyAlignment="1">
      <alignment vertical="top"/>
    </xf>
    <xf numFmtId="167" fontId="5" fillId="0" borderId="78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 applyProtection="1">
      <alignment vertical="top"/>
      <protection/>
    </xf>
    <xf numFmtId="166" fontId="7" fillId="0" borderId="3" xfId="0" applyNumberFormat="1" applyFont="1" applyFill="1" applyBorder="1" applyAlignment="1" applyProtection="1">
      <alignment horizontal="center" vertical="top"/>
      <protection/>
    </xf>
    <xf numFmtId="167" fontId="5" fillId="0" borderId="2" xfId="0" applyNumberFormat="1" applyFont="1" applyFill="1" applyBorder="1" applyAlignment="1" applyProtection="1">
      <alignment horizontal="center" vertical="top"/>
      <protection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4" fontId="7" fillId="0" borderId="9" xfId="0" applyFont="1" applyFill="1" applyBorder="1" applyAlignment="1">
      <alignment vertical="top"/>
    </xf>
    <xf numFmtId="167" fontId="7" fillId="0" borderId="9" xfId="0" applyNumberFormat="1" applyFont="1" applyFill="1" applyBorder="1" applyAlignment="1">
      <alignment horizontal="center" vertical="top"/>
    </xf>
    <xf numFmtId="164" fontId="7" fillId="0" borderId="10" xfId="0" applyFont="1" applyFill="1" applyBorder="1" applyAlignment="1">
      <alignment vertical="top"/>
    </xf>
    <xf numFmtId="164" fontId="5" fillId="0" borderId="13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vertical="top"/>
      <protection/>
    </xf>
    <xf numFmtId="166" fontId="5" fillId="0" borderId="12" xfId="0" applyNumberFormat="1" applyFont="1" applyFill="1" applyBorder="1" applyAlignment="1" applyProtection="1">
      <alignment horizontal="center" vertical="top"/>
      <protection/>
    </xf>
    <xf numFmtId="167" fontId="5" fillId="0" borderId="11" xfId="0" applyNumberFormat="1" applyFont="1" applyFill="1" applyBorder="1" applyAlignment="1" applyProtection="1">
      <alignment horizontal="center" vertical="top"/>
      <protection/>
    </xf>
    <xf numFmtId="167" fontId="5" fillId="0" borderId="17" xfId="0" applyNumberFormat="1" applyFont="1" applyFill="1" applyBorder="1" applyAlignment="1" applyProtection="1">
      <alignment horizontal="center" vertical="top"/>
      <protection/>
    </xf>
    <xf numFmtId="167" fontId="5" fillId="0" borderId="49" xfId="0" applyNumberFormat="1" applyFont="1" applyFill="1" applyBorder="1" applyAlignment="1">
      <alignment horizontal="right" vertical="top"/>
    </xf>
    <xf numFmtId="167" fontId="5" fillId="0" borderId="48" xfId="0" applyNumberFormat="1" applyFont="1" applyFill="1" applyBorder="1" applyAlignment="1">
      <alignment horizontal="left" vertical="top"/>
    </xf>
    <xf numFmtId="167" fontId="5" fillId="0" borderId="49" xfId="0" applyNumberFormat="1" applyFont="1" applyFill="1" applyBorder="1" applyAlignment="1">
      <alignment vertical="top"/>
    </xf>
    <xf numFmtId="167" fontId="5" fillId="0" borderId="48" xfId="0" applyNumberFormat="1" applyFont="1" applyFill="1" applyBorder="1" applyAlignment="1">
      <alignment horizontal="center" vertical="top"/>
    </xf>
    <xf numFmtId="167" fontId="5" fillId="0" borderId="49" xfId="0" applyNumberFormat="1" applyFont="1" applyFill="1" applyBorder="1" applyAlignment="1">
      <alignment horizontal="center" vertical="top"/>
    </xf>
    <xf numFmtId="167" fontId="5" fillId="0" borderId="48" xfId="0" applyNumberFormat="1" applyFont="1" applyFill="1" applyBorder="1" applyAlignment="1">
      <alignment vertical="top"/>
    </xf>
    <xf numFmtId="167" fontId="5" fillId="0" borderId="53" xfId="0" applyNumberFormat="1" applyFont="1" applyFill="1" applyBorder="1" applyAlignment="1">
      <alignment horizontal="left" vertical="top"/>
    </xf>
    <xf numFmtId="167" fontId="5" fillId="0" borderId="64" xfId="0" applyNumberFormat="1" applyFont="1" applyFill="1" applyBorder="1" applyAlignment="1" applyProtection="1">
      <alignment horizontal="left" vertical="top"/>
      <protection/>
    </xf>
    <xf numFmtId="167" fontId="5" fillId="0" borderId="14" xfId="0" applyNumberFormat="1" applyFont="1" applyFill="1" applyBorder="1" applyAlignment="1">
      <alignment horizontal="right" vertical="top"/>
    </xf>
    <xf numFmtId="167" fontId="5" fillId="0" borderId="16" xfId="0" applyNumberFormat="1" applyFont="1" applyFill="1" applyBorder="1" applyAlignment="1">
      <alignment horizontal="center" vertical="top"/>
    </xf>
    <xf numFmtId="167" fontId="5" fillId="0" borderId="16" xfId="0" applyNumberFormat="1" applyFont="1" applyFill="1" applyBorder="1" applyAlignment="1">
      <alignment vertical="top"/>
    </xf>
    <xf numFmtId="167" fontId="5" fillId="0" borderId="54" xfId="0" applyNumberFormat="1" applyFont="1" applyFill="1" applyBorder="1" applyAlignment="1">
      <alignment horizontal="right" vertical="top"/>
    </xf>
    <xf numFmtId="167" fontId="5" fillId="0" borderId="32" xfId="0" applyNumberFormat="1" applyFont="1" applyFill="1" applyBorder="1" applyAlignment="1">
      <alignment horizontal="left" vertical="top"/>
    </xf>
    <xf numFmtId="167" fontId="5" fillId="0" borderId="64" xfId="0" applyNumberFormat="1" applyFont="1" applyFill="1" applyBorder="1" applyAlignment="1">
      <alignment horizontal="left" vertical="top"/>
    </xf>
    <xf numFmtId="167" fontId="5" fillId="0" borderId="64" xfId="0" applyNumberFormat="1" applyFont="1" applyFill="1" applyBorder="1" applyAlignment="1">
      <alignment horizontal="right" vertical="top"/>
    </xf>
    <xf numFmtId="167" fontId="5" fillId="0" borderId="32" xfId="0" applyNumberFormat="1" applyFont="1" applyFill="1" applyBorder="1" applyAlignment="1">
      <alignment horizontal="center" vertical="top"/>
    </xf>
    <xf numFmtId="167" fontId="5" fillId="0" borderId="54" xfId="0" applyNumberFormat="1" applyFont="1" applyFill="1" applyBorder="1" applyAlignment="1">
      <alignment horizontal="center" vertical="top"/>
    </xf>
    <xf numFmtId="167" fontId="5" fillId="0" borderId="32" xfId="0" applyNumberFormat="1" applyFont="1" applyFill="1" applyBorder="1" applyAlignment="1">
      <alignment vertical="top"/>
    </xf>
    <xf numFmtId="167" fontId="5" fillId="0" borderId="54" xfId="0" applyNumberFormat="1" applyFont="1" applyFill="1" applyBorder="1" applyAlignment="1">
      <alignment vertical="top"/>
    </xf>
    <xf numFmtId="167" fontId="5" fillId="0" borderId="57" xfId="0" applyNumberFormat="1" applyFont="1" applyFill="1" applyBorder="1" applyAlignment="1">
      <alignment horizontal="left" vertical="top"/>
    </xf>
    <xf numFmtId="167" fontId="5" fillId="0" borderId="61" xfId="0" applyNumberFormat="1" applyFont="1" applyFill="1" applyBorder="1" applyAlignment="1" applyProtection="1">
      <alignment horizontal="left" vertical="top"/>
      <protection/>
    </xf>
    <xf numFmtId="167" fontId="5" fillId="0" borderId="66" xfId="0" applyNumberFormat="1" applyFont="1" applyFill="1" applyBorder="1" applyAlignment="1" applyProtection="1">
      <alignment horizontal="right" vertical="top"/>
      <protection/>
    </xf>
    <xf numFmtId="167" fontId="5" fillId="0" borderId="83" xfId="0" applyNumberFormat="1" applyFont="1" applyFill="1" applyBorder="1" applyAlignment="1" applyProtection="1">
      <alignment horizontal="left" vertical="top"/>
      <protection/>
    </xf>
    <xf numFmtId="167" fontId="5" fillId="0" borderId="66" xfId="0" applyNumberFormat="1" applyFont="1" applyFill="1" applyBorder="1" applyAlignment="1">
      <alignment horizontal="right" vertical="top"/>
    </xf>
    <xf numFmtId="167" fontId="5" fillId="0" borderId="67" xfId="0" applyNumberFormat="1" applyFont="1" applyFill="1" applyBorder="1" applyAlignment="1">
      <alignment horizontal="left" vertical="top"/>
    </xf>
    <xf numFmtId="167" fontId="5" fillId="0" borderId="83" xfId="0" applyNumberFormat="1" applyFont="1" applyFill="1" applyBorder="1" applyAlignment="1">
      <alignment horizontal="left" vertical="top"/>
    </xf>
    <xf numFmtId="167" fontId="5" fillId="0" borderId="67" xfId="0" applyNumberFormat="1" applyFont="1" applyFill="1" applyBorder="1" applyAlignment="1">
      <alignment horizontal="center" vertical="top"/>
    </xf>
    <xf numFmtId="167" fontId="5" fillId="0" borderId="66" xfId="0" applyNumberFormat="1" applyFont="1" applyFill="1" applyBorder="1" applyAlignment="1">
      <alignment horizontal="center" vertical="top"/>
    </xf>
    <xf numFmtId="167" fontId="5" fillId="0" borderId="67" xfId="0" applyNumberFormat="1" applyFont="1" applyFill="1" applyBorder="1" applyAlignment="1">
      <alignment vertical="top"/>
    </xf>
    <xf numFmtId="167" fontId="5" fillId="0" borderId="66" xfId="0" applyNumberFormat="1" applyFont="1" applyFill="1" applyBorder="1" applyAlignment="1">
      <alignment vertical="top"/>
    </xf>
    <xf numFmtId="167" fontId="7" fillId="0" borderId="86" xfId="0" applyNumberFormat="1" applyFont="1" applyFill="1" applyBorder="1" applyAlignment="1" applyProtection="1">
      <alignment horizontal="right" vertical="top"/>
      <protection/>
    </xf>
    <xf numFmtId="167" fontId="7" fillId="0" borderId="68" xfId="0" applyNumberFormat="1" applyFont="1" applyFill="1" applyBorder="1" applyAlignment="1" applyProtection="1">
      <alignment horizontal="left" vertical="top"/>
      <protection/>
    </xf>
    <xf numFmtId="167" fontId="7" fillId="0" borderId="27" xfId="0" applyNumberFormat="1" applyFont="1" applyFill="1" applyBorder="1" applyAlignment="1">
      <alignment horizontal="right" vertical="top"/>
    </xf>
    <xf numFmtId="167" fontId="7" fillId="0" borderId="28" xfId="0" applyNumberFormat="1" applyFont="1" applyFill="1" applyBorder="1" applyAlignment="1">
      <alignment horizontal="left" vertical="top"/>
    </xf>
    <xf numFmtId="167" fontId="7" fillId="0" borderId="0" xfId="0" applyNumberFormat="1" applyFont="1" applyFill="1" applyBorder="1" applyAlignment="1">
      <alignment horizontal="left" vertical="top"/>
    </xf>
    <xf numFmtId="167" fontId="7" fillId="0" borderId="28" xfId="0" applyNumberFormat="1" applyFont="1" applyFill="1" applyBorder="1" applyAlignment="1">
      <alignment horizontal="center" vertical="top"/>
    </xf>
    <xf numFmtId="167" fontId="7" fillId="0" borderId="27" xfId="0" applyNumberFormat="1" applyFont="1" applyFill="1" applyBorder="1" applyAlignment="1">
      <alignment horizontal="center" vertical="top"/>
    </xf>
    <xf numFmtId="167" fontId="7" fillId="0" borderId="28" xfId="0" applyNumberFormat="1" applyFont="1" applyFill="1" applyBorder="1" applyAlignment="1">
      <alignment vertical="top"/>
    </xf>
    <xf numFmtId="167" fontId="7" fillId="0" borderId="27" xfId="0" applyNumberFormat="1" applyFont="1" applyFill="1" applyBorder="1" applyAlignment="1">
      <alignment vertical="top"/>
    </xf>
    <xf numFmtId="167" fontId="7" fillId="0" borderId="72" xfId="0" applyNumberFormat="1" applyFont="1" applyFill="1" applyBorder="1" applyAlignment="1">
      <alignment horizontal="left" vertical="top"/>
    </xf>
    <xf numFmtId="164" fontId="5" fillId="0" borderId="41" xfId="0" applyNumberFormat="1" applyFont="1" applyFill="1" applyBorder="1" applyAlignment="1" applyProtection="1">
      <alignment vertical="top"/>
      <protection/>
    </xf>
    <xf numFmtId="167" fontId="5" fillId="0" borderId="43" xfId="0" applyNumberFormat="1" applyFont="1" applyFill="1" applyBorder="1" applyAlignment="1">
      <alignment horizontal="left" vertical="top"/>
    </xf>
    <xf numFmtId="167" fontId="5" fillId="0" borderId="91" xfId="0" applyNumberFormat="1" applyFont="1" applyFill="1" applyBorder="1" applyAlignment="1">
      <alignment horizontal="left" vertical="top"/>
    </xf>
    <xf numFmtId="167" fontId="5" fillId="0" borderId="44" xfId="0" applyNumberFormat="1" applyFont="1" applyFill="1" applyBorder="1" applyAlignment="1">
      <alignment horizontal="left" vertical="top"/>
    </xf>
    <xf numFmtId="167" fontId="5" fillId="0" borderId="54" xfId="0" applyNumberFormat="1" applyFont="1" applyFill="1" applyBorder="1" applyAlignment="1">
      <alignment horizontal="left" vertical="top"/>
    </xf>
    <xf numFmtId="164" fontId="5" fillId="0" borderId="16" xfId="0" applyFont="1" applyFill="1" applyBorder="1" applyAlignment="1">
      <alignment horizontal="left" vertical="top"/>
    </xf>
    <xf numFmtId="164" fontId="5" fillId="0" borderId="57" xfId="0" applyFont="1" applyFill="1" applyBorder="1" applyAlignment="1">
      <alignment horizontal="left" vertical="top"/>
    </xf>
    <xf numFmtId="164" fontId="5" fillId="0" borderId="32" xfId="0" applyFont="1" applyFill="1" applyBorder="1" applyAlignment="1">
      <alignment horizontal="left" vertical="top"/>
    </xf>
    <xf numFmtId="164" fontId="5" fillId="0" borderId="63" xfId="0" applyFont="1" applyFill="1" applyBorder="1" applyAlignment="1">
      <alignment horizontal="left" vertical="top"/>
    </xf>
    <xf numFmtId="167" fontId="5" fillId="0" borderId="62" xfId="0" applyNumberFormat="1" applyFont="1" applyFill="1" applyBorder="1" applyAlignment="1" applyProtection="1">
      <alignment horizontal="right" vertical="top"/>
      <protection/>
    </xf>
    <xf numFmtId="167" fontId="5" fillId="0" borderId="75" xfId="0" applyNumberFormat="1" applyFont="1" applyFill="1" applyBorder="1" applyAlignment="1" applyProtection="1">
      <alignment horizontal="left" vertical="top"/>
      <protection/>
    </xf>
    <xf numFmtId="167" fontId="5" fillId="0" borderId="62" xfId="0" applyNumberFormat="1" applyFont="1" applyFill="1" applyBorder="1" applyAlignment="1">
      <alignment horizontal="right" vertical="top"/>
    </xf>
    <xf numFmtId="167" fontId="5" fillId="0" borderId="61" xfId="0" applyNumberFormat="1" applyFont="1" applyFill="1" applyBorder="1" applyAlignment="1">
      <alignment horizontal="left" vertical="top"/>
    </xf>
    <xf numFmtId="167" fontId="5" fillId="0" borderId="75" xfId="0" applyNumberFormat="1" applyFont="1" applyFill="1" applyBorder="1" applyAlignment="1">
      <alignment horizontal="left" vertical="top"/>
    </xf>
    <xf numFmtId="164" fontId="5" fillId="0" borderId="67" xfId="0" applyFont="1" applyFill="1" applyBorder="1" applyAlignment="1">
      <alignment horizontal="left" vertical="top"/>
    </xf>
    <xf numFmtId="164" fontId="5" fillId="0" borderId="78" xfId="0" applyFont="1" applyFill="1" applyBorder="1" applyAlignment="1">
      <alignment horizontal="left" vertical="top"/>
    </xf>
    <xf numFmtId="167" fontId="7" fillId="0" borderId="8" xfId="0" applyNumberFormat="1" applyFont="1" applyFill="1" applyBorder="1" applyAlignment="1">
      <alignment horizontal="center" vertical="top"/>
    </xf>
    <xf numFmtId="164" fontId="7" fillId="0" borderId="9" xfId="0" applyFont="1" applyFill="1" applyBorder="1" applyAlignment="1">
      <alignment horizontal="left" vertical="top"/>
    </xf>
    <xf numFmtId="167" fontId="7" fillId="0" borderId="9" xfId="0" applyNumberFormat="1" applyFont="1" applyFill="1" applyBorder="1" applyAlignment="1">
      <alignment vertical="top"/>
    </xf>
    <xf numFmtId="164" fontId="7" fillId="0" borderId="10" xfId="0" applyFont="1" applyFill="1" applyBorder="1" applyAlignment="1">
      <alignment horizontal="left" vertical="top"/>
    </xf>
    <xf numFmtId="164" fontId="5" fillId="0" borderId="70" xfId="0" applyNumberFormat="1" applyFont="1" applyFill="1" applyBorder="1" applyAlignment="1" applyProtection="1">
      <alignment horizontal="left" vertical="top"/>
      <protection/>
    </xf>
    <xf numFmtId="164" fontId="5" fillId="0" borderId="70" xfId="0" applyNumberFormat="1" applyFont="1" applyFill="1" applyBorder="1" applyAlignment="1" applyProtection="1">
      <alignment horizontal="right" vertical="top"/>
      <protection/>
    </xf>
    <xf numFmtId="167" fontId="5" fillId="0" borderId="72" xfId="0" applyNumberFormat="1" applyFont="1" applyFill="1" applyBorder="1" applyAlignment="1" applyProtection="1">
      <alignment horizontal="left" vertical="top"/>
      <protection/>
    </xf>
    <xf numFmtId="167" fontId="5" fillId="0" borderId="99" xfId="0" applyNumberFormat="1" applyFont="1" applyFill="1" applyBorder="1" applyAlignment="1">
      <alignment horizontal="left" vertical="top"/>
    </xf>
    <xf numFmtId="167" fontId="5" fillId="0" borderId="99" xfId="0" applyNumberFormat="1" applyFont="1" applyFill="1" applyBorder="1" applyAlignment="1">
      <alignment horizontal="right" vertical="top"/>
    </xf>
    <xf numFmtId="167" fontId="5" fillId="0" borderId="99" xfId="0" applyNumberFormat="1" applyFont="1" applyFill="1" applyBorder="1" applyAlignment="1">
      <alignment horizontal="center" vertical="top"/>
    </xf>
    <xf numFmtId="167" fontId="5" fillId="0" borderId="29" xfId="0" applyNumberFormat="1" applyFont="1" applyFill="1" applyBorder="1" applyAlignment="1">
      <alignment horizontal="center" vertical="top"/>
    </xf>
    <xf numFmtId="164" fontId="5" fillId="0" borderId="17" xfId="0" applyFont="1" applyFill="1" applyBorder="1" applyAlignment="1">
      <alignment horizontal="left" vertical="top"/>
    </xf>
    <xf numFmtId="164" fontId="5" fillId="0" borderId="74" xfId="0" applyNumberFormat="1" applyFont="1" applyFill="1" applyBorder="1" applyAlignment="1" applyProtection="1">
      <alignment horizontal="left" vertical="top"/>
      <protection/>
    </xf>
    <xf numFmtId="164" fontId="5" fillId="0" borderId="70" xfId="0" applyFont="1" applyFill="1" applyBorder="1" applyAlignment="1">
      <alignment horizontal="right" vertical="top"/>
    </xf>
    <xf numFmtId="164" fontId="5" fillId="0" borderId="21" xfId="0" applyNumberFormat="1" applyFont="1" applyFill="1" applyBorder="1" applyAlignment="1" applyProtection="1">
      <alignment horizontal="center" vertical="top"/>
      <protection/>
    </xf>
    <xf numFmtId="164" fontId="5" fillId="0" borderId="22" xfId="0" applyNumberFormat="1" applyFont="1" applyFill="1" applyBorder="1" applyAlignment="1" applyProtection="1">
      <alignment horizontal="center" vertical="top"/>
      <protection/>
    </xf>
    <xf numFmtId="164" fontId="5" fillId="0" borderId="100" xfId="0" applyNumberFormat="1" applyFont="1" applyFill="1" applyBorder="1" applyAlignment="1" applyProtection="1">
      <alignment horizontal="left" vertical="top"/>
      <protection/>
    </xf>
    <xf numFmtId="164" fontId="5" fillId="0" borderId="100" xfId="0" applyNumberFormat="1" applyFont="1" applyFill="1" applyBorder="1" applyAlignment="1" applyProtection="1">
      <alignment horizontal="right" vertical="top"/>
      <protection/>
    </xf>
    <xf numFmtId="164" fontId="5" fillId="0" borderId="101" xfId="0" applyNumberFormat="1" applyFont="1" applyFill="1" applyBorder="1" applyAlignment="1" applyProtection="1">
      <alignment horizontal="right" vertical="top"/>
      <protection/>
    </xf>
    <xf numFmtId="164" fontId="5" fillId="0" borderId="102" xfId="0" applyNumberFormat="1" applyFont="1" applyFill="1" applyBorder="1" applyAlignment="1" applyProtection="1">
      <alignment horizontal="left" vertical="top"/>
      <protection/>
    </xf>
    <xf numFmtId="164" fontId="5" fillId="0" borderId="102" xfId="0" applyNumberFormat="1" applyFont="1" applyFill="1" applyBorder="1" applyAlignment="1" applyProtection="1">
      <alignment horizontal="right" vertical="top"/>
      <protection/>
    </xf>
    <xf numFmtId="164" fontId="5" fillId="0" borderId="77" xfId="0" applyFont="1" applyFill="1" applyBorder="1" applyAlignment="1">
      <alignment horizontal="left" vertical="top"/>
    </xf>
    <xf numFmtId="164" fontId="5" fillId="0" borderId="77" xfId="0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horizontal="right" vertical="top"/>
    </xf>
    <xf numFmtId="164" fontId="5" fillId="0" borderId="43" xfId="0" applyFont="1" applyFill="1" applyBorder="1" applyAlignment="1">
      <alignment horizontal="left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eutralny 2" xfId="20"/>
    <cellStyle name="Normalny 2" xfId="21"/>
    <cellStyle name="Normalny 3" xfId="22"/>
    <cellStyle name="Excel_BuiltIn_Neutralny" xfId="23"/>
    <cellStyle name="Excel_BuiltIn_Dobr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ozk&#322;ad%20jazdy%20od%2021_11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linie%20po%20zmianach%20od%2013_01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10"/>
      <sheetName val="21"/>
      <sheetName val="22"/>
      <sheetName val="30"/>
      <sheetName val="32"/>
      <sheetName val="40"/>
      <sheetName val="41"/>
      <sheetName val="50"/>
      <sheetName val="Arkusz1"/>
    </sheetNames>
    <sheetDataSet>
      <sheetData sheetId="9">
        <row r="2">
          <cell r="A2" t="str">
            <v>ul. Barteczka</v>
          </cell>
          <cell r="B2" t="str">
            <v>Barteczka</v>
          </cell>
          <cell r="C2" t="str">
            <v>Barteczka</v>
          </cell>
          <cell r="D2" t="str">
            <v>Cieszyn ul. Barteczka</v>
          </cell>
        </row>
        <row r="3">
          <cell r="A3" t="str">
            <v>Błogocice Myśliwska</v>
          </cell>
          <cell r="B3" t="str">
            <v>Błogocice Myśliwska</v>
          </cell>
          <cell r="C3" t="str">
            <v>Błogocice Myśliwska</v>
          </cell>
          <cell r="D3" t="str">
            <v>Cieszyn ul. Myśliwska</v>
          </cell>
        </row>
        <row r="4">
          <cell r="A4" t="str">
            <v>os. Bobrek Wschód</v>
          </cell>
          <cell r="B4" t="str">
            <v>Bobrek Wschód</v>
          </cell>
          <cell r="C4" t="str">
            <v>Bobrek Wschód</v>
          </cell>
          <cell r="D4" t="str">
            <v>Cieszyn ul. Barteczka</v>
          </cell>
        </row>
        <row r="5">
          <cell r="A5" t="str">
            <v>ul. Bucewicza Hotel</v>
          </cell>
          <cell r="B5" t="str">
            <v>Bucewicza Hotel</v>
          </cell>
          <cell r="C5" t="str">
            <v>Bucewicza Hotel</v>
          </cell>
          <cell r="D5" t="str">
            <v>Cieszyn ul. Bucewicza</v>
          </cell>
        </row>
        <row r="6">
          <cell r="A6" t="str">
            <v>ul. Kajzara</v>
          </cell>
          <cell r="B6" t="str">
            <v>Kajzara</v>
          </cell>
          <cell r="C6" t="str">
            <v>Kajzara</v>
          </cell>
          <cell r="D6" t="str">
            <v>Cieszyn, ul. Kajzara</v>
          </cell>
        </row>
        <row r="7">
          <cell r="A7" t="str">
            <v>ul. Z. Kossak</v>
          </cell>
          <cell r="B7" t="str">
            <v>Kossak</v>
          </cell>
          <cell r="C7" t="str">
            <v>Kossak-Szatkowskiej</v>
          </cell>
          <cell r="D7" t="str">
            <v>Cieszyn, ul. Kossak-Szatkowskiej</v>
          </cell>
        </row>
        <row r="8">
          <cell r="A8" t="str">
            <v>ul. Kościuszki</v>
          </cell>
          <cell r="B8" t="str">
            <v>Kościuszki</v>
          </cell>
          <cell r="C8" t="str">
            <v>Kościuszki</v>
          </cell>
          <cell r="D8" t="str">
            <v>Cieszyn, ul. Kościuszki</v>
          </cell>
        </row>
        <row r="9">
          <cell r="A9" t="str">
            <v>ul. Morcinka II</v>
          </cell>
          <cell r="B9" t="str">
            <v>Morcinka II</v>
          </cell>
          <cell r="C9" t="str">
            <v>Morcinka II</v>
          </cell>
          <cell r="D9" t="str">
            <v>Cieszyn, ul. Morcinka</v>
          </cell>
        </row>
        <row r="10">
          <cell r="A10" t="str">
            <v>ul. Morcinka l</v>
          </cell>
          <cell r="B10" t="str">
            <v>Morcinka l</v>
          </cell>
          <cell r="C10" t="str">
            <v>Morcinka l</v>
          </cell>
          <cell r="D10" t="str">
            <v>Cieszyn, ul. Morcinka</v>
          </cell>
        </row>
        <row r="11">
          <cell r="A11" t="str">
            <v>Pastwiska Motel</v>
          </cell>
          <cell r="B11" t="str">
            <v>Pastwiska Motel</v>
          </cell>
          <cell r="C11" t="str">
            <v>Pastwiska Motel</v>
          </cell>
          <cell r="D11" t="str">
            <v>Cieszyn, ul. Motelowa</v>
          </cell>
        </row>
        <row r="12">
          <cell r="A12" t="str">
            <v>ul. Rudowska</v>
          </cell>
          <cell r="B12" t="str">
            <v>Rudowska</v>
          </cell>
          <cell r="C12" t="str">
            <v>Rudowska</v>
          </cell>
          <cell r="D12" t="str">
            <v>Cieszyn, ul. Rudowska</v>
          </cell>
        </row>
        <row r="13">
          <cell r="A13" t="str">
            <v>ul. Sienkiewicza 1)</v>
          </cell>
          <cell r="B13" t="str">
            <v>Sienkiewicza 1)</v>
          </cell>
          <cell r="C13" t="str">
            <v>Sienkiewicza</v>
          </cell>
          <cell r="D13" t="str">
            <v>Cieszyn, ul. Sienkiewicza</v>
          </cell>
        </row>
        <row r="14">
          <cell r="A14" t="str">
            <v>ul. ks. Tomanka</v>
          </cell>
          <cell r="B14" t="str">
            <v>Tomanka</v>
          </cell>
          <cell r="C14" t="str">
            <v>ks. Tomanka</v>
          </cell>
          <cell r="D14" t="str">
            <v>Cieszyn, ul. ks. Tomanka</v>
          </cell>
        </row>
        <row r="15">
          <cell r="A15" t="str">
            <v>ul. ks. Tomanka Sklep</v>
          </cell>
          <cell r="B15" t="str">
            <v>Tomanka</v>
          </cell>
          <cell r="C15" t="str">
            <v>ks. Tomanka Sklep</v>
          </cell>
          <cell r="D15" t="str">
            <v>Cieszyn, ul. ks. Tomanka</v>
          </cell>
        </row>
        <row r="16">
          <cell r="A16" t="str">
            <v>ul. ks. Tysiąclecia Szkoła</v>
          </cell>
          <cell r="B16" t="str">
            <v>Tysiąclecia</v>
          </cell>
          <cell r="C16" t="str">
            <v>Tysiąclecia Szkoła</v>
          </cell>
          <cell r="D16" t="str">
            <v>Cieszyn, ul. Tysiąclecia</v>
          </cell>
        </row>
        <row r="17">
          <cell r="A17" t="str">
            <v>ul. Wrzosów</v>
          </cell>
          <cell r="B17" t="str">
            <v>Wrzosów</v>
          </cell>
          <cell r="C17" t="str">
            <v>Wrzosów</v>
          </cell>
          <cell r="D17" t="str">
            <v>Cieszyn, ul. Wrzosów</v>
          </cell>
        </row>
        <row r="18">
          <cell r="A18" t="str">
            <v>ul. Matejki</v>
          </cell>
          <cell r="B18" t="str">
            <v>Matejki</v>
          </cell>
          <cell r="C18" t="str">
            <v>Matejki</v>
          </cell>
          <cell r="D18">
            <v>0</v>
          </cell>
        </row>
        <row r="19">
          <cell r="A19" t="str">
            <v>ul. Akacjowa</v>
          </cell>
          <cell r="B19" t="str">
            <v>Akacjowa</v>
          </cell>
          <cell r="C19" t="str">
            <v>Akacjowa</v>
          </cell>
          <cell r="D19">
            <v>0</v>
          </cell>
        </row>
        <row r="22">
          <cell r="A22" t="str">
            <v>ul. 3 Maja „Celma"</v>
          </cell>
          <cell r="B22" t="str">
            <v>3 Maja „Celma"</v>
          </cell>
          <cell r="C22" t="str">
            <v>Cieszyn Celma</v>
          </cell>
          <cell r="D22" t="str">
            <v>Cieszyn, ul. 3 Maja</v>
          </cell>
          <cell r="E22" t="str">
            <v>2619 S/1</v>
          </cell>
        </row>
        <row r="23">
          <cell r="A23" t="str">
            <v>Boguszowice</v>
          </cell>
          <cell r="B23" t="str">
            <v>Boguszowice</v>
          </cell>
          <cell r="C23" t="str">
            <v>Cieszyn Boguszowice</v>
          </cell>
          <cell r="D23" t="str">
            <v>Cieszyn, ul. Frysztacka</v>
          </cell>
          <cell r="E23" t="str">
            <v>2624 S/14</v>
          </cell>
        </row>
        <row r="24">
          <cell r="A24" t="str">
            <v>Boguszowice NŻ</v>
          </cell>
          <cell r="B24" t="str">
            <v>Boguszowice</v>
          </cell>
          <cell r="C24" t="str">
            <v>Cieszyn Boguszowice</v>
          </cell>
          <cell r="D24" t="str">
            <v>Cieszyn, ul. Frysztacka</v>
          </cell>
          <cell r="E24" t="str">
            <v>2624 S/13</v>
          </cell>
        </row>
        <row r="25">
          <cell r="A25" t="str">
            <v>Brzezówka</v>
          </cell>
          <cell r="B25" t="str">
            <v>Brzezówka</v>
          </cell>
          <cell r="C25" t="str">
            <v>Brzezówka</v>
          </cell>
          <cell r="D25" t="str">
            <v>Brzezówka, ul. Hażlaska</v>
          </cell>
          <cell r="E25" t="str">
            <v>2623 S/2</v>
          </cell>
        </row>
        <row r="26">
          <cell r="A26" t="str">
            <v>ul. Frysztacka Szkoła</v>
          </cell>
          <cell r="B26" t="str">
            <v>Frysztacka Szkoła</v>
          </cell>
          <cell r="C26" t="str">
            <v>Cieszyn Frysztacka Szkoła</v>
          </cell>
          <cell r="D26" t="str">
            <v>Cieszyn, ul. Frysztacka</v>
          </cell>
          <cell r="E26" t="str">
            <v>2624 S/16</v>
          </cell>
        </row>
        <row r="27">
          <cell r="A27" t="str">
            <v>ul. Garncarska</v>
          </cell>
          <cell r="B27" t="str">
            <v>Garncarska</v>
          </cell>
          <cell r="C27" t="str">
            <v>Cieszyn Garncarska</v>
          </cell>
          <cell r="D27" t="str">
            <v>Cieszyn, ul. Garncarska</v>
          </cell>
          <cell r="E27" t="str">
            <v>2701 S/1</v>
          </cell>
        </row>
        <row r="28">
          <cell r="A28" t="str">
            <v>Gumna Remiza</v>
          </cell>
          <cell r="B28" t="str">
            <v>Gumna Remiza</v>
          </cell>
          <cell r="C28" t="str">
            <v>Gumna Remiza</v>
          </cell>
          <cell r="D28" t="str">
            <v>Gumna</v>
          </cell>
          <cell r="E28" t="str">
            <v>2619 S/12</v>
          </cell>
        </row>
        <row r="29">
          <cell r="A29" t="str">
            <v>Gumna Skrzyżowanie</v>
          </cell>
          <cell r="B29" t="str">
            <v>Gumna Skrzyżowanie</v>
          </cell>
          <cell r="C29" t="str">
            <v>Gumna Skrzyżowanie</v>
          </cell>
          <cell r="D29" t="str">
            <v>Gumna</v>
          </cell>
          <cell r="E29" t="str">
            <v>2619 S/11</v>
          </cell>
        </row>
        <row r="30">
          <cell r="A30" t="str">
            <v>ul. Hajduka</v>
          </cell>
          <cell r="B30" t="str">
            <v>Hajduka</v>
          </cell>
          <cell r="C30" t="str">
            <v>Dworzec Cieszyn</v>
          </cell>
          <cell r="D30" t="str">
            <v>Cieszyn, ul. Hajduka</v>
          </cell>
          <cell r="E30" t="str">
            <v>2697 S/1</v>
          </cell>
        </row>
        <row r="31">
          <cell r="A31" t="str">
            <v>ul. Hallera Sklep</v>
          </cell>
          <cell r="B31" t="str">
            <v>Hallera Sklep</v>
          </cell>
          <cell r="C31" t="str">
            <v>Cieszyn Hallera Sklep</v>
          </cell>
          <cell r="D31" t="str">
            <v>Cieszyn, ul. Gen. Hallera</v>
          </cell>
          <cell r="E31" t="str">
            <v>2702 S/1</v>
          </cell>
        </row>
        <row r="32">
          <cell r="A32" t="str">
            <v>ul. Hażlaska – Jabłonna</v>
          </cell>
          <cell r="B32" t="str">
            <v>Hażlaska – Jabłonna</v>
          </cell>
          <cell r="C32" t="str">
            <v>Cieszyn Hażlaska – Jabłonna</v>
          </cell>
          <cell r="D32" t="str">
            <v>Cieszyn, ul. Hażlaska</v>
          </cell>
          <cell r="E32" t="str">
            <v>2691 S/2</v>
          </cell>
        </row>
        <row r="33">
          <cell r="A33" t="str">
            <v>ul. Hażlaska l</v>
          </cell>
          <cell r="B33" t="str">
            <v>Hażlaska l</v>
          </cell>
          <cell r="C33" t="str">
            <v>Cieszyn Hażlaska l</v>
          </cell>
          <cell r="D33" t="str">
            <v>Cieszyn, ul. Hażlaska</v>
          </cell>
          <cell r="E33" t="str">
            <v>2691 S/1</v>
          </cell>
        </row>
        <row r="34">
          <cell r="A34" t="str">
            <v>Kaczyce Kolonia </v>
          </cell>
          <cell r="B34" t="str">
            <v>Kaczyce Kolonia </v>
          </cell>
          <cell r="C34" t="str">
            <v>Kaczyce Kolonia </v>
          </cell>
          <cell r="D34" t="str">
            <v>Kaczyce, ul. Stalmacha</v>
          </cell>
          <cell r="E34" t="str">
            <v>2624 S/2</v>
          </cell>
        </row>
        <row r="35">
          <cell r="A35" t="str">
            <v>Kaczyce Skrzyżowanie Sobieskiego</v>
          </cell>
          <cell r="B35" t="str">
            <v>Kaczyce Skrzyżowanie</v>
          </cell>
          <cell r="C35" t="str">
            <v>Kaczyce Skrzyżowanie</v>
          </cell>
          <cell r="D35" t="str">
            <v>Kaczyce, ul. J. III Sobieskiego</v>
          </cell>
          <cell r="E35" t="str">
            <v>2624 S/1</v>
          </cell>
        </row>
        <row r="36">
          <cell r="A36" t="str">
            <v>Karolinka</v>
          </cell>
          <cell r="B36" t="str">
            <v>Karolinka</v>
          </cell>
          <cell r="C36" t="str">
            <v>Cieszyn Karolinka</v>
          </cell>
          <cell r="D36" t="str">
            <v>Cieszyn, ul. Frysztacka</v>
          </cell>
          <cell r="E36" t="str">
            <v>2624 S/15</v>
          </cell>
        </row>
        <row r="37">
          <cell r="A37" t="str">
            <v>ul. Katowicka CPN</v>
          </cell>
          <cell r="B37" t="str">
            <v>Katowicka</v>
          </cell>
          <cell r="C37" t="str">
            <v>Cieszyn Katowicka</v>
          </cell>
          <cell r="D37" t="str">
            <v>Cieszyn, ul. Katowicka</v>
          </cell>
          <cell r="E37" t="str">
            <v>2712 S/1</v>
          </cell>
        </row>
        <row r="38">
          <cell r="A38" t="str">
            <v>ul. Kochanowskiego</v>
          </cell>
          <cell r="B38" t="str">
            <v>Kochanowskiego</v>
          </cell>
          <cell r="C38" t="str">
            <v>Cieszyn Kochanowskiego</v>
          </cell>
          <cell r="D38" t="str">
            <v>Cieszyn, ul. Kochanowskiego</v>
          </cell>
          <cell r="E38" t="str">
            <v>2710 S/1</v>
          </cell>
        </row>
        <row r="39">
          <cell r="A39" t="str">
            <v>ul. Kolejowa</v>
          </cell>
          <cell r="B39" t="str">
            <v>Kolejowa</v>
          </cell>
          <cell r="C39" t="str">
            <v>Cieszyn Kolejowa</v>
          </cell>
          <cell r="D39" t="str">
            <v>Cieszyn, ul. Kolejowa</v>
          </cell>
          <cell r="E39" t="str">
            <v>2712 S/3</v>
          </cell>
        </row>
        <row r="40">
          <cell r="A40" t="str">
            <v>ul. Bielska Kopiec</v>
          </cell>
          <cell r="B40" t="str">
            <v>Kopiec</v>
          </cell>
          <cell r="C40" t="str">
            <v>Cieszyn Kopiec</v>
          </cell>
          <cell r="D40" t="str">
            <v>Cieszyn, ul. Bielska</v>
          </cell>
          <cell r="E40" t="str">
            <v>2619 S/6</v>
          </cell>
        </row>
        <row r="41">
          <cell r="A41" t="str">
            <v>Krasna Barabosz</v>
          </cell>
          <cell r="B41" t="str">
            <v>Krasna Barabosz</v>
          </cell>
          <cell r="C41" t="str">
            <v>Cieszyn Krasna Barabosz</v>
          </cell>
          <cell r="D41" t="str">
            <v>Cieszyn, ul. Bielska</v>
          </cell>
          <cell r="E41" t="str">
            <v>2619 S/10</v>
          </cell>
        </row>
        <row r="42">
          <cell r="A42" t="str">
            <v>Krasna Gruszka</v>
          </cell>
          <cell r="B42" t="str">
            <v>Krasna Gruszka</v>
          </cell>
          <cell r="C42" t="str">
            <v>Cieszyn Krasna Gruszka</v>
          </cell>
          <cell r="D42" t="str">
            <v>Cieszyn, ul. Bielska</v>
          </cell>
          <cell r="E42" t="str">
            <v>2619 S/8</v>
          </cell>
        </row>
        <row r="43">
          <cell r="A43" t="str">
            <v>Krasna MDM</v>
          </cell>
          <cell r="B43" t="str">
            <v>Krasna MDM</v>
          </cell>
          <cell r="C43" t="str">
            <v>Cieszyn Krasna MDM</v>
          </cell>
          <cell r="D43" t="str">
            <v>Cieszyn, ul. Bielska</v>
          </cell>
          <cell r="E43" t="str">
            <v>2619 S/9</v>
          </cell>
        </row>
        <row r="44">
          <cell r="A44" t="str">
            <v>ul. Liburnia</v>
          </cell>
          <cell r="B44" t="str">
            <v>Liburnia</v>
          </cell>
          <cell r="C44" t="str">
            <v>Cieszyn Liburnia</v>
          </cell>
          <cell r="D44" t="str">
            <v>Cieszyn, ul. Liburnia</v>
          </cell>
          <cell r="E44" t="str">
            <v>2713 S/2</v>
          </cell>
        </row>
        <row r="45">
          <cell r="A45" t="str">
            <v>ul. Liburnia Starostwo</v>
          </cell>
          <cell r="B45" t="str">
            <v>Liburnia Starostwo</v>
          </cell>
          <cell r="C45" t="str">
            <v>Cieszyn Liburnia Starostwo</v>
          </cell>
          <cell r="D45" t="str">
            <v>Cieszyn, ul. Liburnia</v>
          </cell>
          <cell r="E45" t="str">
            <v>2713 S/3</v>
          </cell>
        </row>
        <row r="46">
          <cell r="A46" t="str">
            <v>al. Łyska</v>
          </cell>
          <cell r="B46" t="str">
            <v>Łyska</v>
          </cell>
          <cell r="C46" t="str">
            <v>Cieszyn Błogocice</v>
          </cell>
          <cell r="D46" t="str">
            <v>Cieszyn, Aleja Łyska</v>
          </cell>
          <cell r="E46" t="str">
            <v>2608 S/3</v>
          </cell>
        </row>
        <row r="47">
          <cell r="A47" t="str">
            <v>al. Łyska ,,Basen" 2)</v>
          </cell>
          <cell r="B47" t="str">
            <v>Łyska ,,Basen" 2)</v>
          </cell>
          <cell r="C47" t="str">
            <v>Cieszyn Aleja Łyska Basen</v>
          </cell>
          <cell r="D47" t="str">
            <v>Cieszyn, Aleja Łyska</v>
          </cell>
          <cell r="E47" t="str">
            <v>2608 S/2</v>
          </cell>
        </row>
        <row r="48">
          <cell r="A48" t="str">
            <v>al.. Łyska „Celma"</v>
          </cell>
          <cell r="B48" t="str">
            <v>Łyska „Celma"</v>
          </cell>
          <cell r="C48" t="str">
            <v>Cieszyn Aleja Łyska</v>
          </cell>
          <cell r="D48" t="str">
            <v>Cieszyn, Aleja Łyska</v>
          </cell>
          <cell r="E48" t="str">
            <v>2608 S/1</v>
          </cell>
        </row>
        <row r="49">
          <cell r="A49" t="str">
            <v>Marklowice NŻ</v>
          </cell>
          <cell r="B49" t="str">
            <v>Marklowice</v>
          </cell>
          <cell r="C49" t="str">
            <v>Cieszyn Marklowice</v>
          </cell>
          <cell r="D49" t="str">
            <v>Cieszyn, ul. Frysztacka</v>
          </cell>
          <cell r="E49" t="str">
            <v>2624 S/12</v>
          </cell>
        </row>
        <row r="50">
          <cell r="A50" t="str">
            <v>Marklowice Lakiery</v>
          </cell>
          <cell r="B50" t="str">
            <v>Marklowice Lakiery</v>
          </cell>
          <cell r="C50" t="str">
            <v>Cieszyn Marklowice Lakiery</v>
          </cell>
          <cell r="D50" t="str">
            <v>Cieszyn, ul. Frysztacka</v>
          </cell>
          <cell r="E50" t="str">
            <v>2624 S/11</v>
          </cell>
        </row>
        <row r="51">
          <cell r="A51" t="str">
            <v>Marklowice OSP</v>
          </cell>
          <cell r="B51" t="str">
            <v>Marklowice OSP</v>
          </cell>
          <cell r="C51" t="str">
            <v>Cieszyn Marklowice OSP</v>
          </cell>
          <cell r="D51" t="str">
            <v>Cieszyn, ul. Frysztacka</v>
          </cell>
          <cell r="E51" t="str">
            <v>2624 S/9</v>
          </cell>
        </row>
        <row r="52">
          <cell r="A52" t="str">
            <v>Marklowice Sklep</v>
          </cell>
          <cell r="B52" t="str">
            <v>Marklowice Sklep</v>
          </cell>
          <cell r="C52" t="str">
            <v>Cieszyn Marklowice Sklep</v>
          </cell>
          <cell r="D52" t="str">
            <v>Cieszyn, ul. Frysztacka</v>
          </cell>
          <cell r="E52" t="str">
            <v>2624 S/10</v>
          </cell>
        </row>
        <row r="53">
          <cell r="A53" t="str">
            <v>ul. Michejdy</v>
          </cell>
          <cell r="B53" t="str">
            <v>Michejdy</v>
          </cell>
          <cell r="C53" t="str">
            <v>Cieszyn Michejdy</v>
          </cell>
          <cell r="D53" t="str">
            <v>Cieszyn, ul. Michejdy</v>
          </cell>
          <cell r="E53" t="str">
            <v>2698 S/1</v>
          </cell>
        </row>
        <row r="54">
          <cell r="A54" t="str">
            <v>Mnisztwo</v>
          </cell>
          <cell r="B54" t="str">
            <v>Mnisztwo</v>
          </cell>
          <cell r="C54" t="str">
            <v>Cieszyn Mnisztwo</v>
          </cell>
          <cell r="D54" t="str">
            <v>Cieszyn, ul. Gen. Hallera</v>
          </cell>
          <cell r="E54" t="str">
            <v>2702 S/3</v>
          </cell>
        </row>
        <row r="55">
          <cell r="A55" t="str">
            <v>ul. Moniuszki Cmentarz</v>
          </cell>
          <cell r="B55" t="str">
            <v>Moniuszki Cmentarz</v>
          </cell>
          <cell r="C55" t="str">
            <v>Cieszyn Moniuszki Cmentarz</v>
          </cell>
          <cell r="D55" t="str">
            <v>Cieszyn, ul. Moniuszki</v>
          </cell>
          <cell r="E55" t="str">
            <v>2694 S/1</v>
          </cell>
        </row>
        <row r="56">
          <cell r="A56" t="str">
            <v>ul. Moniuszki Żłobek</v>
          </cell>
          <cell r="B56" t="str">
            <v>Moniuszki Żłobek</v>
          </cell>
          <cell r="C56" t="str">
            <v>Cieszyn Moniuszki Żłobek</v>
          </cell>
          <cell r="D56" t="str">
            <v>Cieszyn, ul. Moniuszki</v>
          </cell>
          <cell r="E56" t="str">
            <v>2694 S/2</v>
          </cell>
        </row>
        <row r="57">
          <cell r="A57" t="str">
            <v>ul. Bielska Motel</v>
          </cell>
          <cell r="B57" t="str">
            <v>Motel</v>
          </cell>
          <cell r="C57" t="str">
            <v>Cieszyn Motel</v>
          </cell>
          <cell r="D57" t="str">
            <v>Cieszyn, ul. Bielska</v>
          </cell>
          <cell r="E57" t="str">
            <v>2619 S/7</v>
          </cell>
        </row>
        <row r="58">
          <cell r="A58" t="str">
            <v>ul. E. Orzeszkowej</v>
          </cell>
          <cell r="B58" t="str">
            <v>Orzeszkowej</v>
          </cell>
          <cell r="C58" t="str">
            <v>Cieszyn Orzeszkowej</v>
          </cell>
          <cell r="D58" t="str">
            <v>Cieszyn, ul. Gen. Hallera</v>
          </cell>
          <cell r="E58" t="str">
            <v>2702 S/2</v>
          </cell>
        </row>
        <row r="59">
          <cell r="A59" t="str">
            <v>Pastwiska</v>
          </cell>
          <cell r="B59" t="str">
            <v>Pastwiska</v>
          </cell>
          <cell r="C59" t="str">
            <v>Cieszyn Pastwiska</v>
          </cell>
          <cell r="D59" t="str">
            <v>Cieszyn, ul. Pikiety</v>
          </cell>
          <cell r="E59" t="str">
            <v>2621 S/9</v>
          </cell>
        </row>
        <row r="60">
          <cell r="A60" t="str">
            <v>Pikiety</v>
          </cell>
          <cell r="B60" t="str">
            <v>Pikiety</v>
          </cell>
          <cell r="C60" t="str">
            <v>Cieszyn Pikiety</v>
          </cell>
          <cell r="D60" t="str">
            <v>Cieszyn, ul. Pikiety</v>
          </cell>
          <cell r="E60" t="str">
            <v>2621 S/8</v>
          </cell>
        </row>
        <row r="61">
          <cell r="A61" t="str">
            <v>Plac Wolności</v>
          </cell>
          <cell r="B61" t="str">
            <v>Plac Wolności</v>
          </cell>
          <cell r="C61" t="str">
            <v>Cieszyn Plac Wolności</v>
          </cell>
          <cell r="D61" t="str">
            <v>Cieszyn, Plac Wolności</v>
          </cell>
          <cell r="E61" t="str">
            <v>2619 S/2</v>
          </cell>
        </row>
        <row r="62">
          <cell r="A62" t="str">
            <v>Pogwizdów Centrum na Brzezówkę</v>
          </cell>
          <cell r="B62" t="str">
            <v>Pogwizdów Centrum</v>
          </cell>
          <cell r="C62" t="str">
            <v>Pogwizdów Centrum</v>
          </cell>
          <cell r="D62" t="str">
            <v>Pogwizdów, ul. Katowicka</v>
          </cell>
          <cell r="E62" t="str">
            <v>2623 S/1</v>
          </cell>
        </row>
        <row r="63">
          <cell r="A63" t="str">
            <v>Pogwizdów Centrum</v>
          </cell>
          <cell r="B63" t="str">
            <v>Pogwizdów Centrum</v>
          </cell>
          <cell r="C63" t="str">
            <v>Pogwizdów Centrum</v>
          </cell>
          <cell r="D63" t="str">
            <v>Pogwizdów, ul. Cieszyńska</v>
          </cell>
          <cell r="E63" t="str">
            <v>2624 S/6</v>
          </cell>
        </row>
        <row r="64">
          <cell r="A64" t="str">
            <v>Pogwizdów II</v>
          </cell>
          <cell r="B64" t="str">
            <v>Pogwizdów II</v>
          </cell>
          <cell r="C64" t="str">
            <v>Pogwizdów II</v>
          </cell>
          <cell r="D64" t="str">
            <v>Pogwizdów, ul. Cieszyńska</v>
          </cell>
          <cell r="E64" t="str">
            <v>2624 S/7</v>
          </cell>
        </row>
        <row r="65">
          <cell r="A65" t="str">
            <v>Pogwizdów Kolonia l</v>
          </cell>
          <cell r="B65" t="str">
            <v>Pogwizdów Kolonia</v>
          </cell>
          <cell r="C65" t="str">
            <v>Pogwizdów Kolonia</v>
          </cell>
          <cell r="D65" t="str">
            <v>Pogwizdów, ul. Cieszyńska</v>
          </cell>
          <cell r="E65" t="str">
            <v>2624 S/3</v>
          </cell>
        </row>
        <row r="66">
          <cell r="A66" t="str">
            <v>Pogwizdów l</v>
          </cell>
          <cell r="B66" t="str">
            <v>Pogwizdów l</v>
          </cell>
          <cell r="C66" t="str">
            <v>Pogwizdów l</v>
          </cell>
          <cell r="D66" t="str">
            <v>Pogwizdów, ul. Cieszyńska</v>
          </cell>
          <cell r="E66" t="str">
            <v>2624 S/8</v>
          </cell>
        </row>
        <row r="67">
          <cell r="A67" t="str">
            <v>ul. Przepilińskiego l</v>
          </cell>
          <cell r="B67" t="str">
            <v>Przepilińskiego l</v>
          </cell>
          <cell r="C67" t="str">
            <v>Cieszyn Przepilińskiego l</v>
          </cell>
          <cell r="D67" t="str">
            <v>Cieszyn, ul. Przepilińskiego</v>
          </cell>
          <cell r="E67" t="str">
            <v>2693 S/5</v>
          </cell>
        </row>
        <row r="68">
          <cell r="A68" t="str">
            <v>ul. Przepilińskiego sklep</v>
          </cell>
          <cell r="B68" t="str">
            <v>Przepilińskiego Sklep</v>
          </cell>
          <cell r="C68" t="str">
            <v>Cieszyn Przepilińskiego Sklep</v>
          </cell>
          <cell r="D68" t="str">
            <v>Cieszyn, ul. Przepilińskiego</v>
          </cell>
          <cell r="E68" t="str">
            <v>2693 S/1</v>
          </cell>
        </row>
        <row r="69">
          <cell r="A69" t="str">
            <v>ul. Przepilińskiego Wiadukt</v>
          </cell>
          <cell r="B69" t="str">
            <v>Przepilińskiego Wiadukt</v>
          </cell>
          <cell r="C69" t="str">
            <v>Cieszyn Przepilińskiego Wiadukt</v>
          </cell>
          <cell r="D69" t="str">
            <v>Cieszyn, ul. Przepilińskiego</v>
          </cell>
          <cell r="E69" t="str">
            <v>2693 S/4</v>
          </cell>
        </row>
        <row r="70">
          <cell r="A70" t="str">
            <v>ul. Przepilińskiego Złota</v>
          </cell>
          <cell r="B70" t="str">
            <v>Przepilińskiego Złota</v>
          </cell>
          <cell r="C70" t="str">
            <v>Cieszyn Przepilińskiego Złota</v>
          </cell>
          <cell r="D70" t="str">
            <v>Cieszyn, ul. Przepilińskiego</v>
          </cell>
          <cell r="E70" t="str">
            <v>2693 S/3</v>
          </cell>
        </row>
        <row r="71">
          <cell r="A71" t="str">
            <v>ul. Przepiliskiego NŻ</v>
          </cell>
          <cell r="B71" t="str">
            <v>Przepiliskiego</v>
          </cell>
          <cell r="C71" t="str">
            <v>Cieszyn Przepiliskiego</v>
          </cell>
          <cell r="D71" t="str">
            <v>Cieszyn, ul. Przepilińskiego</v>
          </cell>
          <cell r="E71" t="str">
            <v>2693 S/2</v>
          </cell>
        </row>
        <row r="72">
          <cell r="A72" t="str">
            <v>ul. Puńcowska</v>
          </cell>
          <cell r="B72" t="str">
            <v>Puńcowska</v>
          </cell>
          <cell r="C72" t="str">
            <v>Cieszyn Puńcowska</v>
          </cell>
          <cell r="D72" t="str">
            <v>Cieszyn, ul. Puńcowska</v>
          </cell>
          <cell r="E72" t="str">
            <v>2709 S/1</v>
          </cell>
        </row>
        <row r="73">
          <cell r="A73" t="str">
            <v>ul. Puńcowska II</v>
          </cell>
          <cell r="B73" t="str">
            <v>Puńcowska II</v>
          </cell>
          <cell r="C73" t="str">
            <v>Cieszyn Puńcowska II</v>
          </cell>
          <cell r="D73" t="str">
            <v>Cieszyn, ul. Puńcowska</v>
          </cell>
          <cell r="E73" t="str">
            <v>2709 S/3</v>
          </cell>
        </row>
        <row r="74">
          <cell r="A74" t="str">
            <v>ul. Puńcowska III</v>
          </cell>
          <cell r="B74" t="str">
            <v>Puńcowska III</v>
          </cell>
          <cell r="C74" t="str">
            <v>Cieszyn Puńcowska III</v>
          </cell>
          <cell r="D74" t="str">
            <v>Cieszyn, ul. Puńcowska</v>
          </cell>
          <cell r="E74" t="str">
            <v>2709 S/4</v>
          </cell>
        </row>
        <row r="75">
          <cell r="A75" t="str">
            <v>ul. Puńcowska l</v>
          </cell>
          <cell r="B75" t="str">
            <v>Puńcowska l</v>
          </cell>
          <cell r="C75" t="str">
            <v>Cieszyn Puńcowska l</v>
          </cell>
          <cell r="D75" t="str">
            <v>Cieszyn, ul. Puńcowska</v>
          </cell>
          <cell r="E75" t="str">
            <v>2709 S/2</v>
          </cell>
        </row>
        <row r="76">
          <cell r="A76" t="str">
            <v>ul. Słowicza</v>
          </cell>
          <cell r="B76" t="str">
            <v>Słowicza</v>
          </cell>
          <cell r="C76" t="str">
            <v>Cieszyn Słowicza</v>
          </cell>
          <cell r="D76" t="str">
            <v>Cieszyn, ul. Słowicza</v>
          </cell>
          <cell r="E76" t="str">
            <v>2702 S/5</v>
          </cell>
        </row>
        <row r="77">
          <cell r="A77" t="str">
            <v>ul. Słowicza NŻ</v>
          </cell>
          <cell r="B77" t="str">
            <v>Słowicza</v>
          </cell>
          <cell r="C77" t="str">
            <v>Cieszyn Słowicza</v>
          </cell>
          <cell r="D77" t="str">
            <v>Cieszyn, ul. Słowicza</v>
          </cell>
          <cell r="E77" t="str">
            <v>2702 S/4</v>
          </cell>
        </row>
        <row r="78">
          <cell r="A78" t="str">
            <v>ul. Stawowa</v>
          </cell>
          <cell r="B78" t="str">
            <v>Stawowa</v>
          </cell>
          <cell r="C78" t="str">
            <v>Cieszyn Stawowa</v>
          </cell>
          <cell r="D78" t="str">
            <v>Cieszyn, ul. Stawowa</v>
          </cell>
          <cell r="E78" t="str">
            <v>2713 S/1</v>
          </cell>
        </row>
        <row r="79">
          <cell r="A79" t="str">
            <v>ul. Szymanowskiego</v>
          </cell>
          <cell r="B79" t="str">
            <v>Szymanowskiego</v>
          </cell>
          <cell r="C79" t="str">
            <v>Cieszyn Szymanowskiego</v>
          </cell>
          <cell r="D79" t="str">
            <v>Cieszyn, ul. Szymanowskiego</v>
          </cell>
          <cell r="E79" t="str">
            <v>2695 S/1</v>
          </cell>
        </row>
        <row r="80">
          <cell r="A80" t="str">
            <v>ul. Bielska UŚ</v>
          </cell>
          <cell r="B80" t="str">
            <v>UŚ</v>
          </cell>
          <cell r="C80" t="str">
            <v>Cieszyn UŚ</v>
          </cell>
          <cell r="D80" t="str">
            <v>Cieszyn, ul. Bielska</v>
          </cell>
          <cell r="E80" t="str">
            <v>2619 S/5</v>
          </cell>
        </row>
        <row r="81">
          <cell r="A81" t="str">
            <v>ul. Węgielna</v>
          </cell>
          <cell r="B81" t="str">
            <v>Węgielna</v>
          </cell>
          <cell r="C81" t="str">
            <v>Cieszyn Węgielna</v>
          </cell>
          <cell r="D81" t="str">
            <v>Cieszyn, ul. Katowicka</v>
          </cell>
          <cell r="E81" t="str">
            <v>2712 S/2</v>
          </cell>
        </row>
        <row r="82">
          <cell r="A82" t="str">
            <v>ul. Wyższa Brama</v>
          </cell>
          <cell r="B82" t="str">
            <v>Wyższa Brama</v>
          </cell>
          <cell r="C82" t="str">
            <v>Cieszyn Wyższa Brama</v>
          </cell>
          <cell r="D82" t="str">
            <v>Cieszyn, ul. Wyższa Brama</v>
          </cell>
          <cell r="E82" t="str">
            <v>2619 S/3</v>
          </cell>
        </row>
        <row r="83">
          <cell r="A83" t="str">
            <v>ul. Bielska ZOZ</v>
          </cell>
          <cell r="B83" t="str">
            <v>ZOZ</v>
          </cell>
          <cell r="C83" t="str">
            <v>Cieszyn ZOZ</v>
          </cell>
          <cell r="D83" t="str">
            <v>Cieszyn, ul. Bielska</v>
          </cell>
          <cell r="E83" t="str">
            <v>2619 S/4</v>
          </cell>
        </row>
        <row r="86">
          <cell r="A86" t="str">
            <v>Hażlach Las</v>
          </cell>
          <cell r="B86" t="str">
            <v>Hażlach Las</v>
          </cell>
          <cell r="C86" t="str">
            <v>Hażlach Las</v>
          </cell>
          <cell r="D86" t="str">
            <v>Wojewódzki Zarząd Dróg</v>
          </cell>
        </row>
        <row r="87">
          <cell r="A87" t="str">
            <v>Hażlach Skrzyżowanie</v>
          </cell>
          <cell r="B87" t="str">
            <v>Hażlach Skrzyżowanie</v>
          </cell>
          <cell r="C87" t="str">
            <v>Hażlach Skrzyżowanie</v>
          </cell>
          <cell r="D87" t="str">
            <v>Wojewódzki Zarząd Dróg</v>
          </cell>
        </row>
        <row r="88">
          <cell r="A88" t="str">
            <v>Kaczyce Bloki</v>
          </cell>
          <cell r="B88" t="str">
            <v>Kaczyce Bloki</v>
          </cell>
          <cell r="C88" t="str">
            <v>Kaczyce Bloki</v>
          </cell>
          <cell r="D88" t="str">
            <v>Gmina Zebrzydowice</v>
          </cell>
        </row>
        <row r="89">
          <cell r="A89" t="str">
            <v>Kaczyce KWK</v>
          </cell>
          <cell r="B89" t="str">
            <v>Kaczyce KWK</v>
          </cell>
          <cell r="C89" t="str">
            <v>Kaczyce KWK</v>
          </cell>
          <cell r="D89" t="str">
            <v>Gmina Zebrzydowice</v>
          </cell>
        </row>
        <row r="90">
          <cell r="A90" t="str">
            <v>Kaczyce Lipki</v>
          </cell>
          <cell r="B90" t="str">
            <v>Kaczyce Lipki</v>
          </cell>
          <cell r="C90" t="str">
            <v>Kaczyce Lipki</v>
          </cell>
          <cell r="D90" t="str">
            <v>Gmina Zebrzydowice</v>
          </cell>
        </row>
        <row r="91">
          <cell r="A91" t="str">
            <v>Kaczyce Skrzyżowanie Morcinka</v>
          </cell>
          <cell r="B91" t="str">
            <v>Kaczyce Skrzyżowanie</v>
          </cell>
          <cell r="C91" t="str">
            <v>Kaczyce Skrzyżowanie</v>
          </cell>
          <cell r="D91" t="str">
            <v>Gmina Zebrzydowice</v>
          </cell>
        </row>
        <row r="92">
          <cell r="A92" t="str">
            <v>Kalembice Szarotka</v>
          </cell>
          <cell r="B92" t="str">
            <v>Kalembice Szarotka</v>
          </cell>
          <cell r="C92" t="str">
            <v>Kalembice Szarotka</v>
          </cell>
          <cell r="D92" t="str">
            <v>Wojewódzki Zarząd Dróg</v>
          </cell>
        </row>
        <row r="93">
          <cell r="A93" t="str">
            <v>Kalembice Zegarnikówka</v>
          </cell>
          <cell r="B93" t="str">
            <v>Kalembice Zegarnikówka</v>
          </cell>
          <cell r="C93" t="str">
            <v>Kalembice Zegarnikówka</v>
          </cell>
          <cell r="D93" t="str">
            <v>Wojewódzki Zarząd Dróg</v>
          </cell>
        </row>
        <row r="94">
          <cell r="A94" t="str">
            <v>ul. Katowicka Szkoła</v>
          </cell>
          <cell r="B94" t="str">
            <v>Katowicka Szkoła</v>
          </cell>
          <cell r="C94" t="str">
            <v>Katowicka Szkoła</v>
          </cell>
          <cell r="D94" t="str">
            <v>Wojewódzki Zarząd Dróg</v>
          </cell>
        </row>
        <row r="95">
          <cell r="A95" t="str">
            <v>Krasna Szkoła *</v>
          </cell>
          <cell r="B95" t="str">
            <v>Krasna Szkoła *</v>
          </cell>
          <cell r="C95" t="str">
            <v>Krasna Szkoła</v>
          </cell>
          <cell r="D95">
            <v>0</v>
          </cell>
        </row>
        <row r="96">
          <cell r="A96" t="str">
            <v>Marklowice Fabryka</v>
          </cell>
          <cell r="B96" t="str">
            <v>Marklowice Fabryka</v>
          </cell>
          <cell r="C96" t="str">
            <v>Marklowice Fabryka</v>
          </cell>
          <cell r="D96" t="str">
            <v>Polifarb</v>
          </cell>
        </row>
        <row r="98">
          <cell r="A98" t="str">
            <v>Pastwiska Katowicka</v>
          </cell>
          <cell r="B98" t="str">
            <v>Pastwiska Katowicka</v>
          </cell>
          <cell r="C98" t="str">
            <v>Pastwiska Katowicka</v>
          </cell>
          <cell r="D98" t="str">
            <v>Wojewódzki Zarząd Dróg</v>
          </cell>
        </row>
        <row r="99">
          <cell r="A99" t="str">
            <v>Pogwizdów Bloki</v>
          </cell>
          <cell r="B99" t="str">
            <v>Pogwizdów Bloki</v>
          </cell>
          <cell r="C99" t="str">
            <v>Pogwizdów Bloki</v>
          </cell>
          <cell r="D99" t="str">
            <v>Gmina Hażlach</v>
          </cell>
        </row>
        <row r="100">
          <cell r="A100" t="str">
            <v>Pogwizdów PKP</v>
          </cell>
          <cell r="B100" t="str">
            <v>Pogwizdów PKP</v>
          </cell>
          <cell r="C100" t="str">
            <v>Pogwizdów PKP</v>
          </cell>
          <cell r="D100" t="str">
            <v>Gmina Hażlach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10"/>
      <sheetName val="21"/>
      <sheetName val="22"/>
      <sheetName val="30"/>
      <sheetName val="32"/>
      <sheetName val="40"/>
      <sheetName val="41"/>
      <sheetName val="50"/>
      <sheetName val="30 S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showZeros="0" zoomScale="115" zoomScaleNormal="115" workbookViewId="0" topLeftCell="A16">
      <selection activeCell="G12" sqref="G12"/>
    </sheetView>
  </sheetViews>
  <sheetFormatPr defaultColWidth="9.140625" defaultRowHeight="12.75"/>
  <cols>
    <col min="1" max="1" width="6.00390625" style="1" customWidth="1"/>
    <col min="2" max="2" width="4.8515625" style="1" customWidth="1"/>
    <col min="3" max="3" width="10.00390625" style="1" hidden="1" customWidth="1"/>
    <col min="4" max="4" width="9.140625" style="1" hidden="1" customWidth="1"/>
    <col min="5" max="5" width="22.421875" style="1" hidden="1" customWidth="1"/>
    <col min="6" max="6" width="22.421875" style="1" customWidth="1"/>
    <col min="7" max="7" width="11.140625" style="1" customWidth="1"/>
    <col min="8" max="9" width="12.28125" style="1" hidden="1" customWidth="1"/>
    <col min="10" max="10" width="6.140625" style="1" customWidth="1"/>
    <col min="11" max="11" width="3.7109375" style="2" customWidth="1"/>
    <col min="12" max="12" width="6.421875" style="2" customWidth="1"/>
    <col min="13" max="13" width="3.7109375" style="2" customWidth="1"/>
    <col min="14" max="14" width="6.140625" style="1" customWidth="1"/>
    <col min="15" max="15" width="4.28125" style="2" customWidth="1"/>
    <col min="16" max="16" width="5.7109375" style="2" customWidth="1"/>
    <col min="17" max="17" width="3.57421875" style="2" customWidth="1"/>
    <col min="18" max="18" width="5.7109375" style="2" customWidth="1"/>
    <col min="19" max="19" width="2.7109375" style="2" customWidth="1"/>
    <col min="20" max="20" width="6.140625" style="1" customWidth="1"/>
    <col min="21" max="21" width="3.7109375" style="2" customWidth="1"/>
    <col min="22" max="22" width="6.8515625" style="1" customWidth="1"/>
    <col min="23" max="23" width="3.7109375" style="1" customWidth="1"/>
    <col min="24" max="25" width="9.00390625" style="1" customWidth="1"/>
    <col min="26" max="26" width="19.8515625" style="1" customWidth="1"/>
    <col min="27" max="16384" width="9.00390625" style="1" customWidth="1"/>
  </cols>
  <sheetData>
    <row r="1" ht="12.75">
      <c r="X1" s="3" t="s">
        <v>0</v>
      </c>
    </row>
    <row r="2" ht="12.75">
      <c r="X2" s="4" t="s">
        <v>1</v>
      </c>
    </row>
    <row r="3" ht="12.75">
      <c r="X3" s="5"/>
    </row>
    <row r="5" spans="1:24" ht="19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9.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8">
      <c r="A7" s="7"/>
      <c r="B7" s="7"/>
      <c r="C7" s="8" t="s">
        <v>4</v>
      </c>
      <c r="D7" s="8"/>
      <c r="E7" s="9"/>
      <c r="F7" s="9"/>
      <c r="G7" s="9"/>
      <c r="H7" s="9"/>
      <c r="I7" s="9"/>
      <c r="J7" s="9"/>
      <c r="K7" s="10"/>
      <c r="L7" s="10"/>
      <c r="M7" s="10"/>
      <c r="N7" s="11"/>
      <c r="O7" s="10"/>
      <c r="P7" s="10"/>
      <c r="Q7" s="10"/>
      <c r="R7" s="10"/>
      <c r="S7" s="10"/>
      <c r="T7" s="11"/>
      <c r="U7" s="10"/>
      <c r="V7" s="11"/>
      <c r="W7" s="11"/>
      <c r="X7" s="11"/>
    </row>
    <row r="8" spans="1:26" ht="28.5" customHeight="1">
      <c r="A8" s="12" t="s">
        <v>5</v>
      </c>
      <c r="B8" s="12"/>
      <c r="C8" s="13" t="s">
        <v>6</v>
      </c>
      <c r="D8" s="14" t="s">
        <v>7</v>
      </c>
      <c r="E8" s="15" t="s">
        <v>8</v>
      </c>
      <c r="F8" s="16" t="s">
        <v>9</v>
      </c>
      <c r="G8" s="17" t="s">
        <v>10</v>
      </c>
      <c r="H8" s="18" t="s">
        <v>11</v>
      </c>
      <c r="I8" s="18" t="s">
        <v>12</v>
      </c>
      <c r="J8" s="15" t="s">
        <v>13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1"/>
      <c r="Z8" s="19"/>
    </row>
    <row r="9" spans="1:26" s="33" customFormat="1" ht="13.5">
      <c r="A9" s="20">
        <v>0</v>
      </c>
      <c r="B9" s="21">
        <v>0</v>
      </c>
      <c r="C9" s="22">
        <v>0</v>
      </c>
      <c r="D9" s="22">
        <v>0</v>
      </c>
      <c r="E9" s="23" t="s">
        <v>14</v>
      </c>
      <c r="F9" s="24" t="s">
        <v>15</v>
      </c>
      <c r="G9" s="25">
        <v>7</v>
      </c>
      <c r="H9" s="26"/>
      <c r="I9" s="26"/>
      <c r="J9" s="27">
        <v>0.2638888888888889</v>
      </c>
      <c r="K9" s="28" t="s">
        <v>16</v>
      </c>
      <c r="L9" s="29">
        <v>0.3055555555555555</v>
      </c>
      <c r="M9" s="30" t="s">
        <v>16</v>
      </c>
      <c r="N9" s="31">
        <v>0.5555555555555555</v>
      </c>
      <c r="O9" s="30" t="s">
        <v>17</v>
      </c>
      <c r="P9" s="31">
        <v>0.59375</v>
      </c>
      <c r="Q9" s="30" t="s">
        <v>18</v>
      </c>
      <c r="R9" s="31"/>
      <c r="S9" s="30"/>
      <c r="T9" s="31">
        <v>0.642361111111111</v>
      </c>
      <c r="U9" s="30" t="s">
        <v>19</v>
      </c>
      <c r="V9" s="27">
        <v>0.6805555555555555</v>
      </c>
      <c r="W9" s="32" t="s">
        <v>19</v>
      </c>
      <c r="X9" s="22"/>
      <c r="Z9" s="34"/>
    </row>
    <row r="10" spans="1:26" ht="12.75">
      <c r="A10" s="35">
        <v>0.6</v>
      </c>
      <c r="B10" s="36">
        <v>0.6</v>
      </c>
      <c r="C10" s="11">
        <v>600</v>
      </c>
      <c r="D10" s="11">
        <v>600</v>
      </c>
      <c r="E10" s="37" t="s">
        <v>20</v>
      </c>
      <c r="F10" s="38" t="s">
        <v>21</v>
      </c>
      <c r="G10" s="39">
        <v>5</v>
      </c>
      <c r="H10" s="40">
        <v>0.000694444444444442</v>
      </c>
      <c r="I10" s="40">
        <v>0.000694444444444442</v>
      </c>
      <c r="J10" s="41">
        <v>0.26458333333333334</v>
      </c>
      <c r="K10" s="42" t="s">
        <v>16</v>
      </c>
      <c r="L10" s="43">
        <v>0.30624999999999997</v>
      </c>
      <c r="M10" s="44" t="s">
        <v>16</v>
      </c>
      <c r="N10" s="45">
        <v>0.5562499999999999</v>
      </c>
      <c r="O10" s="44" t="s">
        <v>17</v>
      </c>
      <c r="P10" s="45">
        <v>0.5944444444444444</v>
      </c>
      <c r="Q10" s="44" t="s">
        <v>18</v>
      </c>
      <c r="R10" s="45"/>
      <c r="S10" s="44"/>
      <c r="T10" s="45">
        <v>0.6430555555555555</v>
      </c>
      <c r="U10" s="44" t="s">
        <v>19</v>
      </c>
      <c r="V10" s="41">
        <v>0.6812499999999999</v>
      </c>
      <c r="W10" s="46" t="s">
        <v>19</v>
      </c>
      <c r="X10" s="11"/>
      <c r="Z10" s="34"/>
    </row>
    <row r="11" spans="1:26" ht="12.75">
      <c r="A11" s="47">
        <v>0.6</v>
      </c>
      <c r="B11" s="48">
        <v>1.2</v>
      </c>
      <c r="C11" s="11">
        <v>600</v>
      </c>
      <c r="D11" s="11">
        <v>1200</v>
      </c>
      <c r="E11" s="49" t="s">
        <v>22</v>
      </c>
      <c r="F11" s="38" t="s">
        <v>23</v>
      </c>
      <c r="G11" s="39">
        <v>3</v>
      </c>
      <c r="H11" s="40">
        <v>0.000694444444444442</v>
      </c>
      <c r="I11" s="40">
        <v>0.000694444444444442</v>
      </c>
      <c r="J11" s="41">
        <v>0.2652777777777778</v>
      </c>
      <c r="K11" s="42" t="s">
        <v>16</v>
      </c>
      <c r="L11" s="43">
        <v>0.3069444444444444</v>
      </c>
      <c r="M11" s="44" t="s">
        <v>16</v>
      </c>
      <c r="N11" s="45">
        <v>0.5569444444444444</v>
      </c>
      <c r="O11" s="44" t="s">
        <v>17</v>
      </c>
      <c r="P11" s="45">
        <v>0.5951388888888889</v>
      </c>
      <c r="Q11" s="44" t="s">
        <v>18</v>
      </c>
      <c r="R11" s="45"/>
      <c r="S11" s="44"/>
      <c r="T11" s="45">
        <v>0.6437499999999999</v>
      </c>
      <c r="U11" s="44" t="s">
        <v>19</v>
      </c>
      <c r="V11" s="41">
        <v>0.6819444444444444</v>
      </c>
      <c r="W11" s="46" t="s">
        <v>19</v>
      </c>
      <c r="X11" s="11"/>
      <c r="Z11" s="50"/>
    </row>
    <row r="12" spans="1:24" ht="12.75">
      <c r="A12" s="47"/>
      <c r="B12" s="48"/>
      <c r="C12" s="11"/>
      <c r="D12" s="11"/>
      <c r="E12" s="49" t="s">
        <v>24</v>
      </c>
      <c r="F12" s="38" t="s">
        <v>25</v>
      </c>
      <c r="G12" s="39">
        <v>2</v>
      </c>
      <c r="H12" s="40">
        <v>0.000694444444444442</v>
      </c>
      <c r="I12" s="40">
        <v>0.000694444444444442</v>
      </c>
      <c r="J12" s="51" t="s">
        <v>26</v>
      </c>
      <c r="K12" s="42"/>
      <c r="L12" s="43">
        <v>0.30763888888888885</v>
      </c>
      <c r="M12" s="44" t="s">
        <v>16</v>
      </c>
      <c r="N12" s="43" t="s">
        <v>26</v>
      </c>
      <c r="O12" s="52"/>
      <c r="P12" s="43" t="s">
        <v>26</v>
      </c>
      <c r="Q12" s="52"/>
      <c r="R12" s="43"/>
      <c r="S12" s="52"/>
      <c r="T12" s="43" t="s">
        <v>26</v>
      </c>
      <c r="U12" s="52"/>
      <c r="V12" s="51" t="s">
        <v>26</v>
      </c>
      <c r="W12" s="53"/>
      <c r="X12" s="11"/>
    </row>
    <row r="13" spans="1:24" ht="12.75">
      <c r="A13" s="47">
        <v>0.5</v>
      </c>
      <c r="B13" s="48" t="s">
        <v>27</v>
      </c>
      <c r="C13" s="11">
        <v>500</v>
      </c>
      <c r="D13" s="11"/>
      <c r="E13" s="49" t="s">
        <v>28</v>
      </c>
      <c r="F13" s="38" t="s">
        <v>29</v>
      </c>
      <c r="G13" s="39">
        <v>1</v>
      </c>
      <c r="H13" s="40">
        <v>0.000694444444444442</v>
      </c>
      <c r="I13" s="40">
        <v>0.000694444444444442</v>
      </c>
      <c r="J13" s="51" t="s">
        <v>26</v>
      </c>
      <c r="K13" s="42"/>
      <c r="L13" s="43">
        <v>0.3083333333333333</v>
      </c>
      <c r="M13" s="44" t="s">
        <v>16</v>
      </c>
      <c r="N13" s="43" t="s">
        <v>26</v>
      </c>
      <c r="O13" s="52"/>
      <c r="P13" s="43" t="s">
        <v>26</v>
      </c>
      <c r="Q13" s="52"/>
      <c r="R13" s="43"/>
      <c r="S13" s="52"/>
      <c r="T13" s="43" t="s">
        <v>26</v>
      </c>
      <c r="U13" s="52"/>
      <c r="V13" s="51" t="s">
        <v>26</v>
      </c>
      <c r="W13" s="53"/>
      <c r="X13" s="11"/>
    </row>
    <row r="14" spans="1:24" ht="12.75">
      <c r="A14" s="47">
        <v>0.7</v>
      </c>
      <c r="B14" s="48">
        <v>1.9</v>
      </c>
      <c r="C14" s="11">
        <v>700</v>
      </c>
      <c r="D14" s="11">
        <v>1900</v>
      </c>
      <c r="E14" s="49" t="s">
        <v>30</v>
      </c>
      <c r="F14" s="38" t="s">
        <v>31</v>
      </c>
      <c r="G14" s="39">
        <v>1</v>
      </c>
      <c r="H14" s="40">
        <v>0.000694444444444442</v>
      </c>
      <c r="I14" s="40">
        <v>0.000694444444444442</v>
      </c>
      <c r="J14" s="41">
        <v>0.2659722222222222</v>
      </c>
      <c r="K14" s="42" t="s">
        <v>16</v>
      </c>
      <c r="L14" s="43" t="s">
        <v>26</v>
      </c>
      <c r="M14" s="44"/>
      <c r="N14" s="45">
        <v>0.5576388888888888</v>
      </c>
      <c r="O14" s="44" t="s">
        <v>17</v>
      </c>
      <c r="P14" s="45">
        <v>0.5958333333333333</v>
      </c>
      <c r="Q14" s="44" t="s">
        <v>18</v>
      </c>
      <c r="R14" s="45"/>
      <c r="S14" s="44"/>
      <c r="T14" s="45">
        <v>0.6444444444444444</v>
      </c>
      <c r="U14" s="44" t="s">
        <v>19</v>
      </c>
      <c r="V14" s="41">
        <v>0.6826388888888888</v>
      </c>
      <c r="W14" s="46" t="s">
        <v>19</v>
      </c>
      <c r="X14" s="11"/>
    </row>
    <row r="15" spans="1:24" ht="13.5">
      <c r="A15" s="54">
        <v>0.7</v>
      </c>
      <c r="B15" s="55">
        <v>2.5999999999999996</v>
      </c>
      <c r="C15" s="11">
        <v>700</v>
      </c>
      <c r="D15" s="11">
        <v>2600</v>
      </c>
      <c r="E15" s="56" t="s">
        <v>32</v>
      </c>
      <c r="F15" s="57" t="s">
        <v>33</v>
      </c>
      <c r="G15" s="58">
        <v>5</v>
      </c>
      <c r="H15" s="59">
        <v>0.001388888888888884</v>
      </c>
      <c r="I15" s="59">
        <v>0.001388888888888884</v>
      </c>
      <c r="J15" s="60">
        <v>0.2673611111111111</v>
      </c>
      <c r="K15" s="61" t="s">
        <v>16</v>
      </c>
      <c r="L15" s="62">
        <v>0.3097222222222222</v>
      </c>
      <c r="M15" s="63" t="s">
        <v>16</v>
      </c>
      <c r="N15" s="64">
        <v>0.5590277777777777</v>
      </c>
      <c r="O15" s="63" t="s">
        <v>17</v>
      </c>
      <c r="P15" s="64">
        <v>0.5972222222222222</v>
      </c>
      <c r="Q15" s="63" t="s">
        <v>18</v>
      </c>
      <c r="R15" s="64"/>
      <c r="S15" s="63"/>
      <c r="T15" s="64">
        <v>0.6458333333333333</v>
      </c>
      <c r="U15" s="63" t="s">
        <v>19</v>
      </c>
      <c r="V15" s="60">
        <v>0.6840277777777777</v>
      </c>
      <c r="W15" s="65" t="s">
        <v>19</v>
      </c>
      <c r="X15" s="11"/>
    </row>
    <row r="16" spans="1:24" s="33" customFormat="1" ht="13.5">
      <c r="A16" s="66">
        <v>0.2</v>
      </c>
      <c r="B16" s="67">
        <v>2.8</v>
      </c>
      <c r="C16" s="22">
        <v>200</v>
      </c>
      <c r="D16" s="11">
        <v>2800</v>
      </c>
      <c r="E16" s="23" t="s">
        <v>34</v>
      </c>
      <c r="F16" s="24" t="s">
        <v>35</v>
      </c>
      <c r="G16" s="25">
        <v>2</v>
      </c>
      <c r="H16" s="68">
        <v>0.001388888888888884</v>
      </c>
      <c r="I16" s="68">
        <v>0.001388888888888884</v>
      </c>
      <c r="J16" s="27">
        <v>0.26875</v>
      </c>
      <c r="K16" s="28" t="s">
        <v>16</v>
      </c>
      <c r="L16" s="29">
        <v>0.31111111111111106</v>
      </c>
      <c r="M16" s="30" t="s">
        <v>16</v>
      </c>
      <c r="N16" s="31">
        <v>0.5604166666666666</v>
      </c>
      <c r="O16" s="30" t="s">
        <v>17</v>
      </c>
      <c r="P16" s="31">
        <v>0.5986111111111111</v>
      </c>
      <c r="Q16" s="30" t="s">
        <v>18</v>
      </c>
      <c r="R16" s="31"/>
      <c r="S16" s="30"/>
      <c r="T16" s="31">
        <v>0.6472222222222221</v>
      </c>
      <c r="U16" s="30" t="s">
        <v>19</v>
      </c>
      <c r="V16" s="27">
        <v>0.6854166666666666</v>
      </c>
      <c r="W16" s="32" t="s">
        <v>19</v>
      </c>
      <c r="X16" s="22"/>
    </row>
    <row r="17" spans="1:24" ht="12.75">
      <c r="A17" s="35">
        <v>0.4</v>
      </c>
      <c r="B17" s="36">
        <v>3.2</v>
      </c>
      <c r="C17" s="11">
        <v>400</v>
      </c>
      <c r="D17" s="11">
        <v>3200</v>
      </c>
      <c r="E17" s="37" t="s">
        <v>36</v>
      </c>
      <c r="F17" s="38" t="s">
        <v>37</v>
      </c>
      <c r="G17" s="39"/>
      <c r="H17" s="40">
        <v>0.001388888888888884</v>
      </c>
      <c r="I17" s="69">
        <v>0.0020833333333333333</v>
      </c>
      <c r="J17" s="60">
        <v>0.2701388888888889</v>
      </c>
      <c r="K17" s="42" t="s">
        <v>16</v>
      </c>
      <c r="L17" s="43">
        <v>0.3131944444444444</v>
      </c>
      <c r="M17" s="44" t="s">
        <v>16</v>
      </c>
      <c r="N17" s="43">
        <v>0.5624999999999999</v>
      </c>
      <c r="O17" s="44" t="s">
        <v>17</v>
      </c>
      <c r="P17" s="43">
        <v>0.6006944444444444</v>
      </c>
      <c r="Q17" s="44" t="s">
        <v>18</v>
      </c>
      <c r="R17" s="43"/>
      <c r="S17" s="44"/>
      <c r="T17" s="43">
        <v>0.6493055555555555</v>
      </c>
      <c r="U17" s="44" t="s">
        <v>19</v>
      </c>
      <c r="V17" s="43">
        <v>0.6874999999999999</v>
      </c>
      <c r="W17" s="46" t="s">
        <v>19</v>
      </c>
      <c r="X17" s="11"/>
    </row>
    <row r="18" spans="1:24" ht="12.75">
      <c r="A18" s="47">
        <v>0.5</v>
      </c>
      <c r="B18" s="48">
        <v>3.7</v>
      </c>
      <c r="C18" s="11">
        <v>500</v>
      </c>
      <c r="D18" s="11">
        <v>3700</v>
      </c>
      <c r="E18" s="49" t="s">
        <v>38</v>
      </c>
      <c r="F18" s="38" t="s">
        <v>39</v>
      </c>
      <c r="G18" s="39">
        <v>5</v>
      </c>
      <c r="H18" s="40">
        <v>0.001388888888888884</v>
      </c>
      <c r="I18" s="70">
        <v>0.0020833333333333333</v>
      </c>
      <c r="J18" s="71">
        <v>0.27152777777777776</v>
      </c>
      <c r="K18" s="72" t="s">
        <v>16</v>
      </c>
      <c r="L18" s="41">
        <v>0.3152777777777777</v>
      </c>
      <c r="M18" s="72" t="s">
        <v>16</v>
      </c>
      <c r="N18" s="41">
        <v>0.5645833333333332</v>
      </c>
      <c r="O18" s="72" t="s">
        <v>17</v>
      </c>
      <c r="P18" s="41"/>
      <c r="Q18" s="72"/>
      <c r="R18" s="41"/>
      <c r="S18" s="72"/>
      <c r="T18" s="41">
        <v>0.6513888888888888</v>
      </c>
      <c r="U18" s="72" t="s">
        <v>19</v>
      </c>
      <c r="V18" s="41">
        <v>0.6895833333333332</v>
      </c>
      <c r="W18" s="46" t="s">
        <v>19</v>
      </c>
      <c r="X18" s="11"/>
    </row>
    <row r="19" spans="1:24" ht="12.75">
      <c r="A19" s="47">
        <v>0.9</v>
      </c>
      <c r="B19" s="48">
        <v>4.6</v>
      </c>
      <c r="C19" s="11">
        <v>900</v>
      </c>
      <c r="D19" s="11">
        <v>4600</v>
      </c>
      <c r="E19" s="49" t="s">
        <v>40</v>
      </c>
      <c r="F19" s="38" t="s">
        <v>41</v>
      </c>
      <c r="G19" s="39">
        <v>1</v>
      </c>
      <c r="H19" s="40">
        <v>0.001388888888888884</v>
      </c>
      <c r="I19" s="70">
        <v>0.001388888888888884</v>
      </c>
      <c r="J19" s="71">
        <v>0.27291666666666664</v>
      </c>
      <c r="K19" s="44" t="s">
        <v>16</v>
      </c>
      <c r="L19" s="41">
        <v>0.3166666666666666</v>
      </c>
      <c r="M19" s="44" t="s">
        <v>16</v>
      </c>
      <c r="N19" s="41">
        <v>0.5659722222222221</v>
      </c>
      <c r="O19" s="44" t="s">
        <v>17</v>
      </c>
      <c r="P19" s="41"/>
      <c r="Q19" s="44"/>
      <c r="R19" s="41"/>
      <c r="S19" s="44"/>
      <c r="T19" s="41">
        <v>0.6527777777777777</v>
      </c>
      <c r="U19" s="44" t="s">
        <v>19</v>
      </c>
      <c r="V19" s="41">
        <v>0.6909722222222221</v>
      </c>
      <c r="W19" s="46" t="s">
        <v>19</v>
      </c>
      <c r="X19" s="11"/>
    </row>
    <row r="20" spans="1:24" ht="12.75">
      <c r="A20" s="47">
        <v>0.5</v>
      </c>
      <c r="B20" s="48">
        <v>5.1</v>
      </c>
      <c r="C20" s="11">
        <v>500</v>
      </c>
      <c r="D20" s="11">
        <v>5100</v>
      </c>
      <c r="E20" s="49" t="s">
        <v>42</v>
      </c>
      <c r="F20" s="38" t="s">
        <v>43</v>
      </c>
      <c r="G20" s="39">
        <v>2</v>
      </c>
      <c r="H20" s="40">
        <v>0.001388888888888884</v>
      </c>
      <c r="I20" s="40">
        <v>0.001388888888888884</v>
      </c>
      <c r="J20" s="71">
        <v>0.2743055555555555</v>
      </c>
      <c r="K20" s="42" t="s">
        <v>16</v>
      </c>
      <c r="L20" s="43">
        <v>0.3180555555555555</v>
      </c>
      <c r="M20" s="44" t="s">
        <v>16</v>
      </c>
      <c r="N20" s="45">
        <v>0.567361111111111</v>
      </c>
      <c r="O20" s="44" t="s">
        <v>17</v>
      </c>
      <c r="P20" s="45"/>
      <c r="Q20" s="44"/>
      <c r="R20" s="45"/>
      <c r="S20" s="44"/>
      <c r="T20" s="45">
        <v>0.6541666666666666</v>
      </c>
      <c r="U20" s="44" t="s">
        <v>19</v>
      </c>
      <c r="V20" s="41">
        <v>0.692361111111111</v>
      </c>
      <c r="W20" s="46" t="s">
        <v>19</v>
      </c>
      <c r="X20" s="11"/>
    </row>
    <row r="21" spans="1:24" ht="13.5">
      <c r="A21" s="54">
        <v>0.6</v>
      </c>
      <c r="B21" s="55">
        <v>5.699999999999999</v>
      </c>
      <c r="C21" s="11">
        <v>600</v>
      </c>
      <c r="D21" s="11">
        <v>5700</v>
      </c>
      <c r="E21" s="56" t="s">
        <v>44</v>
      </c>
      <c r="F21" s="57" t="s">
        <v>45</v>
      </c>
      <c r="G21" s="58">
        <v>3</v>
      </c>
      <c r="H21" s="59">
        <v>0.000694444444444442</v>
      </c>
      <c r="I21" s="73">
        <v>0.000694444444444442</v>
      </c>
      <c r="J21" s="60">
        <v>0.27499999999999997</v>
      </c>
      <c r="K21" s="61" t="s">
        <v>16</v>
      </c>
      <c r="L21" s="62">
        <v>0.3187499999999999</v>
      </c>
      <c r="M21" s="63" t="s">
        <v>16</v>
      </c>
      <c r="N21" s="64">
        <v>0.5680555555555554</v>
      </c>
      <c r="O21" s="63" t="s">
        <v>17</v>
      </c>
      <c r="P21" s="64"/>
      <c r="Q21" s="63"/>
      <c r="R21" s="64"/>
      <c r="S21" s="63"/>
      <c r="T21" s="64">
        <v>0.654861111111111</v>
      </c>
      <c r="U21" s="63" t="s">
        <v>19</v>
      </c>
      <c r="V21" s="60">
        <v>0.6930555555555554</v>
      </c>
      <c r="W21" s="65" t="s">
        <v>19</v>
      </c>
      <c r="X21" s="11"/>
    </row>
    <row r="22" spans="1:24" ht="13.5">
      <c r="A22" s="66">
        <v>0.4</v>
      </c>
      <c r="B22" s="67">
        <v>6.1</v>
      </c>
      <c r="C22" s="11">
        <v>400</v>
      </c>
      <c r="D22" s="11">
        <v>6100</v>
      </c>
      <c r="E22" s="23" t="s">
        <v>46</v>
      </c>
      <c r="F22" s="24" t="s">
        <v>47</v>
      </c>
      <c r="G22" s="25">
        <v>1</v>
      </c>
      <c r="H22" s="68">
        <v>0.000694444444444442</v>
      </c>
      <c r="I22" s="68">
        <v>0.000694444444444442</v>
      </c>
      <c r="J22" s="27">
        <v>0.2756944444444444</v>
      </c>
      <c r="K22" s="28" t="s">
        <v>16</v>
      </c>
      <c r="L22" s="29">
        <v>0.31944444444444436</v>
      </c>
      <c r="M22" s="30" t="s">
        <v>16</v>
      </c>
      <c r="N22" s="31">
        <v>0.5687499999999999</v>
      </c>
      <c r="O22" s="30" t="s">
        <v>17</v>
      </c>
      <c r="P22" s="31"/>
      <c r="Q22" s="30"/>
      <c r="R22" s="31"/>
      <c r="S22" s="30"/>
      <c r="T22" s="31">
        <v>0.6555555555555554</v>
      </c>
      <c r="U22" s="30" t="s">
        <v>19</v>
      </c>
      <c r="V22" s="27">
        <v>0.6937499999999999</v>
      </c>
      <c r="W22" s="32" t="s">
        <v>19</v>
      </c>
      <c r="X22" s="11"/>
    </row>
    <row r="23" spans="1:24" ht="12.75">
      <c r="A23" s="35">
        <v>0.4</v>
      </c>
      <c r="B23" s="36">
        <v>6.5</v>
      </c>
      <c r="C23" s="11">
        <v>400</v>
      </c>
      <c r="D23" s="11">
        <v>6500</v>
      </c>
      <c r="E23" s="37" t="s">
        <v>48</v>
      </c>
      <c r="F23" s="38" t="s">
        <v>49</v>
      </c>
      <c r="G23" s="39">
        <v>1</v>
      </c>
      <c r="H23" s="40">
        <v>0.000694444444444442</v>
      </c>
      <c r="I23" s="69">
        <v>0.000694444444444442</v>
      </c>
      <c r="J23" s="74">
        <v>0.27638888888888885</v>
      </c>
      <c r="K23" s="42" t="s">
        <v>16</v>
      </c>
      <c r="L23" s="43">
        <v>0.3201388888888888</v>
      </c>
      <c r="M23" s="44" t="s">
        <v>16</v>
      </c>
      <c r="N23" s="45">
        <v>0.5694444444444443</v>
      </c>
      <c r="O23" s="44" t="s">
        <v>17</v>
      </c>
      <c r="P23" s="45"/>
      <c r="Q23" s="44"/>
      <c r="R23" s="45"/>
      <c r="S23" s="44"/>
      <c r="T23" s="45">
        <v>0.6562499999999999</v>
      </c>
      <c r="U23" s="44" t="s">
        <v>19</v>
      </c>
      <c r="V23" s="41">
        <v>0.6944444444444443</v>
      </c>
      <c r="W23" s="46" t="s">
        <v>19</v>
      </c>
      <c r="X23" s="11"/>
    </row>
    <row r="24" spans="1:24" ht="12.75">
      <c r="A24" s="47">
        <v>0.5</v>
      </c>
      <c r="B24" s="48">
        <v>7</v>
      </c>
      <c r="C24" s="11">
        <v>500</v>
      </c>
      <c r="D24" s="11">
        <v>7000</v>
      </c>
      <c r="E24" s="49" t="s">
        <v>50</v>
      </c>
      <c r="F24" s="38" t="s">
        <v>51</v>
      </c>
      <c r="G24" s="39">
        <v>2</v>
      </c>
      <c r="H24" s="40">
        <v>0.000694444444444442</v>
      </c>
      <c r="I24" s="70">
        <v>0.000694444444444442</v>
      </c>
      <c r="J24" s="75">
        <v>0.2770833333333333</v>
      </c>
      <c r="K24" s="42" t="s">
        <v>16</v>
      </c>
      <c r="L24" s="43">
        <v>0.32083333333333325</v>
      </c>
      <c r="M24" s="44" t="s">
        <v>16</v>
      </c>
      <c r="N24" s="45">
        <v>0.5701388888888888</v>
      </c>
      <c r="O24" s="44" t="s">
        <v>17</v>
      </c>
      <c r="P24" s="45"/>
      <c r="Q24" s="44"/>
      <c r="R24" s="45"/>
      <c r="S24" s="44"/>
      <c r="T24" s="45">
        <v>0.6569444444444443</v>
      </c>
      <c r="U24" s="44" t="s">
        <v>19</v>
      </c>
      <c r="V24" s="41">
        <v>0.6951388888888888</v>
      </c>
      <c r="W24" s="46" t="s">
        <v>19</v>
      </c>
      <c r="X24" s="11"/>
    </row>
    <row r="25" spans="1:24" ht="12.75">
      <c r="A25" s="47">
        <v>0.7</v>
      </c>
      <c r="B25" s="48">
        <v>7.7</v>
      </c>
      <c r="C25" s="11">
        <v>700</v>
      </c>
      <c r="D25" s="11">
        <v>7700</v>
      </c>
      <c r="E25" s="49" t="s">
        <v>52</v>
      </c>
      <c r="F25" s="38" t="s">
        <v>53</v>
      </c>
      <c r="G25" s="39">
        <v>4</v>
      </c>
      <c r="H25" s="40">
        <v>0.001388888888888884</v>
      </c>
      <c r="I25" s="70">
        <v>0.001388888888888884</v>
      </c>
      <c r="J25" s="60">
        <v>0.2784722222222222</v>
      </c>
      <c r="K25" s="42" t="s">
        <v>16</v>
      </c>
      <c r="L25" s="43">
        <v>0.32222222222222213</v>
      </c>
      <c r="M25" s="44" t="s">
        <v>16</v>
      </c>
      <c r="N25" s="45">
        <v>0.5715277777777776</v>
      </c>
      <c r="O25" s="44" t="s">
        <v>17</v>
      </c>
      <c r="P25" s="45"/>
      <c r="Q25" s="44"/>
      <c r="R25" s="45"/>
      <c r="S25" s="44"/>
      <c r="T25" s="45">
        <v>0.6583333333333332</v>
      </c>
      <c r="U25" s="44" t="s">
        <v>19</v>
      </c>
      <c r="V25" s="41">
        <v>0.6965277777777776</v>
      </c>
      <c r="W25" s="46" t="s">
        <v>19</v>
      </c>
      <c r="X25" s="11"/>
    </row>
    <row r="26" spans="1:24" ht="13.5">
      <c r="A26" s="54">
        <v>0.4</v>
      </c>
      <c r="B26" s="55">
        <v>8.1</v>
      </c>
      <c r="C26" s="11">
        <v>400</v>
      </c>
      <c r="D26" s="11">
        <v>8100</v>
      </c>
      <c r="E26" s="56" t="s">
        <v>36</v>
      </c>
      <c r="F26" s="57" t="s">
        <v>37</v>
      </c>
      <c r="G26" s="58"/>
      <c r="H26" s="59">
        <v>0.001388888888888884</v>
      </c>
      <c r="I26" s="73">
        <v>0.001388888888888884</v>
      </c>
      <c r="J26" s="76">
        <v>0.27986111111111106</v>
      </c>
      <c r="K26" s="61" t="s">
        <v>16</v>
      </c>
      <c r="L26" s="62">
        <v>0.323611111111111</v>
      </c>
      <c r="M26" s="63" t="s">
        <v>16</v>
      </c>
      <c r="N26" s="64">
        <v>0.5729166666666665</v>
      </c>
      <c r="O26" s="63" t="s">
        <v>17</v>
      </c>
      <c r="P26" s="64"/>
      <c r="Q26" s="63"/>
      <c r="R26" s="64">
        <v>0.625</v>
      </c>
      <c r="S26" s="63" t="s">
        <v>54</v>
      </c>
      <c r="T26" s="64">
        <v>0.6597222222222221</v>
      </c>
      <c r="U26" s="63" t="s">
        <v>19</v>
      </c>
      <c r="V26" s="60">
        <v>0.6979166666666665</v>
      </c>
      <c r="W26" s="65" t="s">
        <v>19</v>
      </c>
      <c r="X26" s="11"/>
    </row>
    <row r="27" spans="1:24" s="33" customFormat="1" ht="13.5">
      <c r="A27" s="66">
        <v>0.5</v>
      </c>
      <c r="B27" s="67">
        <v>8.6</v>
      </c>
      <c r="C27" s="22">
        <v>500</v>
      </c>
      <c r="D27" s="11">
        <v>8600</v>
      </c>
      <c r="E27" s="23" t="s">
        <v>55</v>
      </c>
      <c r="F27" s="24" t="s">
        <v>56</v>
      </c>
      <c r="G27" s="25">
        <v>2</v>
      </c>
      <c r="H27" s="68">
        <v>0.002083333333333326</v>
      </c>
      <c r="I27" s="68">
        <v>0.002083333333333326</v>
      </c>
      <c r="J27" s="27">
        <v>0.2819444444444444</v>
      </c>
      <c r="K27" s="28" t="s">
        <v>16</v>
      </c>
      <c r="L27" s="29">
        <v>0.32569444444444434</v>
      </c>
      <c r="M27" s="30" t="s">
        <v>16</v>
      </c>
      <c r="N27" s="27">
        <v>0.5749999999999998</v>
      </c>
      <c r="O27" s="30" t="s">
        <v>17</v>
      </c>
      <c r="P27" s="27"/>
      <c r="Q27" s="30"/>
      <c r="R27" s="27">
        <v>0.6270833333333333</v>
      </c>
      <c r="S27" s="30" t="s">
        <v>54</v>
      </c>
      <c r="T27" s="27">
        <v>0.6618055555555554</v>
      </c>
      <c r="U27" s="30" t="s">
        <v>19</v>
      </c>
      <c r="V27" s="27">
        <v>0.6999999999999998</v>
      </c>
      <c r="W27" s="32" t="s">
        <v>19</v>
      </c>
      <c r="X27" s="22"/>
    </row>
    <row r="28" spans="1:24" ht="12.75">
      <c r="A28" s="35">
        <v>0.3</v>
      </c>
      <c r="B28" s="36">
        <v>8.9</v>
      </c>
      <c r="C28" s="11">
        <v>300</v>
      </c>
      <c r="D28" s="11">
        <v>8900</v>
      </c>
      <c r="E28" s="77" t="s">
        <v>32</v>
      </c>
      <c r="F28" s="78" t="s">
        <v>33</v>
      </c>
      <c r="G28" s="39">
        <v>6</v>
      </c>
      <c r="H28" s="40">
        <v>0.001388888888888884</v>
      </c>
      <c r="I28" s="79">
        <v>0.001388888888888884</v>
      </c>
      <c r="J28" s="74">
        <v>0.28333333333333327</v>
      </c>
      <c r="K28" s="42" t="s">
        <v>16</v>
      </c>
      <c r="L28" s="43">
        <v>0.3270833333333332</v>
      </c>
      <c r="M28" s="44" t="s">
        <v>16</v>
      </c>
      <c r="N28" s="45">
        <v>0.5763888888888887</v>
      </c>
      <c r="O28" s="44" t="s">
        <v>17</v>
      </c>
      <c r="P28" s="45"/>
      <c r="Q28" s="44"/>
      <c r="R28" s="45">
        <v>0.6284722222222222</v>
      </c>
      <c r="S28" s="44" t="s">
        <v>54</v>
      </c>
      <c r="T28" s="45">
        <v>0.6631944444444443</v>
      </c>
      <c r="U28" s="44" t="s">
        <v>19</v>
      </c>
      <c r="V28" s="41">
        <v>0.7013888888888887</v>
      </c>
      <c r="W28" s="46" t="s">
        <v>19</v>
      </c>
      <c r="X28" s="11"/>
    </row>
    <row r="29" spans="1:24" ht="12.75">
      <c r="A29" s="47">
        <v>0.8</v>
      </c>
      <c r="B29" s="48">
        <v>9.700000000000001</v>
      </c>
      <c r="C29" s="11">
        <v>800</v>
      </c>
      <c r="D29" s="11">
        <v>9700</v>
      </c>
      <c r="E29" s="49" t="s">
        <v>30</v>
      </c>
      <c r="F29" s="38" t="s">
        <v>31</v>
      </c>
      <c r="G29" s="39">
        <v>2</v>
      </c>
      <c r="H29" s="40">
        <v>0.001388888888888884</v>
      </c>
      <c r="I29" s="59">
        <v>0.001388888888888884</v>
      </c>
      <c r="J29" s="60">
        <v>0.28472222222222215</v>
      </c>
      <c r="K29" s="42" t="s">
        <v>16</v>
      </c>
      <c r="L29" s="43">
        <v>0.3284722222222221</v>
      </c>
      <c r="M29" s="44" t="s">
        <v>16</v>
      </c>
      <c r="N29" s="43">
        <v>0.5777777777777776</v>
      </c>
      <c r="O29" s="44" t="s">
        <v>17</v>
      </c>
      <c r="P29" s="43"/>
      <c r="Q29" s="44"/>
      <c r="R29" s="43">
        <v>0.6298611111111111</v>
      </c>
      <c r="S29" s="44" t="s">
        <v>54</v>
      </c>
      <c r="T29" s="43">
        <v>0.6645833333333332</v>
      </c>
      <c r="U29" s="44" t="s">
        <v>19</v>
      </c>
      <c r="V29" s="43">
        <v>0.7027777777777776</v>
      </c>
      <c r="W29" s="46" t="s">
        <v>19</v>
      </c>
      <c r="X29" s="11"/>
    </row>
    <row r="30" spans="1:24" ht="12.75">
      <c r="A30" s="47">
        <v>0.7</v>
      </c>
      <c r="B30" s="48">
        <v>10.4</v>
      </c>
      <c r="C30" s="11">
        <v>700</v>
      </c>
      <c r="D30" s="11">
        <v>10400</v>
      </c>
      <c r="E30" s="80" t="s">
        <v>22</v>
      </c>
      <c r="F30" s="78" t="s">
        <v>23</v>
      </c>
      <c r="G30" s="39">
        <v>4</v>
      </c>
      <c r="H30" s="40">
        <v>0.000694444444444442</v>
      </c>
      <c r="I30" s="70">
        <v>0.000694444444444442</v>
      </c>
      <c r="J30" s="71">
        <v>0.2854166666666666</v>
      </c>
      <c r="K30" s="42" t="s">
        <v>16</v>
      </c>
      <c r="L30" s="45">
        <v>0.32916666666666655</v>
      </c>
      <c r="M30" s="44" t="s">
        <v>16</v>
      </c>
      <c r="N30" s="45">
        <v>0.578472222222222</v>
      </c>
      <c r="O30" s="44" t="s">
        <v>17</v>
      </c>
      <c r="P30" s="45"/>
      <c r="Q30" s="44"/>
      <c r="R30" s="45">
        <v>0.6305555555555555</v>
      </c>
      <c r="S30" s="44" t="s">
        <v>54</v>
      </c>
      <c r="T30" s="45">
        <v>0.6652777777777776</v>
      </c>
      <c r="U30" s="44" t="s">
        <v>19</v>
      </c>
      <c r="V30" s="41">
        <v>0.703472222222222</v>
      </c>
      <c r="W30" s="46" t="s">
        <v>19</v>
      </c>
      <c r="X30" s="11"/>
    </row>
    <row r="31" spans="1:24" ht="13.5">
      <c r="A31" s="54">
        <v>0.6</v>
      </c>
      <c r="B31" s="55">
        <v>11</v>
      </c>
      <c r="C31" s="11">
        <v>600</v>
      </c>
      <c r="D31" s="11">
        <v>11000</v>
      </c>
      <c r="E31" s="81" t="s">
        <v>20</v>
      </c>
      <c r="F31" s="82" t="s">
        <v>21</v>
      </c>
      <c r="G31" s="58">
        <v>6</v>
      </c>
      <c r="H31" s="59">
        <v>0.000694444444444442</v>
      </c>
      <c r="I31" s="83">
        <v>0.000694444444444442</v>
      </c>
      <c r="J31" s="76">
        <v>0.28611111111111104</v>
      </c>
      <c r="K31" s="61" t="s">
        <v>16</v>
      </c>
      <c r="L31" s="64">
        <v>0.329861111111111</v>
      </c>
      <c r="M31" s="63" t="s">
        <v>16</v>
      </c>
      <c r="N31" s="64">
        <v>0.5791666666666665</v>
      </c>
      <c r="O31" s="63" t="s">
        <v>17</v>
      </c>
      <c r="P31" s="64"/>
      <c r="Q31" s="63"/>
      <c r="R31" s="64">
        <v>0.63125</v>
      </c>
      <c r="S31" s="63" t="s">
        <v>54</v>
      </c>
      <c r="T31" s="64">
        <v>0.6659722222222221</v>
      </c>
      <c r="U31" s="63" t="s">
        <v>19</v>
      </c>
      <c r="V31" s="60">
        <v>0.7041666666666665</v>
      </c>
      <c r="W31" s="65" t="s">
        <v>19</v>
      </c>
      <c r="X31" s="11"/>
    </row>
    <row r="32" spans="1:24" s="33" customFormat="1" ht="13.5">
      <c r="A32" s="66">
        <v>0.6</v>
      </c>
      <c r="B32" s="67">
        <v>11.6</v>
      </c>
      <c r="C32" s="22">
        <v>600</v>
      </c>
      <c r="D32" s="22">
        <v>11600</v>
      </c>
      <c r="E32" s="84" t="s">
        <v>14</v>
      </c>
      <c r="F32" s="85" t="s">
        <v>15</v>
      </c>
      <c r="G32" s="25">
        <v>8</v>
      </c>
      <c r="H32" s="68">
        <v>0.000694444444444442</v>
      </c>
      <c r="I32" s="68">
        <v>0.000694444444444442</v>
      </c>
      <c r="J32" s="27">
        <v>0.2868055555555555</v>
      </c>
      <c r="K32" s="28" t="s">
        <v>16</v>
      </c>
      <c r="L32" s="31">
        <v>0.33055555555555544</v>
      </c>
      <c r="M32" s="30" t="s">
        <v>16</v>
      </c>
      <c r="N32" s="31">
        <v>0.5798611111111109</v>
      </c>
      <c r="O32" s="30" t="s">
        <v>17</v>
      </c>
      <c r="P32" s="31"/>
      <c r="Q32" s="30"/>
      <c r="R32" s="31">
        <v>0.6319444444444444</v>
      </c>
      <c r="S32" s="30" t="s">
        <v>54</v>
      </c>
      <c r="T32" s="31">
        <v>0.6666666666666665</v>
      </c>
      <c r="U32" s="30" t="s">
        <v>19</v>
      </c>
      <c r="V32" s="27">
        <v>0.7048611111111109</v>
      </c>
      <c r="W32" s="32" t="s">
        <v>19</v>
      </c>
      <c r="X32" s="22"/>
    </row>
    <row r="33" spans="1:2" ht="5.25" customHeight="1">
      <c r="A33" s="86"/>
      <c r="B33" s="86"/>
    </row>
    <row r="34" spans="1:2" ht="12.75">
      <c r="A34" s="87" t="s">
        <v>57</v>
      </c>
      <c r="B34" s="86"/>
    </row>
    <row r="35" spans="1:2" ht="12.75">
      <c r="A35" s="2" t="s">
        <v>58</v>
      </c>
      <c r="B35" s="86"/>
    </row>
    <row r="36" spans="1:2" ht="12.75">
      <c r="A36" s="1" t="s">
        <v>59</v>
      </c>
      <c r="B36" s="86"/>
    </row>
    <row r="37" spans="1:2" ht="12.75">
      <c r="A37" s="11" t="s">
        <v>60</v>
      </c>
      <c r="B37" s="86"/>
    </row>
    <row r="38" spans="1:2" ht="12.75">
      <c r="A38" s="88" t="s">
        <v>61</v>
      </c>
      <c r="B38" s="86"/>
    </row>
    <row r="39" spans="1:2" ht="12.75">
      <c r="A39" s="1" t="s">
        <v>62</v>
      </c>
      <c r="B39" s="86"/>
    </row>
    <row r="40" spans="1:2" ht="12.75">
      <c r="A40" s="1" t="s">
        <v>63</v>
      </c>
      <c r="B40" s="86"/>
    </row>
    <row r="41" spans="1:2" ht="12.75">
      <c r="A41" s="86"/>
      <c r="B41" s="86"/>
    </row>
    <row r="42" spans="1:2" ht="12.75">
      <c r="A42" s="2" t="s">
        <v>64</v>
      </c>
      <c r="B42" s="86"/>
    </row>
    <row r="43" spans="1:2" ht="12.75">
      <c r="A43" s="86"/>
      <c r="B43" s="86"/>
    </row>
    <row r="44" spans="1:2" ht="12.75">
      <c r="A44" s="86"/>
      <c r="B44" s="86"/>
    </row>
    <row r="45" spans="1:2" ht="12.75">
      <c r="A45" s="86"/>
      <c r="B45" s="86"/>
    </row>
    <row r="46" spans="1:2" ht="12.75">
      <c r="A46" s="86"/>
      <c r="B46" s="86"/>
    </row>
    <row r="47" spans="1:2" ht="12.75">
      <c r="A47" s="86"/>
      <c r="B47" s="86"/>
    </row>
    <row r="48" spans="1:2" ht="12.75">
      <c r="A48" s="86"/>
      <c r="B48" s="86"/>
    </row>
    <row r="49" spans="1:2" ht="12.75">
      <c r="A49" s="86"/>
      <c r="B49" s="86"/>
    </row>
    <row r="50" spans="1:2" ht="12.75">
      <c r="A50" s="86"/>
      <c r="B50" s="86"/>
    </row>
    <row r="51" spans="1:2" ht="12.75">
      <c r="A51" s="86"/>
      <c r="B51" s="86"/>
    </row>
    <row r="52" spans="1:2" ht="12.75">
      <c r="A52" s="86"/>
      <c r="B52" s="86"/>
    </row>
    <row r="53" spans="1:2" ht="12.75">
      <c r="A53" s="86"/>
      <c r="B53" s="86"/>
    </row>
    <row r="54" spans="1:2" ht="12.75">
      <c r="A54" s="86"/>
      <c r="B54" s="86"/>
    </row>
    <row r="55" spans="1:2" ht="12.75">
      <c r="A55" s="86"/>
      <c r="B55" s="86"/>
    </row>
    <row r="56" spans="1:2" ht="12.75">
      <c r="A56" s="86"/>
      <c r="B56" s="86"/>
    </row>
    <row r="57" spans="1:2" ht="12.75">
      <c r="A57" s="86"/>
      <c r="B57" s="86"/>
    </row>
    <row r="58" spans="1:2" ht="12.75">
      <c r="A58" s="86"/>
      <c r="B58" s="86"/>
    </row>
    <row r="59" spans="1:2" ht="12.75">
      <c r="A59" s="86"/>
      <c r="B59" s="86"/>
    </row>
    <row r="60" spans="1:2" ht="12.75">
      <c r="A60" s="86"/>
      <c r="B60" s="86"/>
    </row>
    <row r="61" spans="1:2" ht="12.75">
      <c r="A61" s="86"/>
      <c r="B61" s="86"/>
    </row>
    <row r="62" spans="1:2" ht="12.75">
      <c r="A62" s="86"/>
      <c r="B62" s="86"/>
    </row>
    <row r="63" spans="1:2" ht="12.75">
      <c r="A63" s="86"/>
      <c r="B63" s="86"/>
    </row>
    <row r="64" spans="1:2" ht="12.75">
      <c r="A64" s="86"/>
      <c r="B64" s="86"/>
    </row>
    <row r="65" spans="1:2" ht="12.75">
      <c r="A65" s="86"/>
      <c r="B65" s="86"/>
    </row>
    <row r="66" spans="1:2" ht="12.75">
      <c r="A66" s="86"/>
      <c r="B66" s="86"/>
    </row>
    <row r="67" spans="1:2" ht="12.75">
      <c r="A67" s="86"/>
      <c r="B67" s="86"/>
    </row>
    <row r="68" spans="1:2" ht="12.75">
      <c r="A68" s="86"/>
      <c r="B68" s="86"/>
    </row>
    <row r="69" spans="1:2" ht="12.75">
      <c r="A69" s="86"/>
      <c r="B69" s="86"/>
    </row>
    <row r="70" spans="1:2" ht="12.75">
      <c r="A70" s="86"/>
      <c r="B70" s="86"/>
    </row>
    <row r="71" spans="1:2" ht="4.5" customHeight="1">
      <c r="A71" s="86"/>
      <c r="B71" s="86"/>
    </row>
    <row r="72" spans="1:2" ht="12.75">
      <c r="A72" s="86"/>
      <c r="B72" s="86"/>
    </row>
  </sheetData>
  <sheetProtection selectLockedCells="1" selectUnlockedCells="1"/>
  <mergeCells count="6">
    <mergeCell ref="A5:X5"/>
    <mergeCell ref="A6:X6"/>
    <mergeCell ref="A7:B7"/>
    <mergeCell ref="C7:D7"/>
    <mergeCell ref="A8:B8"/>
    <mergeCell ref="J8:W8"/>
  </mergeCells>
  <printOptions/>
  <pageMargins left="0.7875" right="0.7875" top="0.7201388888888889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Zeros="0" workbookViewId="0" topLeftCell="A21">
      <selection activeCell="AI1" sqref="AI1"/>
    </sheetView>
  </sheetViews>
  <sheetFormatPr defaultColWidth="9.140625" defaultRowHeight="12.75"/>
  <cols>
    <col min="1" max="1" width="6.00390625" style="89" customWidth="1"/>
    <col min="2" max="2" width="5.140625" style="89" customWidth="1"/>
    <col min="3" max="4" width="10.00390625" style="89" hidden="1" customWidth="1"/>
    <col min="5" max="5" width="9.00390625" style="89" hidden="1" customWidth="1"/>
    <col min="6" max="6" width="20.421875" style="89" hidden="1" customWidth="1"/>
    <col min="7" max="7" width="22.7109375" style="89" customWidth="1"/>
    <col min="8" max="8" width="10.7109375" style="90" customWidth="1"/>
    <col min="9" max="10" width="12.28125" style="90" hidden="1" customWidth="1"/>
    <col min="11" max="12" width="9.00390625" style="90" hidden="1" customWidth="1"/>
    <col min="13" max="13" width="5.7109375" style="91" customWidth="1"/>
    <col min="14" max="14" width="2.8515625" style="92" customWidth="1"/>
    <col min="15" max="15" width="5.7109375" style="89" customWidth="1"/>
    <col min="16" max="16" width="2.7109375" style="89" customWidth="1"/>
    <col min="17" max="17" width="5.7109375" style="89" customWidth="1"/>
    <col min="18" max="18" width="3.28125" style="89" customWidth="1"/>
    <col min="19" max="19" width="5.57421875" style="91" customWidth="1"/>
    <col min="20" max="20" width="2.140625" style="92" customWidth="1"/>
    <col min="21" max="21" width="5.8515625" style="91" customWidth="1"/>
    <col min="22" max="22" width="2.00390625" style="92" customWidth="1"/>
    <col min="23" max="23" width="6.140625" style="89" customWidth="1"/>
    <col min="24" max="24" width="5.7109375" style="89" customWidth="1"/>
    <col min="25" max="25" width="2.140625" style="89" customWidth="1"/>
    <col min="26" max="26" width="5.57421875" style="89" customWidth="1"/>
    <col min="27" max="27" width="5.421875" style="91" customWidth="1"/>
    <col min="28" max="29" width="5.7109375" style="89" customWidth="1"/>
    <col min="30" max="30" width="5.421875" style="91" customWidth="1"/>
    <col min="31" max="31" width="3.28125" style="92" customWidth="1"/>
    <col min="32" max="32" width="5.421875" style="89" customWidth="1"/>
    <col min="33" max="33" width="3.140625" style="92" customWidth="1"/>
    <col min="34" max="34" width="6.00390625" style="89" customWidth="1"/>
    <col min="35" max="35" width="3.28125" style="92" customWidth="1"/>
    <col min="36" max="16384" width="9.00390625" style="89" customWidth="1"/>
  </cols>
  <sheetData>
    <row r="1" ht="12.75">
      <c r="AI1" s="93" t="s">
        <v>0</v>
      </c>
    </row>
    <row r="2" ht="12.75">
      <c r="AI2" s="91" t="s">
        <v>65</v>
      </c>
    </row>
    <row r="3" spans="1:35" ht="17.25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ht="17.25">
      <c r="A4" s="94" t="s">
        <v>67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</row>
    <row r="5" spans="1:12" ht="13.5" customHeight="1">
      <c r="A5" s="90"/>
      <c r="B5" s="90"/>
      <c r="C5" s="95" t="s">
        <v>4</v>
      </c>
      <c r="D5" s="95"/>
      <c r="E5" s="95"/>
      <c r="F5" s="96"/>
      <c r="G5" s="96"/>
      <c r="H5" s="94"/>
      <c r="I5" s="94"/>
      <c r="J5" s="94"/>
      <c r="K5" s="94"/>
      <c r="L5" s="94"/>
    </row>
    <row r="6" spans="1:35" ht="28.5" customHeight="1">
      <c r="A6" s="97" t="s">
        <v>5</v>
      </c>
      <c r="B6" s="97"/>
      <c r="C6" s="98" t="s">
        <v>6</v>
      </c>
      <c r="D6" s="98"/>
      <c r="E6" s="99" t="s">
        <v>7</v>
      </c>
      <c r="F6" s="100" t="s">
        <v>68</v>
      </c>
      <c r="G6" s="101" t="s">
        <v>9</v>
      </c>
      <c r="H6" s="102" t="s">
        <v>10</v>
      </c>
      <c r="I6" s="103" t="s">
        <v>69</v>
      </c>
      <c r="J6" s="103" t="s">
        <v>70</v>
      </c>
      <c r="K6" s="103" t="s">
        <v>71</v>
      </c>
      <c r="L6" s="103" t="s">
        <v>72</v>
      </c>
      <c r="M6" s="100" t="s">
        <v>13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</row>
    <row r="7" spans="1:35" s="106" customFormat="1" ht="12.75" customHeight="1">
      <c r="A7" s="104">
        <v>0</v>
      </c>
      <c r="B7" s="105">
        <v>0</v>
      </c>
      <c r="C7" s="106">
        <v>0</v>
      </c>
      <c r="F7" s="107" t="s">
        <v>73</v>
      </c>
      <c r="G7" s="108" t="s">
        <v>74</v>
      </c>
      <c r="H7" s="109">
        <v>5</v>
      </c>
      <c r="I7" s="110"/>
      <c r="J7" s="110"/>
      <c r="K7" s="110"/>
      <c r="L7" s="110"/>
      <c r="M7" s="111">
        <v>0.2125</v>
      </c>
      <c r="N7" s="112" t="s">
        <v>16</v>
      </c>
      <c r="O7" s="113"/>
      <c r="P7" s="114"/>
      <c r="Q7" s="115">
        <v>0.29375</v>
      </c>
      <c r="R7" s="112" t="s">
        <v>75</v>
      </c>
      <c r="S7" s="116"/>
      <c r="T7" s="117"/>
      <c r="U7" s="118"/>
      <c r="V7" s="119"/>
      <c r="W7" s="120">
        <v>0.46597222222222223</v>
      </c>
      <c r="X7" s="121"/>
      <c r="Y7" s="114"/>
      <c r="Z7" s="120">
        <v>0.5493055555555556</v>
      </c>
      <c r="AA7" s="122"/>
      <c r="AB7" s="123"/>
      <c r="AC7" s="120">
        <v>0.6743055555555556</v>
      </c>
      <c r="AD7" s="118"/>
      <c r="AE7" s="117"/>
      <c r="AF7" s="124"/>
      <c r="AG7" s="119"/>
      <c r="AH7" s="115">
        <v>0.8131944444444444</v>
      </c>
      <c r="AI7" s="125" t="s">
        <v>76</v>
      </c>
    </row>
    <row r="8" spans="1:35" ht="13.5">
      <c r="A8" s="126">
        <v>0.7</v>
      </c>
      <c r="B8" s="127">
        <v>0.7</v>
      </c>
      <c r="C8" s="89">
        <v>700</v>
      </c>
      <c r="D8" s="89">
        <v>700</v>
      </c>
      <c r="E8" s="89">
        <v>700</v>
      </c>
      <c r="F8" s="128" t="s">
        <v>77</v>
      </c>
      <c r="G8" s="129" t="s">
        <v>78</v>
      </c>
      <c r="H8" s="130">
        <v>3</v>
      </c>
      <c r="I8" s="131">
        <v>0.001388888888888884</v>
      </c>
      <c r="J8" s="131">
        <v>0.001388888888888884</v>
      </c>
      <c r="K8" s="131">
        <v>0.001388888888888889</v>
      </c>
      <c r="L8" s="131">
        <v>0.001388888888888889</v>
      </c>
      <c r="M8" s="132">
        <v>0.21388888888888888</v>
      </c>
      <c r="N8" s="133" t="s">
        <v>16</v>
      </c>
      <c r="O8" s="134">
        <v>0.2534722222222222</v>
      </c>
      <c r="P8" s="133" t="s">
        <v>16</v>
      </c>
      <c r="Q8" s="135">
        <v>0.2951388888888889</v>
      </c>
      <c r="R8" s="133" t="s">
        <v>79</v>
      </c>
      <c r="S8" s="134">
        <v>0.33888888888888885</v>
      </c>
      <c r="T8" s="133" t="s">
        <v>79</v>
      </c>
      <c r="U8" s="134">
        <v>0.38055555555555554</v>
      </c>
      <c r="V8" s="133" t="s">
        <v>79</v>
      </c>
      <c r="W8" s="136">
        <v>0.4673611111111111</v>
      </c>
      <c r="X8" s="134">
        <v>0.5090277777777777</v>
      </c>
      <c r="Y8" s="133" t="s">
        <v>80</v>
      </c>
      <c r="Z8" s="137">
        <v>0.5506944444444445</v>
      </c>
      <c r="AA8" s="136">
        <v>0.5923611111111111</v>
      </c>
      <c r="AB8" s="136">
        <v>0.6340277777777777</v>
      </c>
      <c r="AC8" s="136">
        <v>0.6756944444444445</v>
      </c>
      <c r="AD8" s="138">
        <v>0.717361111111111</v>
      </c>
      <c r="AE8" s="139" t="s">
        <v>19</v>
      </c>
      <c r="AF8" s="134">
        <v>0.7590277777777777</v>
      </c>
      <c r="AG8" s="133" t="s">
        <v>76</v>
      </c>
      <c r="AH8" s="135">
        <v>0.8145833333333333</v>
      </c>
      <c r="AI8" s="140" t="s">
        <v>76</v>
      </c>
    </row>
    <row r="9" spans="1:35" ht="13.5">
      <c r="A9" s="141">
        <v>0.3</v>
      </c>
      <c r="B9" s="142">
        <v>1</v>
      </c>
      <c r="C9" s="89">
        <v>300</v>
      </c>
      <c r="D9" s="89">
        <v>1000</v>
      </c>
      <c r="E9" s="89">
        <v>1000</v>
      </c>
      <c r="F9" s="143" t="s">
        <v>81</v>
      </c>
      <c r="G9" s="144" t="s">
        <v>82</v>
      </c>
      <c r="H9" s="145">
        <v>2</v>
      </c>
      <c r="I9" s="131">
        <v>0.000694444444444442</v>
      </c>
      <c r="J9" s="131">
        <v>0.000694444444444442</v>
      </c>
      <c r="K9" s="131">
        <v>0.000694444444444442</v>
      </c>
      <c r="L9" s="131">
        <v>0.000694444444444442</v>
      </c>
      <c r="M9" s="146">
        <v>0.21458333333333332</v>
      </c>
      <c r="N9" s="147" t="s">
        <v>16</v>
      </c>
      <c r="O9" s="148">
        <v>0.25416666666666665</v>
      </c>
      <c r="P9" s="147" t="s">
        <v>16</v>
      </c>
      <c r="Q9" s="148">
        <v>0.29583333333333334</v>
      </c>
      <c r="R9" s="147" t="s">
        <v>79</v>
      </c>
      <c r="S9" s="148">
        <v>0.3395833333333333</v>
      </c>
      <c r="T9" s="147" t="s">
        <v>79</v>
      </c>
      <c r="U9" s="148">
        <v>0.38125</v>
      </c>
      <c r="V9" s="147" t="s">
        <v>79</v>
      </c>
      <c r="W9" s="149">
        <v>0.46805555555555556</v>
      </c>
      <c r="X9" s="148">
        <v>0.5097222222222222</v>
      </c>
      <c r="Y9" s="147" t="s">
        <v>16</v>
      </c>
      <c r="Z9" s="150">
        <v>0.5513888888888889</v>
      </c>
      <c r="AA9" s="150">
        <v>0.5930555555555556</v>
      </c>
      <c r="AB9" s="150">
        <v>0.6347222222222222</v>
      </c>
      <c r="AC9" s="150">
        <v>0.6763888888888889</v>
      </c>
      <c r="AD9" s="148">
        <v>0.7180555555555554</v>
      </c>
      <c r="AE9" s="147" t="s">
        <v>19</v>
      </c>
      <c r="AF9" s="148">
        <v>0.7597222222222222</v>
      </c>
      <c r="AG9" s="147" t="s">
        <v>76</v>
      </c>
      <c r="AH9" s="148">
        <v>0.8152777777777778</v>
      </c>
      <c r="AI9" s="151" t="s">
        <v>76</v>
      </c>
    </row>
    <row r="10" spans="1:35" ht="13.5">
      <c r="A10" s="152">
        <v>1</v>
      </c>
      <c r="B10" s="142">
        <v>2</v>
      </c>
      <c r="C10" s="89">
        <v>1000</v>
      </c>
      <c r="D10" s="89">
        <v>2000</v>
      </c>
      <c r="E10" s="89">
        <v>2000</v>
      </c>
      <c r="F10" s="143" t="s">
        <v>83</v>
      </c>
      <c r="G10" s="144" t="s">
        <v>84</v>
      </c>
      <c r="H10" s="145">
        <v>2</v>
      </c>
      <c r="I10" s="131">
        <v>0.001388888888888884</v>
      </c>
      <c r="J10" s="131">
        <v>0.001388888888888884</v>
      </c>
      <c r="K10" s="131">
        <v>0.001388888888888884</v>
      </c>
      <c r="L10" s="131">
        <v>0.001388888888888884</v>
      </c>
      <c r="M10" s="146">
        <v>0.2159722222222222</v>
      </c>
      <c r="N10" s="147" t="s">
        <v>16</v>
      </c>
      <c r="O10" s="148">
        <v>0.25555555555555554</v>
      </c>
      <c r="P10" s="147" t="s">
        <v>16</v>
      </c>
      <c r="Q10" s="148">
        <v>0.2972222222222222</v>
      </c>
      <c r="R10" s="147" t="s">
        <v>79</v>
      </c>
      <c r="S10" s="148">
        <v>0.3409722222222222</v>
      </c>
      <c r="T10" s="147" t="s">
        <v>79</v>
      </c>
      <c r="U10" s="148">
        <v>0.38263888888888886</v>
      </c>
      <c r="V10" s="147" t="s">
        <v>79</v>
      </c>
      <c r="W10" s="150">
        <v>0.46944444444444444</v>
      </c>
      <c r="X10" s="148">
        <v>0.5111111111111111</v>
      </c>
      <c r="Y10" s="147" t="s">
        <v>16</v>
      </c>
      <c r="Z10" s="153">
        <v>0.5527777777777778</v>
      </c>
      <c r="AA10" s="150">
        <v>0.5944444444444444</v>
      </c>
      <c r="AB10" s="150">
        <v>0.6361111111111111</v>
      </c>
      <c r="AC10" s="149">
        <v>0.6777777777777778</v>
      </c>
      <c r="AD10" s="148">
        <v>0.7194444444444443</v>
      </c>
      <c r="AE10" s="147" t="s">
        <v>19</v>
      </c>
      <c r="AF10" s="148">
        <v>0.7611111111111111</v>
      </c>
      <c r="AG10" s="147" t="s">
        <v>76</v>
      </c>
      <c r="AH10" s="148">
        <v>0.8166666666666667</v>
      </c>
      <c r="AI10" s="151" t="s">
        <v>76</v>
      </c>
    </row>
    <row r="11" spans="1:35" ht="13.5">
      <c r="A11" s="141">
        <v>0.3</v>
      </c>
      <c r="B11" s="142">
        <v>2.3</v>
      </c>
      <c r="C11" s="89">
        <v>300</v>
      </c>
      <c r="D11" s="89">
        <v>2300</v>
      </c>
      <c r="E11" s="89">
        <v>2300</v>
      </c>
      <c r="F11" s="143" t="s">
        <v>85</v>
      </c>
      <c r="G11" s="144" t="s">
        <v>86</v>
      </c>
      <c r="H11" s="145">
        <v>2</v>
      </c>
      <c r="I11" s="131">
        <v>0.000694444444444442</v>
      </c>
      <c r="J11" s="131">
        <v>0.000694444444444442</v>
      </c>
      <c r="K11" s="131">
        <v>0.000694444444444442</v>
      </c>
      <c r="L11" s="131">
        <v>0.000694444444444442</v>
      </c>
      <c r="M11" s="146">
        <v>0.21666666666666665</v>
      </c>
      <c r="N11" s="147" t="s">
        <v>16</v>
      </c>
      <c r="O11" s="148">
        <v>0.25625</v>
      </c>
      <c r="P11" s="147" t="s">
        <v>16</v>
      </c>
      <c r="Q11" s="148">
        <v>0.29791666666666666</v>
      </c>
      <c r="R11" s="147" t="s">
        <v>79</v>
      </c>
      <c r="S11" s="148">
        <v>0.3416666666666666</v>
      </c>
      <c r="T11" s="147" t="s">
        <v>79</v>
      </c>
      <c r="U11" s="148">
        <v>0.3833333333333333</v>
      </c>
      <c r="V11" s="147" t="s">
        <v>79</v>
      </c>
      <c r="W11" s="150">
        <v>0.4701388888888889</v>
      </c>
      <c r="X11" s="148">
        <v>0.5118055555555555</v>
      </c>
      <c r="Y11" s="147" t="s">
        <v>16</v>
      </c>
      <c r="Z11" s="150">
        <v>0.5534722222222223</v>
      </c>
      <c r="AA11" s="150">
        <v>0.5951388888888889</v>
      </c>
      <c r="AB11" s="150">
        <v>0.6368055555555555</v>
      </c>
      <c r="AC11" s="153">
        <v>0.6784722222222223</v>
      </c>
      <c r="AD11" s="148">
        <v>0.7201388888888888</v>
      </c>
      <c r="AE11" s="147" t="s">
        <v>19</v>
      </c>
      <c r="AF11" s="148">
        <v>0.7618055555555555</v>
      </c>
      <c r="AG11" s="147" t="s">
        <v>76</v>
      </c>
      <c r="AH11" s="148">
        <v>0.8173611111111111</v>
      </c>
      <c r="AI11" s="151" t="s">
        <v>76</v>
      </c>
    </row>
    <row r="12" spans="1:35" ht="13.5">
      <c r="A12" s="141">
        <v>0.6</v>
      </c>
      <c r="B12" s="142">
        <v>2.9</v>
      </c>
      <c r="C12" s="89">
        <v>550</v>
      </c>
      <c r="D12" s="89">
        <v>2850</v>
      </c>
      <c r="E12" s="89">
        <v>2850</v>
      </c>
      <c r="F12" s="143" t="s">
        <v>87</v>
      </c>
      <c r="G12" s="144" t="s">
        <v>88</v>
      </c>
      <c r="H12" s="145">
        <v>10</v>
      </c>
      <c r="I12" s="131">
        <v>0.001388888888888884</v>
      </c>
      <c r="J12" s="131">
        <v>0.001388888888888884</v>
      </c>
      <c r="K12" s="131">
        <v>0.001388888888888884</v>
      </c>
      <c r="L12" s="131">
        <v>0.001388888888888884</v>
      </c>
      <c r="M12" s="154">
        <v>0.21805555555555553</v>
      </c>
      <c r="N12" s="147" t="s">
        <v>16</v>
      </c>
      <c r="O12" s="148">
        <v>0.25763888888888886</v>
      </c>
      <c r="P12" s="147" t="s">
        <v>16</v>
      </c>
      <c r="Q12" s="148">
        <v>0.29930555555555555</v>
      </c>
      <c r="R12" s="147" t="s">
        <v>79</v>
      </c>
      <c r="S12" s="148">
        <v>0.3430555555555555</v>
      </c>
      <c r="T12" s="147" t="s">
        <v>79</v>
      </c>
      <c r="U12" s="148">
        <v>0.3847222222222222</v>
      </c>
      <c r="V12" s="147" t="s">
        <v>79</v>
      </c>
      <c r="W12" s="150">
        <v>0.47152777777777777</v>
      </c>
      <c r="X12" s="148">
        <v>0.5131944444444444</v>
      </c>
      <c r="Y12" s="147" t="s">
        <v>16</v>
      </c>
      <c r="Z12" s="150">
        <v>0.5548611111111111</v>
      </c>
      <c r="AA12" s="150">
        <v>0.5965277777777778</v>
      </c>
      <c r="AB12" s="150">
        <v>0.6381944444444444</v>
      </c>
      <c r="AC12" s="153">
        <v>0.6798611111111111</v>
      </c>
      <c r="AD12" s="148">
        <v>0.7215277777777777</v>
      </c>
      <c r="AE12" s="147" t="s">
        <v>19</v>
      </c>
      <c r="AF12" s="148">
        <v>0.7631944444444444</v>
      </c>
      <c r="AG12" s="147" t="s">
        <v>76</v>
      </c>
      <c r="AH12" s="148">
        <v>0.81875</v>
      </c>
      <c r="AI12" s="151" t="s">
        <v>76</v>
      </c>
    </row>
    <row r="13" spans="1:35" ht="13.5">
      <c r="A13" s="141">
        <v>0.7</v>
      </c>
      <c r="B13" s="142">
        <v>3.5999999999999996</v>
      </c>
      <c r="C13" s="89">
        <v>700</v>
      </c>
      <c r="D13" s="89">
        <v>3550</v>
      </c>
      <c r="E13" s="89">
        <v>3550</v>
      </c>
      <c r="F13" s="143" t="s">
        <v>89</v>
      </c>
      <c r="G13" s="144" t="s">
        <v>90</v>
      </c>
      <c r="H13" s="145">
        <v>3</v>
      </c>
      <c r="I13" s="131">
        <v>0.001388888888888884</v>
      </c>
      <c r="J13" s="131">
        <v>0.001388888888888884</v>
      </c>
      <c r="K13" s="131">
        <v>0.002083333333333326</v>
      </c>
      <c r="L13" s="131">
        <v>0.002083333333333326</v>
      </c>
      <c r="M13" s="155">
        <v>0.21944444444444441</v>
      </c>
      <c r="N13" s="147" t="s">
        <v>16</v>
      </c>
      <c r="O13" s="148">
        <v>0.25902777777777775</v>
      </c>
      <c r="P13" s="147" t="s">
        <v>16</v>
      </c>
      <c r="Q13" s="156">
        <v>0.3013888888888889</v>
      </c>
      <c r="R13" s="147" t="s">
        <v>79</v>
      </c>
      <c r="S13" s="148">
        <v>0.34513888888888883</v>
      </c>
      <c r="T13" s="147" t="s">
        <v>79</v>
      </c>
      <c r="U13" s="148">
        <v>0.3868055555555555</v>
      </c>
      <c r="V13" s="147" t="s">
        <v>79</v>
      </c>
      <c r="W13" s="150">
        <v>0.4736111111111111</v>
      </c>
      <c r="X13" s="148">
        <v>0.5152777777777777</v>
      </c>
      <c r="Y13" s="147" t="s">
        <v>16</v>
      </c>
      <c r="Z13" s="157">
        <v>0.5569444444444445</v>
      </c>
      <c r="AA13" s="150">
        <v>0.5986111111111111</v>
      </c>
      <c r="AB13" s="150">
        <v>0.6402777777777777</v>
      </c>
      <c r="AC13" s="150">
        <v>0.6819444444444445</v>
      </c>
      <c r="AD13" s="148">
        <v>0.7229166666666665</v>
      </c>
      <c r="AE13" s="147" t="s">
        <v>19</v>
      </c>
      <c r="AF13" s="148">
        <v>0.7645833333333333</v>
      </c>
      <c r="AG13" s="147" t="s">
        <v>76</v>
      </c>
      <c r="AH13" s="156">
        <v>0.8201388888888889</v>
      </c>
      <c r="AI13" s="151" t="s">
        <v>76</v>
      </c>
    </row>
    <row r="14" spans="1:35" ht="13.5">
      <c r="A14" s="141">
        <v>0.6</v>
      </c>
      <c r="B14" s="142">
        <v>4.199999999999999</v>
      </c>
      <c r="C14" s="89">
        <v>600</v>
      </c>
      <c r="D14" s="89">
        <v>4150</v>
      </c>
      <c r="E14" s="89">
        <v>4150</v>
      </c>
      <c r="F14" s="143" t="s">
        <v>91</v>
      </c>
      <c r="G14" s="144" t="s">
        <v>92</v>
      </c>
      <c r="H14" s="145">
        <v>1</v>
      </c>
      <c r="I14" s="131">
        <v>0.000694444444444442</v>
      </c>
      <c r="J14" s="131">
        <v>0.000694444444444442</v>
      </c>
      <c r="K14" s="131">
        <v>0.000694444444444442</v>
      </c>
      <c r="L14" s="131">
        <v>0.000694444444444442</v>
      </c>
      <c r="M14" s="146">
        <v>0.22013888888888886</v>
      </c>
      <c r="N14" s="147" t="s">
        <v>16</v>
      </c>
      <c r="O14" s="148">
        <v>0.2597222222222222</v>
      </c>
      <c r="P14" s="147" t="s">
        <v>16</v>
      </c>
      <c r="Q14" s="158">
        <v>0.3020833333333333</v>
      </c>
      <c r="R14" s="147" t="s">
        <v>79</v>
      </c>
      <c r="S14" s="148">
        <v>0.34583333333333327</v>
      </c>
      <c r="T14" s="147" t="s">
        <v>79</v>
      </c>
      <c r="U14" s="148">
        <v>0.38749999999999996</v>
      </c>
      <c r="V14" s="147" t="s">
        <v>79</v>
      </c>
      <c r="W14" s="153">
        <v>0.47430555555555554</v>
      </c>
      <c r="X14" s="148">
        <v>0.5159722222222222</v>
      </c>
      <c r="Y14" s="147" t="s">
        <v>16</v>
      </c>
      <c r="Z14" s="149">
        <v>0.5576388888888889</v>
      </c>
      <c r="AA14" s="150">
        <v>0.5993055555555555</v>
      </c>
      <c r="AB14" s="150">
        <v>0.6409722222222222</v>
      </c>
      <c r="AC14" s="150">
        <v>0.6826388888888889</v>
      </c>
      <c r="AD14" s="148">
        <v>0.723611111111111</v>
      </c>
      <c r="AE14" s="147" t="s">
        <v>19</v>
      </c>
      <c r="AF14" s="148">
        <v>0.7652777777777777</v>
      </c>
      <c r="AG14" s="147" t="s">
        <v>76</v>
      </c>
      <c r="AH14" s="156">
        <v>0.8208333333333333</v>
      </c>
      <c r="AI14" s="151" t="s">
        <v>76</v>
      </c>
    </row>
    <row r="15" spans="1:37" ht="13.5">
      <c r="A15" s="159">
        <v>0.4</v>
      </c>
      <c r="B15" s="160">
        <v>4.6</v>
      </c>
      <c r="C15" s="89">
        <v>400</v>
      </c>
      <c r="D15" s="89">
        <v>4550</v>
      </c>
      <c r="E15" s="89">
        <v>4550</v>
      </c>
      <c r="F15" s="161" t="s">
        <v>93</v>
      </c>
      <c r="G15" s="162" t="s">
        <v>94</v>
      </c>
      <c r="H15" s="163">
        <v>2</v>
      </c>
      <c r="I15" s="131">
        <v>0.001388888888888884</v>
      </c>
      <c r="J15" s="131">
        <v>0.001388888888888884</v>
      </c>
      <c r="K15" s="131">
        <v>0.001388888888888884</v>
      </c>
      <c r="L15" s="164">
        <v>0.001388888888888884</v>
      </c>
      <c r="M15" s="165">
        <v>0.22152777777777774</v>
      </c>
      <c r="N15" s="166" t="s">
        <v>16</v>
      </c>
      <c r="O15" s="167">
        <v>0.26111111111111107</v>
      </c>
      <c r="P15" s="166" t="s">
        <v>16</v>
      </c>
      <c r="Q15" s="167">
        <v>0.3034722222222222</v>
      </c>
      <c r="R15" s="166" t="s">
        <v>79</v>
      </c>
      <c r="S15" s="167">
        <v>0.34722222222222215</v>
      </c>
      <c r="T15" s="166" t="s">
        <v>79</v>
      </c>
      <c r="U15" s="167">
        <v>0.38888888888888884</v>
      </c>
      <c r="V15" s="166" t="s">
        <v>79</v>
      </c>
      <c r="W15" s="153">
        <v>0.4756944444444444</v>
      </c>
      <c r="X15" s="167">
        <v>0.517361111111111</v>
      </c>
      <c r="Y15" s="166" t="s">
        <v>16</v>
      </c>
      <c r="Z15" s="153">
        <v>0.5590277777777778</v>
      </c>
      <c r="AA15" s="153">
        <v>0.6006944444444444</v>
      </c>
      <c r="AB15" s="153">
        <v>0.642361111111111</v>
      </c>
      <c r="AC15" s="149">
        <v>0.6840277777777778</v>
      </c>
      <c r="AD15" s="167">
        <v>0.7249999999999999</v>
      </c>
      <c r="AE15" s="166" t="s">
        <v>19</v>
      </c>
      <c r="AF15" s="167">
        <v>0.7666666666666666</v>
      </c>
      <c r="AG15" s="166" t="s">
        <v>76</v>
      </c>
      <c r="AH15" s="158">
        <v>0.8222222222222222</v>
      </c>
      <c r="AI15" s="168" t="s">
        <v>76</v>
      </c>
      <c r="AJ15" s="92"/>
      <c r="AK15" s="92"/>
    </row>
    <row r="16" spans="1:37" s="106" customFormat="1" ht="13.5">
      <c r="A16" s="104">
        <v>0.5</v>
      </c>
      <c r="B16" s="169">
        <v>5.1</v>
      </c>
      <c r="C16" s="106">
        <v>500</v>
      </c>
      <c r="D16" s="106">
        <v>5050</v>
      </c>
      <c r="E16" s="106">
        <v>5050</v>
      </c>
      <c r="F16" s="107" t="s">
        <v>55</v>
      </c>
      <c r="G16" s="170" t="s">
        <v>56</v>
      </c>
      <c r="H16" s="171">
        <v>2</v>
      </c>
      <c r="I16" s="131">
        <v>0.001388888888888884</v>
      </c>
      <c r="J16" s="131">
        <v>0.001388888888888884</v>
      </c>
      <c r="K16" s="131">
        <v>0.001388888888888884</v>
      </c>
      <c r="L16" s="172">
        <v>0.001388888888888884</v>
      </c>
      <c r="M16" s="173">
        <v>0.22291666666666662</v>
      </c>
      <c r="N16" s="174" t="s">
        <v>16</v>
      </c>
      <c r="O16" s="175">
        <v>0.26249999999999996</v>
      </c>
      <c r="P16" s="174" t="s">
        <v>16</v>
      </c>
      <c r="Q16" s="175">
        <v>0.3048611111111111</v>
      </c>
      <c r="R16" s="174" t="s">
        <v>79</v>
      </c>
      <c r="S16" s="175">
        <v>0.34861111111111104</v>
      </c>
      <c r="T16" s="174" t="s">
        <v>79</v>
      </c>
      <c r="U16" s="175">
        <v>0.3902777777777777</v>
      </c>
      <c r="V16" s="174" t="s">
        <v>79</v>
      </c>
      <c r="W16" s="176">
        <v>0.4770833333333333</v>
      </c>
      <c r="X16" s="175">
        <v>0.5187499999999999</v>
      </c>
      <c r="Y16" s="174" t="s">
        <v>16</v>
      </c>
      <c r="Z16" s="176">
        <v>0.5604166666666667</v>
      </c>
      <c r="AA16" s="176">
        <v>0.6020833333333333</v>
      </c>
      <c r="AB16" s="176">
        <v>0.6437499999999999</v>
      </c>
      <c r="AC16" s="176">
        <v>0.6854166666666667</v>
      </c>
      <c r="AD16" s="175">
        <v>0.7263888888888888</v>
      </c>
      <c r="AE16" s="174" t="s">
        <v>19</v>
      </c>
      <c r="AF16" s="175">
        <v>0.7680555555555555</v>
      </c>
      <c r="AG16" s="177" t="s">
        <v>76</v>
      </c>
      <c r="AH16" s="175">
        <v>0.8236111111111111</v>
      </c>
      <c r="AI16" s="178" t="s">
        <v>76</v>
      </c>
      <c r="AJ16" s="179"/>
      <c r="AK16" s="179"/>
    </row>
    <row r="17" spans="1:37" ht="13.5">
      <c r="A17" s="126">
        <v>0.4</v>
      </c>
      <c r="B17" s="127">
        <v>5.5</v>
      </c>
      <c r="C17" s="89">
        <v>400</v>
      </c>
      <c r="D17" s="89">
        <v>5450</v>
      </c>
      <c r="E17" s="89">
        <v>5450</v>
      </c>
      <c r="F17" s="180" t="s">
        <v>95</v>
      </c>
      <c r="G17" s="181" t="s">
        <v>96</v>
      </c>
      <c r="H17" s="182">
        <v>3</v>
      </c>
      <c r="I17" s="131">
        <v>0.000694444444444442</v>
      </c>
      <c r="J17" s="131">
        <v>0.000694444444444442</v>
      </c>
      <c r="K17" s="131">
        <v>0.000694444444444442</v>
      </c>
      <c r="L17" s="183">
        <v>0.000694444444444442</v>
      </c>
      <c r="M17" s="132">
        <v>0.22361111111111107</v>
      </c>
      <c r="N17" s="184" t="s">
        <v>16</v>
      </c>
      <c r="O17" s="156">
        <v>0.2631944444444444</v>
      </c>
      <c r="P17" s="184" t="s">
        <v>16</v>
      </c>
      <c r="Q17" s="158">
        <v>0.3055555555555555</v>
      </c>
      <c r="R17" s="184" t="s">
        <v>79</v>
      </c>
      <c r="S17" s="156">
        <v>0.3493055555555555</v>
      </c>
      <c r="T17" s="184" t="s">
        <v>79</v>
      </c>
      <c r="U17" s="156">
        <v>0.39097222222222217</v>
      </c>
      <c r="V17" s="184" t="s">
        <v>79</v>
      </c>
      <c r="W17" s="157">
        <v>0.47777777777777775</v>
      </c>
      <c r="X17" s="156">
        <v>0.5194444444444444</v>
      </c>
      <c r="Y17" s="184" t="s">
        <v>16</v>
      </c>
      <c r="Z17" s="149">
        <v>0.5611111111111111</v>
      </c>
      <c r="AA17" s="157">
        <v>0.6027777777777777</v>
      </c>
      <c r="AB17" s="157">
        <v>0.6444444444444444</v>
      </c>
      <c r="AC17" s="157">
        <v>0.6861111111111111</v>
      </c>
      <c r="AD17" s="156">
        <v>0.7270833333333332</v>
      </c>
      <c r="AE17" s="184" t="s">
        <v>19</v>
      </c>
      <c r="AF17" s="156">
        <v>0.7687499999999999</v>
      </c>
      <c r="AG17" s="184" t="s">
        <v>76</v>
      </c>
      <c r="AH17" s="158">
        <v>0.8243055555555555</v>
      </c>
      <c r="AI17" s="185" t="s">
        <v>76</v>
      </c>
      <c r="AK17" s="92"/>
    </row>
    <row r="18" spans="1:37" ht="13.5">
      <c r="A18" s="186">
        <v>0.5</v>
      </c>
      <c r="B18" s="127">
        <v>6</v>
      </c>
      <c r="F18" s="180"/>
      <c r="G18" s="162" t="s">
        <v>97</v>
      </c>
      <c r="H18" s="182">
        <v>2</v>
      </c>
      <c r="I18" s="131">
        <v>0.000694444444444442</v>
      </c>
      <c r="J18" s="131">
        <v>0.000694444444444442</v>
      </c>
      <c r="K18" s="131">
        <v>0.000694444444444442</v>
      </c>
      <c r="L18" s="131">
        <v>0.000694444444444442</v>
      </c>
      <c r="M18" s="146">
        <v>0.2243055555555555</v>
      </c>
      <c r="N18" s="147" t="s">
        <v>16</v>
      </c>
      <c r="O18" s="148">
        <v>0.26388888888888884</v>
      </c>
      <c r="P18" s="147" t="s">
        <v>16</v>
      </c>
      <c r="Q18" s="148">
        <v>0.30624999999999997</v>
      </c>
      <c r="R18" s="147" t="s">
        <v>79</v>
      </c>
      <c r="S18" s="148">
        <v>0.3499999999999999</v>
      </c>
      <c r="T18" s="147" t="s">
        <v>79</v>
      </c>
      <c r="U18" s="148">
        <v>0.3916666666666666</v>
      </c>
      <c r="V18" s="147" t="s">
        <v>79</v>
      </c>
      <c r="W18" s="149">
        <v>0.4784722222222222</v>
      </c>
      <c r="X18" s="148">
        <v>0.5201388888888888</v>
      </c>
      <c r="Y18" s="147" t="s">
        <v>16</v>
      </c>
      <c r="Z18" s="150">
        <v>0.5618055555555556</v>
      </c>
      <c r="AA18" s="150">
        <v>0.6034722222222222</v>
      </c>
      <c r="AB18" s="150">
        <v>0.6451388888888888</v>
      </c>
      <c r="AC18" s="150">
        <v>0.6868055555555556</v>
      </c>
      <c r="AD18" s="148">
        <v>0.7277777777777776</v>
      </c>
      <c r="AE18" s="147" t="s">
        <v>19</v>
      </c>
      <c r="AF18" s="148">
        <v>0.7694444444444444</v>
      </c>
      <c r="AG18" s="147" t="s">
        <v>76</v>
      </c>
      <c r="AH18" s="148">
        <v>0.825</v>
      </c>
      <c r="AI18" s="151" t="s">
        <v>76</v>
      </c>
      <c r="AJ18" s="92"/>
      <c r="AK18" s="92"/>
    </row>
    <row r="19" spans="1:37" ht="13.5">
      <c r="A19" s="159">
        <v>0.7</v>
      </c>
      <c r="B19" s="142">
        <v>6.7</v>
      </c>
      <c r="F19" s="143" t="s">
        <v>98</v>
      </c>
      <c r="G19" s="144" t="s">
        <v>99</v>
      </c>
      <c r="H19" s="145">
        <v>2</v>
      </c>
      <c r="I19" s="131">
        <v>0.001388888888888884</v>
      </c>
      <c r="J19" s="131">
        <v>0.001388888888888884</v>
      </c>
      <c r="K19" s="131">
        <v>0.001388888888888884</v>
      </c>
      <c r="L19" s="131">
        <v>0.001388888888888884</v>
      </c>
      <c r="M19" s="146">
        <v>0.2256944444444444</v>
      </c>
      <c r="N19" s="147" t="s">
        <v>16</v>
      </c>
      <c r="O19" s="148">
        <v>0.2652777777777777</v>
      </c>
      <c r="P19" s="147" t="s">
        <v>16</v>
      </c>
      <c r="Q19" s="148">
        <v>0.30763888888888885</v>
      </c>
      <c r="R19" s="147" t="s">
        <v>79</v>
      </c>
      <c r="S19" s="148">
        <v>0.3513888888888888</v>
      </c>
      <c r="T19" s="147" t="s">
        <v>79</v>
      </c>
      <c r="U19" s="148">
        <v>0.3930555555555555</v>
      </c>
      <c r="V19" s="147" t="s">
        <v>79</v>
      </c>
      <c r="W19" s="150">
        <v>0.47986111111111107</v>
      </c>
      <c r="X19" s="148">
        <v>0.5215277777777777</v>
      </c>
      <c r="Y19" s="147" t="s">
        <v>16</v>
      </c>
      <c r="Z19" s="150">
        <v>0.5631944444444444</v>
      </c>
      <c r="AA19" s="150">
        <v>0.6048611111111111</v>
      </c>
      <c r="AB19" s="150">
        <v>0.6465277777777777</v>
      </c>
      <c r="AC19" s="150">
        <v>0.6881944444444444</v>
      </c>
      <c r="AD19" s="148">
        <v>0.7291666666666665</v>
      </c>
      <c r="AE19" s="147" t="s">
        <v>19</v>
      </c>
      <c r="AF19" s="148">
        <v>0.7708333333333333</v>
      </c>
      <c r="AG19" s="147" t="s">
        <v>76</v>
      </c>
      <c r="AH19" s="148">
        <v>0.8263888888888888</v>
      </c>
      <c r="AI19" s="151" t="s">
        <v>76</v>
      </c>
      <c r="AJ19" s="92"/>
      <c r="AK19" s="92"/>
    </row>
    <row r="20" spans="1:37" ht="12.75" customHeight="1">
      <c r="A20" s="159">
        <v>0.6</v>
      </c>
      <c r="B20" s="142">
        <v>7.3</v>
      </c>
      <c r="F20" s="143" t="s">
        <v>100</v>
      </c>
      <c r="G20" s="144" t="s">
        <v>101</v>
      </c>
      <c r="H20" s="145">
        <v>4</v>
      </c>
      <c r="I20" s="131">
        <v>0.000694444444444442</v>
      </c>
      <c r="J20" s="131">
        <v>0.000694444444444442</v>
      </c>
      <c r="K20" s="131">
        <v>0.000694444444444442</v>
      </c>
      <c r="L20" s="131">
        <v>0.000694444444444442</v>
      </c>
      <c r="M20" s="146">
        <v>0.22638888888888883</v>
      </c>
      <c r="N20" s="147" t="s">
        <v>16</v>
      </c>
      <c r="O20" s="148">
        <v>0.26597222222222217</v>
      </c>
      <c r="P20" s="147" t="s">
        <v>16</v>
      </c>
      <c r="Q20" s="148">
        <v>0.3083333333333333</v>
      </c>
      <c r="R20" s="147" t="s">
        <v>79</v>
      </c>
      <c r="S20" s="148">
        <v>0.35208333333333325</v>
      </c>
      <c r="T20" s="147" t="s">
        <v>79</v>
      </c>
      <c r="U20" s="148">
        <v>0.39374999999999993</v>
      </c>
      <c r="V20" s="147" t="s">
        <v>79</v>
      </c>
      <c r="W20" s="150">
        <v>0.4805555555555555</v>
      </c>
      <c r="X20" s="148">
        <v>0.5222222222222221</v>
      </c>
      <c r="Y20" s="147" t="s">
        <v>16</v>
      </c>
      <c r="Z20" s="149">
        <v>0.5638888888888889</v>
      </c>
      <c r="AA20" s="150">
        <v>0.6055555555555555</v>
      </c>
      <c r="AB20" s="150">
        <v>0.6472222222222221</v>
      </c>
      <c r="AC20" s="150">
        <v>0.6888888888888889</v>
      </c>
      <c r="AD20" s="148">
        <v>0.729861111111111</v>
      </c>
      <c r="AE20" s="147" t="s">
        <v>19</v>
      </c>
      <c r="AF20" s="148">
        <v>0.7715277777777777</v>
      </c>
      <c r="AG20" s="147" t="s">
        <v>76</v>
      </c>
      <c r="AH20" s="156">
        <v>0.8270833333333333</v>
      </c>
      <c r="AI20" s="151" t="s">
        <v>76</v>
      </c>
      <c r="AJ20" s="92"/>
      <c r="AK20" s="92"/>
    </row>
    <row r="21" spans="1:37" ht="13.5">
      <c r="A21" s="159">
        <v>0.7</v>
      </c>
      <c r="B21" s="142">
        <v>8</v>
      </c>
      <c r="C21" s="89">
        <v>800</v>
      </c>
      <c r="D21" s="89" t="e">
        <f>#N/A</f>
        <v>#N/A</v>
      </c>
      <c r="E21" s="89" t="e">
        <f>#N/A</f>
        <v>#N/A</v>
      </c>
      <c r="F21" s="143" t="s">
        <v>102</v>
      </c>
      <c r="G21" s="162" t="s">
        <v>103</v>
      </c>
      <c r="H21" s="163">
        <v>6</v>
      </c>
      <c r="I21" s="164">
        <v>0.000694444444444442</v>
      </c>
      <c r="J21" s="164">
        <v>0.000694444444444442</v>
      </c>
      <c r="K21" s="164">
        <v>0.000694444444444442</v>
      </c>
      <c r="L21" s="164">
        <v>0.000694444444444442</v>
      </c>
      <c r="M21" s="165">
        <v>0.22708333333333328</v>
      </c>
      <c r="N21" s="166" t="s">
        <v>16</v>
      </c>
      <c r="O21" s="167">
        <v>0.2666666666666666</v>
      </c>
      <c r="P21" s="166" t="s">
        <v>16</v>
      </c>
      <c r="Q21" s="167">
        <v>0.30902777777777773</v>
      </c>
      <c r="R21" s="166" t="s">
        <v>79</v>
      </c>
      <c r="S21" s="167">
        <v>0.3527777777777777</v>
      </c>
      <c r="T21" s="166" t="s">
        <v>79</v>
      </c>
      <c r="U21" s="167">
        <v>0.3944444444444444</v>
      </c>
      <c r="V21" s="166" t="s">
        <v>79</v>
      </c>
      <c r="W21" s="149">
        <v>0.48124999999999996</v>
      </c>
      <c r="X21" s="167">
        <v>0.5229166666666666</v>
      </c>
      <c r="Y21" s="166" t="s">
        <v>16</v>
      </c>
      <c r="Z21" s="153">
        <v>0.5645833333333333</v>
      </c>
      <c r="AA21" s="153">
        <v>0.60625</v>
      </c>
      <c r="AB21" s="153">
        <v>0.6479166666666666</v>
      </c>
      <c r="AC21" s="149">
        <v>0.6895833333333333</v>
      </c>
      <c r="AD21" s="167">
        <v>0.7305555555555554</v>
      </c>
      <c r="AE21" s="166" t="s">
        <v>19</v>
      </c>
      <c r="AF21" s="167">
        <v>0.7722222222222221</v>
      </c>
      <c r="AG21" s="166" t="s">
        <v>76</v>
      </c>
      <c r="AH21" s="158">
        <v>0.8277777777777777</v>
      </c>
      <c r="AI21" s="168" t="s">
        <v>76</v>
      </c>
      <c r="AJ21" s="92"/>
      <c r="AK21" s="92"/>
    </row>
    <row r="22" spans="1:37" s="106" customFormat="1" ht="13.5">
      <c r="A22" s="104">
        <v>0.5</v>
      </c>
      <c r="B22" s="169">
        <v>8.5</v>
      </c>
      <c r="C22" s="106">
        <v>500</v>
      </c>
      <c r="D22" s="106" t="e">
        <f>#N/A</f>
        <v>#N/A</v>
      </c>
      <c r="E22" s="106" t="e">
        <f>#N/A</f>
        <v>#N/A</v>
      </c>
      <c r="F22" s="107" t="s">
        <v>104</v>
      </c>
      <c r="G22" s="170" t="s">
        <v>105</v>
      </c>
      <c r="H22" s="171">
        <v>2</v>
      </c>
      <c r="I22" s="172">
        <v>0.001388888888888884</v>
      </c>
      <c r="J22" s="172">
        <v>0.001388888888888884</v>
      </c>
      <c r="K22" s="172">
        <v>0.002083333333333326</v>
      </c>
      <c r="L22" s="172">
        <v>0.002083333333333326</v>
      </c>
      <c r="M22" s="173">
        <v>0.22847222222222216</v>
      </c>
      <c r="N22" s="174" t="s">
        <v>16</v>
      </c>
      <c r="O22" s="175">
        <v>0.2680555555555555</v>
      </c>
      <c r="P22" s="174" t="s">
        <v>16</v>
      </c>
      <c r="Q22" s="175">
        <v>0.31111111111111106</v>
      </c>
      <c r="R22" s="174" t="s">
        <v>79</v>
      </c>
      <c r="S22" s="175">
        <v>0.354861111111111</v>
      </c>
      <c r="T22" s="174" t="s">
        <v>79</v>
      </c>
      <c r="U22" s="175">
        <v>0.3965277777777777</v>
      </c>
      <c r="V22" s="174" t="s">
        <v>79</v>
      </c>
      <c r="W22" s="176">
        <v>0.4833333333333333</v>
      </c>
      <c r="X22" s="175">
        <v>0.5249999999999999</v>
      </c>
      <c r="Y22" s="174" t="s">
        <v>16</v>
      </c>
      <c r="Z22" s="176">
        <v>0.5666666666666667</v>
      </c>
      <c r="AA22" s="176">
        <v>0.6083333333333333</v>
      </c>
      <c r="AB22" s="176">
        <v>0.6499999999999999</v>
      </c>
      <c r="AC22" s="176">
        <v>0.6916666666666667</v>
      </c>
      <c r="AD22" s="175">
        <v>0.7319444444444443</v>
      </c>
      <c r="AE22" s="174" t="s">
        <v>19</v>
      </c>
      <c r="AF22" s="175">
        <v>0.773611111111111</v>
      </c>
      <c r="AG22" s="177" t="s">
        <v>76</v>
      </c>
      <c r="AH22" s="175">
        <v>0.8291666666666666</v>
      </c>
      <c r="AI22" s="178" t="s">
        <v>76</v>
      </c>
      <c r="AJ22" s="92"/>
      <c r="AK22" s="179"/>
    </row>
    <row r="23" spans="1:35" ht="13.5">
      <c r="A23" s="141">
        <v>0.6</v>
      </c>
      <c r="B23" s="142">
        <v>9.1</v>
      </c>
      <c r="C23" s="89">
        <v>600</v>
      </c>
      <c r="D23" s="89" t="e">
        <f>#N/A</f>
        <v>#N/A</v>
      </c>
      <c r="E23" s="89">
        <v>8250</v>
      </c>
      <c r="F23" s="143" t="s">
        <v>102</v>
      </c>
      <c r="G23" s="144" t="s">
        <v>103</v>
      </c>
      <c r="H23" s="145">
        <v>5</v>
      </c>
      <c r="I23" s="183">
        <v>0.001388888888888884</v>
      </c>
      <c r="J23" s="183">
        <v>0.001388888888888884</v>
      </c>
      <c r="K23" s="183">
        <v>0.001388888888888884</v>
      </c>
      <c r="L23" s="183">
        <v>0.001388888888888884</v>
      </c>
      <c r="M23" s="132">
        <v>0.22986111111111104</v>
      </c>
      <c r="N23" s="184" t="s">
        <v>16</v>
      </c>
      <c r="O23" s="156">
        <v>0.2694444444444444</v>
      </c>
      <c r="P23" s="184" t="s">
        <v>16</v>
      </c>
      <c r="Q23" s="158">
        <v>0.31249999999999994</v>
      </c>
      <c r="R23" s="184" t="s">
        <v>79</v>
      </c>
      <c r="S23" s="156">
        <v>0.3562499999999999</v>
      </c>
      <c r="T23" s="184" t="s">
        <v>79</v>
      </c>
      <c r="U23" s="156">
        <v>0.3979166666666666</v>
      </c>
      <c r="V23" s="184" t="s">
        <v>79</v>
      </c>
      <c r="W23" s="157">
        <v>0.48472222222222217</v>
      </c>
      <c r="X23" s="156">
        <v>0.5263888888888888</v>
      </c>
      <c r="Y23" s="184" t="s">
        <v>16</v>
      </c>
      <c r="Z23" s="157">
        <v>0.5680555555555555</v>
      </c>
      <c r="AA23" s="157">
        <v>0.6097222222222222</v>
      </c>
      <c r="AB23" s="157">
        <v>0.6513888888888888</v>
      </c>
      <c r="AC23" s="157">
        <v>0.6930555555555555</v>
      </c>
      <c r="AD23" s="156">
        <v>0.7333333333333332</v>
      </c>
      <c r="AE23" s="184" t="s">
        <v>19</v>
      </c>
      <c r="AF23" s="156">
        <v>0.7749999999999999</v>
      </c>
      <c r="AG23" s="184" t="s">
        <v>76</v>
      </c>
      <c r="AH23" s="158">
        <v>0.8305555555555555</v>
      </c>
      <c r="AI23" s="185" t="s">
        <v>76</v>
      </c>
    </row>
    <row r="24" spans="1:35" ht="15.75">
      <c r="A24" s="141">
        <v>0.5</v>
      </c>
      <c r="B24" s="142">
        <v>9.6</v>
      </c>
      <c r="F24" s="143" t="s">
        <v>100</v>
      </c>
      <c r="G24" s="144" t="s">
        <v>101</v>
      </c>
      <c r="H24" s="145">
        <v>3</v>
      </c>
      <c r="I24" s="131">
        <v>0.000694444444444442</v>
      </c>
      <c r="J24" s="131">
        <v>0.000694444444444442</v>
      </c>
      <c r="K24" s="131">
        <v>0.000694444444444442</v>
      </c>
      <c r="L24" s="131">
        <v>0.000694444444444442</v>
      </c>
      <c r="M24" s="146">
        <v>0.23055555555555549</v>
      </c>
      <c r="N24" s="147" t="s">
        <v>16</v>
      </c>
      <c r="O24" s="148">
        <v>0.2701388888888888</v>
      </c>
      <c r="P24" s="147" t="s">
        <v>16</v>
      </c>
      <c r="Q24" s="148">
        <v>0.3131944444444444</v>
      </c>
      <c r="R24" s="147" t="s">
        <v>79</v>
      </c>
      <c r="S24" s="148">
        <v>0.35694444444444434</v>
      </c>
      <c r="T24" s="147" t="s">
        <v>79</v>
      </c>
      <c r="U24" s="148">
        <v>0.398611111111111</v>
      </c>
      <c r="V24" s="147" t="s">
        <v>79</v>
      </c>
      <c r="W24" s="149">
        <v>0.4854166666666666</v>
      </c>
      <c r="X24" s="148">
        <v>0.5270833333333332</v>
      </c>
      <c r="Y24" s="147" t="s">
        <v>16</v>
      </c>
      <c r="Z24" s="157">
        <v>0.56875</v>
      </c>
      <c r="AA24" s="150">
        <v>0.6104166666666666</v>
      </c>
      <c r="AB24" s="150">
        <v>0.6520833333333332</v>
      </c>
      <c r="AC24" s="150">
        <v>0.69375</v>
      </c>
      <c r="AD24" s="148">
        <v>0.7340277777777776</v>
      </c>
      <c r="AE24" s="147" t="s">
        <v>19</v>
      </c>
      <c r="AF24" s="148">
        <v>0.7756944444444444</v>
      </c>
      <c r="AG24" s="147" t="s">
        <v>76</v>
      </c>
      <c r="AH24" s="148">
        <v>0.8312499999999999</v>
      </c>
      <c r="AI24" s="151" t="s">
        <v>76</v>
      </c>
    </row>
    <row r="25" spans="1:35" ht="13.5">
      <c r="A25" s="141">
        <v>0.6</v>
      </c>
      <c r="B25" s="142">
        <v>10.2</v>
      </c>
      <c r="C25" s="89">
        <v>1100</v>
      </c>
      <c r="D25" s="89" t="e">
        <f>#N/A</f>
        <v>#N/A</v>
      </c>
      <c r="E25" s="89">
        <v>9350</v>
      </c>
      <c r="F25" s="143" t="s">
        <v>106</v>
      </c>
      <c r="G25" s="144" t="s">
        <v>107</v>
      </c>
      <c r="H25" s="145">
        <v>2</v>
      </c>
      <c r="I25" s="131">
        <v>0.000694444444444442</v>
      </c>
      <c r="J25" s="131">
        <v>0.000694444444444442</v>
      </c>
      <c r="K25" s="131">
        <v>0.000694444444444442</v>
      </c>
      <c r="L25" s="131">
        <v>0.000694444444444442</v>
      </c>
      <c r="M25" s="146">
        <v>0.23124999999999993</v>
      </c>
      <c r="N25" s="147" t="s">
        <v>16</v>
      </c>
      <c r="O25" s="148">
        <v>0.27083333333333326</v>
      </c>
      <c r="P25" s="147" t="s">
        <v>16</v>
      </c>
      <c r="Q25" s="158">
        <v>0.31388888888888883</v>
      </c>
      <c r="R25" s="147" t="s">
        <v>79</v>
      </c>
      <c r="S25" s="148">
        <v>0.3576388888888888</v>
      </c>
      <c r="T25" s="147" t="s">
        <v>79</v>
      </c>
      <c r="U25" s="148">
        <v>0.39930555555555547</v>
      </c>
      <c r="V25" s="147" t="s">
        <v>79</v>
      </c>
      <c r="W25" s="153">
        <v>0.48611111111111105</v>
      </c>
      <c r="X25" s="148">
        <v>0.5277777777777777</v>
      </c>
      <c r="Y25" s="147" t="s">
        <v>16</v>
      </c>
      <c r="Z25" s="157">
        <v>0.5694444444444444</v>
      </c>
      <c r="AA25" s="150">
        <v>0.611111111111111</v>
      </c>
      <c r="AB25" s="150">
        <v>0.6527777777777777</v>
      </c>
      <c r="AC25" s="150">
        <v>0.6944444444444444</v>
      </c>
      <c r="AD25" s="148">
        <v>0.734722222222222</v>
      </c>
      <c r="AE25" s="147" t="s">
        <v>19</v>
      </c>
      <c r="AF25" s="148">
        <v>0.7763888888888888</v>
      </c>
      <c r="AG25" s="147" t="s">
        <v>76</v>
      </c>
      <c r="AH25" s="156">
        <v>0.8319444444444444</v>
      </c>
      <c r="AI25" s="151" t="s">
        <v>76</v>
      </c>
    </row>
    <row r="26" spans="1:35" ht="13.5">
      <c r="A26" s="159">
        <v>0.7</v>
      </c>
      <c r="B26" s="160">
        <v>10.899999999999999</v>
      </c>
      <c r="F26" s="161"/>
      <c r="G26" s="162" t="s">
        <v>97</v>
      </c>
      <c r="H26" s="163">
        <v>2</v>
      </c>
      <c r="I26" s="131">
        <v>0.000694444444444442</v>
      </c>
      <c r="J26" s="131">
        <v>0.000694444444444442</v>
      </c>
      <c r="K26" s="131">
        <v>0.000694444444444442</v>
      </c>
      <c r="L26" s="131">
        <v>0.000694444444444442</v>
      </c>
      <c r="M26" s="146">
        <v>0.23194444444444437</v>
      </c>
      <c r="N26" s="147" t="s">
        <v>16</v>
      </c>
      <c r="O26" s="148">
        <v>0.2715277777777777</v>
      </c>
      <c r="P26" s="147" t="s">
        <v>16</v>
      </c>
      <c r="Q26" s="148">
        <v>0.31458333333333327</v>
      </c>
      <c r="R26" s="147" t="s">
        <v>79</v>
      </c>
      <c r="S26" s="148">
        <v>0.3583333333333332</v>
      </c>
      <c r="T26" s="147" t="s">
        <v>79</v>
      </c>
      <c r="U26" s="148">
        <v>0.3999999999999999</v>
      </c>
      <c r="V26" s="147" t="s">
        <v>79</v>
      </c>
      <c r="W26" s="153">
        <v>0.4868055555555555</v>
      </c>
      <c r="X26" s="148">
        <v>0.5284722222222221</v>
      </c>
      <c r="Y26" s="147" t="s">
        <v>16</v>
      </c>
      <c r="Z26" s="150">
        <v>0.5701388888888889</v>
      </c>
      <c r="AA26" s="150">
        <v>0.6118055555555555</v>
      </c>
      <c r="AB26" s="150">
        <v>0.6534722222222221</v>
      </c>
      <c r="AC26" s="149">
        <v>0.6951388888888889</v>
      </c>
      <c r="AD26" s="148">
        <v>0.7354166666666665</v>
      </c>
      <c r="AE26" s="147" t="s">
        <v>19</v>
      </c>
      <c r="AF26" s="148">
        <v>0.7770833333333332</v>
      </c>
      <c r="AG26" s="147" t="s">
        <v>76</v>
      </c>
      <c r="AH26" s="156">
        <v>0.8326388888888888</v>
      </c>
      <c r="AI26" s="151" t="s">
        <v>76</v>
      </c>
    </row>
    <row r="27" spans="1:35" ht="13.5">
      <c r="A27" s="159">
        <v>0.5</v>
      </c>
      <c r="B27" s="160">
        <v>11.399999999999999</v>
      </c>
      <c r="C27" s="89">
        <v>500</v>
      </c>
      <c r="D27" s="89" t="e">
        <f>#N/A</f>
        <v>#N/A</v>
      </c>
      <c r="E27" s="89">
        <v>9850</v>
      </c>
      <c r="F27" s="161" t="s">
        <v>95</v>
      </c>
      <c r="G27" s="162" t="s">
        <v>96</v>
      </c>
      <c r="H27" s="163">
        <v>4</v>
      </c>
      <c r="I27" s="164">
        <v>0.001388888888888884</v>
      </c>
      <c r="J27" s="164">
        <v>0.001388888888888884</v>
      </c>
      <c r="K27" s="164">
        <v>0.001388888888888884</v>
      </c>
      <c r="L27" s="164">
        <v>0.001388888888888884</v>
      </c>
      <c r="M27" s="187">
        <v>0.23333333333333325</v>
      </c>
      <c r="N27" s="166" t="s">
        <v>16</v>
      </c>
      <c r="O27" s="167">
        <v>0.2729166666666666</v>
      </c>
      <c r="P27" s="166" t="s">
        <v>16</v>
      </c>
      <c r="Q27" s="167">
        <v>0.31597222222222215</v>
      </c>
      <c r="R27" s="166" t="s">
        <v>79</v>
      </c>
      <c r="S27" s="167">
        <v>0.3597222222222221</v>
      </c>
      <c r="T27" s="166" t="s">
        <v>79</v>
      </c>
      <c r="U27" s="167">
        <v>0.4013888888888888</v>
      </c>
      <c r="V27" s="166" t="s">
        <v>79</v>
      </c>
      <c r="W27" s="153">
        <v>0.4881944444444444</v>
      </c>
      <c r="X27" s="167">
        <v>0.529861111111111</v>
      </c>
      <c r="Y27" s="166" t="s">
        <v>16</v>
      </c>
      <c r="Z27" s="153">
        <v>0.5715277777777777</v>
      </c>
      <c r="AA27" s="153">
        <v>0.6131944444444444</v>
      </c>
      <c r="AB27" s="153">
        <v>0.654861111111111</v>
      </c>
      <c r="AC27" s="153">
        <v>0.6965277777777777</v>
      </c>
      <c r="AD27" s="167">
        <v>0.7368055555555554</v>
      </c>
      <c r="AE27" s="166" t="s">
        <v>19</v>
      </c>
      <c r="AF27" s="167">
        <v>0.7784722222222221</v>
      </c>
      <c r="AG27" s="166" t="s">
        <v>76</v>
      </c>
      <c r="AH27" s="158">
        <v>0.8340277777777777</v>
      </c>
      <c r="AI27" s="168" t="s">
        <v>76</v>
      </c>
    </row>
    <row r="28" spans="1:35" s="106" customFormat="1" ht="13.5">
      <c r="A28" s="104">
        <v>0.2</v>
      </c>
      <c r="B28" s="169">
        <v>11.599999999999998</v>
      </c>
      <c r="C28" s="106">
        <v>200</v>
      </c>
      <c r="D28" s="106" t="e">
        <f>#N/A</f>
        <v>#N/A</v>
      </c>
      <c r="E28" s="106">
        <v>10050</v>
      </c>
      <c r="F28" s="107" t="s">
        <v>34</v>
      </c>
      <c r="G28" s="170" t="s">
        <v>35</v>
      </c>
      <c r="H28" s="171">
        <v>2</v>
      </c>
      <c r="I28" s="172">
        <v>0.000694444444444442</v>
      </c>
      <c r="J28" s="172">
        <v>0.000694444444444442</v>
      </c>
      <c r="K28" s="172">
        <v>0.000694444444444442</v>
      </c>
      <c r="L28" s="172">
        <v>0.000694444444444442</v>
      </c>
      <c r="M28" s="173">
        <v>0.2340277777777777</v>
      </c>
      <c r="N28" s="174" t="s">
        <v>16</v>
      </c>
      <c r="O28" s="175">
        <v>0.273611111111111</v>
      </c>
      <c r="P28" s="174" t="s">
        <v>16</v>
      </c>
      <c r="Q28" s="175">
        <v>0.3166666666666666</v>
      </c>
      <c r="R28" s="174" t="s">
        <v>79</v>
      </c>
      <c r="S28" s="175">
        <v>0.36041666666666655</v>
      </c>
      <c r="T28" s="174" t="s">
        <v>79</v>
      </c>
      <c r="U28" s="175">
        <v>0.40208333333333324</v>
      </c>
      <c r="V28" s="174" t="s">
        <v>79</v>
      </c>
      <c r="W28" s="176">
        <v>0.4888888888888888</v>
      </c>
      <c r="X28" s="175">
        <v>0.5305555555555554</v>
      </c>
      <c r="Y28" s="174" t="s">
        <v>16</v>
      </c>
      <c r="Z28" s="176">
        <v>0.5722222222222222</v>
      </c>
      <c r="AA28" s="176">
        <v>0.6138888888888888</v>
      </c>
      <c r="AB28" s="176">
        <v>0.6555555555555554</v>
      </c>
      <c r="AC28" s="176">
        <v>0.6972222222222222</v>
      </c>
      <c r="AD28" s="175">
        <v>0.7374999999999998</v>
      </c>
      <c r="AE28" s="174" t="s">
        <v>19</v>
      </c>
      <c r="AF28" s="175">
        <v>0.7791666666666666</v>
      </c>
      <c r="AG28" s="177" t="s">
        <v>76</v>
      </c>
      <c r="AH28" s="175">
        <v>0.8347222222222221</v>
      </c>
      <c r="AI28" s="178" t="s">
        <v>76</v>
      </c>
    </row>
    <row r="29" spans="1:35" ht="13.5">
      <c r="A29" s="126">
        <v>0.9</v>
      </c>
      <c r="B29" s="127">
        <v>12.499999999999998</v>
      </c>
      <c r="C29" s="89">
        <v>900</v>
      </c>
      <c r="D29" s="89" t="e">
        <f>#N/A</f>
        <v>#N/A</v>
      </c>
      <c r="E29" s="89">
        <v>10950</v>
      </c>
      <c r="F29" s="180" t="s">
        <v>93</v>
      </c>
      <c r="G29" s="181" t="s">
        <v>94</v>
      </c>
      <c r="H29" s="182">
        <v>1</v>
      </c>
      <c r="I29" s="183">
        <v>0.001388888888888884</v>
      </c>
      <c r="J29" s="183">
        <v>0.002083333333333326</v>
      </c>
      <c r="K29" s="183">
        <v>0.002083333333333326</v>
      </c>
      <c r="L29" s="183">
        <v>0.002083333333333326</v>
      </c>
      <c r="M29" s="132">
        <v>0.23541666666666658</v>
      </c>
      <c r="N29" s="184" t="s">
        <v>16</v>
      </c>
      <c r="O29" s="156">
        <v>0.27569444444444435</v>
      </c>
      <c r="P29" s="184" t="s">
        <v>16</v>
      </c>
      <c r="Q29" s="156">
        <v>0.3187499999999999</v>
      </c>
      <c r="R29" s="184" t="s">
        <v>79</v>
      </c>
      <c r="S29" s="156">
        <v>0.3624999999999999</v>
      </c>
      <c r="T29" s="184" t="s">
        <v>79</v>
      </c>
      <c r="U29" s="156">
        <v>0.40416666666666656</v>
      </c>
      <c r="V29" s="184" t="s">
        <v>79</v>
      </c>
      <c r="W29" s="149">
        <v>0.49097222222222214</v>
      </c>
      <c r="X29" s="156">
        <v>0.5326388888888888</v>
      </c>
      <c r="Y29" s="184" t="s">
        <v>16</v>
      </c>
      <c r="Z29" s="149">
        <v>0.5743055555555555</v>
      </c>
      <c r="AA29" s="157">
        <v>0.6159722222222221</v>
      </c>
      <c r="AB29" s="157">
        <v>0.6576388888888888</v>
      </c>
      <c r="AC29" s="157">
        <v>0.6993055555555555</v>
      </c>
      <c r="AD29" s="156">
        <v>0.7395833333333331</v>
      </c>
      <c r="AE29" s="184" t="s">
        <v>19</v>
      </c>
      <c r="AF29" s="156">
        <v>0.7812499999999999</v>
      </c>
      <c r="AG29" s="184" t="s">
        <v>76</v>
      </c>
      <c r="AH29" s="156">
        <v>0.836111111111111</v>
      </c>
      <c r="AI29" s="185" t="s">
        <v>76</v>
      </c>
    </row>
    <row r="30" spans="1:35" ht="13.5">
      <c r="A30" s="141">
        <v>0.4</v>
      </c>
      <c r="B30" s="142">
        <v>12.899999999999999</v>
      </c>
      <c r="C30" s="89">
        <v>400</v>
      </c>
      <c r="D30" s="89" t="e">
        <f>#N/A</f>
        <v>#N/A</v>
      </c>
      <c r="E30" s="89">
        <v>11350</v>
      </c>
      <c r="F30" s="143" t="s">
        <v>91</v>
      </c>
      <c r="G30" s="144" t="s">
        <v>92</v>
      </c>
      <c r="H30" s="145">
        <v>2</v>
      </c>
      <c r="I30" s="131">
        <v>0.001388888888888884</v>
      </c>
      <c r="J30" s="131">
        <v>0.001388888888888884</v>
      </c>
      <c r="K30" s="131">
        <v>0.001388888888888884</v>
      </c>
      <c r="L30" s="131">
        <v>0.002083333333333326</v>
      </c>
      <c r="M30" s="146">
        <v>0.23680555555555546</v>
      </c>
      <c r="N30" s="147" t="s">
        <v>16</v>
      </c>
      <c r="O30" s="148">
        <v>0.27708333333333324</v>
      </c>
      <c r="P30" s="147" t="s">
        <v>16</v>
      </c>
      <c r="Q30" s="156">
        <v>0.3201388888888888</v>
      </c>
      <c r="R30" s="147" t="s">
        <v>79</v>
      </c>
      <c r="S30" s="148">
        <v>0.36388888888888876</v>
      </c>
      <c r="T30" s="147" t="s">
        <v>79</v>
      </c>
      <c r="U30" s="148">
        <v>0.40555555555555545</v>
      </c>
      <c r="V30" s="147" t="s">
        <v>79</v>
      </c>
      <c r="W30" s="153">
        <v>0.49305555555555547</v>
      </c>
      <c r="X30" s="148">
        <v>0.5347222222222221</v>
      </c>
      <c r="Y30" s="147" t="s">
        <v>16</v>
      </c>
      <c r="Z30" s="150">
        <v>0.5763888888888888</v>
      </c>
      <c r="AA30" s="150">
        <v>0.6180555555555555</v>
      </c>
      <c r="AB30" s="150">
        <v>0.6597222222222221</v>
      </c>
      <c r="AC30" s="150">
        <v>0.7006944444444444</v>
      </c>
      <c r="AD30" s="148">
        <v>0.740972222222222</v>
      </c>
      <c r="AE30" s="147" t="s">
        <v>19</v>
      </c>
      <c r="AF30" s="148">
        <v>0.7826388888888888</v>
      </c>
      <c r="AG30" s="147" t="s">
        <v>76</v>
      </c>
      <c r="AH30" s="158">
        <v>0.8374999999999999</v>
      </c>
      <c r="AI30" s="151" t="s">
        <v>76</v>
      </c>
    </row>
    <row r="31" spans="1:35" ht="13.5">
      <c r="A31" s="141">
        <v>0.7</v>
      </c>
      <c r="B31" s="142">
        <v>13.599999999999998</v>
      </c>
      <c r="C31" s="89">
        <v>700</v>
      </c>
      <c r="D31" s="89" t="e">
        <f>#N/A</f>
        <v>#N/A</v>
      </c>
      <c r="E31" s="89">
        <v>12050</v>
      </c>
      <c r="F31" s="143" t="s">
        <v>89</v>
      </c>
      <c r="G31" s="144" t="s">
        <v>90</v>
      </c>
      <c r="H31" s="145">
        <v>4</v>
      </c>
      <c r="I31" s="131">
        <v>0.000694444444444442</v>
      </c>
      <c r="J31" s="131">
        <v>0.000694444444444442</v>
      </c>
      <c r="K31" s="131">
        <v>0.000694444444444442</v>
      </c>
      <c r="L31" s="131">
        <v>0.0006944444444444445</v>
      </c>
      <c r="M31" s="146">
        <v>0.2374999999999999</v>
      </c>
      <c r="N31" s="147" t="s">
        <v>16</v>
      </c>
      <c r="O31" s="148">
        <v>0.2777777777777777</v>
      </c>
      <c r="P31" s="147" t="s">
        <v>16</v>
      </c>
      <c r="Q31" s="148">
        <v>0.32083333333333325</v>
      </c>
      <c r="R31" s="147" t="s">
        <v>79</v>
      </c>
      <c r="S31" s="148">
        <v>0.3645833333333332</v>
      </c>
      <c r="T31" s="147" t="s">
        <v>79</v>
      </c>
      <c r="U31" s="148">
        <v>0.4062499999999999</v>
      </c>
      <c r="V31" s="147" t="s">
        <v>79</v>
      </c>
      <c r="W31" s="153">
        <v>0.4937499999999999</v>
      </c>
      <c r="X31" s="148">
        <v>0.5354166666666665</v>
      </c>
      <c r="Y31" s="147" t="s">
        <v>16</v>
      </c>
      <c r="Z31" s="153">
        <v>0.5770833333333333</v>
      </c>
      <c r="AA31" s="150">
        <v>0.6187499999999999</v>
      </c>
      <c r="AB31" s="150">
        <v>0.6604166666666665</v>
      </c>
      <c r="AC31" s="150">
        <v>0.7013888888888888</v>
      </c>
      <c r="AD31" s="148">
        <v>0.7416666666666665</v>
      </c>
      <c r="AE31" s="147" t="s">
        <v>19</v>
      </c>
      <c r="AF31" s="148">
        <v>0.7833333333333332</v>
      </c>
      <c r="AG31" s="147" t="s">
        <v>76</v>
      </c>
      <c r="AH31" s="148">
        <v>0.8381944444444444</v>
      </c>
      <c r="AI31" s="151" t="s">
        <v>76</v>
      </c>
    </row>
    <row r="32" spans="1:35" ht="13.5">
      <c r="A32" s="141">
        <v>0.6</v>
      </c>
      <c r="B32" s="142">
        <v>14.199999999999998</v>
      </c>
      <c r="C32" s="89">
        <v>600</v>
      </c>
      <c r="D32" s="89" t="e">
        <f>#N/A</f>
        <v>#N/A</v>
      </c>
      <c r="E32" s="89">
        <v>12650</v>
      </c>
      <c r="F32" s="143" t="s">
        <v>87</v>
      </c>
      <c r="G32" s="144" t="s">
        <v>88</v>
      </c>
      <c r="H32" s="145">
        <v>9</v>
      </c>
      <c r="I32" s="131">
        <v>0.001388888888888884</v>
      </c>
      <c r="J32" s="131">
        <v>0.001388888888888884</v>
      </c>
      <c r="K32" s="131">
        <v>0.001388888888888884</v>
      </c>
      <c r="L32" s="131">
        <v>0.001388888888888884</v>
      </c>
      <c r="M32" s="146">
        <v>0.2388888888888888</v>
      </c>
      <c r="N32" s="147" t="s">
        <v>16</v>
      </c>
      <c r="O32" s="148">
        <v>0.27916666666666656</v>
      </c>
      <c r="P32" s="147" t="s">
        <v>16</v>
      </c>
      <c r="Q32" s="148">
        <v>0.32222222222222213</v>
      </c>
      <c r="R32" s="147" t="s">
        <v>79</v>
      </c>
      <c r="S32" s="148">
        <v>0.3659722222222221</v>
      </c>
      <c r="T32" s="147" t="s">
        <v>79</v>
      </c>
      <c r="U32" s="148">
        <v>0.4076388888888888</v>
      </c>
      <c r="V32" s="147" t="s">
        <v>79</v>
      </c>
      <c r="W32" s="150">
        <v>0.4951388888888888</v>
      </c>
      <c r="X32" s="148">
        <v>0.5368055555555554</v>
      </c>
      <c r="Y32" s="147" t="s">
        <v>16</v>
      </c>
      <c r="Z32" s="153">
        <v>0.5784722222222222</v>
      </c>
      <c r="AA32" s="150">
        <v>0.6201388888888888</v>
      </c>
      <c r="AB32" s="150">
        <v>0.6618055555555554</v>
      </c>
      <c r="AC32" s="150">
        <v>0.7027777777777777</v>
      </c>
      <c r="AD32" s="148">
        <v>0.7430555555555554</v>
      </c>
      <c r="AE32" s="147" t="s">
        <v>19</v>
      </c>
      <c r="AF32" s="148">
        <v>0.7847222222222221</v>
      </c>
      <c r="AG32" s="147" t="s">
        <v>76</v>
      </c>
      <c r="AH32" s="148">
        <v>0.8395833333333332</v>
      </c>
      <c r="AI32" s="151" t="s">
        <v>76</v>
      </c>
    </row>
    <row r="33" spans="1:35" ht="13.5">
      <c r="A33" s="141">
        <v>0.5</v>
      </c>
      <c r="B33" s="142">
        <v>14.699999999999998</v>
      </c>
      <c r="C33" s="89">
        <v>550</v>
      </c>
      <c r="D33" s="89" t="e">
        <f>#N/A</f>
        <v>#N/A</v>
      </c>
      <c r="E33" s="89">
        <v>13200</v>
      </c>
      <c r="F33" s="143" t="s">
        <v>85</v>
      </c>
      <c r="G33" s="144" t="s">
        <v>86</v>
      </c>
      <c r="H33" s="145">
        <v>1</v>
      </c>
      <c r="I33" s="131">
        <v>0.000694444444444442</v>
      </c>
      <c r="J33" s="131">
        <v>0.001388888888888884</v>
      </c>
      <c r="K33" s="131">
        <v>0.001388888888888884</v>
      </c>
      <c r="L33" s="131">
        <v>0.001388888888888884</v>
      </c>
      <c r="M33" s="146">
        <v>0.23958333333333323</v>
      </c>
      <c r="N33" s="147" t="s">
        <v>16</v>
      </c>
      <c r="O33" s="148">
        <v>0.28055555555555545</v>
      </c>
      <c r="P33" s="147" t="s">
        <v>16</v>
      </c>
      <c r="Q33" s="148">
        <v>0.323611111111111</v>
      </c>
      <c r="R33" s="147" t="s">
        <v>79</v>
      </c>
      <c r="S33" s="148">
        <v>0.36736111111111097</v>
      </c>
      <c r="T33" s="147" t="s">
        <v>79</v>
      </c>
      <c r="U33" s="148">
        <v>0.40902777777777766</v>
      </c>
      <c r="V33" s="147" t="s">
        <v>79</v>
      </c>
      <c r="W33" s="149">
        <v>0.4965277777777777</v>
      </c>
      <c r="X33" s="148">
        <v>0.5381944444444443</v>
      </c>
      <c r="Y33" s="147" t="s">
        <v>16</v>
      </c>
      <c r="Z33" s="150">
        <v>0.579861111111111</v>
      </c>
      <c r="AA33" s="150">
        <v>0.6215277777777777</v>
      </c>
      <c r="AB33" s="150">
        <v>0.6631944444444443</v>
      </c>
      <c r="AC33" s="150">
        <v>0.7041666666666666</v>
      </c>
      <c r="AD33" s="148">
        <v>0.7444444444444442</v>
      </c>
      <c r="AE33" s="147" t="s">
        <v>19</v>
      </c>
      <c r="AF33" s="148">
        <v>0.786111111111111</v>
      </c>
      <c r="AG33" s="147" t="s">
        <v>76</v>
      </c>
      <c r="AH33" s="156">
        <v>0.8402777777777777</v>
      </c>
      <c r="AI33" s="151" t="s">
        <v>76</v>
      </c>
    </row>
    <row r="34" spans="1:35" ht="13.5">
      <c r="A34" s="141">
        <v>0.4</v>
      </c>
      <c r="B34" s="142">
        <v>15.099999999999998</v>
      </c>
      <c r="C34" s="89">
        <v>400</v>
      </c>
      <c r="D34" s="89" t="e">
        <f>#N/A</f>
        <v>#N/A</v>
      </c>
      <c r="E34" s="89">
        <v>13600</v>
      </c>
      <c r="F34" s="143" t="s">
        <v>83</v>
      </c>
      <c r="G34" s="144" t="s">
        <v>84</v>
      </c>
      <c r="H34" s="145">
        <v>1</v>
      </c>
      <c r="I34" s="131">
        <v>0.000694444444444442</v>
      </c>
      <c r="J34" s="131">
        <v>0.000694444444444442</v>
      </c>
      <c r="K34" s="131">
        <v>0.000694444444444442</v>
      </c>
      <c r="L34" s="131">
        <v>0.000694444444444442</v>
      </c>
      <c r="M34" s="154">
        <v>0.24027777777777767</v>
      </c>
      <c r="N34" s="147" t="s">
        <v>16</v>
      </c>
      <c r="O34" s="148">
        <v>0.2812499999999999</v>
      </c>
      <c r="P34" s="147" t="s">
        <v>16</v>
      </c>
      <c r="Q34" s="148">
        <v>0.32430555555555546</v>
      </c>
      <c r="R34" s="147" t="s">
        <v>79</v>
      </c>
      <c r="S34" s="148">
        <v>0.3680555555555554</v>
      </c>
      <c r="T34" s="147" t="s">
        <v>79</v>
      </c>
      <c r="U34" s="148">
        <v>0.4097222222222221</v>
      </c>
      <c r="V34" s="147" t="s">
        <v>79</v>
      </c>
      <c r="W34" s="153">
        <v>0.4972222222222221</v>
      </c>
      <c r="X34" s="148">
        <v>0.5388888888888888</v>
      </c>
      <c r="Y34" s="147" t="s">
        <v>16</v>
      </c>
      <c r="Z34" s="157">
        <v>0.5805555555555555</v>
      </c>
      <c r="AA34" s="150">
        <v>0.6222222222222221</v>
      </c>
      <c r="AB34" s="150">
        <v>0.6638888888888888</v>
      </c>
      <c r="AC34" s="150">
        <v>0.704861111111111</v>
      </c>
      <c r="AD34" s="148">
        <v>0.7451388888888887</v>
      </c>
      <c r="AE34" s="147" t="s">
        <v>19</v>
      </c>
      <c r="AF34" s="148">
        <v>0.7868055555555554</v>
      </c>
      <c r="AG34" s="147" t="s">
        <v>76</v>
      </c>
      <c r="AH34" s="156">
        <v>0.8409722222222221</v>
      </c>
      <c r="AI34" s="151" t="s">
        <v>76</v>
      </c>
    </row>
    <row r="35" spans="1:35" ht="13.5">
      <c r="A35" s="141">
        <v>1.2</v>
      </c>
      <c r="B35" s="142">
        <v>16.299999999999997</v>
      </c>
      <c r="C35" s="89">
        <v>1200</v>
      </c>
      <c r="D35" s="89" t="e">
        <f>#N/A</f>
        <v>#N/A</v>
      </c>
      <c r="E35" s="89">
        <v>14800</v>
      </c>
      <c r="F35" s="161" t="s">
        <v>81</v>
      </c>
      <c r="G35" s="162" t="s">
        <v>82</v>
      </c>
      <c r="H35" s="163">
        <v>1</v>
      </c>
      <c r="I35" s="131">
        <v>0.001388888888888884</v>
      </c>
      <c r="J35" s="131">
        <v>0.001388888888888884</v>
      </c>
      <c r="K35" s="131">
        <v>0.001388888888888884</v>
      </c>
      <c r="L35" s="131">
        <v>0.001388888888888884</v>
      </c>
      <c r="M35" s="146">
        <v>0.24166666666666656</v>
      </c>
      <c r="N35" s="147" t="s">
        <v>16</v>
      </c>
      <c r="O35" s="148">
        <v>0.2826388888888888</v>
      </c>
      <c r="P35" s="147" t="s">
        <v>16</v>
      </c>
      <c r="Q35" s="148">
        <v>0.32569444444444434</v>
      </c>
      <c r="R35" s="147" t="s">
        <v>79</v>
      </c>
      <c r="S35" s="148">
        <v>0.3694444444444443</v>
      </c>
      <c r="T35" s="147" t="s">
        <v>79</v>
      </c>
      <c r="U35" s="148">
        <v>0.411111111111111</v>
      </c>
      <c r="V35" s="147" t="s">
        <v>79</v>
      </c>
      <c r="W35" s="150">
        <v>0.498611111111111</v>
      </c>
      <c r="X35" s="148">
        <v>0.5402777777777776</v>
      </c>
      <c r="Y35" s="147" t="s">
        <v>16</v>
      </c>
      <c r="Z35" s="149">
        <v>0.5819444444444444</v>
      </c>
      <c r="AA35" s="150">
        <v>0.623611111111111</v>
      </c>
      <c r="AB35" s="150">
        <v>0.6652777777777776</v>
      </c>
      <c r="AC35" s="150">
        <v>0.7062499999999999</v>
      </c>
      <c r="AD35" s="148">
        <v>0.7465277777777776</v>
      </c>
      <c r="AE35" s="147" t="s">
        <v>19</v>
      </c>
      <c r="AF35" s="148">
        <v>0.7881944444444443</v>
      </c>
      <c r="AG35" s="147" t="s">
        <v>76</v>
      </c>
      <c r="AH35" s="158">
        <v>0.842361111111111</v>
      </c>
      <c r="AI35" s="151" t="s">
        <v>76</v>
      </c>
    </row>
    <row r="36" spans="1:35" ht="13.5">
      <c r="A36" s="159">
        <v>0.4</v>
      </c>
      <c r="B36" s="160">
        <v>16.699999999999996</v>
      </c>
      <c r="C36" s="89">
        <v>400</v>
      </c>
      <c r="D36" s="89" t="e">
        <f>#N/A</f>
        <v>#N/A</v>
      </c>
      <c r="E36" s="89">
        <v>15200</v>
      </c>
      <c r="F36" s="161" t="s">
        <v>77</v>
      </c>
      <c r="G36" s="162" t="s">
        <v>78</v>
      </c>
      <c r="H36" s="163">
        <v>3</v>
      </c>
      <c r="I36" s="172">
        <v>0.000694444444444442</v>
      </c>
      <c r="J36" s="164">
        <v>0.000694444444444442</v>
      </c>
      <c r="K36" s="164">
        <v>0.000694444444444442</v>
      </c>
      <c r="L36" s="164">
        <v>0.000694444444444442</v>
      </c>
      <c r="M36" s="187">
        <v>0.242361111111111</v>
      </c>
      <c r="N36" s="166" t="s">
        <v>16</v>
      </c>
      <c r="O36" s="167">
        <v>0.2833333333333332</v>
      </c>
      <c r="P36" s="166" t="s">
        <v>16</v>
      </c>
      <c r="Q36" s="167">
        <v>0.3263888888888888</v>
      </c>
      <c r="R36" s="166" t="s">
        <v>79</v>
      </c>
      <c r="S36" s="167">
        <v>0.37013888888888874</v>
      </c>
      <c r="T36" s="166" t="s">
        <v>79</v>
      </c>
      <c r="U36" s="167">
        <v>0.4118055555555554</v>
      </c>
      <c r="V36" s="166" t="s">
        <v>79</v>
      </c>
      <c r="W36" s="149">
        <v>0.49930555555555545</v>
      </c>
      <c r="X36" s="167">
        <v>0.5409722222222221</v>
      </c>
      <c r="Y36" s="166" t="s">
        <v>16</v>
      </c>
      <c r="Z36" s="153">
        <v>0.5826388888888888</v>
      </c>
      <c r="AA36" s="153">
        <v>0.6243055555555554</v>
      </c>
      <c r="AB36" s="153">
        <v>0.6659722222222221</v>
      </c>
      <c r="AC36" s="149">
        <v>0.7069444444444444</v>
      </c>
      <c r="AD36" s="167">
        <v>0.747222222222222</v>
      </c>
      <c r="AE36" s="166" t="s">
        <v>19</v>
      </c>
      <c r="AF36" s="167">
        <v>0.7888888888888888</v>
      </c>
      <c r="AG36" s="166" t="s">
        <v>76</v>
      </c>
      <c r="AH36" s="167">
        <v>0.8430555555555554</v>
      </c>
      <c r="AI36" s="168" t="s">
        <v>76</v>
      </c>
    </row>
    <row r="37" spans="1:35" s="106" customFormat="1" ht="13.5">
      <c r="A37" s="104">
        <v>0.7</v>
      </c>
      <c r="B37" s="169">
        <v>17.399999999999995</v>
      </c>
      <c r="C37" s="188">
        <v>600</v>
      </c>
      <c r="D37" s="188" t="e">
        <f>#N/A</f>
        <v>#N/A</v>
      </c>
      <c r="E37" s="188"/>
      <c r="F37" s="189" t="s">
        <v>73</v>
      </c>
      <c r="G37" s="170" t="s">
        <v>74</v>
      </c>
      <c r="H37" s="171">
        <v>6</v>
      </c>
      <c r="I37" s="190">
        <v>0.001388888888888884</v>
      </c>
      <c r="J37" s="172">
        <v>0.001388888888888884</v>
      </c>
      <c r="K37" s="172"/>
      <c r="L37" s="172">
        <v>0.001388888888888889</v>
      </c>
      <c r="M37" s="191"/>
      <c r="N37" s="192"/>
      <c r="O37" s="188"/>
      <c r="P37" s="188"/>
      <c r="Q37" s="193"/>
      <c r="R37" s="193"/>
      <c r="S37" s="194"/>
      <c r="T37" s="192"/>
      <c r="U37" s="175">
        <v>0.4131944444444443</v>
      </c>
      <c r="V37" s="195" t="s">
        <v>79</v>
      </c>
      <c r="W37" s="196"/>
      <c r="X37" s="175">
        <v>0.542361111111111</v>
      </c>
      <c r="Y37" s="174" t="s">
        <v>16</v>
      </c>
      <c r="Z37" s="196"/>
      <c r="AA37" s="197"/>
      <c r="AB37" s="176">
        <v>0.667361111111111</v>
      </c>
      <c r="AC37" s="196"/>
      <c r="AD37" s="194"/>
      <c r="AE37" s="197"/>
      <c r="AF37" s="175">
        <v>0.7902777777777776</v>
      </c>
      <c r="AG37" s="174" t="s">
        <v>76</v>
      </c>
      <c r="AH37" s="175">
        <v>0.8444444444444443</v>
      </c>
      <c r="AI37" s="178" t="s">
        <v>76</v>
      </c>
    </row>
    <row r="38" spans="1:9" ht="6" customHeight="1">
      <c r="A38" s="90"/>
      <c r="B38" s="90"/>
      <c r="I38" s="198"/>
    </row>
    <row r="39" spans="1:12" ht="12.75">
      <c r="A39" s="179" t="s">
        <v>57</v>
      </c>
      <c r="B39" s="90"/>
      <c r="F39" s="179"/>
      <c r="G39" s="179"/>
      <c r="H39" s="95"/>
      <c r="I39" s="95"/>
      <c r="J39" s="95"/>
      <c r="K39" s="95"/>
      <c r="L39" s="95"/>
    </row>
    <row r="40" spans="1:35" ht="12.75">
      <c r="A40" s="92" t="s">
        <v>58</v>
      </c>
      <c r="B40" s="90"/>
      <c r="F40" s="92"/>
      <c r="G40" s="92"/>
      <c r="AD40" s="89"/>
      <c r="AE40" s="89"/>
      <c r="AG40" s="89"/>
      <c r="AI40" s="89"/>
    </row>
    <row r="41" spans="1:35" ht="12.75">
      <c r="A41" s="89" t="s">
        <v>59</v>
      </c>
      <c r="B41" s="90"/>
      <c r="AC41" s="199"/>
      <c r="AD41" s="199"/>
      <c r="AE41" s="199"/>
      <c r="AF41" s="199"/>
      <c r="AG41" s="199"/>
      <c r="AH41" s="199"/>
      <c r="AI41" s="199"/>
    </row>
    <row r="42" spans="1:35" ht="13.5">
      <c r="A42" s="89" t="s">
        <v>108</v>
      </c>
      <c r="B42" s="90"/>
      <c r="F42" s="91"/>
      <c r="G42" s="91"/>
      <c r="M42" s="92"/>
      <c r="N42" s="89"/>
      <c r="W42" s="92"/>
      <c r="Z42" s="200"/>
      <c r="AA42" s="200"/>
      <c r="AD42" s="89"/>
      <c r="AE42" s="89"/>
      <c r="AG42" s="89"/>
      <c r="AI42" s="89"/>
    </row>
    <row r="43" spans="1:35" ht="13.5">
      <c r="A43" s="89" t="s">
        <v>109</v>
      </c>
      <c r="B43" s="90"/>
      <c r="F43" s="91"/>
      <c r="G43" s="91"/>
      <c r="M43" s="92"/>
      <c r="N43" s="89"/>
      <c r="W43" s="92"/>
      <c r="Z43" s="200"/>
      <c r="AA43" s="200"/>
      <c r="AD43" s="89"/>
      <c r="AE43" s="89"/>
      <c r="AG43" s="89"/>
      <c r="AI43" s="89"/>
    </row>
    <row r="44" spans="1:35" ht="12.75">
      <c r="A44" s="89" t="s">
        <v>110</v>
      </c>
      <c r="B44" s="90"/>
      <c r="AD44" s="89"/>
      <c r="AE44" s="89"/>
      <c r="AG44" s="91"/>
      <c r="AH44" s="92"/>
      <c r="AI44" s="89"/>
    </row>
    <row r="45" spans="2:35" ht="12.75">
      <c r="B45" s="90"/>
      <c r="AD45" s="89"/>
      <c r="AE45" s="89"/>
      <c r="AF45" s="106"/>
      <c r="AG45" s="201"/>
      <c r="AH45" s="92"/>
      <c r="AI45" s="89"/>
    </row>
    <row r="46" spans="1:35" ht="12.75">
      <c r="A46" s="202" t="s">
        <v>64</v>
      </c>
      <c r="B46" s="90"/>
      <c r="AD46" s="89"/>
      <c r="AE46" s="89"/>
      <c r="AF46" s="106"/>
      <c r="AG46" s="201"/>
      <c r="AH46" s="92"/>
      <c r="AI46" s="89"/>
    </row>
    <row r="47" spans="1:2" ht="12.75">
      <c r="A47" s="90"/>
      <c r="B47" s="90"/>
    </row>
    <row r="48" spans="1:2" ht="12.75">
      <c r="A48" s="90"/>
      <c r="B48" s="90"/>
    </row>
    <row r="49" spans="1:2" ht="12.75">
      <c r="A49" s="90"/>
      <c r="B49" s="90"/>
    </row>
    <row r="50" spans="1:2" ht="12.75">
      <c r="A50" s="90"/>
      <c r="B50" s="90"/>
    </row>
    <row r="51" spans="1:2" ht="12.75">
      <c r="A51" s="90"/>
      <c r="B51" s="90"/>
    </row>
    <row r="52" spans="1:2" ht="12.75">
      <c r="A52" s="90"/>
      <c r="B52" s="90"/>
    </row>
    <row r="53" spans="1:2" ht="12.75">
      <c r="A53" s="90"/>
      <c r="B53" s="90"/>
    </row>
    <row r="54" spans="1:2" ht="12.75">
      <c r="A54" s="90"/>
      <c r="B54" s="90"/>
    </row>
    <row r="55" spans="1:2" ht="12.75">
      <c r="A55" s="90"/>
      <c r="B55" s="90"/>
    </row>
    <row r="56" spans="1:2" ht="12.75">
      <c r="A56" s="90"/>
      <c r="B56" s="90"/>
    </row>
    <row r="57" spans="1:2" ht="12.75">
      <c r="A57" s="90"/>
      <c r="B57" s="90"/>
    </row>
    <row r="58" spans="1:2" ht="12.75">
      <c r="A58" s="90"/>
      <c r="B58" s="90"/>
    </row>
    <row r="59" spans="1:2" ht="12.75">
      <c r="A59" s="90"/>
      <c r="B59" s="90"/>
    </row>
    <row r="60" spans="1:2" ht="12.75">
      <c r="A60" s="90"/>
      <c r="B60" s="90"/>
    </row>
    <row r="61" spans="1:2" ht="12.75">
      <c r="A61" s="90"/>
      <c r="B61" s="90"/>
    </row>
    <row r="62" spans="1:2" ht="12.75">
      <c r="A62" s="90"/>
      <c r="B62" s="90"/>
    </row>
    <row r="63" spans="1:2" ht="12.75">
      <c r="A63" s="90"/>
      <c r="B63" s="90"/>
    </row>
    <row r="64" spans="1:2" ht="12.75">
      <c r="A64" s="90"/>
      <c r="B64" s="90"/>
    </row>
    <row r="65" spans="1:2" ht="12.75">
      <c r="A65" s="90"/>
      <c r="B65" s="90"/>
    </row>
    <row r="66" spans="1:2" ht="12.75">
      <c r="A66" s="90"/>
      <c r="B66" s="90"/>
    </row>
    <row r="67" spans="1:2" ht="12.75">
      <c r="A67" s="90"/>
      <c r="B67" s="90"/>
    </row>
    <row r="68" spans="1:2" ht="4.5" customHeight="1">
      <c r="A68" s="90"/>
      <c r="B68" s="90"/>
    </row>
    <row r="69" spans="1:2" ht="12.75">
      <c r="A69" s="90"/>
      <c r="B69" s="90"/>
    </row>
  </sheetData>
  <sheetProtection selectLockedCells="1" selectUnlockedCells="1"/>
  <mergeCells count="7">
    <mergeCell ref="A3:AI3"/>
    <mergeCell ref="A4:AI4"/>
    <mergeCell ref="A5:B5"/>
    <mergeCell ref="C5:E5"/>
    <mergeCell ref="A6:B6"/>
    <mergeCell ref="M6:AI6"/>
    <mergeCell ref="AC41:AI41"/>
  </mergeCells>
  <printOptions/>
  <pageMargins left="0.5701388888888889" right="0.4597222222222222" top="0.3402777777777778" bottom="0.44027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2"/>
  <sheetViews>
    <sheetView showZeros="0" workbookViewId="0" topLeftCell="A21">
      <selection activeCell="AO1" sqref="AO1"/>
    </sheetView>
  </sheetViews>
  <sheetFormatPr defaultColWidth="9.140625" defaultRowHeight="12.75"/>
  <cols>
    <col min="1" max="1" width="6.00390625" style="89" customWidth="1"/>
    <col min="2" max="2" width="4.8515625" style="89" customWidth="1"/>
    <col min="3" max="3" width="10.00390625" style="89" hidden="1" customWidth="1"/>
    <col min="4" max="4" width="9.140625" style="89" hidden="1" customWidth="1"/>
    <col min="5" max="5" width="16.28125" style="89" hidden="1" customWidth="1"/>
    <col min="6" max="6" width="22.421875" style="89" customWidth="1"/>
    <col min="7" max="7" width="11.140625" style="90" customWidth="1"/>
    <col min="8" max="11" width="10.421875" style="90" hidden="1" customWidth="1"/>
    <col min="12" max="12" width="5.421875" style="91" customWidth="1"/>
    <col min="13" max="13" width="2.28125" style="203" customWidth="1"/>
    <col min="14" max="14" width="5.421875" style="91" customWidth="1"/>
    <col min="15" max="15" width="2.28125" style="203" customWidth="1"/>
    <col min="16" max="16" width="5.421875" style="203" customWidth="1"/>
    <col min="17" max="17" width="1.57421875" style="203" customWidth="1"/>
    <col min="18" max="18" width="5.421875" style="89" customWidth="1"/>
    <col min="19" max="19" width="2.28125" style="92" customWidth="1"/>
    <col min="20" max="20" width="5.421875" style="89" customWidth="1"/>
    <col min="21" max="21" width="1.7109375" style="89" customWidth="1"/>
    <col min="22" max="22" width="5.421875" style="89" customWidth="1"/>
    <col min="23" max="23" width="2.57421875" style="92" customWidth="1"/>
    <col min="24" max="24" width="5.421875" style="89" customWidth="1"/>
    <col min="25" max="25" width="2.421875" style="203" customWidth="1"/>
    <col min="26" max="30" width="5.421875" style="90" customWidth="1"/>
    <col min="31" max="31" width="5.421875" style="89" customWidth="1"/>
    <col min="32" max="32" width="2.28125" style="92" customWidth="1"/>
    <col min="33" max="35" width="5.421875" style="90" customWidth="1"/>
    <col min="36" max="36" width="5.421875" style="91" customWidth="1"/>
    <col min="37" max="37" width="3.421875" style="92" customWidth="1"/>
    <col min="38" max="38" width="5.421875" style="91" customWidth="1"/>
    <col min="39" max="39" width="3.140625" style="92" customWidth="1"/>
    <col min="40" max="40" width="5.421875" style="91" customWidth="1"/>
    <col min="41" max="41" width="3.140625" style="203" customWidth="1"/>
    <col min="42" max="43" width="9.00390625" style="89" customWidth="1"/>
    <col min="44" max="44" width="18.8515625" style="89" customWidth="1"/>
    <col min="45" max="16384" width="9.00390625" style="89" customWidth="1"/>
  </cols>
  <sheetData>
    <row r="1" ht="12.75">
      <c r="AO1" s="93" t="s">
        <v>0</v>
      </c>
    </row>
    <row r="2" ht="12.75">
      <c r="AO2" s="91" t="s">
        <v>65</v>
      </c>
    </row>
    <row r="3" spans="1:41" ht="17.25">
      <c r="A3" s="94" t="s">
        <v>111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5">
      <c r="A4" s="204" t="s">
        <v>112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</row>
    <row r="5" spans="1:12" ht="12.75" customHeight="1">
      <c r="A5" s="90"/>
      <c r="B5" s="90"/>
      <c r="C5" s="95" t="s">
        <v>4</v>
      </c>
      <c r="D5" s="95"/>
      <c r="E5" s="96"/>
      <c r="F5" s="96"/>
      <c r="G5" s="94"/>
      <c r="H5" s="94"/>
      <c r="I5" s="94"/>
      <c r="J5" s="94"/>
      <c r="K5" s="94"/>
      <c r="L5" s="96"/>
    </row>
    <row r="6" spans="1:44" ht="28.5" customHeight="1">
      <c r="A6" s="97" t="s">
        <v>5</v>
      </c>
      <c r="B6" s="97"/>
      <c r="C6" s="98" t="s">
        <v>6</v>
      </c>
      <c r="D6" s="99" t="s">
        <v>7</v>
      </c>
      <c r="E6" s="100" t="s">
        <v>68</v>
      </c>
      <c r="F6" s="101" t="s">
        <v>9</v>
      </c>
      <c r="G6" s="102" t="s">
        <v>10</v>
      </c>
      <c r="H6" s="103" t="s">
        <v>113</v>
      </c>
      <c r="I6" s="103" t="s">
        <v>114</v>
      </c>
      <c r="J6" s="103" t="s">
        <v>115</v>
      </c>
      <c r="K6" s="103" t="s">
        <v>116</v>
      </c>
      <c r="L6" s="100" t="s">
        <v>13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R6" s="205"/>
    </row>
    <row r="7" spans="1:44" s="106" customFormat="1" ht="13.5">
      <c r="A7" s="104">
        <v>0</v>
      </c>
      <c r="B7" s="105">
        <v>0</v>
      </c>
      <c r="C7" s="106">
        <v>0</v>
      </c>
      <c r="D7" s="106">
        <v>0</v>
      </c>
      <c r="E7" s="206" t="s">
        <v>117</v>
      </c>
      <c r="F7" s="170" t="s">
        <v>118</v>
      </c>
      <c r="G7" s="171">
        <v>11</v>
      </c>
      <c r="H7" s="207"/>
      <c r="I7" s="207"/>
      <c r="J7" s="207"/>
      <c r="K7" s="207"/>
      <c r="L7" s="208">
        <v>0.21319444444444444</v>
      </c>
      <c r="M7" s="209" t="s">
        <v>16</v>
      </c>
      <c r="N7" s="210">
        <v>0.2548611111111111</v>
      </c>
      <c r="O7" s="209" t="s">
        <v>16</v>
      </c>
      <c r="P7" s="211">
        <v>0.2916666666666667</v>
      </c>
      <c r="Q7" s="212" t="s">
        <v>79</v>
      </c>
      <c r="R7" s="211">
        <v>0.3125</v>
      </c>
      <c r="S7" s="209" t="s">
        <v>54</v>
      </c>
      <c r="T7" s="211">
        <v>0.3333333333333333</v>
      </c>
      <c r="U7" s="212" t="s">
        <v>79</v>
      </c>
      <c r="V7" s="211">
        <v>0.375</v>
      </c>
      <c r="W7" s="209" t="s">
        <v>79</v>
      </c>
      <c r="X7" s="211">
        <v>0.40625</v>
      </c>
      <c r="Y7" s="209" t="s">
        <v>16</v>
      </c>
      <c r="Z7" s="213">
        <v>0.4201388888888889</v>
      </c>
      <c r="AA7" s="213">
        <v>0.4618055555555556</v>
      </c>
      <c r="AB7" s="213">
        <v>0.5034722222222222</v>
      </c>
      <c r="AC7" s="213">
        <v>0.545138888888889</v>
      </c>
      <c r="AD7" s="213">
        <v>0.5868055555555556</v>
      </c>
      <c r="AE7" s="211">
        <v>0.607638888888889</v>
      </c>
      <c r="AF7" s="209" t="s">
        <v>54</v>
      </c>
      <c r="AG7" s="213">
        <v>0.6284722222222222</v>
      </c>
      <c r="AH7" s="213">
        <v>0.6805555555555555</v>
      </c>
      <c r="AI7" s="213">
        <v>0.7361111111111112</v>
      </c>
      <c r="AJ7" s="214">
        <v>0.7777777777777778</v>
      </c>
      <c r="AK7" s="215" t="s">
        <v>119</v>
      </c>
      <c r="AL7" s="216">
        <v>0.8333333333333334</v>
      </c>
      <c r="AM7" s="217" t="s">
        <v>76</v>
      </c>
      <c r="AN7" s="210">
        <v>0.8784722222222222</v>
      </c>
      <c r="AO7" s="218" t="s">
        <v>19</v>
      </c>
      <c r="AR7" s="219"/>
    </row>
    <row r="8" spans="1:44" s="106" customFormat="1" ht="12.75">
      <c r="A8" s="126">
        <v>0.7</v>
      </c>
      <c r="B8" s="220">
        <v>0.7</v>
      </c>
      <c r="C8" s="89">
        <v>700</v>
      </c>
      <c r="D8" s="89">
        <v>700</v>
      </c>
      <c r="E8" s="221" t="s">
        <v>120</v>
      </c>
      <c r="F8" s="222" t="s">
        <v>118</v>
      </c>
      <c r="G8" s="223">
        <v>9</v>
      </c>
      <c r="H8" s="224">
        <v>0.001388888888888884</v>
      </c>
      <c r="I8" s="224">
        <v>0.001388888888888884</v>
      </c>
      <c r="J8" s="224">
        <v>0.001388888888888884</v>
      </c>
      <c r="K8" s="224">
        <v>0.000694444444444442</v>
      </c>
      <c r="L8" s="225">
        <v>0.21458333333333332</v>
      </c>
      <c r="M8" s="226" t="s">
        <v>16</v>
      </c>
      <c r="N8" s="227">
        <v>0.25625</v>
      </c>
      <c r="O8" s="226" t="s">
        <v>16</v>
      </c>
      <c r="P8" s="227">
        <v>0.29305555555555557</v>
      </c>
      <c r="Q8" s="228" t="s">
        <v>79</v>
      </c>
      <c r="R8" s="227">
        <v>0.3138888888888889</v>
      </c>
      <c r="S8" s="226" t="s">
        <v>54</v>
      </c>
      <c r="T8" s="227">
        <v>0.3347222222222222</v>
      </c>
      <c r="U8" s="228" t="s">
        <v>79</v>
      </c>
      <c r="V8" s="227">
        <v>0.3763888888888889</v>
      </c>
      <c r="W8" s="226" t="s">
        <v>79</v>
      </c>
      <c r="X8" s="227">
        <v>0.4076388888888889</v>
      </c>
      <c r="Y8" s="226" t="s">
        <v>16</v>
      </c>
      <c r="Z8" s="229">
        <v>0.4215277777777778</v>
      </c>
      <c r="AA8" s="229">
        <v>0.46319444444444446</v>
      </c>
      <c r="AB8" s="229">
        <v>0.5048611111111111</v>
      </c>
      <c r="AC8" s="229">
        <v>0.5465277777777778</v>
      </c>
      <c r="AD8" s="229">
        <v>0.5881944444444445</v>
      </c>
      <c r="AE8" s="227">
        <v>0.6090277777777778</v>
      </c>
      <c r="AF8" s="226" t="s">
        <v>54</v>
      </c>
      <c r="AG8" s="229">
        <v>0.6298611111111111</v>
      </c>
      <c r="AH8" s="229">
        <v>0.6819444444444444</v>
      </c>
      <c r="AI8" s="229">
        <v>0.7375</v>
      </c>
      <c r="AJ8" s="227">
        <v>0.7791666666666667</v>
      </c>
      <c r="AK8" s="230" t="s">
        <v>119</v>
      </c>
      <c r="AL8" s="231">
        <v>0.8347222222222223</v>
      </c>
      <c r="AM8" s="232" t="s">
        <v>76</v>
      </c>
      <c r="AN8" s="225">
        <v>0.8791666666666667</v>
      </c>
      <c r="AO8" s="233" t="s">
        <v>19</v>
      </c>
      <c r="AR8" s="219"/>
    </row>
    <row r="9" spans="1:44" ht="12.75">
      <c r="A9" s="141">
        <v>0.4</v>
      </c>
      <c r="B9" s="234">
        <v>1.1</v>
      </c>
      <c r="C9" s="89">
        <v>400</v>
      </c>
      <c r="D9" s="89">
        <v>1100</v>
      </c>
      <c r="E9" s="235" t="s">
        <v>121</v>
      </c>
      <c r="F9" s="236" t="s">
        <v>122</v>
      </c>
      <c r="G9" s="237">
        <v>7</v>
      </c>
      <c r="H9" s="238">
        <v>0.000694444444444442</v>
      </c>
      <c r="I9" s="238">
        <v>0.000694444444444442</v>
      </c>
      <c r="J9" s="238">
        <v>0.000694444444444442</v>
      </c>
      <c r="K9" s="238">
        <v>0.001388888888888884</v>
      </c>
      <c r="L9" s="225">
        <v>0.21527777777777776</v>
      </c>
      <c r="M9" s="226" t="s">
        <v>16</v>
      </c>
      <c r="N9" s="227">
        <v>0.2569444444444444</v>
      </c>
      <c r="O9" s="226" t="s">
        <v>16</v>
      </c>
      <c r="P9" s="227">
        <v>0.29375</v>
      </c>
      <c r="Q9" s="228" t="s">
        <v>79</v>
      </c>
      <c r="R9" s="227">
        <v>0.3145833333333333</v>
      </c>
      <c r="S9" s="226" t="s">
        <v>54</v>
      </c>
      <c r="T9" s="227">
        <v>0.33541666666666664</v>
      </c>
      <c r="U9" s="228" t="s">
        <v>79</v>
      </c>
      <c r="V9" s="227">
        <v>0.3770833333333333</v>
      </c>
      <c r="W9" s="226" t="s">
        <v>79</v>
      </c>
      <c r="X9" s="227">
        <v>0.4083333333333333</v>
      </c>
      <c r="Y9" s="226" t="s">
        <v>16</v>
      </c>
      <c r="Z9" s="229">
        <v>0.4222222222222222</v>
      </c>
      <c r="AA9" s="229">
        <v>0.4638888888888889</v>
      </c>
      <c r="AB9" s="229">
        <v>0.5055555555555555</v>
      </c>
      <c r="AC9" s="229">
        <v>0.5472222222222223</v>
      </c>
      <c r="AD9" s="229">
        <v>0.5888888888888889</v>
      </c>
      <c r="AE9" s="227">
        <v>0.6097222222222223</v>
      </c>
      <c r="AF9" s="226" t="s">
        <v>54</v>
      </c>
      <c r="AG9" s="229">
        <v>0.6305555555555555</v>
      </c>
      <c r="AH9" s="229">
        <v>0.6826388888888888</v>
      </c>
      <c r="AI9" s="229">
        <v>0.7381944444444445</v>
      </c>
      <c r="AJ9" s="227">
        <v>0.7798611111111111</v>
      </c>
      <c r="AK9" s="230" t="s">
        <v>119</v>
      </c>
      <c r="AL9" s="239">
        <v>0.8354166666666667</v>
      </c>
      <c r="AM9" s="240" t="s">
        <v>76</v>
      </c>
      <c r="AN9" s="225">
        <v>0.8805555555555555</v>
      </c>
      <c r="AO9" s="233" t="s">
        <v>19</v>
      </c>
      <c r="AR9" s="241"/>
    </row>
    <row r="10" spans="1:41" ht="12.75">
      <c r="A10" s="141">
        <v>0.6</v>
      </c>
      <c r="B10" s="234">
        <v>1.7000000000000002</v>
      </c>
      <c r="C10" s="89">
        <v>600</v>
      </c>
      <c r="D10" s="89">
        <v>1700</v>
      </c>
      <c r="E10" s="242" t="s">
        <v>123</v>
      </c>
      <c r="F10" s="243" t="s">
        <v>124</v>
      </c>
      <c r="G10" s="244">
        <v>5</v>
      </c>
      <c r="H10" s="238">
        <v>0.000694444444444442</v>
      </c>
      <c r="I10" s="238">
        <v>0.000694444444444442</v>
      </c>
      <c r="J10" s="238">
        <v>0.000694444444444442</v>
      </c>
      <c r="K10" s="238">
        <v>0.000694444444444442</v>
      </c>
      <c r="L10" s="225">
        <v>0.2159722222222222</v>
      </c>
      <c r="M10" s="226" t="s">
        <v>16</v>
      </c>
      <c r="N10" s="227">
        <v>0.25763888888888886</v>
      </c>
      <c r="O10" s="226" t="s">
        <v>16</v>
      </c>
      <c r="P10" s="227">
        <v>0.29444444444444445</v>
      </c>
      <c r="Q10" s="228" t="s">
        <v>79</v>
      </c>
      <c r="R10" s="227">
        <v>0.31527777777777777</v>
      </c>
      <c r="S10" s="226" t="s">
        <v>54</v>
      </c>
      <c r="T10" s="227">
        <v>0.3361111111111111</v>
      </c>
      <c r="U10" s="228" t="s">
        <v>79</v>
      </c>
      <c r="V10" s="227">
        <v>0.37777777777777777</v>
      </c>
      <c r="W10" s="226" t="s">
        <v>79</v>
      </c>
      <c r="X10" s="227">
        <v>0.40902777777777777</v>
      </c>
      <c r="Y10" s="226" t="s">
        <v>16</v>
      </c>
      <c r="Z10" s="229">
        <v>0.42291666666666666</v>
      </c>
      <c r="AA10" s="229">
        <v>0.46458333333333335</v>
      </c>
      <c r="AB10" s="229">
        <v>0.50625</v>
      </c>
      <c r="AC10" s="229">
        <v>0.5479166666666667</v>
      </c>
      <c r="AD10" s="229">
        <v>0.5895833333333333</v>
      </c>
      <c r="AE10" s="227">
        <v>0.6104166666666667</v>
      </c>
      <c r="AF10" s="226" t="s">
        <v>54</v>
      </c>
      <c r="AG10" s="229">
        <v>0.63125</v>
      </c>
      <c r="AH10" s="229">
        <v>0.6833333333333332</v>
      </c>
      <c r="AI10" s="229">
        <v>0.7388888888888889</v>
      </c>
      <c r="AJ10" s="227">
        <v>0.7805555555555556</v>
      </c>
      <c r="AK10" s="230" t="s">
        <v>119</v>
      </c>
      <c r="AL10" s="239">
        <v>0.8361111111111111</v>
      </c>
      <c r="AM10" s="240" t="s">
        <v>76</v>
      </c>
      <c r="AN10" s="225">
        <v>0.88125</v>
      </c>
      <c r="AO10" s="233" t="s">
        <v>19</v>
      </c>
    </row>
    <row r="11" spans="1:41" ht="12.75">
      <c r="A11" s="141">
        <v>0.3</v>
      </c>
      <c r="B11" s="234">
        <v>2</v>
      </c>
      <c r="C11" s="89">
        <v>300</v>
      </c>
      <c r="D11" s="89">
        <v>2000</v>
      </c>
      <c r="E11" s="242" t="s">
        <v>125</v>
      </c>
      <c r="F11" s="243" t="s">
        <v>126</v>
      </c>
      <c r="G11" s="244">
        <v>2</v>
      </c>
      <c r="H11" s="238">
        <v>0.000694444444444442</v>
      </c>
      <c r="I11" s="238">
        <v>0.000694444444444442</v>
      </c>
      <c r="J11" s="238">
        <v>0.000694444444444442</v>
      </c>
      <c r="K11" s="238">
        <v>0.000694444444444442</v>
      </c>
      <c r="L11" s="225">
        <v>0.21666666666666665</v>
      </c>
      <c r="M11" s="226" t="s">
        <v>16</v>
      </c>
      <c r="N11" s="227">
        <v>0.2583333333333333</v>
      </c>
      <c r="O11" s="226" t="s">
        <v>16</v>
      </c>
      <c r="P11" s="227">
        <v>0.2951388888888889</v>
      </c>
      <c r="Q11" s="228" t="s">
        <v>79</v>
      </c>
      <c r="R11" s="227">
        <v>0.3159722222222222</v>
      </c>
      <c r="S11" s="226" t="s">
        <v>54</v>
      </c>
      <c r="T11" s="227">
        <v>0.3368055555555555</v>
      </c>
      <c r="U11" s="228" t="s">
        <v>79</v>
      </c>
      <c r="V11" s="227">
        <v>0.3784722222222222</v>
      </c>
      <c r="W11" s="226" t="s">
        <v>79</v>
      </c>
      <c r="X11" s="227">
        <v>0.4097222222222222</v>
      </c>
      <c r="Y11" s="226" t="s">
        <v>16</v>
      </c>
      <c r="Z11" s="229">
        <v>0.4236111111111111</v>
      </c>
      <c r="AA11" s="229">
        <v>0.4652777777777778</v>
      </c>
      <c r="AB11" s="229">
        <v>0.5069444444444444</v>
      </c>
      <c r="AC11" s="229">
        <v>0.5486111111111112</v>
      </c>
      <c r="AD11" s="229">
        <v>0.5902777777777778</v>
      </c>
      <c r="AE11" s="227">
        <v>0.6111111111111112</v>
      </c>
      <c r="AF11" s="226" t="s">
        <v>54</v>
      </c>
      <c r="AG11" s="229">
        <v>0.6319444444444444</v>
      </c>
      <c r="AH11" s="229">
        <v>0.6840277777777777</v>
      </c>
      <c r="AI11" s="229">
        <v>0.7395833333333334</v>
      </c>
      <c r="AJ11" s="227">
        <v>0.78125</v>
      </c>
      <c r="AK11" s="230" t="s">
        <v>119</v>
      </c>
      <c r="AL11" s="239">
        <v>0.8368055555555556</v>
      </c>
      <c r="AM11" s="240" t="s">
        <v>76</v>
      </c>
      <c r="AN11" s="225">
        <v>0.8819444444444444</v>
      </c>
      <c r="AO11" s="233" t="s">
        <v>19</v>
      </c>
    </row>
    <row r="12" spans="1:41" ht="12.75">
      <c r="A12" s="141">
        <v>0.4</v>
      </c>
      <c r="B12" s="234">
        <v>2.4</v>
      </c>
      <c r="C12" s="89">
        <v>400</v>
      </c>
      <c r="D12" s="89">
        <v>2400</v>
      </c>
      <c r="E12" s="242" t="s">
        <v>127</v>
      </c>
      <c r="F12" s="243" t="s">
        <v>128</v>
      </c>
      <c r="G12" s="244">
        <v>4</v>
      </c>
      <c r="H12" s="238">
        <v>0.000694444444444442</v>
      </c>
      <c r="I12" s="238">
        <v>0.000694444444444442</v>
      </c>
      <c r="J12" s="238">
        <v>0.000694444444444442</v>
      </c>
      <c r="K12" s="238">
        <v>0.000694444444444442</v>
      </c>
      <c r="L12" s="225">
        <v>0.2173611111111111</v>
      </c>
      <c r="M12" s="226" t="s">
        <v>16</v>
      </c>
      <c r="N12" s="227">
        <v>0.25902777777777775</v>
      </c>
      <c r="O12" s="226" t="s">
        <v>16</v>
      </c>
      <c r="P12" s="227">
        <v>0.29583333333333334</v>
      </c>
      <c r="Q12" s="228" t="s">
        <v>79</v>
      </c>
      <c r="R12" s="227">
        <v>0.31666666666666665</v>
      </c>
      <c r="S12" s="226" t="s">
        <v>54</v>
      </c>
      <c r="T12" s="227">
        <v>0.33749999999999997</v>
      </c>
      <c r="U12" s="228" t="s">
        <v>79</v>
      </c>
      <c r="V12" s="227">
        <v>0.37916666666666665</v>
      </c>
      <c r="W12" s="226" t="s">
        <v>79</v>
      </c>
      <c r="X12" s="227">
        <v>0.41041666666666665</v>
      </c>
      <c r="Y12" s="226" t="s">
        <v>16</v>
      </c>
      <c r="Z12" s="229">
        <v>0.42430555555555555</v>
      </c>
      <c r="AA12" s="229">
        <v>0.46597222222222223</v>
      </c>
      <c r="AB12" s="229">
        <v>0.5076388888888889</v>
      </c>
      <c r="AC12" s="229">
        <v>0.5493055555555556</v>
      </c>
      <c r="AD12" s="229">
        <v>0.5909722222222222</v>
      </c>
      <c r="AE12" s="227">
        <v>0.6118055555555556</v>
      </c>
      <c r="AF12" s="226" t="s">
        <v>54</v>
      </c>
      <c r="AG12" s="229">
        <v>0.6326388888888889</v>
      </c>
      <c r="AH12" s="229">
        <v>0.6847222222222221</v>
      </c>
      <c r="AI12" s="229">
        <v>0.7402777777777778</v>
      </c>
      <c r="AJ12" s="227">
        <v>0.7819444444444444</v>
      </c>
      <c r="AK12" s="230" t="s">
        <v>119</v>
      </c>
      <c r="AL12" s="239">
        <v>0.8375</v>
      </c>
      <c r="AM12" s="240" t="s">
        <v>76</v>
      </c>
      <c r="AN12" s="225">
        <v>0.8826388888888889</v>
      </c>
      <c r="AO12" s="233" t="s">
        <v>19</v>
      </c>
    </row>
    <row r="13" spans="1:41" ht="12.75">
      <c r="A13" s="141">
        <v>0.7</v>
      </c>
      <c r="B13" s="234">
        <v>3.0999999999999996</v>
      </c>
      <c r="C13" s="89">
        <v>700</v>
      </c>
      <c r="D13" s="89">
        <v>3100</v>
      </c>
      <c r="E13" s="242" t="s">
        <v>129</v>
      </c>
      <c r="F13" s="243" t="s">
        <v>130</v>
      </c>
      <c r="G13" s="244">
        <v>2</v>
      </c>
      <c r="H13" s="238">
        <v>0.001388888888888884</v>
      </c>
      <c r="I13" s="238">
        <v>0.001388888888888884</v>
      </c>
      <c r="J13" s="238">
        <v>0.001388888888888884</v>
      </c>
      <c r="K13" s="238">
        <v>0.001388888888888884</v>
      </c>
      <c r="L13" s="225">
        <v>0.21874999999999997</v>
      </c>
      <c r="M13" s="226" t="s">
        <v>16</v>
      </c>
      <c r="N13" s="227">
        <v>0.26041666666666663</v>
      </c>
      <c r="O13" s="226" t="s">
        <v>16</v>
      </c>
      <c r="P13" s="227">
        <v>0.2972222222222222</v>
      </c>
      <c r="Q13" s="228" t="s">
        <v>79</v>
      </c>
      <c r="R13" s="227">
        <v>0.31805555555555554</v>
      </c>
      <c r="S13" s="226" t="s">
        <v>54</v>
      </c>
      <c r="T13" s="227">
        <v>0.33888888888888885</v>
      </c>
      <c r="U13" s="228" t="s">
        <v>79</v>
      </c>
      <c r="V13" s="227">
        <v>0.38055555555555554</v>
      </c>
      <c r="W13" s="226" t="s">
        <v>79</v>
      </c>
      <c r="X13" s="227">
        <v>0.41180555555555554</v>
      </c>
      <c r="Y13" s="226" t="s">
        <v>16</v>
      </c>
      <c r="Z13" s="229">
        <v>0.42569444444444443</v>
      </c>
      <c r="AA13" s="229">
        <v>0.4673611111111111</v>
      </c>
      <c r="AB13" s="229">
        <v>0.5090277777777777</v>
      </c>
      <c r="AC13" s="229">
        <v>0.5506944444444445</v>
      </c>
      <c r="AD13" s="229">
        <v>0.5923611111111111</v>
      </c>
      <c r="AE13" s="227">
        <v>0.6131944444444445</v>
      </c>
      <c r="AF13" s="226" t="s">
        <v>54</v>
      </c>
      <c r="AG13" s="229">
        <v>0.6340277777777777</v>
      </c>
      <c r="AH13" s="229">
        <v>0.686111111111111</v>
      </c>
      <c r="AI13" s="229">
        <v>0.7416666666666667</v>
      </c>
      <c r="AJ13" s="227">
        <v>0.7833333333333333</v>
      </c>
      <c r="AK13" s="230" t="s">
        <v>119</v>
      </c>
      <c r="AL13" s="239">
        <v>0.8388888888888889</v>
      </c>
      <c r="AM13" s="240" t="s">
        <v>76</v>
      </c>
      <c r="AN13" s="225">
        <v>0.8840277777777777</v>
      </c>
      <c r="AO13" s="233" t="s">
        <v>19</v>
      </c>
    </row>
    <row r="14" spans="1:41" ht="12.75">
      <c r="A14" s="141">
        <v>0.3</v>
      </c>
      <c r="B14" s="234">
        <v>3.3999999999999995</v>
      </c>
      <c r="C14" s="89">
        <v>300</v>
      </c>
      <c r="D14" s="89">
        <v>3400</v>
      </c>
      <c r="E14" s="242" t="s">
        <v>131</v>
      </c>
      <c r="F14" s="243" t="s">
        <v>132</v>
      </c>
      <c r="G14" s="244">
        <v>3</v>
      </c>
      <c r="H14" s="238">
        <v>0.000694444444444442</v>
      </c>
      <c r="I14" s="238">
        <v>0.000694444444444442</v>
      </c>
      <c r="J14" s="238">
        <v>0.000694444444444442</v>
      </c>
      <c r="K14" s="238">
        <v>0.000694444444444442</v>
      </c>
      <c r="L14" s="225">
        <v>0.21944444444444441</v>
      </c>
      <c r="M14" s="226" t="s">
        <v>16</v>
      </c>
      <c r="N14" s="227">
        <v>0.26111111111111107</v>
      </c>
      <c r="O14" s="226" t="s">
        <v>16</v>
      </c>
      <c r="P14" s="227">
        <v>0.29791666666666666</v>
      </c>
      <c r="Q14" s="228" t="s">
        <v>79</v>
      </c>
      <c r="R14" s="227">
        <v>0.31875</v>
      </c>
      <c r="S14" s="226" t="s">
        <v>54</v>
      </c>
      <c r="T14" s="227">
        <v>0.3395833333333333</v>
      </c>
      <c r="U14" s="228" t="s">
        <v>79</v>
      </c>
      <c r="V14" s="227">
        <v>0.38125</v>
      </c>
      <c r="W14" s="226" t="s">
        <v>79</v>
      </c>
      <c r="X14" s="227">
        <v>0.4125</v>
      </c>
      <c r="Y14" s="226" t="s">
        <v>16</v>
      </c>
      <c r="Z14" s="229">
        <v>0.4263888888888889</v>
      </c>
      <c r="AA14" s="229">
        <v>0.46805555555555556</v>
      </c>
      <c r="AB14" s="229">
        <v>0.5097222222222222</v>
      </c>
      <c r="AC14" s="229">
        <v>0.5513888888888889</v>
      </c>
      <c r="AD14" s="229">
        <v>0.5930555555555556</v>
      </c>
      <c r="AE14" s="227">
        <v>0.6138888888888889</v>
      </c>
      <c r="AF14" s="226" t="s">
        <v>54</v>
      </c>
      <c r="AG14" s="229">
        <v>0.6347222222222222</v>
      </c>
      <c r="AH14" s="229">
        <v>0.6868055555555554</v>
      </c>
      <c r="AI14" s="229">
        <v>0.7423611111111111</v>
      </c>
      <c r="AJ14" s="227">
        <v>0.7840277777777778</v>
      </c>
      <c r="AK14" s="230" t="s">
        <v>119</v>
      </c>
      <c r="AL14" s="239">
        <v>0.8395833333333333</v>
      </c>
      <c r="AM14" s="240" t="s">
        <v>76</v>
      </c>
      <c r="AN14" s="225">
        <v>0.8847222222222222</v>
      </c>
      <c r="AO14" s="233" t="s">
        <v>19</v>
      </c>
    </row>
    <row r="15" spans="1:41" ht="12.75">
      <c r="A15" s="141">
        <v>0.5</v>
      </c>
      <c r="B15" s="234">
        <v>3.8999999999999995</v>
      </c>
      <c r="C15" s="89">
        <v>500</v>
      </c>
      <c r="D15" s="89">
        <v>3900</v>
      </c>
      <c r="E15" s="242" t="s">
        <v>133</v>
      </c>
      <c r="F15" s="243" t="s">
        <v>134</v>
      </c>
      <c r="G15" s="244">
        <v>1</v>
      </c>
      <c r="H15" s="238">
        <v>0.001388888888888884</v>
      </c>
      <c r="I15" s="238">
        <v>0.001388888888888884</v>
      </c>
      <c r="J15" s="238">
        <v>0.001388888888888884</v>
      </c>
      <c r="K15" s="238">
        <v>0.000694444444444442</v>
      </c>
      <c r="L15" s="225">
        <v>0.2208333333333333</v>
      </c>
      <c r="M15" s="226" t="s">
        <v>16</v>
      </c>
      <c r="N15" s="227">
        <v>0.26249999999999996</v>
      </c>
      <c r="O15" s="226" t="s">
        <v>16</v>
      </c>
      <c r="P15" s="227">
        <v>0.29930555555555555</v>
      </c>
      <c r="Q15" s="228" t="s">
        <v>79</v>
      </c>
      <c r="R15" s="227">
        <v>0.32013888888888886</v>
      </c>
      <c r="S15" s="226" t="s">
        <v>54</v>
      </c>
      <c r="T15" s="227">
        <v>0.3409722222222222</v>
      </c>
      <c r="U15" s="228" t="s">
        <v>79</v>
      </c>
      <c r="V15" s="227">
        <v>0.38263888888888886</v>
      </c>
      <c r="W15" s="226" t="s">
        <v>79</v>
      </c>
      <c r="X15" s="227">
        <v>0.41388888888888886</v>
      </c>
      <c r="Y15" s="226" t="s">
        <v>16</v>
      </c>
      <c r="Z15" s="229">
        <v>0.42777777777777776</v>
      </c>
      <c r="AA15" s="229">
        <v>0.46944444444444444</v>
      </c>
      <c r="AB15" s="229">
        <v>0.5111111111111111</v>
      </c>
      <c r="AC15" s="229">
        <v>0.5527777777777778</v>
      </c>
      <c r="AD15" s="229">
        <v>0.5944444444444444</v>
      </c>
      <c r="AE15" s="227">
        <v>0.6152777777777778</v>
      </c>
      <c r="AF15" s="226" t="s">
        <v>54</v>
      </c>
      <c r="AG15" s="229">
        <v>0.6361111111111111</v>
      </c>
      <c r="AH15" s="229">
        <v>0.6881944444444443</v>
      </c>
      <c r="AI15" s="229">
        <v>0.74375</v>
      </c>
      <c r="AJ15" s="227">
        <v>0.7854166666666667</v>
      </c>
      <c r="AK15" s="230" t="s">
        <v>119</v>
      </c>
      <c r="AL15" s="239">
        <v>0.8409722222222222</v>
      </c>
      <c r="AM15" s="240" t="s">
        <v>76</v>
      </c>
      <c r="AN15" s="225">
        <v>0.8854166666666666</v>
      </c>
      <c r="AO15" s="233" t="s">
        <v>19</v>
      </c>
    </row>
    <row r="16" spans="1:41" ht="12.75">
      <c r="A16" s="141">
        <v>0.2</v>
      </c>
      <c r="B16" s="234">
        <v>4.1</v>
      </c>
      <c r="C16" s="89">
        <v>200</v>
      </c>
      <c r="D16" s="89">
        <v>4100</v>
      </c>
      <c r="E16" s="242" t="s">
        <v>30</v>
      </c>
      <c r="F16" s="243" t="s">
        <v>31</v>
      </c>
      <c r="G16" s="244">
        <v>1</v>
      </c>
      <c r="H16" s="238">
        <v>0.000694444444444442</v>
      </c>
      <c r="I16" s="238">
        <v>0.000694444444444442</v>
      </c>
      <c r="J16" s="238">
        <v>0.000694444444444442</v>
      </c>
      <c r="K16" s="238">
        <v>0.000694444444444442</v>
      </c>
      <c r="L16" s="225">
        <v>0.22152777777777774</v>
      </c>
      <c r="M16" s="226" t="s">
        <v>16</v>
      </c>
      <c r="N16" s="227">
        <v>0.2631944444444444</v>
      </c>
      <c r="O16" s="226" t="s">
        <v>16</v>
      </c>
      <c r="P16" s="227">
        <v>0.3</v>
      </c>
      <c r="Q16" s="228" t="s">
        <v>79</v>
      </c>
      <c r="R16" s="227">
        <v>0.3208333333333333</v>
      </c>
      <c r="S16" s="226" t="s">
        <v>54</v>
      </c>
      <c r="T16" s="227">
        <v>0.3416666666666666</v>
      </c>
      <c r="U16" s="228" t="s">
        <v>79</v>
      </c>
      <c r="V16" s="227">
        <v>0.3833333333333333</v>
      </c>
      <c r="W16" s="226" t="s">
        <v>79</v>
      </c>
      <c r="X16" s="227">
        <v>0.4145833333333333</v>
      </c>
      <c r="Y16" s="226" t="s">
        <v>16</v>
      </c>
      <c r="Z16" s="229">
        <v>0.4284722222222222</v>
      </c>
      <c r="AA16" s="229">
        <v>0.4701388888888889</v>
      </c>
      <c r="AB16" s="229">
        <v>0.5118055555555555</v>
      </c>
      <c r="AC16" s="229">
        <v>0.5534722222222223</v>
      </c>
      <c r="AD16" s="229">
        <v>0.5951388888888889</v>
      </c>
      <c r="AE16" s="227">
        <v>0.6159722222222223</v>
      </c>
      <c r="AF16" s="226" t="s">
        <v>54</v>
      </c>
      <c r="AG16" s="229">
        <v>0.6368055555555555</v>
      </c>
      <c r="AH16" s="229">
        <v>0.6888888888888888</v>
      </c>
      <c r="AI16" s="229">
        <v>0.7444444444444445</v>
      </c>
      <c r="AJ16" s="227">
        <v>0.7861111111111111</v>
      </c>
      <c r="AK16" s="230" t="s">
        <v>119</v>
      </c>
      <c r="AL16" s="239">
        <v>0.8416666666666667</v>
      </c>
      <c r="AM16" s="240" t="s">
        <v>76</v>
      </c>
      <c r="AN16" s="225">
        <v>0.8861111111111111</v>
      </c>
      <c r="AO16" s="233" t="s">
        <v>19</v>
      </c>
    </row>
    <row r="17" spans="1:41" ht="12.75">
      <c r="A17" s="159">
        <v>0.3</v>
      </c>
      <c r="B17" s="234">
        <v>4.3999999999999995</v>
      </c>
      <c r="E17" s="245"/>
      <c r="F17" s="243" t="s">
        <v>135</v>
      </c>
      <c r="G17" s="244"/>
      <c r="H17" s="238">
        <v>0.000694444444444442</v>
      </c>
      <c r="I17" s="238">
        <v>0.000694444444444442</v>
      </c>
      <c r="J17" s="238">
        <v>0.000694444444444442</v>
      </c>
      <c r="K17" s="238">
        <v>0.000694444444444442</v>
      </c>
      <c r="L17" s="225">
        <v>0.22222222222222218</v>
      </c>
      <c r="M17" s="226" t="s">
        <v>16</v>
      </c>
      <c r="N17" s="227">
        <v>0.26388888888888884</v>
      </c>
      <c r="O17" s="226" t="s">
        <v>16</v>
      </c>
      <c r="P17" s="227">
        <v>0.30069444444444443</v>
      </c>
      <c r="Q17" s="228" t="s">
        <v>79</v>
      </c>
      <c r="R17" s="227">
        <v>0.32152777777777775</v>
      </c>
      <c r="S17" s="226" t="s">
        <v>54</v>
      </c>
      <c r="T17" s="227">
        <v>0.34236111111111106</v>
      </c>
      <c r="U17" s="228" t="s">
        <v>79</v>
      </c>
      <c r="V17" s="227">
        <v>0.38402777777777775</v>
      </c>
      <c r="W17" s="226" t="s">
        <v>79</v>
      </c>
      <c r="X17" s="227">
        <v>0.41527777777777775</v>
      </c>
      <c r="Y17" s="226" t="s">
        <v>16</v>
      </c>
      <c r="Z17" s="229">
        <v>0.42916666666666664</v>
      </c>
      <c r="AA17" s="229">
        <v>0.4708333333333333</v>
      </c>
      <c r="AB17" s="229">
        <v>0.5125</v>
      </c>
      <c r="AC17" s="229">
        <v>0.5541666666666667</v>
      </c>
      <c r="AD17" s="229">
        <v>0.5958333333333333</v>
      </c>
      <c r="AE17" s="227">
        <v>0.6166666666666667</v>
      </c>
      <c r="AF17" s="226" t="s">
        <v>54</v>
      </c>
      <c r="AG17" s="229">
        <v>0.6375</v>
      </c>
      <c r="AH17" s="229">
        <v>0.6895833333333332</v>
      </c>
      <c r="AI17" s="229">
        <v>0.7451388888888889</v>
      </c>
      <c r="AJ17" s="227">
        <v>0.7868055555555555</v>
      </c>
      <c r="AK17" s="230" t="s">
        <v>119</v>
      </c>
      <c r="AL17" s="239">
        <v>0.8423611111111111</v>
      </c>
      <c r="AM17" s="240" t="s">
        <v>76</v>
      </c>
      <c r="AN17" s="225">
        <v>0.8868055555555555</v>
      </c>
      <c r="AO17" s="233" t="s">
        <v>19</v>
      </c>
    </row>
    <row r="18" spans="1:41" ht="13.5">
      <c r="A18" s="159">
        <v>0.4</v>
      </c>
      <c r="B18" s="234">
        <v>4.8</v>
      </c>
      <c r="C18" s="89">
        <v>700</v>
      </c>
      <c r="D18" s="89">
        <v>4800</v>
      </c>
      <c r="E18" s="245" t="s">
        <v>32</v>
      </c>
      <c r="F18" s="222" t="s">
        <v>33</v>
      </c>
      <c r="G18" s="223">
        <v>5</v>
      </c>
      <c r="H18" s="246">
        <v>0.000694444444444442</v>
      </c>
      <c r="I18" s="246">
        <v>0.000694444444444442</v>
      </c>
      <c r="J18" s="246">
        <v>0.000694444444444442</v>
      </c>
      <c r="K18" s="246">
        <v>0.000694444444444442</v>
      </c>
      <c r="L18" s="247">
        <v>0.22291666666666662</v>
      </c>
      <c r="M18" s="248" t="s">
        <v>16</v>
      </c>
      <c r="N18" s="249">
        <v>0.2645833333333333</v>
      </c>
      <c r="O18" s="248" t="s">
        <v>16</v>
      </c>
      <c r="P18" s="249">
        <v>0.3013888888888889</v>
      </c>
      <c r="Q18" s="250" t="s">
        <v>79</v>
      </c>
      <c r="R18" s="249">
        <v>0.3222222222222222</v>
      </c>
      <c r="S18" s="248" t="s">
        <v>54</v>
      </c>
      <c r="T18" s="249">
        <v>0.3430555555555555</v>
      </c>
      <c r="U18" s="250" t="s">
        <v>79</v>
      </c>
      <c r="V18" s="249">
        <v>0.3847222222222222</v>
      </c>
      <c r="W18" s="248" t="s">
        <v>79</v>
      </c>
      <c r="X18" s="249">
        <v>0.4159722222222222</v>
      </c>
      <c r="Y18" s="248" t="s">
        <v>16</v>
      </c>
      <c r="Z18" s="251">
        <v>0.4298611111111111</v>
      </c>
      <c r="AA18" s="251">
        <v>0.47152777777777777</v>
      </c>
      <c r="AB18" s="251">
        <v>0.5131944444444444</v>
      </c>
      <c r="AC18" s="251">
        <v>0.5548611111111111</v>
      </c>
      <c r="AD18" s="251">
        <v>0.5965277777777778</v>
      </c>
      <c r="AE18" s="249">
        <v>0.6173611111111111</v>
      </c>
      <c r="AF18" s="248" t="s">
        <v>54</v>
      </c>
      <c r="AG18" s="251">
        <v>0.6381944444444444</v>
      </c>
      <c r="AH18" s="251">
        <v>0.6902777777777777</v>
      </c>
      <c r="AI18" s="251">
        <v>0.7458333333333333</v>
      </c>
      <c r="AJ18" s="249">
        <v>0.7875</v>
      </c>
      <c r="AK18" s="252" t="s">
        <v>119</v>
      </c>
      <c r="AL18" s="253">
        <v>0.8430555555555556</v>
      </c>
      <c r="AM18" s="254" t="s">
        <v>76</v>
      </c>
      <c r="AN18" s="247">
        <v>0.8875</v>
      </c>
      <c r="AO18" s="255" t="s">
        <v>19</v>
      </c>
    </row>
    <row r="19" spans="1:41" s="106" customFormat="1" ht="13.5">
      <c r="A19" s="104">
        <v>0.2</v>
      </c>
      <c r="B19" s="105">
        <v>5</v>
      </c>
      <c r="C19" s="106">
        <v>200</v>
      </c>
      <c r="D19" s="106">
        <v>5000</v>
      </c>
      <c r="E19" s="206" t="s">
        <v>34</v>
      </c>
      <c r="F19" s="256" t="s">
        <v>35</v>
      </c>
      <c r="G19" s="257">
        <v>2</v>
      </c>
      <c r="H19" s="258">
        <v>0.001388888888888884</v>
      </c>
      <c r="I19" s="258">
        <v>0.001388888888888884</v>
      </c>
      <c r="J19" s="258">
        <v>0.001388888888888884</v>
      </c>
      <c r="K19" s="258">
        <v>0.000694444444444442</v>
      </c>
      <c r="L19" s="210">
        <v>0.2243055555555555</v>
      </c>
      <c r="M19" s="209" t="s">
        <v>16</v>
      </c>
      <c r="N19" s="214">
        <v>0.26597222222222217</v>
      </c>
      <c r="O19" s="209" t="s">
        <v>16</v>
      </c>
      <c r="P19" s="214">
        <v>0.30277777777777776</v>
      </c>
      <c r="Q19" s="259" t="s">
        <v>79</v>
      </c>
      <c r="R19" s="214">
        <v>0.32361111111111107</v>
      </c>
      <c r="S19" s="209" t="s">
        <v>54</v>
      </c>
      <c r="T19" s="214">
        <v>0.3444444444444444</v>
      </c>
      <c r="U19" s="259" t="s">
        <v>79</v>
      </c>
      <c r="V19" s="214">
        <v>0.38611111111111107</v>
      </c>
      <c r="W19" s="209" t="s">
        <v>79</v>
      </c>
      <c r="X19" s="214">
        <v>0.41736111111111107</v>
      </c>
      <c r="Y19" s="209" t="s">
        <v>16</v>
      </c>
      <c r="Z19" s="260">
        <v>0.43124999999999997</v>
      </c>
      <c r="AA19" s="260">
        <v>0.47291666666666665</v>
      </c>
      <c r="AB19" s="260">
        <v>0.5145833333333333</v>
      </c>
      <c r="AC19" s="260">
        <v>0.55625</v>
      </c>
      <c r="AD19" s="260">
        <v>0.5979166666666667</v>
      </c>
      <c r="AE19" s="214">
        <v>0.61875</v>
      </c>
      <c r="AF19" s="209" t="s">
        <v>54</v>
      </c>
      <c r="AG19" s="260">
        <v>0.6395833333333333</v>
      </c>
      <c r="AH19" s="260">
        <v>0.6916666666666665</v>
      </c>
      <c r="AI19" s="260">
        <v>0.7472222222222222</v>
      </c>
      <c r="AJ19" s="214">
        <v>0.7888888888888889</v>
      </c>
      <c r="AK19" s="215" t="s">
        <v>119</v>
      </c>
      <c r="AL19" s="216">
        <v>0.8444444444444444</v>
      </c>
      <c r="AM19" s="217" t="s">
        <v>76</v>
      </c>
      <c r="AN19" s="210">
        <v>0.8881944444444444</v>
      </c>
      <c r="AO19" s="218" t="s">
        <v>19</v>
      </c>
    </row>
    <row r="20" spans="1:41" ht="12.75">
      <c r="A20" s="126">
        <v>0.4</v>
      </c>
      <c r="B20" s="220">
        <v>5.4</v>
      </c>
      <c r="C20" s="89">
        <v>400</v>
      </c>
      <c r="D20" s="89">
        <v>5400</v>
      </c>
      <c r="E20" s="261" t="s">
        <v>36</v>
      </c>
      <c r="F20" s="243" t="s">
        <v>37</v>
      </c>
      <c r="G20" s="244"/>
      <c r="H20" s="262">
        <v>0.001388888888888884</v>
      </c>
      <c r="I20" s="262">
        <v>0.002083333333333326</v>
      </c>
      <c r="J20" s="262">
        <v>0.001388888888888884</v>
      </c>
      <c r="K20" s="262">
        <v>0.001388888888888884</v>
      </c>
      <c r="L20" s="225">
        <v>0.2256944444444444</v>
      </c>
      <c r="M20" s="230" t="s">
        <v>16</v>
      </c>
      <c r="N20" s="227">
        <v>0.26736111111111105</v>
      </c>
      <c r="O20" s="226" t="s">
        <v>16</v>
      </c>
      <c r="P20" s="227">
        <v>0.3048611111111111</v>
      </c>
      <c r="Q20" s="228" t="s">
        <v>79</v>
      </c>
      <c r="R20" s="227">
        <v>0.3256944444444444</v>
      </c>
      <c r="S20" s="226" t="s">
        <v>54</v>
      </c>
      <c r="T20" s="227">
        <v>0.3465277777777777</v>
      </c>
      <c r="U20" s="228" t="s">
        <v>79</v>
      </c>
      <c r="V20" s="227">
        <v>0.3881944444444444</v>
      </c>
      <c r="W20" s="226" t="s">
        <v>79</v>
      </c>
      <c r="X20" s="227">
        <v>0.4194444444444444</v>
      </c>
      <c r="Y20" s="226" t="s">
        <v>16</v>
      </c>
      <c r="Z20" s="229">
        <v>0.4333333333333333</v>
      </c>
      <c r="AA20" s="229">
        <v>0.475</v>
      </c>
      <c r="AB20" s="229">
        <v>0.5166666666666666</v>
      </c>
      <c r="AC20" s="229">
        <v>0.5583333333333333</v>
      </c>
      <c r="AD20" s="229">
        <v>0.6</v>
      </c>
      <c r="AE20" s="227">
        <v>0.6208333333333333</v>
      </c>
      <c r="AF20" s="226" t="s">
        <v>54</v>
      </c>
      <c r="AG20" s="229">
        <v>0.6416666666666666</v>
      </c>
      <c r="AH20" s="229">
        <v>0.6937499999999999</v>
      </c>
      <c r="AI20" s="229">
        <v>0.7486111111111111</v>
      </c>
      <c r="AJ20" s="227">
        <v>0.7902777777777777</v>
      </c>
      <c r="AK20" s="230" t="s">
        <v>119</v>
      </c>
      <c r="AL20" s="231">
        <v>0.8458333333333333</v>
      </c>
      <c r="AM20" s="232" t="s">
        <v>76</v>
      </c>
      <c r="AN20" s="225">
        <v>0.8895833333333333</v>
      </c>
      <c r="AO20" s="233" t="s">
        <v>19</v>
      </c>
    </row>
    <row r="21" spans="1:41" ht="12.75">
      <c r="A21" s="141">
        <v>0.5</v>
      </c>
      <c r="B21" s="234">
        <v>5.9</v>
      </c>
      <c r="C21" s="89">
        <v>500</v>
      </c>
      <c r="D21" s="89">
        <v>5900</v>
      </c>
      <c r="E21" s="242" t="s">
        <v>38</v>
      </c>
      <c r="F21" s="243" t="s">
        <v>39</v>
      </c>
      <c r="G21" s="244">
        <v>5</v>
      </c>
      <c r="H21" s="238">
        <v>0.001388888888888884</v>
      </c>
      <c r="I21" s="238">
        <v>0.002083333333333326</v>
      </c>
      <c r="J21" s="238">
        <v>0.001388888888888884</v>
      </c>
      <c r="K21" s="238">
        <v>0.001388888888888884</v>
      </c>
      <c r="L21" s="225">
        <v>0.22708333333333328</v>
      </c>
      <c r="M21" s="230" t="s">
        <v>16</v>
      </c>
      <c r="N21" s="263">
        <v>0.26874999999999993</v>
      </c>
      <c r="O21" s="226" t="s">
        <v>16</v>
      </c>
      <c r="P21" s="227">
        <v>0.3069444444444444</v>
      </c>
      <c r="Q21" s="228" t="s">
        <v>79</v>
      </c>
      <c r="R21" s="227">
        <v>0.3277777777777777</v>
      </c>
      <c r="S21" s="226" t="s">
        <v>54</v>
      </c>
      <c r="T21" s="227">
        <v>0.34861111111111104</v>
      </c>
      <c r="U21" s="228" t="s">
        <v>79</v>
      </c>
      <c r="V21" s="227">
        <v>0.3902777777777777</v>
      </c>
      <c r="W21" s="226" t="s">
        <v>79</v>
      </c>
      <c r="X21" s="227">
        <v>0.4215277777777777</v>
      </c>
      <c r="Y21" s="226" t="s">
        <v>16</v>
      </c>
      <c r="Z21" s="229">
        <v>0.4354166666666666</v>
      </c>
      <c r="AA21" s="229">
        <v>0.4770833333333333</v>
      </c>
      <c r="AB21" s="229">
        <v>0.5187499999999999</v>
      </c>
      <c r="AC21" s="229">
        <v>0.5604166666666667</v>
      </c>
      <c r="AD21" s="229">
        <v>0.6020833333333333</v>
      </c>
      <c r="AE21" s="227">
        <v>0.6229166666666667</v>
      </c>
      <c r="AF21" s="226" t="s">
        <v>54</v>
      </c>
      <c r="AG21" s="229">
        <v>0.6437499999999999</v>
      </c>
      <c r="AH21" s="229">
        <v>0.6958333333333332</v>
      </c>
      <c r="AI21" s="229">
        <v>0.75</v>
      </c>
      <c r="AJ21" s="227">
        <v>0.7916666666666666</v>
      </c>
      <c r="AK21" s="230" t="s">
        <v>119</v>
      </c>
      <c r="AL21" s="239">
        <v>0.8472222222222222</v>
      </c>
      <c r="AM21" s="240" t="s">
        <v>76</v>
      </c>
      <c r="AN21" s="225">
        <v>0.8909722222222222</v>
      </c>
      <c r="AO21" s="233" t="s">
        <v>19</v>
      </c>
    </row>
    <row r="22" spans="1:41" ht="12.75">
      <c r="A22" s="141">
        <v>0.9</v>
      </c>
      <c r="B22" s="234">
        <v>6.800000000000001</v>
      </c>
      <c r="C22" s="89">
        <v>900</v>
      </c>
      <c r="D22" s="89">
        <v>6800</v>
      </c>
      <c r="E22" s="242" t="s">
        <v>40</v>
      </c>
      <c r="F22" s="243" t="s">
        <v>41</v>
      </c>
      <c r="G22" s="244">
        <v>1</v>
      </c>
      <c r="H22" s="238">
        <v>0.001388888888888884</v>
      </c>
      <c r="I22" s="238">
        <v>0.001388888888888884</v>
      </c>
      <c r="J22" s="238">
        <v>0.001388888888888884</v>
      </c>
      <c r="K22" s="238">
        <v>0.001388888888888884</v>
      </c>
      <c r="L22" s="225">
        <v>0.22847222222222216</v>
      </c>
      <c r="M22" s="226" t="s">
        <v>16</v>
      </c>
      <c r="N22" s="227">
        <v>0.2701388888888888</v>
      </c>
      <c r="O22" s="226" t="s">
        <v>16</v>
      </c>
      <c r="P22" s="227">
        <v>0.3083333333333333</v>
      </c>
      <c r="Q22" s="228" t="s">
        <v>79</v>
      </c>
      <c r="R22" s="227">
        <v>0.3291666666666666</v>
      </c>
      <c r="S22" s="226" t="s">
        <v>54</v>
      </c>
      <c r="T22" s="227">
        <v>0.3499999999999999</v>
      </c>
      <c r="U22" s="228" t="s">
        <v>79</v>
      </c>
      <c r="V22" s="227">
        <v>0.3916666666666666</v>
      </c>
      <c r="W22" s="226" t="s">
        <v>79</v>
      </c>
      <c r="X22" s="227">
        <v>0.4229166666666666</v>
      </c>
      <c r="Y22" s="226" t="s">
        <v>16</v>
      </c>
      <c r="Z22" s="229">
        <v>0.4368055555555555</v>
      </c>
      <c r="AA22" s="229">
        <v>0.4784722222222222</v>
      </c>
      <c r="AB22" s="229">
        <v>0.5201388888888888</v>
      </c>
      <c r="AC22" s="229">
        <v>0.5618055555555556</v>
      </c>
      <c r="AD22" s="229">
        <v>0.6034722222222222</v>
      </c>
      <c r="AE22" s="227">
        <v>0.6243055555555556</v>
      </c>
      <c r="AF22" s="226" t="s">
        <v>54</v>
      </c>
      <c r="AG22" s="229">
        <v>0.6451388888888888</v>
      </c>
      <c r="AH22" s="229">
        <v>0.6972222222222221</v>
      </c>
      <c r="AI22" s="229">
        <v>0.7513888888888889</v>
      </c>
      <c r="AJ22" s="227">
        <v>0.7930555555555555</v>
      </c>
      <c r="AK22" s="230" t="s">
        <v>119</v>
      </c>
      <c r="AL22" s="239">
        <v>0.8486111111111111</v>
      </c>
      <c r="AM22" s="240" t="s">
        <v>76</v>
      </c>
      <c r="AN22" s="225">
        <v>0.892361111111111</v>
      </c>
      <c r="AO22" s="233" t="s">
        <v>19</v>
      </c>
    </row>
    <row r="23" spans="1:41" ht="12.75">
      <c r="A23" s="141">
        <v>0.4</v>
      </c>
      <c r="B23" s="234">
        <v>7.200000000000001</v>
      </c>
      <c r="C23" s="89">
        <v>400</v>
      </c>
      <c r="D23" s="89">
        <v>7200</v>
      </c>
      <c r="E23" s="242" t="s">
        <v>136</v>
      </c>
      <c r="F23" s="243" t="s">
        <v>137</v>
      </c>
      <c r="G23" s="244">
        <v>2</v>
      </c>
      <c r="H23" s="238">
        <v>0.000694444444444442</v>
      </c>
      <c r="I23" s="238">
        <v>0.000694444444444442</v>
      </c>
      <c r="J23" s="238">
        <v>0.000694444444444442</v>
      </c>
      <c r="K23" s="238">
        <v>0.000694444444444442</v>
      </c>
      <c r="L23" s="225">
        <v>0.2291666666666666</v>
      </c>
      <c r="M23" s="226" t="s">
        <v>16</v>
      </c>
      <c r="N23" s="227">
        <v>0.27083333333333326</v>
      </c>
      <c r="O23" s="226" t="s">
        <v>16</v>
      </c>
      <c r="P23" s="227">
        <v>0.30902777777777773</v>
      </c>
      <c r="Q23" s="228" t="s">
        <v>79</v>
      </c>
      <c r="R23" s="227">
        <v>0.32986111111111105</v>
      </c>
      <c r="S23" s="226" t="s">
        <v>54</v>
      </c>
      <c r="T23" s="227">
        <v>0.35069444444444436</v>
      </c>
      <c r="U23" s="228" t="s">
        <v>79</v>
      </c>
      <c r="V23" s="227">
        <v>0.39236111111111105</v>
      </c>
      <c r="W23" s="226" t="s">
        <v>79</v>
      </c>
      <c r="X23" s="227">
        <v>0.42361111111111105</v>
      </c>
      <c r="Y23" s="226" t="s">
        <v>16</v>
      </c>
      <c r="Z23" s="229">
        <v>0.43749999999999994</v>
      </c>
      <c r="AA23" s="229">
        <v>0.47916666666666663</v>
      </c>
      <c r="AB23" s="229">
        <v>0.5208333333333333</v>
      </c>
      <c r="AC23" s="229">
        <v>0.5625</v>
      </c>
      <c r="AD23" s="229">
        <v>0.6041666666666666</v>
      </c>
      <c r="AE23" s="227">
        <v>0.625</v>
      </c>
      <c r="AF23" s="226" t="s">
        <v>54</v>
      </c>
      <c r="AG23" s="229">
        <v>0.6458333333333333</v>
      </c>
      <c r="AH23" s="229">
        <v>0.6979166666666665</v>
      </c>
      <c r="AI23" s="229">
        <v>0.7520833333333333</v>
      </c>
      <c r="AJ23" s="227">
        <v>0.79375</v>
      </c>
      <c r="AK23" s="230" t="s">
        <v>119</v>
      </c>
      <c r="AL23" s="239">
        <v>0.8493055555555555</v>
      </c>
      <c r="AM23" s="240" t="s">
        <v>76</v>
      </c>
      <c r="AN23" s="225">
        <v>0.8930555555555555</v>
      </c>
      <c r="AO23" s="233" t="s">
        <v>19</v>
      </c>
    </row>
    <row r="24" spans="1:41" ht="12.75">
      <c r="A24" s="141">
        <v>0.5</v>
      </c>
      <c r="B24" s="234">
        <v>7.700000000000001</v>
      </c>
      <c r="C24" s="89">
        <v>500</v>
      </c>
      <c r="D24" s="89">
        <v>7700</v>
      </c>
      <c r="E24" s="242" t="s">
        <v>138</v>
      </c>
      <c r="F24" s="243" t="s">
        <v>139</v>
      </c>
      <c r="G24" s="244">
        <v>4</v>
      </c>
      <c r="H24" s="238">
        <v>0.001388888888888884</v>
      </c>
      <c r="I24" s="238">
        <v>0.001388888888888884</v>
      </c>
      <c r="J24" s="238">
        <v>0.001388888888888884</v>
      </c>
      <c r="K24" s="238">
        <v>0.000694444444444442</v>
      </c>
      <c r="L24" s="225">
        <v>0.23055555555555549</v>
      </c>
      <c r="M24" s="226" t="s">
        <v>16</v>
      </c>
      <c r="N24" s="227">
        <v>0.27222222222222214</v>
      </c>
      <c r="O24" s="226" t="s">
        <v>16</v>
      </c>
      <c r="P24" s="227">
        <v>0.3104166666666666</v>
      </c>
      <c r="Q24" s="228" t="s">
        <v>79</v>
      </c>
      <c r="R24" s="227">
        <v>0.33124999999999993</v>
      </c>
      <c r="S24" s="226" t="s">
        <v>54</v>
      </c>
      <c r="T24" s="227">
        <v>0.35208333333333325</v>
      </c>
      <c r="U24" s="228" t="s">
        <v>79</v>
      </c>
      <c r="V24" s="227">
        <v>0.39374999999999993</v>
      </c>
      <c r="W24" s="226" t="s">
        <v>79</v>
      </c>
      <c r="X24" s="227">
        <v>0.42499999999999993</v>
      </c>
      <c r="Y24" s="226" t="s">
        <v>16</v>
      </c>
      <c r="Z24" s="229">
        <v>0.43888888888888883</v>
      </c>
      <c r="AA24" s="229">
        <v>0.4805555555555555</v>
      </c>
      <c r="AB24" s="229">
        <v>0.5222222222222221</v>
      </c>
      <c r="AC24" s="229">
        <v>0.5638888888888889</v>
      </c>
      <c r="AD24" s="229">
        <v>0.6055555555555555</v>
      </c>
      <c r="AE24" s="227">
        <v>0.6263888888888889</v>
      </c>
      <c r="AF24" s="226" t="s">
        <v>54</v>
      </c>
      <c r="AG24" s="229">
        <v>0.6472222222222221</v>
      </c>
      <c r="AH24" s="229">
        <v>0.6993055555555554</v>
      </c>
      <c r="AI24" s="229">
        <v>0.7534722222222222</v>
      </c>
      <c r="AJ24" s="227">
        <v>0.7951388888888888</v>
      </c>
      <c r="AK24" s="230" t="s">
        <v>119</v>
      </c>
      <c r="AL24" s="239">
        <v>0.8506944444444444</v>
      </c>
      <c r="AM24" s="240" t="s">
        <v>76</v>
      </c>
      <c r="AN24" s="225">
        <v>0.8937499999999999</v>
      </c>
      <c r="AO24" s="233" t="s">
        <v>19</v>
      </c>
    </row>
    <row r="25" spans="1:41" ht="13.5">
      <c r="A25" s="159">
        <v>1.1</v>
      </c>
      <c r="B25" s="264">
        <v>8.8</v>
      </c>
      <c r="C25" s="89">
        <v>1100</v>
      </c>
      <c r="D25" s="89">
        <v>8800</v>
      </c>
      <c r="E25" s="245" t="s">
        <v>36</v>
      </c>
      <c r="F25" s="222" t="s">
        <v>37</v>
      </c>
      <c r="G25" s="223"/>
      <c r="H25" s="246">
        <v>0.002083333333333326</v>
      </c>
      <c r="I25" s="246">
        <v>0.002083333333333326</v>
      </c>
      <c r="J25" s="246">
        <v>0.002083333333333326</v>
      </c>
      <c r="K25" s="246">
        <v>0.002083333333333326</v>
      </c>
      <c r="L25" s="247">
        <v>0.2326388888888888</v>
      </c>
      <c r="M25" s="248" t="s">
        <v>16</v>
      </c>
      <c r="N25" s="249">
        <v>0.27430555555555547</v>
      </c>
      <c r="O25" s="248" t="s">
        <v>16</v>
      </c>
      <c r="P25" s="249">
        <v>0.31249999999999994</v>
      </c>
      <c r="Q25" s="250" t="s">
        <v>79</v>
      </c>
      <c r="R25" s="249">
        <v>0.33333333333333326</v>
      </c>
      <c r="S25" s="248" t="s">
        <v>54</v>
      </c>
      <c r="T25" s="249">
        <v>0.3541666666666666</v>
      </c>
      <c r="U25" s="250" t="s">
        <v>79</v>
      </c>
      <c r="V25" s="249">
        <v>0.39583333333333326</v>
      </c>
      <c r="W25" s="248" t="s">
        <v>79</v>
      </c>
      <c r="X25" s="249">
        <v>0.42708333333333326</v>
      </c>
      <c r="Y25" s="248" t="s">
        <v>16</v>
      </c>
      <c r="Z25" s="251">
        <v>0.44097222222222215</v>
      </c>
      <c r="AA25" s="251">
        <v>0.48263888888888884</v>
      </c>
      <c r="AB25" s="251">
        <v>0.5243055555555555</v>
      </c>
      <c r="AC25" s="251">
        <v>0.5659722222222222</v>
      </c>
      <c r="AD25" s="251">
        <v>0.6076388888888888</v>
      </c>
      <c r="AE25" s="249">
        <v>0.6284722222222222</v>
      </c>
      <c r="AF25" s="248" t="s">
        <v>54</v>
      </c>
      <c r="AG25" s="251">
        <v>0.6493055555555555</v>
      </c>
      <c r="AH25" s="251">
        <v>0.7013888888888887</v>
      </c>
      <c r="AI25" s="251">
        <v>0.7555555555555555</v>
      </c>
      <c r="AJ25" s="249">
        <v>0.7972222222222222</v>
      </c>
      <c r="AK25" s="252" t="s">
        <v>119</v>
      </c>
      <c r="AL25" s="253">
        <v>0.8527777777777777</v>
      </c>
      <c r="AM25" s="254" t="s">
        <v>76</v>
      </c>
      <c r="AN25" s="247">
        <v>0.8958333333333333</v>
      </c>
      <c r="AO25" s="255" t="s">
        <v>19</v>
      </c>
    </row>
    <row r="26" spans="1:41" s="106" customFormat="1" ht="13.5">
      <c r="A26" s="104">
        <v>0.5</v>
      </c>
      <c r="B26" s="105">
        <v>9.3</v>
      </c>
      <c r="C26" s="106">
        <v>500</v>
      </c>
      <c r="D26" s="106">
        <v>9300</v>
      </c>
      <c r="E26" s="206" t="s">
        <v>55</v>
      </c>
      <c r="F26" s="256" t="s">
        <v>56</v>
      </c>
      <c r="G26" s="257">
        <v>2</v>
      </c>
      <c r="H26" s="258">
        <v>0.002083333333333326</v>
      </c>
      <c r="I26" s="258">
        <v>0.002083333333333326</v>
      </c>
      <c r="J26" s="258">
        <v>0.002083333333333326</v>
      </c>
      <c r="K26" s="258">
        <v>0.002083333333333326</v>
      </c>
      <c r="L26" s="210">
        <v>0.23472222222222214</v>
      </c>
      <c r="M26" s="209" t="s">
        <v>16</v>
      </c>
      <c r="N26" s="214">
        <v>0.2763888888888888</v>
      </c>
      <c r="O26" s="209" t="s">
        <v>16</v>
      </c>
      <c r="P26" s="214">
        <v>0.31458333333333327</v>
      </c>
      <c r="Q26" s="259" t="s">
        <v>79</v>
      </c>
      <c r="R26" s="214">
        <v>0.3354166666666666</v>
      </c>
      <c r="S26" s="209" t="s">
        <v>54</v>
      </c>
      <c r="T26" s="214">
        <v>0.3562499999999999</v>
      </c>
      <c r="U26" s="259" t="s">
        <v>79</v>
      </c>
      <c r="V26" s="214">
        <v>0.3979166666666666</v>
      </c>
      <c r="W26" s="209" t="s">
        <v>79</v>
      </c>
      <c r="X26" s="214">
        <v>0.4291666666666666</v>
      </c>
      <c r="Y26" s="209" t="s">
        <v>16</v>
      </c>
      <c r="Z26" s="260">
        <v>0.4430555555555555</v>
      </c>
      <c r="AA26" s="260">
        <v>0.48472222222222217</v>
      </c>
      <c r="AB26" s="260">
        <v>0.5263888888888888</v>
      </c>
      <c r="AC26" s="260">
        <v>0.5680555555555555</v>
      </c>
      <c r="AD26" s="260">
        <v>0.6097222222222222</v>
      </c>
      <c r="AE26" s="214">
        <v>0.6305555555555555</v>
      </c>
      <c r="AF26" s="209" t="s">
        <v>54</v>
      </c>
      <c r="AG26" s="260">
        <v>0.6513888888888888</v>
      </c>
      <c r="AH26" s="260">
        <v>0.703472222222222</v>
      </c>
      <c r="AI26" s="260">
        <v>0.7576388888888889</v>
      </c>
      <c r="AJ26" s="214">
        <v>0.7993055555555555</v>
      </c>
      <c r="AK26" s="215" t="s">
        <v>119</v>
      </c>
      <c r="AL26" s="216">
        <v>0.8548611111111111</v>
      </c>
      <c r="AM26" s="217" t="s">
        <v>76</v>
      </c>
      <c r="AN26" s="210">
        <v>0.8979166666666666</v>
      </c>
      <c r="AO26" s="218" t="s">
        <v>19</v>
      </c>
    </row>
    <row r="27" spans="1:41" ht="12.75">
      <c r="A27" s="126">
        <v>0.3</v>
      </c>
      <c r="B27" s="234">
        <v>9.600000000000001</v>
      </c>
      <c r="C27" s="89">
        <v>300</v>
      </c>
      <c r="D27" s="89">
        <v>9600</v>
      </c>
      <c r="E27" s="261" t="s">
        <v>32</v>
      </c>
      <c r="F27" s="243" t="s">
        <v>33</v>
      </c>
      <c r="G27" s="244">
        <v>6</v>
      </c>
      <c r="H27" s="262">
        <v>0.001388888888888884</v>
      </c>
      <c r="I27" s="262">
        <v>0.001388888888888884</v>
      </c>
      <c r="J27" s="262">
        <v>0.001388888888888884</v>
      </c>
      <c r="K27" s="262">
        <v>0.001388888888888884</v>
      </c>
      <c r="L27" s="225">
        <v>0.23611111111111102</v>
      </c>
      <c r="M27" s="226" t="s">
        <v>16</v>
      </c>
      <c r="N27" s="227">
        <v>0.2777777777777777</v>
      </c>
      <c r="O27" s="226" t="s">
        <v>16</v>
      </c>
      <c r="P27" s="227">
        <v>0.31597222222222215</v>
      </c>
      <c r="Q27" s="228" t="s">
        <v>79</v>
      </c>
      <c r="R27" s="227">
        <v>0.33680555555555547</v>
      </c>
      <c r="S27" s="226" t="s">
        <v>54</v>
      </c>
      <c r="T27" s="227">
        <v>0.3576388888888888</v>
      </c>
      <c r="U27" s="228" t="s">
        <v>79</v>
      </c>
      <c r="V27" s="227">
        <v>0.39930555555555547</v>
      </c>
      <c r="W27" s="226" t="s">
        <v>79</v>
      </c>
      <c r="X27" s="227">
        <v>0.43055555555555547</v>
      </c>
      <c r="Y27" s="226" t="s">
        <v>16</v>
      </c>
      <c r="Z27" s="229">
        <v>0.44444444444444436</v>
      </c>
      <c r="AA27" s="229">
        <v>0.48611111111111105</v>
      </c>
      <c r="AB27" s="229">
        <v>0.5277777777777777</v>
      </c>
      <c r="AC27" s="229">
        <v>0.5694444444444444</v>
      </c>
      <c r="AD27" s="229">
        <v>0.611111111111111</v>
      </c>
      <c r="AE27" s="227">
        <v>0.6319444444444444</v>
      </c>
      <c r="AF27" s="226" t="s">
        <v>54</v>
      </c>
      <c r="AG27" s="229">
        <v>0.6527777777777777</v>
      </c>
      <c r="AH27" s="229">
        <v>0.7048611111111109</v>
      </c>
      <c r="AI27" s="229">
        <v>0.7590277777777777</v>
      </c>
      <c r="AJ27" s="227">
        <v>0.8006944444444444</v>
      </c>
      <c r="AK27" s="230" t="s">
        <v>119</v>
      </c>
      <c r="AL27" s="231">
        <v>0.85625</v>
      </c>
      <c r="AM27" s="232" t="s">
        <v>76</v>
      </c>
      <c r="AN27" s="225">
        <v>0.8993055555555555</v>
      </c>
      <c r="AO27" s="233" t="s">
        <v>19</v>
      </c>
    </row>
    <row r="28" spans="1:41" ht="12.75">
      <c r="A28" s="126">
        <v>0.4</v>
      </c>
      <c r="B28" s="234">
        <v>10.000000000000002</v>
      </c>
      <c r="E28" s="261"/>
      <c r="F28" s="243" t="s">
        <v>135</v>
      </c>
      <c r="G28" s="244"/>
      <c r="H28" s="238">
        <v>0.000694444444444442</v>
      </c>
      <c r="I28" s="238">
        <v>0.000694444444444442</v>
      </c>
      <c r="J28" s="238">
        <v>0.000694444444444442</v>
      </c>
      <c r="K28" s="238">
        <v>0.000694444444444442</v>
      </c>
      <c r="L28" s="225">
        <v>0.23680555555555546</v>
      </c>
      <c r="M28" s="226" t="s">
        <v>16</v>
      </c>
      <c r="N28" s="227">
        <v>0.2784722222222221</v>
      </c>
      <c r="O28" s="226" t="s">
        <v>16</v>
      </c>
      <c r="P28" s="227">
        <v>0.3166666666666666</v>
      </c>
      <c r="Q28" s="228" t="s">
        <v>79</v>
      </c>
      <c r="R28" s="227">
        <v>0.3374999999999999</v>
      </c>
      <c r="S28" s="226" t="s">
        <v>54</v>
      </c>
      <c r="T28" s="227">
        <v>0.3583333333333332</v>
      </c>
      <c r="U28" s="228" t="s">
        <v>79</v>
      </c>
      <c r="V28" s="227">
        <v>0.3999999999999999</v>
      </c>
      <c r="W28" s="226" t="s">
        <v>79</v>
      </c>
      <c r="X28" s="227">
        <v>0.4312499999999999</v>
      </c>
      <c r="Y28" s="226" t="s">
        <v>16</v>
      </c>
      <c r="Z28" s="229">
        <v>0.4451388888888888</v>
      </c>
      <c r="AA28" s="229">
        <v>0.4868055555555555</v>
      </c>
      <c r="AB28" s="229">
        <v>0.5284722222222221</v>
      </c>
      <c r="AC28" s="229">
        <v>0.5701388888888889</v>
      </c>
      <c r="AD28" s="229">
        <v>0.6118055555555555</v>
      </c>
      <c r="AE28" s="227">
        <v>0.6326388888888889</v>
      </c>
      <c r="AF28" s="226" t="s">
        <v>54</v>
      </c>
      <c r="AG28" s="229">
        <v>0.6534722222222221</v>
      </c>
      <c r="AH28" s="229">
        <v>0.7055555555555554</v>
      </c>
      <c r="AI28" s="229">
        <v>0.7597222222222222</v>
      </c>
      <c r="AJ28" s="227">
        <v>0.8013888888888888</v>
      </c>
      <c r="AK28" s="230" t="s">
        <v>119</v>
      </c>
      <c r="AL28" s="239">
        <v>0.8569444444444444</v>
      </c>
      <c r="AM28" s="240" t="s">
        <v>76</v>
      </c>
      <c r="AN28" s="225">
        <v>0.8999999999999999</v>
      </c>
      <c r="AO28" s="233" t="s">
        <v>19</v>
      </c>
    </row>
    <row r="29" spans="1:41" ht="12.75">
      <c r="A29" s="141">
        <v>0.4</v>
      </c>
      <c r="B29" s="234">
        <v>10.400000000000002</v>
      </c>
      <c r="C29" s="89">
        <v>800</v>
      </c>
      <c r="D29" s="89">
        <v>10400</v>
      </c>
      <c r="E29" s="242" t="s">
        <v>30</v>
      </c>
      <c r="F29" s="243" t="s">
        <v>31</v>
      </c>
      <c r="G29" s="244">
        <v>2</v>
      </c>
      <c r="H29" s="238">
        <v>0.000694444444444442</v>
      </c>
      <c r="I29" s="238">
        <v>0.000694444444444442</v>
      </c>
      <c r="J29" s="238">
        <v>0.000694444444444442</v>
      </c>
      <c r="K29" s="238">
        <v>0.000694444444444442</v>
      </c>
      <c r="L29" s="225">
        <v>0.2374999999999999</v>
      </c>
      <c r="M29" s="226" t="s">
        <v>16</v>
      </c>
      <c r="N29" s="227">
        <v>0.27916666666666656</v>
      </c>
      <c r="O29" s="226" t="s">
        <v>16</v>
      </c>
      <c r="P29" s="227">
        <v>0.31736111111111104</v>
      </c>
      <c r="Q29" s="228" t="s">
        <v>79</v>
      </c>
      <c r="R29" s="227">
        <v>0.33819444444444435</v>
      </c>
      <c r="S29" s="226" t="s">
        <v>54</v>
      </c>
      <c r="T29" s="227">
        <v>0.35902777777777767</v>
      </c>
      <c r="U29" s="228" t="s">
        <v>79</v>
      </c>
      <c r="V29" s="227">
        <v>0.40069444444444435</v>
      </c>
      <c r="W29" s="226" t="s">
        <v>79</v>
      </c>
      <c r="X29" s="227">
        <v>0.43194444444444435</v>
      </c>
      <c r="Y29" s="226" t="s">
        <v>16</v>
      </c>
      <c r="Z29" s="229">
        <v>0.44583333333333325</v>
      </c>
      <c r="AA29" s="229">
        <v>0.48749999999999993</v>
      </c>
      <c r="AB29" s="229">
        <v>0.5291666666666666</v>
      </c>
      <c r="AC29" s="229">
        <v>0.5708333333333333</v>
      </c>
      <c r="AD29" s="229">
        <v>0.6124999999999999</v>
      </c>
      <c r="AE29" s="227">
        <v>0.6333333333333333</v>
      </c>
      <c r="AF29" s="226" t="s">
        <v>54</v>
      </c>
      <c r="AG29" s="229">
        <v>0.6541666666666666</v>
      </c>
      <c r="AH29" s="229">
        <v>0.7062499999999998</v>
      </c>
      <c r="AI29" s="229">
        <v>0.7604166666666666</v>
      </c>
      <c r="AJ29" s="227">
        <v>0.8020833333333333</v>
      </c>
      <c r="AK29" s="230" t="s">
        <v>119</v>
      </c>
      <c r="AL29" s="239">
        <v>0.8576388888888888</v>
      </c>
      <c r="AM29" s="240" t="s">
        <v>76</v>
      </c>
      <c r="AN29" s="225">
        <v>0.9006944444444444</v>
      </c>
      <c r="AO29" s="233" t="s">
        <v>19</v>
      </c>
    </row>
    <row r="30" spans="1:41" ht="12.75">
      <c r="A30" s="141">
        <v>0.3</v>
      </c>
      <c r="B30" s="234">
        <v>10.700000000000003</v>
      </c>
      <c r="C30" s="89">
        <v>300</v>
      </c>
      <c r="D30" s="89">
        <v>10700</v>
      </c>
      <c r="E30" s="242" t="s">
        <v>24</v>
      </c>
      <c r="F30" s="243" t="s">
        <v>25</v>
      </c>
      <c r="G30" s="244">
        <v>2</v>
      </c>
      <c r="H30" s="238">
        <v>0.000694444444444442</v>
      </c>
      <c r="I30" s="238">
        <v>0.000694444444444442</v>
      </c>
      <c r="J30" s="238">
        <v>0.000694444444444442</v>
      </c>
      <c r="K30" s="238">
        <v>0.000694444444444442</v>
      </c>
      <c r="L30" s="225">
        <v>0.23819444444444435</v>
      </c>
      <c r="M30" s="226" t="s">
        <v>16</v>
      </c>
      <c r="N30" s="227">
        <v>0.279861111111111</v>
      </c>
      <c r="O30" s="226" t="s">
        <v>16</v>
      </c>
      <c r="P30" s="227">
        <v>0.3180555555555555</v>
      </c>
      <c r="Q30" s="228" t="s">
        <v>79</v>
      </c>
      <c r="R30" s="227">
        <v>0.3388888888888888</v>
      </c>
      <c r="S30" s="226" t="s">
        <v>54</v>
      </c>
      <c r="T30" s="227">
        <v>0.3597222222222221</v>
      </c>
      <c r="U30" s="228" t="s">
        <v>79</v>
      </c>
      <c r="V30" s="227">
        <v>0.4013888888888888</v>
      </c>
      <c r="W30" s="226" t="s">
        <v>79</v>
      </c>
      <c r="X30" s="227">
        <v>0.4326388888888888</v>
      </c>
      <c r="Y30" s="226" t="s">
        <v>16</v>
      </c>
      <c r="Z30" s="229">
        <v>0.4465277777777777</v>
      </c>
      <c r="AA30" s="229">
        <v>0.4881944444444444</v>
      </c>
      <c r="AB30" s="229">
        <v>0.529861111111111</v>
      </c>
      <c r="AC30" s="229">
        <v>0.5715277777777777</v>
      </c>
      <c r="AD30" s="229">
        <v>0.6131944444444444</v>
      </c>
      <c r="AE30" s="227">
        <v>0.6340277777777777</v>
      </c>
      <c r="AF30" s="226" t="s">
        <v>54</v>
      </c>
      <c r="AG30" s="229">
        <v>0.654861111111111</v>
      </c>
      <c r="AH30" s="229">
        <v>0.7069444444444443</v>
      </c>
      <c r="AI30" s="229">
        <v>0.7611111111111111</v>
      </c>
      <c r="AJ30" s="227">
        <v>0.8027777777777777</v>
      </c>
      <c r="AK30" s="230" t="s">
        <v>119</v>
      </c>
      <c r="AL30" s="239">
        <v>0.8583333333333333</v>
      </c>
      <c r="AM30" s="240" t="s">
        <v>76</v>
      </c>
      <c r="AN30" s="225">
        <v>0.9013888888888888</v>
      </c>
      <c r="AO30" s="233" t="s">
        <v>19</v>
      </c>
    </row>
    <row r="31" spans="1:41" ht="12.75">
      <c r="A31" s="141">
        <v>0.5</v>
      </c>
      <c r="B31" s="234">
        <v>11.200000000000003</v>
      </c>
      <c r="C31" s="89">
        <v>500</v>
      </c>
      <c r="D31" s="89">
        <v>11200</v>
      </c>
      <c r="E31" s="242" t="s">
        <v>131</v>
      </c>
      <c r="F31" s="243" t="s">
        <v>132</v>
      </c>
      <c r="G31" s="244">
        <v>4</v>
      </c>
      <c r="H31" s="238">
        <v>0.000694444444444442</v>
      </c>
      <c r="I31" s="238">
        <v>0.001388888888888884</v>
      </c>
      <c r="J31" s="238">
        <v>0.0006944444444444445</v>
      </c>
      <c r="K31" s="238">
        <v>0.000694444444444442</v>
      </c>
      <c r="L31" s="225">
        <v>0.2388888888888888</v>
      </c>
      <c r="M31" s="226" t="s">
        <v>16</v>
      </c>
      <c r="N31" s="227">
        <v>0.28055555555555545</v>
      </c>
      <c r="O31" s="226" t="s">
        <v>16</v>
      </c>
      <c r="P31" s="227">
        <v>0.31944444444444436</v>
      </c>
      <c r="Q31" s="228" t="s">
        <v>79</v>
      </c>
      <c r="R31" s="227">
        <v>0.3402777777777777</v>
      </c>
      <c r="S31" s="226" t="s">
        <v>54</v>
      </c>
      <c r="T31" s="227">
        <v>0.361111111111111</v>
      </c>
      <c r="U31" s="228" t="s">
        <v>79</v>
      </c>
      <c r="V31" s="227">
        <v>0.4027777777777777</v>
      </c>
      <c r="W31" s="226" t="s">
        <v>79</v>
      </c>
      <c r="X31" s="227">
        <v>0.4340277777777777</v>
      </c>
      <c r="Y31" s="226" t="s">
        <v>16</v>
      </c>
      <c r="Z31" s="229">
        <v>0.4479166666666666</v>
      </c>
      <c r="AA31" s="229">
        <v>0.48958333333333326</v>
      </c>
      <c r="AB31" s="229">
        <v>0.5312499999999999</v>
      </c>
      <c r="AC31" s="229">
        <v>0.5729166666666666</v>
      </c>
      <c r="AD31" s="229">
        <v>0.6145833333333333</v>
      </c>
      <c r="AE31" s="227">
        <v>0.6354166666666666</v>
      </c>
      <c r="AF31" s="226" t="s">
        <v>54</v>
      </c>
      <c r="AG31" s="229">
        <v>0.6562499999999999</v>
      </c>
      <c r="AH31" s="229">
        <v>0.7083333333333331</v>
      </c>
      <c r="AI31" s="229">
        <v>0.7625</v>
      </c>
      <c r="AJ31" s="227">
        <v>0.8034722222222221</v>
      </c>
      <c r="AK31" s="230" t="s">
        <v>119</v>
      </c>
      <c r="AL31" s="239">
        <v>0.8590277777777777</v>
      </c>
      <c r="AM31" s="240" t="s">
        <v>76</v>
      </c>
      <c r="AN31" s="225">
        <v>0.9020833333333332</v>
      </c>
      <c r="AO31" s="233" t="s">
        <v>19</v>
      </c>
    </row>
    <row r="32" spans="1:41" ht="12.75">
      <c r="A32" s="141">
        <v>0.3</v>
      </c>
      <c r="B32" s="234">
        <v>11.500000000000004</v>
      </c>
      <c r="C32" s="89">
        <v>300</v>
      </c>
      <c r="D32" s="89">
        <v>11500</v>
      </c>
      <c r="E32" s="242" t="s">
        <v>129</v>
      </c>
      <c r="F32" s="243" t="s">
        <v>130</v>
      </c>
      <c r="G32" s="244">
        <v>1</v>
      </c>
      <c r="H32" s="238">
        <v>0.000694444444444442</v>
      </c>
      <c r="I32" s="238">
        <v>0.000694444444444442</v>
      </c>
      <c r="J32" s="238">
        <v>0.000694444444444442</v>
      </c>
      <c r="K32" s="238">
        <v>0.000694444444444442</v>
      </c>
      <c r="L32" s="225">
        <v>0.23958333333333323</v>
      </c>
      <c r="M32" s="226" t="s">
        <v>16</v>
      </c>
      <c r="N32" s="227">
        <v>0.2812499999999999</v>
      </c>
      <c r="O32" s="226" t="s">
        <v>16</v>
      </c>
      <c r="P32" s="227">
        <v>0.3201388888888888</v>
      </c>
      <c r="Q32" s="228" t="s">
        <v>79</v>
      </c>
      <c r="R32" s="227">
        <v>0.3409722222222221</v>
      </c>
      <c r="S32" s="226" t="s">
        <v>54</v>
      </c>
      <c r="T32" s="227">
        <v>0.36180555555555544</v>
      </c>
      <c r="U32" s="228" t="s">
        <v>79</v>
      </c>
      <c r="V32" s="227">
        <v>0.4034722222222221</v>
      </c>
      <c r="W32" s="226" t="s">
        <v>79</v>
      </c>
      <c r="X32" s="227">
        <v>0.4347222222222221</v>
      </c>
      <c r="Y32" s="226" t="s">
        <v>16</v>
      </c>
      <c r="Z32" s="229">
        <v>0.448611111111111</v>
      </c>
      <c r="AA32" s="229">
        <v>0.4902777777777777</v>
      </c>
      <c r="AB32" s="229">
        <v>0.5319444444444443</v>
      </c>
      <c r="AC32" s="229">
        <v>0.5736111111111111</v>
      </c>
      <c r="AD32" s="229">
        <v>0.6152777777777777</v>
      </c>
      <c r="AE32" s="227">
        <v>0.6361111111111111</v>
      </c>
      <c r="AF32" s="226" t="s">
        <v>54</v>
      </c>
      <c r="AG32" s="229">
        <v>0.6569444444444443</v>
      </c>
      <c r="AH32" s="229">
        <v>0.7090277777777776</v>
      </c>
      <c r="AI32" s="229">
        <v>0.7631944444444444</v>
      </c>
      <c r="AJ32" s="227">
        <v>0.8041666666666666</v>
      </c>
      <c r="AK32" s="230" t="s">
        <v>119</v>
      </c>
      <c r="AL32" s="239">
        <v>0.8597222222222222</v>
      </c>
      <c r="AM32" s="240" t="s">
        <v>76</v>
      </c>
      <c r="AN32" s="225">
        <v>0.9027777777777777</v>
      </c>
      <c r="AO32" s="233" t="s">
        <v>19</v>
      </c>
    </row>
    <row r="33" spans="1:41" ht="12.75">
      <c r="A33" s="141">
        <v>0.7</v>
      </c>
      <c r="B33" s="234">
        <v>12.200000000000003</v>
      </c>
      <c r="C33" s="89">
        <v>700</v>
      </c>
      <c r="D33" s="89">
        <v>12200</v>
      </c>
      <c r="E33" s="242" t="s">
        <v>127</v>
      </c>
      <c r="F33" s="243" t="s">
        <v>128</v>
      </c>
      <c r="G33" s="244">
        <v>3</v>
      </c>
      <c r="H33" s="238">
        <v>0.001388888888888884</v>
      </c>
      <c r="I33" s="238">
        <v>0.001388888888888884</v>
      </c>
      <c r="J33" s="238">
        <v>0.001388888888888884</v>
      </c>
      <c r="K33" s="238">
        <v>0.001388888888888884</v>
      </c>
      <c r="L33" s="225">
        <v>0.24097222222222212</v>
      </c>
      <c r="M33" s="226" t="s">
        <v>16</v>
      </c>
      <c r="N33" s="227">
        <v>0.2826388888888888</v>
      </c>
      <c r="O33" s="226" t="s">
        <v>16</v>
      </c>
      <c r="P33" s="227">
        <v>0.3215277777777777</v>
      </c>
      <c r="Q33" s="228" t="s">
        <v>79</v>
      </c>
      <c r="R33" s="227">
        <v>0.342361111111111</v>
      </c>
      <c r="S33" s="226" t="s">
        <v>54</v>
      </c>
      <c r="T33" s="227">
        <v>0.3631944444444443</v>
      </c>
      <c r="U33" s="228" t="s">
        <v>79</v>
      </c>
      <c r="V33" s="227">
        <v>0.404861111111111</v>
      </c>
      <c r="W33" s="226" t="s">
        <v>79</v>
      </c>
      <c r="X33" s="227">
        <v>0.436111111111111</v>
      </c>
      <c r="Y33" s="226" t="s">
        <v>16</v>
      </c>
      <c r="Z33" s="229">
        <v>0.4499999999999999</v>
      </c>
      <c r="AA33" s="229">
        <v>0.4916666666666666</v>
      </c>
      <c r="AB33" s="229">
        <v>0.5333333333333332</v>
      </c>
      <c r="AC33" s="229">
        <v>0.575</v>
      </c>
      <c r="AD33" s="229">
        <v>0.6166666666666666</v>
      </c>
      <c r="AE33" s="227">
        <v>0.6375</v>
      </c>
      <c r="AF33" s="226" t="s">
        <v>54</v>
      </c>
      <c r="AG33" s="229">
        <v>0.6583333333333332</v>
      </c>
      <c r="AH33" s="229">
        <v>0.7104166666666665</v>
      </c>
      <c r="AI33" s="229">
        <v>0.7645833333333333</v>
      </c>
      <c r="AJ33" s="227">
        <v>0.8055555555555555</v>
      </c>
      <c r="AK33" s="230" t="s">
        <v>119</v>
      </c>
      <c r="AL33" s="239">
        <v>0.861111111111111</v>
      </c>
      <c r="AM33" s="240" t="s">
        <v>76</v>
      </c>
      <c r="AN33" s="225">
        <v>0.9041666666666666</v>
      </c>
      <c r="AO33" s="233" t="s">
        <v>19</v>
      </c>
    </row>
    <row r="34" spans="1:41" ht="12.75">
      <c r="A34" s="141">
        <v>0.4</v>
      </c>
      <c r="B34" s="234">
        <v>12.600000000000003</v>
      </c>
      <c r="C34" s="89">
        <v>400</v>
      </c>
      <c r="D34" s="89">
        <v>12600</v>
      </c>
      <c r="E34" s="242" t="s">
        <v>125</v>
      </c>
      <c r="F34" s="243" t="s">
        <v>126</v>
      </c>
      <c r="G34" s="244">
        <v>1</v>
      </c>
      <c r="H34" s="238">
        <v>0.000694444444444442</v>
      </c>
      <c r="I34" s="238">
        <v>0.000694444444444442</v>
      </c>
      <c r="J34" s="238">
        <v>0.000694444444444442</v>
      </c>
      <c r="K34" s="238">
        <v>0.000694444444444442</v>
      </c>
      <c r="L34" s="225">
        <v>0.24166666666666656</v>
      </c>
      <c r="M34" s="226" t="s">
        <v>16</v>
      </c>
      <c r="N34" s="227">
        <v>0.2833333333333332</v>
      </c>
      <c r="O34" s="226" t="s">
        <v>16</v>
      </c>
      <c r="P34" s="227">
        <v>0.32222222222222213</v>
      </c>
      <c r="Q34" s="228" t="s">
        <v>79</v>
      </c>
      <c r="R34" s="227">
        <v>0.34305555555555545</v>
      </c>
      <c r="S34" s="226" t="s">
        <v>54</v>
      </c>
      <c r="T34" s="227">
        <v>0.36388888888888876</v>
      </c>
      <c r="U34" s="228" t="s">
        <v>79</v>
      </c>
      <c r="V34" s="227">
        <v>0.40555555555555545</v>
      </c>
      <c r="W34" s="226" t="s">
        <v>79</v>
      </c>
      <c r="X34" s="227">
        <v>0.43680555555555545</v>
      </c>
      <c r="Y34" s="226" t="s">
        <v>16</v>
      </c>
      <c r="Z34" s="229">
        <v>0.45069444444444434</v>
      </c>
      <c r="AA34" s="229">
        <v>0.492361111111111</v>
      </c>
      <c r="AB34" s="229">
        <v>0.5340277777777777</v>
      </c>
      <c r="AC34" s="229">
        <v>0.5756944444444444</v>
      </c>
      <c r="AD34" s="229">
        <v>0.617361111111111</v>
      </c>
      <c r="AE34" s="227">
        <v>0.6381944444444444</v>
      </c>
      <c r="AF34" s="226" t="s">
        <v>54</v>
      </c>
      <c r="AG34" s="229">
        <v>0.6590277777777777</v>
      </c>
      <c r="AH34" s="229">
        <v>0.7111111111111109</v>
      </c>
      <c r="AI34" s="229">
        <v>0.7652777777777777</v>
      </c>
      <c r="AJ34" s="227">
        <v>0.8062499999999999</v>
      </c>
      <c r="AK34" s="230" t="s">
        <v>119</v>
      </c>
      <c r="AL34" s="239">
        <v>0.8618055555555555</v>
      </c>
      <c r="AM34" s="240" t="s">
        <v>76</v>
      </c>
      <c r="AN34" s="225">
        <v>0.904861111111111</v>
      </c>
      <c r="AO34" s="233" t="s">
        <v>19</v>
      </c>
    </row>
    <row r="35" spans="1:41" ht="12.75">
      <c r="A35" s="141">
        <v>0.3</v>
      </c>
      <c r="B35" s="234">
        <v>12.900000000000004</v>
      </c>
      <c r="C35" s="89">
        <v>300</v>
      </c>
      <c r="D35" s="89">
        <v>12900</v>
      </c>
      <c r="E35" s="242" t="s">
        <v>123</v>
      </c>
      <c r="F35" s="243" t="s">
        <v>124</v>
      </c>
      <c r="G35" s="244">
        <v>6</v>
      </c>
      <c r="H35" s="238">
        <v>0.000694444444444442</v>
      </c>
      <c r="I35" s="238">
        <v>0.000694444444444442</v>
      </c>
      <c r="J35" s="238">
        <v>0.000694444444444442</v>
      </c>
      <c r="K35" s="238">
        <v>0.000694444444444442</v>
      </c>
      <c r="L35" s="225">
        <v>0.242361111111111</v>
      </c>
      <c r="M35" s="226" t="s">
        <v>16</v>
      </c>
      <c r="N35" s="227">
        <v>0.28402777777777766</v>
      </c>
      <c r="O35" s="226" t="s">
        <v>16</v>
      </c>
      <c r="P35" s="227">
        <v>0.3229166666666666</v>
      </c>
      <c r="Q35" s="228" t="s">
        <v>79</v>
      </c>
      <c r="R35" s="227">
        <v>0.3437499999999999</v>
      </c>
      <c r="S35" s="226" t="s">
        <v>54</v>
      </c>
      <c r="T35" s="227">
        <v>0.3645833333333332</v>
      </c>
      <c r="U35" s="228" t="s">
        <v>79</v>
      </c>
      <c r="V35" s="227">
        <v>0.4062499999999999</v>
      </c>
      <c r="W35" s="226" t="s">
        <v>79</v>
      </c>
      <c r="X35" s="227">
        <v>0.4374999999999999</v>
      </c>
      <c r="Y35" s="226" t="s">
        <v>16</v>
      </c>
      <c r="Z35" s="229">
        <v>0.4513888888888888</v>
      </c>
      <c r="AA35" s="229">
        <v>0.49305555555555547</v>
      </c>
      <c r="AB35" s="229">
        <v>0.5347222222222221</v>
      </c>
      <c r="AC35" s="229">
        <v>0.5763888888888888</v>
      </c>
      <c r="AD35" s="229">
        <v>0.6180555555555555</v>
      </c>
      <c r="AE35" s="227">
        <v>0.6388888888888888</v>
      </c>
      <c r="AF35" s="226" t="s">
        <v>54</v>
      </c>
      <c r="AG35" s="229">
        <v>0.6597222222222221</v>
      </c>
      <c r="AH35" s="229">
        <v>0.7118055555555554</v>
      </c>
      <c r="AI35" s="229">
        <v>0.7659722222222222</v>
      </c>
      <c r="AJ35" s="227">
        <v>0.8069444444444444</v>
      </c>
      <c r="AK35" s="230" t="s">
        <v>119</v>
      </c>
      <c r="AL35" s="239">
        <v>0.8624999999999999</v>
      </c>
      <c r="AM35" s="240" t="s">
        <v>76</v>
      </c>
      <c r="AN35" s="225">
        <v>0.9055555555555554</v>
      </c>
      <c r="AO35" s="233" t="s">
        <v>19</v>
      </c>
    </row>
    <row r="36" spans="1:41" ht="12.75">
      <c r="A36" s="141">
        <v>0.6</v>
      </c>
      <c r="B36" s="234">
        <v>13.500000000000004</v>
      </c>
      <c r="C36" s="89">
        <v>600</v>
      </c>
      <c r="D36" s="89">
        <v>13500</v>
      </c>
      <c r="E36" s="242" t="s">
        <v>121</v>
      </c>
      <c r="F36" s="236" t="s">
        <v>122</v>
      </c>
      <c r="G36" s="237">
        <v>8</v>
      </c>
      <c r="H36" s="238">
        <v>0.000694444444444442</v>
      </c>
      <c r="I36" s="238">
        <v>0.000694444444444442</v>
      </c>
      <c r="J36" s="238">
        <v>0.000694444444444442</v>
      </c>
      <c r="K36" s="238">
        <v>0.000694444444444442</v>
      </c>
      <c r="L36" s="225">
        <v>0.24305555555555544</v>
      </c>
      <c r="M36" s="265" t="s">
        <v>16</v>
      </c>
      <c r="N36" s="263">
        <v>0.2847222222222221</v>
      </c>
      <c r="O36" s="265" t="s">
        <v>16</v>
      </c>
      <c r="P36" s="227">
        <v>0.323611111111111</v>
      </c>
      <c r="Q36" s="266" t="s">
        <v>79</v>
      </c>
      <c r="R36" s="263">
        <v>0.34444444444444433</v>
      </c>
      <c r="S36" s="265" t="s">
        <v>54</v>
      </c>
      <c r="T36" s="263">
        <v>0.36527777777777765</v>
      </c>
      <c r="U36" s="266" t="s">
        <v>79</v>
      </c>
      <c r="V36" s="263">
        <v>0.40694444444444433</v>
      </c>
      <c r="W36" s="265" t="s">
        <v>79</v>
      </c>
      <c r="X36" s="263">
        <v>0.43819444444444433</v>
      </c>
      <c r="Y36" s="265" t="s">
        <v>16</v>
      </c>
      <c r="Z36" s="267">
        <v>0.4520833333333332</v>
      </c>
      <c r="AA36" s="267">
        <v>0.4937499999999999</v>
      </c>
      <c r="AB36" s="267">
        <v>0.5354166666666665</v>
      </c>
      <c r="AC36" s="267">
        <v>0.5770833333333333</v>
      </c>
      <c r="AD36" s="267">
        <v>0.6187499999999999</v>
      </c>
      <c r="AE36" s="263">
        <v>0.6395833333333333</v>
      </c>
      <c r="AF36" s="265" t="s">
        <v>54</v>
      </c>
      <c r="AG36" s="267">
        <v>0.6604166666666665</v>
      </c>
      <c r="AH36" s="267">
        <v>0.7124999999999998</v>
      </c>
      <c r="AI36" s="229">
        <v>0.7666666666666666</v>
      </c>
      <c r="AJ36" s="263">
        <v>0.8076388888888888</v>
      </c>
      <c r="AK36" s="268" t="s">
        <v>119</v>
      </c>
      <c r="AL36" s="239">
        <v>0.8631944444444444</v>
      </c>
      <c r="AM36" s="240" t="s">
        <v>76</v>
      </c>
      <c r="AN36" s="225">
        <v>0.9062499999999999</v>
      </c>
      <c r="AO36" s="233" t="s">
        <v>19</v>
      </c>
    </row>
    <row r="37" spans="1:41" ht="13.5">
      <c r="A37" s="159">
        <v>0.4</v>
      </c>
      <c r="B37" s="264">
        <v>13.900000000000004</v>
      </c>
      <c r="C37" s="89">
        <v>400</v>
      </c>
      <c r="D37" s="89">
        <v>13900</v>
      </c>
      <c r="E37" s="221" t="s">
        <v>120</v>
      </c>
      <c r="F37" s="222" t="s">
        <v>118</v>
      </c>
      <c r="G37" s="223">
        <v>10</v>
      </c>
      <c r="H37" s="246">
        <v>0.000694444444444442</v>
      </c>
      <c r="I37" s="246">
        <v>0.000694444444444442</v>
      </c>
      <c r="J37" s="246">
        <v>0.000694444444444442</v>
      </c>
      <c r="K37" s="246">
        <v>0.000694444444444442</v>
      </c>
      <c r="L37" s="247">
        <v>0.24374999999999988</v>
      </c>
      <c r="M37" s="248" t="s">
        <v>16</v>
      </c>
      <c r="N37" s="249">
        <v>0.28541666666666654</v>
      </c>
      <c r="O37" s="248" t="s">
        <v>16</v>
      </c>
      <c r="P37" s="249">
        <v>0.32430555555555546</v>
      </c>
      <c r="Q37" s="250" t="s">
        <v>79</v>
      </c>
      <c r="R37" s="249">
        <v>0.3451388888888888</v>
      </c>
      <c r="S37" s="248" t="s">
        <v>54</v>
      </c>
      <c r="T37" s="249">
        <v>0.3659722222222221</v>
      </c>
      <c r="U37" s="250" t="s">
        <v>79</v>
      </c>
      <c r="V37" s="249">
        <v>0.4076388888888888</v>
      </c>
      <c r="W37" s="248" t="s">
        <v>79</v>
      </c>
      <c r="X37" s="249">
        <v>0.4388888888888888</v>
      </c>
      <c r="Y37" s="248" t="s">
        <v>16</v>
      </c>
      <c r="Z37" s="251">
        <v>0.45277777777777767</v>
      </c>
      <c r="AA37" s="251">
        <v>0.49444444444444435</v>
      </c>
      <c r="AB37" s="251">
        <v>0.536111111111111</v>
      </c>
      <c r="AC37" s="251">
        <v>0.5777777777777777</v>
      </c>
      <c r="AD37" s="251">
        <v>0.6194444444444444</v>
      </c>
      <c r="AE37" s="249">
        <v>0.6402777777777777</v>
      </c>
      <c r="AF37" s="248" t="s">
        <v>54</v>
      </c>
      <c r="AG37" s="251">
        <v>0.661111111111111</v>
      </c>
      <c r="AH37" s="251">
        <v>0.7131944444444442</v>
      </c>
      <c r="AI37" s="251">
        <v>0.767361111111111</v>
      </c>
      <c r="AJ37" s="249">
        <v>0.8083333333333332</v>
      </c>
      <c r="AK37" s="252" t="s">
        <v>119</v>
      </c>
      <c r="AL37" s="253">
        <v>0.8638888888888888</v>
      </c>
      <c r="AM37" s="254" t="s">
        <v>76</v>
      </c>
      <c r="AN37" s="247">
        <v>0.9069444444444443</v>
      </c>
      <c r="AO37" s="255" t="s">
        <v>19</v>
      </c>
    </row>
    <row r="38" spans="1:41" s="106" customFormat="1" ht="13.5">
      <c r="A38" s="104">
        <v>0.7</v>
      </c>
      <c r="B38" s="105">
        <v>14.600000000000003</v>
      </c>
      <c r="C38" s="106">
        <v>700</v>
      </c>
      <c r="D38" s="106">
        <v>14600</v>
      </c>
      <c r="E38" s="206" t="s">
        <v>117</v>
      </c>
      <c r="F38" s="256" t="s">
        <v>118</v>
      </c>
      <c r="G38" s="257">
        <v>12</v>
      </c>
      <c r="H38" s="258">
        <v>0.001388888888888884</v>
      </c>
      <c r="I38" s="258">
        <v>0.001388888888888884</v>
      </c>
      <c r="J38" s="258">
        <v>0.001388888888888884</v>
      </c>
      <c r="K38" s="258">
        <v>0.001388888888888884</v>
      </c>
      <c r="L38" s="210">
        <v>0.24513888888888877</v>
      </c>
      <c r="M38" s="209" t="s">
        <v>16</v>
      </c>
      <c r="N38" s="214">
        <v>0.2868055555555554</v>
      </c>
      <c r="O38" s="209" t="s">
        <v>16</v>
      </c>
      <c r="P38" s="214">
        <v>0.32569444444444434</v>
      </c>
      <c r="Q38" s="259" t="s">
        <v>79</v>
      </c>
      <c r="R38" s="214">
        <v>0.34652777777777766</v>
      </c>
      <c r="S38" s="209" t="s">
        <v>54</v>
      </c>
      <c r="T38" s="214">
        <v>0.36736111111111097</v>
      </c>
      <c r="U38" s="259" t="s">
        <v>79</v>
      </c>
      <c r="V38" s="214">
        <v>0.40902777777777766</v>
      </c>
      <c r="W38" s="209" t="s">
        <v>79</v>
      </c>
      <c r="X38" s="214">
        <v>0.44027777777777766</v>
      </c>
      <c r="Y38" s="209" t="s">
        <v>16</v>
      </c>
      <c r="Z38" s="260">
        <v>0.45416666666666655</v>
      </c>
      <c r="AA38" s="260">
        <v>0.49583333333333324</v>
      </c>
      <c r="AB38" s="260">
        <v>0.5374999999999999</v>
      </c>
      <c r="AC38" s="260">
        <v>0.5791666666666666</v>
      </c>
      <c r="AD38" s="260">
        <v>0.6208333333333332</v>
      </c>
      <c r="AE38" s="214">
        <v>0.6416666666666666</v>
      </c>
      <c r="AF38" s="209" t="s">
        <v>54</v>
      </c>
      <c r="AG38" s="260">
        <v>0.6624999999999999</v>
      </c>
      <c r="AH38" s="260">
        <v>0.7145833333333331</v>
      </c>
      <c r="AI38" s="260">
        <v>0.7687499999999999</v>
      </c>
      <c r="AJ38" s="214">
        <v>0.8097222222222221</v>
      </c>
      <c r="AK38" s="215" t="s">
        <v>119</v>
      </c>
      <c r="AL38" s="216">
        <v>0.8652777777777777</v>
      </c>
      <c r="AM38" s="217" t="s">
        <v>76</v>
      </c>
      <c r="AN38" s="210">
        <v>0.9083333333333332</v>
      </c>
      <c r="AO38" s="218" t="s">
        <v>19</v>
      </c>
    </row>
    <row r="39" spans="1:2" ht="7.5" customHeight="1">
      <c r="A39" s="90"/>
      <c r="B39" s="90"/>
    </row>
    <row r="40" spans="1:2" ht="12.75">
      <c r="A40" s="179" t="s">
        <v>140</v>
      </c>
      <c r="B40" s="90"/>
    </row>
    <row r="41" spans="1:2" ht="13.5">
      <c r="A41" s="269" t="s">
        <v>58</v>
      </c>
      <c r="B41" s="90"/>
    </row>
    <row r="42" spans="1:29" ht="14.25">
      <c r="A42" s="89" t="s">
        <v>59</v>
      </c>
      <c r="B42" s="90"/>
      <c r="L42" s="270"/>
      <c r="M42" s="271"/>
      <c r="N42" s="270"/>
      <c r="O42" s="271"/>
      <c r="P42" s="271"/>
      <c r="Q42" s="271"/>
      <c r="R42" s="272"/>
      <c r="S42" s="269"/>
      <c r="T42" s="272"/>
      <c r="U42" s="272"/>
      <c r="V42" s="272"/>
      <c r="W42" s="269"/>
      <c r="X42" s="272"/>
      <c r="Y42" s="271"/>
      <c r="Z42" s="200"/>
      <c r="AA42" s="200"/>
      <c r="AB42" s="200"/>
      <c r="AC42" s="200"/>
    </row>
    <row r="43" spans="1:29" ht="14.25">
      <c r="A43" s="89" t="s">
        <v>60</v>
      </c>
      <c r="B43" s="90"/>
      <c r="L43" s="270"/>
      <c r="M43" s="271"/>
      <c r="N43" s="270"/>
      <c r="O43" s="271"/>
      <c r="P43" s="271"/>
      <c r="Q43" s="271"/>
      <c r="R43" s="272"/>
      <c r="S43" s="269"/>
      <c r="T43" s="272"/>
      <c r="U43" s="272"/>
      <c r="V43" s="272"/>
      <c r="W43" s="269"/>
      <c r="X43" s="272"/>
      <c r="Y43" s="271"/>
      <c r="Z43" s="200"/>
      <c r="AA43" s="200"/>
      <c r="AB43" s="200"/>
      <c r="AC43" s="200"/>
    </row>
    <row r="44" spans="1:42" ht="13.5">
      <c r="A44" s="89" t="s">
        <v>110</v>
      </c>
      <c r="B44" s="90"/>
      <c r="M44" s="92"/>
      <c r="N44" s="89"/>
      <c r="O44" s="89"/>
      <c r="P44" s="89"/>
      <c r="Q44" s="89"/>
      <c r="S44" s="89"/>
      <c r="X44" s="92"/>
      <c r="Y44" s="89"/>
      <c r="AA44" s="273"/>
      <c r="AB44" s="273"/>
      <c r="AC44" s="273"/>
      <c r="AD44" s="274"/>
      <c r="AE44" s="275"/>
      <c r="AF44" s="275"/>
      <c r="AG44" s="274"/>
      <c r="AH44" s="274"/>
      <c r="AI44" s="274"/>
      <c r="AJ44" s="275"/>
      <c r="AK44" s="276"/>
      <c r="AL44" s="275"/>
      <c r="AM44" s="276"/>
      <c r="AN44" s="275"/>
      <c r="AO44" s="275"/>
      <c r="AP44" s="275"/>
    </row>
    <row r="45" spans="1:29" ht="13.5">
      <c r="A45" s="89" t="s">
        <v>141</v>
      </c>
      <c r="B45" s="90"/>
      <c r="M45" s="92"/>
      <c r="N45" s="89"/>
      <c r="O45" s="89"/>
      <c r="P45" s="89"/>
      <c r="Q45" s="89"/>
      <c r="S45" s="89"/>
      <c r="X45" s="92"/>
      <c r="Y45" s="89"/>
      <c r="AA45" s="200"/>
      <c r="AB45" s="200"/>
      <c r="AC45" s="200"/>
    </row>
    <row r="46" spans="1:29" ht="13.5">
      <c r="A46" s="89" t="s">
        <v>108</v>
      </c>
      <c r="B46" s="90"/>
      <c r="M46" s="92"/>
      <c r="N46" s="89"/>
      <c r="O46" s="89"/>
      <c r="P46" s="89"/>
      <c r="Q46" s="89"/>
      <c r="S46" s="89"/>
      <c r="X46" s="92"/>
      <c r="Y46" s="89"/>
      <c r="AA46" s="200"/>
      <c r="AB46" s="200"/>
      <c r="AC46" s="200"/>
    </row>
    <row r="47" spans="1:2" ht="12.75">
      <c r="A47" s="90"/>
      <c r="B47" s="90"/>
    </row>
    <row r="48" spans="1:2" ht="12.75">
      <c r="A48" s="202" t="s">
        <v>64</v>
      </c>
      <c r="B48" s="90"/>
    </row>
    <row r="49" spans="1:2" ht="12.75">
      <c r="A49" s="90"/>
      <c r="B49" s="90"/>
    </row>
    <row r="50" spans="1:2" ht="12.75">
      <c r="A50" s="90"/>
      <c r="B50" s="90"/>
    </row>
    <row r="51" spans="1:2" ht="12.75">
      <c r="A51" s="90"/>
      <c r="B51" s="90"/>
    </row>
    <row r="52" spans="1:2" ht="12.75">
      <c r="A52" s="90"/>
      <c r="B52" s="90"/>
    </row>
    <row r="53" spans="1:2" ht="12.75">
      <c r="A53" s="90"/>
      <c r="B53" s="90"/>
    </row>
    <row r="54" spans="1:2" ht="12.75">
      <c r="A54" s="90"/>
      <c r="B54" s="90"/>
    </row>
    <row r="55" spans="1:2" ht="12.75">
      <c r="A55" s="90"/>
      <c r="B55" s="90"/>
    </row>
    <row r="56" spans="1:2" ht="12.75">
      <c r="A56" s="90"/>
      <c r="B56" s="90"/>
    </row>
    <row r="57" spans="1:2" ht="12.75">
      <c r="A57" s="90"/>
      <c r="B57" s="90"/>
    </row>
    <row r="58" spans="1:2" ht="12.75">
      <c r="A58" s="90"/>
      <c r="B58" s="90"/>
    </row>
    <row r="59" spans="1:2" ht="12.75">
      <c r="A59" s="90"/>
      <c r="B59" s="90"/>
    </row>
    <row r="60" spans="1:2" ht="12.75">
      <c r="A60" s="90"/>
      <c r="B60" s="90"/>
    </row>
    <row r="61" spans="1:2" ht="12.75">
      <c r="A61" s="90"/>
      <c r="B61" s="90"/>
    </row>
    <row r="62" spans="1:2" ht="12.75">
      <c r="A62" s="90"/>
      <c r="B62" s="90"/>
    </row>
    <row r="63" spans="1:2" ht="12.75">
      <c r="A63" s="90"/>
      <c r="B63" s="90"/>
    </row>
    <row r="64" spans="1:2" ht="12.75">
      <c r="A64" s="90"/>
      <c r="B64" s="90"/>
    </row>
    <row r="65" spans="1:2" ht="12.75">
      <c r="A65" s="90"/>
      <c r="B65" s="90"/>
    </row>
    <row r="66" spans="1:2" ht="12.75">
      <c r="A66" s="90"/>
      <c r="B66" s="90"/>
    </row>
    <row r="67" spans="1:2" ht="12.75">
      <c r="A67" s="90"/>
      <c r="B67" s="90"/>
    </row>
    <row r="68" spans="1:2" ht="12.75">
      <c r="A68" s="90"/>
      <c r="B68" s="90"/>
    </row>
    <row r="69" spans="1:2" ht="12.75">
      <c r="A69" s="90"/>
      <c r="B69" s="90"/>
    </row>
    <row r="70" spans="1:2" ht="12.75">
      <c r="A70" s="90"/>
      <c r="B70" s="90"/>
    </row>
    <row r="71" spans="1:2" ht="4.5" customHeight="1">
      <c r="A71" s="90"/>
      <c r="B71" s="90"/>
    </row>
    <row r="72" spans="1:2" ht="12.75">
      <c r="A72" s="90"/>
      <c r="B72" s="90"/>
    </row>
  </sheetData>
  <sheetProtection selectLockedCells="1" selectUnlockedCells="1"/>
  <mergeCells count="6">
    <mergeCell ref="A3:AO3"/>
    <mergeCell ref="A4:AO4"/>
    <mergeCell ref="A5:B5"/>
    <mergeCell ref="C5:D5"/>
    <mergeCell ref="A6:B6"/>
    <mergeCell ref="L6:AO6"/>
  </mergeCells>
  <printOptions/>
  <pageMargins left="0.3402777777777778" right="0.2902777777777778" top="0.32013888888888886" bottom="0.4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78"/>
  <sheetViews>
    <sheetView showZeros="0" workbookViewId="0" topLeftCell="A26">
      <pane xSplit="8" topLeftCell="AF26" activePane="topRight" state="frozen"/>
      <selection pane="topLeft" activeCell="A26" sqref="A26"/>
      <selection pane="topRight" activeCell="AS1" sqref="AS1"/>
    </sheetView>
  </sheetViews>
  <sheetFormatPr defaultColWidth="9.140625" defaultRowHeight="12.75"/>
  <cols>
    <col min="1" max="1" width="6.00390625" style="89" customWidth="1"/>
    <col min="2" max="2" width="4.8515625" style="89" customWidth="1"/>
    <col min="3" max="3" width="22.421875" style="89" customWidth="1"/>
    <col min="4" max="4" width="11.28125" style="90" customWidth="1"/>
    <col min="5" max="8" width="12.28125" style="90" hidden="1" customWidth="1"/>
    <col min="9" max="9" width="6.140625" style="91" customWidth="1"/>
    <col min="10" max="10" width="2.7109375" style="92" customWidth="1"/>
    <col min="11" max="11" width="6.140625" style="91" customWidth="1"/>
    <col min="12" max="12" width="2.7109375" style="92" customWidth="1"/>
    <col min="13" max="13" width="6.140625" style="91" customWidth="1"/>
    <col min="14" max="14" width="2.7109375" style="92" customWidth="1"/>
    <col min="15" max="15" width="6.140625" style="89" customWidth="1"/>
    <col min="16" max="16" width="2.421875" style="89" customWidth="1"/>
    <col min="17" max="17" width="7.140625" style="91" customWidth="1"/>
    <col min="18" max="18" width="2.7109375" style="92" customWidth="1"/>
    <col min="19" max="19" width="6.140625" style="89" customWidth="1"/>
    <col min="20" max="20" width="6.140625" style="91" customWidth="1"/>
    <col min="21" max="21" width="2.7109375" style="92" customWidth="1"/>
    <col min="22" max="22" width="6.140625" style="91" customWidth="1"/>
    <col min="23" max="23" width="3.7109375" style="92" customWidth="1"/>
    <col min="24" max="24" width="5.57421875" style="91" customWidth="1"/>
    <col min="25" max="25" width="2.28125" style="92" customWidth="1"/>
    <col min="26" max="26" width="6.140625" style="91" customWidth="1"/>
    <col min="27" max="27" width="3.7109375" style="92" customWidth="1"/>
    <col min="28" max="28" width="6.140625" style="91" customWidth="1"/>
    <col min="29" max="29" width="2.7109375" style="92" customWidth="1"/>
    <col min="30" max="30" width="5.57421875" style="91" customWidth="1"/>
    <col min="31" max="31" width="2.7109375" style="92" customWidth="1"/>
    <col min="32" max="32" width="6.140625" style="89" customWidth="1"/>
    <col min="33" max="33" width="6.140625" style="91" customWidth="1"/>
    <col min="34" max="34" width="2.28125" style="92" customWidth="1"/>
    <col min="35" max="36" width="6.140625" style="89" customWidth="1"/>
    <col min="37" max="37" width="6.140625" style="91" customWidth="1"/>
    <col min="38" max="38" width="2.28125" style="92" customWidth="1"/>
    <col min="39" max="39" width="6.140625" style="91" customWidth="1"/>
    <col min="40" max="40" width="2.7109375" style="92" customWidth="1"/>
    <col min="41" max="41" width="6.140625" style="89" customWidth="1"/>
    <col min="42" max="42" width="5.7109375" style="89" customWidth="1"/>
    <col min="43" max="43" width="2.28125" style="89" customWidth="1"/>
    <col min="44" max="44" width="6.140625" style="91" customWidth="1"/>
    <col min="45" max="45" width="2.28125" style="92" customWidth="1"/>
    <col min="46" max="46" width="6.140625" style="89" customWidth="1"/>
    <col min="47" max="47" width="2.7109375" style="89" customWidth="1"/>
    <col min="48" max="48" width="6.140625" style="91" customWidth="1"/>
    <col min="49" max="49" width="3.421875" style="92" customWidth="1"/>
    <col min="50" max="50" width="5.57421875" style="91" customWidth="1"/>
    <col min="51" max="51" width="2.28125" style="92" customWidth="1"/>
    <col min="52" max="52" width="6.140625" style="89" customWidth="1"/>
    <col min="53" max="53" width="6.140625" style="91" customWidth="1"/>
    <col min="54" max="54" width="3.421875" style="92" customWidth="1"/>
    <col min="55" max="55" width="5.421875" style="91" customWidth="1"/>
    <col min="56" max="56" width="2.28125" style="92" customWidth="1"/>
    <col min="57" max="57" width="6.140625" style="89" customWidth="1"/>
    <col min="58" max="58" width="6.140625" style="91" customWidth="1"/>
    <col min="59" max="59" width="3.421875" style="92" customWidth="1"/>
    <col min="60" max="60" width="5.57421875" style="91" customWidth="1"/>
    <col min="61" max="61" width="2.28125" style="92" customWidth="1"/>
    <col min="62" max="62" width="6.140625" style="89" customWidth="1"/>
    <col min="63" max="63" width="6.140625" style="91" customWidth="1"/>
    <col min="64" max="64" width="3.421875" style="92" customWidth="1"/>
    <col min="65" max="65" width="5.7109375" style="91" customWidth="1"/>
    <col min="66" max="66" width="2.28125" style="92" customWidth="1"/>
    <col min="67" max="67" width="6.140625" style="89" customWidth="1"/>
    <col min="68" max="68" width="6.140625" style="91" customWidth="1"/>
    <col min="69" max="69" width="3.421875" style="92" customWidth="1"/>
    <col min="70" max="70" width="6.140625" style="89" customWidth="1"/>
    <col min="71" max="71" width="2.57421875" style="89" customWidth="1"/>
    <col min="72" max="72" width="6.140625" style="91" customWidth="1"/>
    <col min="73" max="73" width="3.8515625" style="89" customWidth="1"/>
    <col min="74" max="74" width="6.140625" style="91" customWidth="1"/>
    <col min="75" max="75" width="3.140625" style="92" customWidth="1"/>
    <col min="76" max="76" width="6.140625" style="91" customWidth="1"/>
    <col min="77" max="77" width="3.28125" style="92" customWidth="1"/>
    <col min="78" max="78" width="6.140625" style="89" customWidth="1"/>
    <col min="79" max="79" width="3.28125" style="89" customWidth="1"/>
    <col min="80" max="80" width="6.140625" style="89" customWidth="1"/>
    <col min="81" max="81" width="3.57421875" style="89" customWidth="1"/>
    <col min="82" max="16384" width="9.00390625" style="89" customWidth="1"/>
  </cols>
  <sheetData>
    <row r="1" spans="45:81" ht="12.75">
      <c r="AS1" s="93" t="s">
        <v>0</v>
      </c>
      <c r="CC1" s="201"/>
    </row>
    <row r="2" spans="45:81" ht="12.75">
      <c r="AS2" s="91" t="s">
        <v>65</v>
      </c>
      <c r="CC2" s="91"/>
    </row>
    <row r="3" spans="1:81" ht="17.25">
      <c r="A3" s="94" t="s">
        <v>142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 t="s">
        <v>142</v>
      </c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81" ht="17.25">
      <c r="A4" s="94" t="s">
        <v>143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 t="s">
        <v>143</v>
      </c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</row>
    <row r="5" spans="1:9" ht="12" customHeight="1">
      <c r="A5" s="90"/>
      <c r="B5" s="90"/>
      <c r="C5" s="96"/>
      <c r="D5" s="94"/>
      <c r="E5" s="94"/>
      <c r="F5" s="94"/>
      <c r="G5" s="94"/>
      <c r="H5" s="94"/>
      <c r="I5" s="96"/>
    </row>
    <row r="6" spans="1:81" ht="28.5" customHeight="1">
      <c r="A6" s="97" t="s">
        <v>5</v>
      </c>
      <c r="B6" s="97"/>
      <c r="C6" s="101" t="s">
        <v>9</v>
      </c>
      <c r="D6" s="102" t="s">
        <v>10</v>
      </c>
      <c r="E6" s="103" t="s">
        <v>144</v>
      </c>
      <c r="F6" s="103" t="s">
        <v>145</v>
      </c>
      <c r="G6" s="103" t="s">
        <v>146</v>
      </c>
      <c r="H6" s="103" t="s">
        <v>147</v>
      </c>
      <c r="I6" s="100" t="s">
        <v>13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277"/>
    </row>
    <row r="7" spans="1:81" s="292" customFormat="1" ht="12">
      <c r="A7" s="104">
        <v>0</v>
      </c>
      <c r="B7" s="105"/>
      <c r="C7" s="170" t="s">
        <v>148</v>
      </c>
      <c r="D7" s="171">
        <v>0</v>
      </c>
      <c r="E7" s="278"/>
      <c r="F7" s="278"/>
      <c r="G7" s="278"/>
      <c r="H7" s="278"/>
      <c r="I7" s="279"/>
      <c r="J7" s="280"/>
      <c r="K7" s="281">
        <v>0.21875</v>
      </c>
      <c r="L7" s="280" t="s">
        <v>16</v>
      </c>
      <c r="M7" s="281"/>
      <c r="N7" s="280"/>
      <c r="O7" s="281">
        <v>0.2569444444444445</v>
      </c>
      <c r="P7" s="280" t="s">
        <v>79</v>
      </c>
      <c r="Q7" s="281">
        <v>0.29166666666666663</v>
      </c>
      <c r="R7" s="280" t="s">
        <v>16</v>
      </c>
      <c r="S7" s="282">
        <v>0.3055555555555555</v>
      </c>
      <c r="T7" s="281">
        <v>0.3333333333333333</v>
      </c>
      <c r="U7" s="280" t="s">
        <v>16</v>
      </c>
      <c r="V7" s="281">
        <v>0.3472222222222222</v>
      </c>
      <c r="W7" s="280" t="s">
        <v>149</v>
      </c>
      <c r="X7" s="283"/>
      <c r="Y7" s="284"/>
      <c r="Z7" s="281">
        <v>0.375</v>
      </c>
      <c r="AA7" s="280" t="s">
        <v>150</v>
      </c>
      <c r="AB7" s="281">
        <v>0.3923611111111111</v>
      </c>
      <c r="AC7" s="280" t="s">
        <v>16</v>
      </c>
      <c r="AD7" s="281"/>
      <c r="AE7" s="280"/>
      <c r="AF7" s="282">
        <v>0.41666666666666663</v>
      </c>
      <c r="AG7" s="281"/>
      <c r="AH7" s="280"/>
      <c r="AI7" s="282">
        <v>0.4583333333333333</v>
      </c>
      <c r="AJ7" s="282"/>
      <c r="AK7" s="281"/>
      <c r="AL7" s="280"/>
      <c r="AM7" s="281"/>
      <c r="AN7" s="280"/>
      <c r="AO7" s="282">
        <v>0.5</v>
      </c>
      <c r="AP7" s="281"/>
      <c r="AQ7" s="280"/>
      <c r="AR7" s="281"/>
      <c r="AS7" s="280"/>
      <c r="AT7" s="281">
        <v>0.5381944444444444</v>
      </c>
      <c r="AU7" s="285" t="s">
        <v>16</v>
      </c>
      <c r="AV7" s="281">
        <v>0.5555555555555555</v>
      </c>
      <c r="AW7" s="280" t="s">
        <v>19</v>
      </c>
      <c r="AX7" s="281"/>
      <c r="AY7" s="280"/>
      <c r="AZ7" s="282">
        <v>0.579861111111111</v>
      </c>
      <c r="BA7" s="281">
        <v>0.6006944444444444</v>
      </c>
      <c r="BB7" s="280" t="s">
        <v>19</v>
      </c>
      <c r="BC7" s="281"/>
      <c r="BD7" s="280"/>
      <c r="BE7" s="282">
        <v>0.625</v>
      </c>
      <c r="BF7" s="281">
        <v>0.6458333333333334</v>
      </c>
      <c r="BG7" s="280" t="s">
        <v>19</v>
      </c>
      <c r="BH7" s="281"/>
      <c r="BI7" s="280"/>
      <c r="BJ7" s="282">
        <v>0.6701388888888888</v>
      </c>
      <c r="BK7" s="281">
        <v>0.6875</v>
      </c>
      <c r="BL7" s="280" t="s">
        <v>19</v>
      </c>
      <c r="BM7" s="281"/>
      <c r="BN7" s="280"/>
      <c r="BO7" s="282">
        <v>0.7118055555555555</v>
      </c>
      <c r="BP7" s="281">
        <v>0.7395833333333333</v>
      </c>
      <c r="BQ7" s="280" t="s">
        <v>19</v>
      </c>
      <c r="BR7" s="286">
        <v>0.7638888888888888</v>
      </c>
      <c r="BS7" s="285" t="s">
        <v>79</v>
      </c>
      <c r="BT7" s="281">
        <v>0.798611111111111</v>
      </c>
      <c r="BU7" s="285" t="s">
        <v>17</v>
      </c>
      <c r="BV7" s="281">
        <v>0.8402777777777777</v>
      </c>
      <c r="BW7" s="280" t="s">
        <v>76</v>
      </c>
      <c r="BX7" s="287"/>
      <c r="BY7" s="288"/>
      <c r="BZ7" s="289">
        <v>0.8958333333333334</v>
      </c>
      <c r="CA7" s="290" t="s">
        <v>76</v>
      </c>
      <c r="CB7" s="289">
        <v>0.9381944444444444</v>
      </c>
      <c r="CC7" s="291" t="s">
        <v>19</v>
      </c>
    </row>
    <row r="8" spans="1:81" s="307" customFormat="1" ht="11.25">
      <c r="A8" s="186">
        <v>0.6</v>
      </c>
      <c r="B8" s="293">
        <v>0.6</v>
      </c>
      <c r="C8" s="129" t="s">
        <v>151</v>
      </c>
      <c r="D8" s="130"/>
      <c r="E8" s="183">
        <v>0.0007000000000000339</v>
      </c>
      <c r="F8" s="131">
        <v>0.0007000000000000339</v>
      </c>
      <c r="G8" s="183">
        <v>0.0007000000000000339</v>
      </c>
      <c r="H8" s="183">
        <v>0.0007000000000000339</v>
      </c>
      <c r="I8" s="294"/>
      <c r="J8" s="295"/>
      <c r="K8" s="296">
        <v>0.21945000000000003</v>
      </c>
      <c r="L8" s="295" t="s">
        <v>16</v>
      </c>
      <c r="M8" s="296"/>
      <c r="N8" s="295"/>
      <c r="O8" s="296">
        <v>0.2576444444444445</v>
      </c>
      <c r="P8" s="295" t="s">
        <v>79</v>
      </c>
      <c r="Q8" s="296">
        <v>0.29236666666666666</v>
      </c>
      <c r="R8" s="295" t="s">
        <v>16</v>
      </c>
      <c r="S8" s="297">
        <v>0.30625555555555556</v>
      </c>
      <c r="T8" s="296">
        <v>0.33403333333333335</v>
      </c>
      <c r="U8" s="295" t="s">
        <v>16</v>
      </c>
      <c r="V8" s="296">
        <v>0.34792222222222224</v>
      </c>
      <c r="W8" s="295" t="s">
        <v>149</v>
      </c>
      <c r="X8" s="298"/>
      <c r="Y8" s="299"/>
      <c r="Z8" s="296">
        <v>0.37570000000000003</v>
      </c>
      <c r="AA8" s="295" t="s">
        <v>150</v>
      </c>
      <c r="AB8" s="296">
        <v>0.39306111111111114</v>
      </c>
      <c r="AC8" s="295" t="s">
        <v>16</v>
      </c>
      <c r="AD8" s="296"/>
      <c r="AE8" s="295"/>
      <c r="AF8" s="297">
        <v>0.41736666666666666</v>
      </c>
      <c r="AG8" s="296"/>
      <c r="AH8" s="295"/>
      <c r="AI8" s="297">
        <v>0.45903333333333335</v>
      </c>
      <c r="AJ8" s="297"/>
      <c r="AK8" s="296"/>
      <c r="AL8" s="295"/>
      <c r="AM8" s="296"/>
      <c r="AN8" s="295"/>
      <c r="AO8" s="297">
        <v>0.5007</v>
      </c>
      <c r="AP8" s="296"/>
      <c r="AQ8" s="295"/>
      <c r="AR8" s="296"/>
      <c r="AS8" s="295"/>
      <c r="AT8" s="296">
        <v>0.5388944444444445</v>
      </c>
      <c r="AU8" s="300" t="s">
        <v>16</v>
      </c>
      <c r="AV8" s="296">
        <v>0.5562555555555555</v>
      </c>
      <c r="AW8" s="295" t="s">
        <v>19</v>
      </c>
      <c r="AX8" s="296"/>
      <c r="AY8" s="295"/>
      <c r="AZ8" s="297">
        <v>0.5805611111111111</v>
      </c>
      <c r="BA8" s="296">
        <v>0.6013944444444445</v>
      </c>
      <c r="BB8" s="295" t="s">
        <v>19</v>
      </c>
      <c r="BC8" s="296"/>
      <c r="BD8" s="295"/>
      <c r="BE8" s="297">
        <v>0.6257</v>
      </c>
      <c r="BF8" s="296">
        <v>0.6465333333333334</v>
      </c>
      <c r="BG8" s="295" t="s">
        <v>19</v>
      </c>
      <c r="BH8" s="296"/>
      <c r="BI8" s="295"/>
      <c r="BJ8" s="297">
        <v>0.6708388888888889</v>
      </c>
      <c r="BK8" s="296">
        <v>0.6882</v>
      </c>
      <c r="BL8" s="295" t="s">
        <v>19</v>
      </c>
      <c r="BM8" s="296"/>
      <c r="BN8" s="295"/>
      <c r="BO8" s="297">
        <v>0.7125055555555555</v>
      </c>
      <c r="BP8" s="296">
        <v>0.7402833333333333</v>
      </c>
      <c r="BQ8" s="295" t="s">
        <v>19</v>
      </c>
      <c r="BR8" s="301">
        <v>0.7645888888888889</v>
      </c>
      <c r="BS8" s="300" t="s">
        <v>79</v>
      </c>
      <c r="BT8" s="296">
        <v>0.7993111111111111</v>
      </c>
      <c r="BU8" s="300" t="s">
        <v>17</v>
      </c>
      <c r="BV8" s="296">
        <v>0.8409777777777777</v>
      </c>
      <c r="BW8" s="295" t="s">
        <v>76</v>
      </c>
      <c r="BX8" s="302"/>
      <c r="BY8" s="303"/>
      <c r="BZ8" s="304">
        <v>0.8965333333333334</v>
      </c>
      <c r="CA8" s="305" t="s">
        <v>76</v>
      </c>
      <c r="CB8" s="304">
        <v>0.9388944444444445</v>
      </c>
      <c r="CC8" s="306" t="s">
        <v>19</v>
      </c>
    </row>
    <row r="9" spans="1:81" s="307" customFormat="1" ht="11.25">
      <c r="A9" s="126">
        <v>0.9</v>
      </c>
      <c r="B9" s="220">
        <v>1.5</v>
      </c>
      <c r="C9" s="181" t="s">
        <v>152</v>
      </c>
      <c r="D9" s="182">
        <v>0</v>
      </c>
      <c r="E9" s="183">
        <v>0.0007000000000000339</v>
      </c>
      <c r="F9" s="183">
        <v>0.0007000000000000339</v>
      </c>
      <c r="G9" s="183">
        <v>0.0007000000000000339</v>
      </c>
      <c r="H9" s="183">
        <v>0.0007000000000000339</v>
      </c>
      <c r="I9" s="308"/>
      <c r="J9" s="309"/>
      <c r="K9" s="310">
        <v>0.22015000000000007</v>
      </c>
      <c r="L9" s="309" t="s">
        <v>16</v>
      </c>
      <c r="M9" s="310"/>
      <c r="N9" s="309"/>
      <c r="O9" s="310">
        <v>0.25834444444444454</v>
      </c>
      <c r="P9" s="309" t="s">
        <v>79</v>
      </c>
      <c r="Q9" s="310">
        <v>0.2930666666666667</v>
      </c>
      <c r="R9" s="309" t="s">
        <v>16</v>
      </c>
      <c r="S9" s="311">
        <v>0.3069555555555556</v>
      </c>
      <c r="T9" s="310">
        <v>0.3347333333333334</v>
      </c>
      <c r="U9" s="309" t="s">
        <v>16</v>
      </c>
      <c r="V9" s="310">
        <v>0.3486222222222223</v>
      </c>
      <c r="W9" s="309" t="s">
        <v>149</v>
      </c>
      <c r="X9" s="312"/>
      <c r="Y9" s="313"/>
      <c r="Z9" s="310">
        <v>0.37640000000000007</v>
      </c>
      <c r="AA9" s="309" t="s">
        <v>150</v>
      </c>
      <c r="AB9" s="310">
        <v>0.3937611111111112</v>
      </c>
      <c r="AC9" s="309" t="s">
        <v>16</v>
      </c>
      <c r="AD9" s="310"/>
      <c r="AE9" s="309"/>
      <c r="AF9" s="311">
        <v>0.4180666666666667</v>
      </c>
      <c r="AG9" s="310"/>
      <c r="AH9" s="309"/>
      <c r="AI9" s="311">
        <v>0.4597333333333334</v>
      </c>
      <c r="AJ9" s="311"/>
      <c r="AK9" s="310"/>
      <c r="AL9" s="309"/>
      <c r="AM9" s="310"/>
      <c r="AN9" s="309"/>
      <c r="AO9" s="311">
        <v>0.5014000000000001</v>
      </c>
      <c r="AP9" s="310"/>
      <c r="AQ9" s="309"/>
      <c r="AR9" s="310"/>
      <c r="AS9" s="309"/>
      <c r="AT9" s="310">
        <v>0.5395944444444445</v>
      </c>
      <c r="AU9" s="314" t="s">
        <v>16</v>
      </c>
      <c r="AV9" s="310">
        <v>0.5569555555555555</v>
      </c>
      <c r="AW9" s="309" t="s">
        <v>19</v>
      </c>
      <c r="AX9" s="310"/>
      <c r="AY9" s="309"/>
      <c r="AZ9" s="311">
        <v>0.5812611111111111</v>
      </c>
      <c r="BA9" s="310">
        <v>0.6020944444444445</v>
      </c>
      <c r="BB9" s="309" t="s">
        <v>19</v>
      </c>
      <c r="BC9" s="310"/>
      <c r="BD9" s="309"/>
      <c r="BE9" s="311">
        <v>0.6264000000000001</v>
      </c>
      <c r="BF9" s="310">
        <v>0.6472333333333334</v>
      </c>
      <c r="BG9" s="309" t="s">
        <v>19</v>
      </c>
      <c r="BH9" s="310"/>
      <c r="BI9" s="309"/>
      <c r="BJ9" s="311">
        <v>0.6715388888888889</v>
      </c>
      <c r="BK9" s="310">
        <v>0.6889000000000001</v>
      </c>
      <c r="BL9" s="309" t="s">
        <v>19</v>
      </c>
      <c r="BM9" s="310"/>
      <c r="BN9" s="309"/>
      <c r="BO9" s="311">
        <v>0.7132055555555555</v>
      </c>
      <c r="BP9" s="310">
        <v>0.7409833333333333</v>
      </c>
      <c r="BQ9" s="309" t="s">
        <v>19</v>
      </c>
      <c r="BR9" s="315">
        <v>0.7652888888888889</v>
      </c>
      <c r="BS9" s="314" t="s">
        <v>79</v>
      </c>
      <c r="BT9" s="310">
        <v>0.8000111111111111</v>
      </c>
      <c r="BU9" s="314" t="s">
        <v>17</v>
      </c>
      <c r="BV9" s="310">
        <v>0.8416777777777777</v>
      </c>
      <c r="BW9" s="309" t="s">
        <v>76</v>
      </c>
      <c r="BX9" s="310"/>
      <c r="BY9" s="309"/>
      <c r="BZ9" s="316">
        <v>0.8972333333333334</v>
      </c>
      <c r="CA9" s="317" t="s">
        <v>76</v>
      </c>
      <c r="CB9" s="316">
        <v>0.9395944444444445</v>
      </c>
      <c r="CC9" s="318" t="s">
        <v>19</v>
      </c>
    </row>
    <row r="10" spans="1:81" s="307" customFormat="1" ht="11.25">
      <c r="A10" s="141">
        <v>0.8</v>
      </c>
      <c r="B10" s="234">
        <v>2.3</v>
      </c>
      <c r="C10" s="181" t="s">
        <v>153</v>
      </c>
      <c r="D10" s="182">
        <v>0</v>
      </c>
      <c r="E10" s="183">
        <v>0.0014000000000000123</v>
      </c>
      <c r="F10" s="183">
        <v>0.001388888888888884</v>
      </c>
      <c r="G10" s="183">
        <v>0.0014000000000000123</v>
      </c>
      <c r="H10" s="183">
        <v>0.000694444444444442</v>
      </c>
      <c r="I10" s="308"/>
      <c r="J10" s="309"/>
      <c r="K10" s="310">
        <v>0.22155000000000008</v>
      </c>
      <c r="L10" s="309" t="s">
        <v>16</v>
      </c>
      <c r="M10" s="310"/>
      <c r="N10" s="309"/>
      <c r="O10" s="319">
        <v>0.2597333333333334</v>
      </c>
      <c r="P10" s="309" t="s">
        <v>79</v>
      </c>
      <c r="Q10" s="310">
        <v>0.2944555555555556</v>
      </c>
      <c r="R10" s="309" t="s">
        <v>16</v>
      </c>
      <c r="S10" s="311">
        <v>0.3083444444444445</v>
      </c>
      <c r="T10" s="310">
        <v>0.33612222222222227</v>
      </c>
      <c r="U10" s="309" t="s">
        <v>16</v>
      </c>
      <c r="V10" s="310">
        <v>0.35001111111111116</v>
      </c>
      <c r="W10" s="309" t="s">
        <v>149</v>
      </c>
      <c r="X10" s="312"/>
      <c r="Y10" s="313"/>
      <c r="Z10" s="310">
        <v>0.37778888888888895</v>
      </c>
      <c r="AA10" s="309" t="s">
        <v>150</v>
      </c>
      <c r="AB10" s="310">
        <v>0.39515000000000006</v>
      </c>
      <c r="AC10" s="309" t="s">
        <v>16</v>
      </c>
      <c r="AD10" s="310"/>
      <c r="AE10" s="309"/>
      <c r="AF10" s="311">
        <v>0.4194555555555556</v>
      </c>
      <c r="AG10" s="310"/>
      <c r="AH10" s="309"/>
      <c r="AI10" s="311">
        <v>0.46112222222222227</v>
      </c>
      <c r="AJ10" s="320"/>
      <c r="AK10" s="310"/>
      <c r="AL10" s="309"/>
      <c r="AM10" s="310"/>
      <c r="AN10" s="309"/>
      <c r="AO10" s="311">
        <v>0.502788888888889</v>
      </c>
      <c r="AP10" s="310"/>
      <c r="AQ10" s="309"/>
      <c r="AR10" s="310"/>
      <c r="AS10" s="309"/>
      <c r="AT10" s="310">
        <v>0.5409833333333334</v>
      </c>
      <c r="AU10" s="314" t="s">
        <v>16</v>
      </c>
      <c r="AV10" s="310">
        <v>0.5583444444444444</v>
      </c>
      <c r="AW10" s="309" t="s">
        <v>19</v>
      </c>
      <c r="AX10" s="310"/>
      <c r="AY10" s="309"/>
      <c r="AZ10" s="311">
        <v>0.58265</v>
      </c>
      <c r="BA10" s="310">
        <v>0.6034833333333334</v>
      </c>
      <c r="BB10" s="309" t="s">
        <v>19</v>
      </c>
      <c r="BC10" s="310"/>
      <c r="BD10" s="309"/>
      <c r="BE10" s="311">
        <v>0.627788888888889</v>
      </c>
      <c r="BF10" s="310">
        <v>0.6486222222222223</v>
      </c>
      <c r="BG10" s="309" t="s">
        <v>19</v>
      </c>
      <c r="BH10" s="310"/>
      <c r="BI10" s="309"/>
      <c r="BJ10" s="311">
        <v>0.6729277777777778</v>
      </c>
      <c r="BK10" s="310">
        <v>0.690288888888889</v>
      </c>
      <c r="BL10" s="309" t="s">
        <v>19</v>
      </c>
      <c r="BM10" s="310"/>
      <c r="BN10" s="309"/>
      <c r="BO10" s="311">
        <v>0.7145944444444444</v>
      </c>
      <c r="BP10" s="310">
        <v>0.7423722222222222</v>
      </c>
      <c r="BQ10" s="309" t="s">
        <v>19</v>
      </c>
      <c r="BR10" s="315">
        <v>0.7666777777777778</v>
      </c>
      <c r="BS10" s="314" t="s">
        <v>79</v>
      </c>
      <c r="BT10" s="310">
        <v>0.8014111111111111</v>
      </c>
      <c r="BU10" s="314" t="s">
        <v>17</v>
      </c>
      <c r="BV10" s="310">
        <v>0.8430777777777778</v>
      </c>
      <c r="BW10" s="321" t="s">
        <v>76</v>
      </c>
      <c r="BX10" s="319"/>
      <c r="BY10" s="309"/>
      <c r="BZ10" s="322">
        <v>0.8986333333333334</v>
      </c>
      <c r="CA10" s="317" t="s">
        <v>76</v>
      </c>
      <c r="CB10" s="316">
        <v>0.940288888888889</v>
      </c>
      <c r="CC10" s="318" t="s">
        <v>19</v>
      </c>
    </row>
    <row r="11" spans="1:81" s="307" customFormat="1" ht="12">
      <c r="A11" s="159">
        <v>1.1</v>
      </c>
      <c r="B11" s="264">
        <v>3.4</v>
      </c>
      <c r="C11" s="323" t="s">
        <v>154</v>
      </c>
      <c r="D11" s="324">
        <v>0</v>
      </c>
      <c r="E11" s="190">
        <v>0.0014000000000000123</v>
      </c>
      <c r="F11" s="190">
        <v>0.001388888888888884</v>
      </c>
      <c r="G11" s="190">
        <v>0.0014000000000000123</v>
      </c>
      <c r="H11" s="190">
        <v>0.000694444444444442</v>
      </c>
      <c r="I11" s="325"/>
      <c r="J11" s="326"/>
      <c r="K11" s="327">
        <v>0.2229500000000001</v>
      </c>
      <c r="L11" s="326" t="s">
        <v>16</v>
      </c>
      <c r="M11" s="327"/>
      <c r="N11" s="326"/>
      <c r="O11" s="328">
        <v>0.2611222222222223</v>
      </c>
      <c r="P11" s="326" t="s">
        <v>79</v>
      </c>
      <c r="Q11" s="327">
        <v>0.29584444444444447</v>
      </c>
      <c r="R11" s="326" t="s">
        <v>16</v>
      </c>
      <c r="S11" s="329">
        <v>0.30973333333333336</v>
      </c>
      <c r="T11" s="327">
        <v>0.33751111111111115</v>
      </c>
      <c r="U11" s="326" t="s">
        <v>16</v>
      </c>
      <c r="V11" s="327">
        <v>0.35140000000000005</v>
      </c>
      <c r="W11" s="326" t="s">
        <v>149</v>
      </c>
      <c r="X11" s="330"/>
      <c r="Y11" s="331"/>
      <c r="Z11" s="327">
        <v>0.37917777777777784</v>
      </c>
      <c r="AA11" s="326" t="s">
        <v>150</v>
      </c>
      <c r="AB11" s="327">
        <v>0.39653888888888894</v>
      </c>
      <c r="AC11" s="326" t="s">
        <v>16</v>
      </c>
      <c r="AD11" s="327">
        <v>0.40208333333333335</v>
      </c>
      <c r="AE11" s="326" t="s">
        <v>155</v>
      </c>
      <c r="AF11" s="329">
        <v>0.42084444444444447</v>
      </c>
      <c r="AG11" s="327">
        <v>0.44375000000000003</v>
      </c>
      <c r="AH11" s="326" t="s">
        <v>155</v>
      </c>
      <c r="AI11" s="329">
        <v>0.46251111111111115</v>
      </c>
      <c r="AJ11" s="332"/>
      <c r="AK11" s="327">
        <v>0.48541666666666666</v>
      </c>
      <c r="AL11" s="326" t="s">
        <v>155</v>
      </c>
      <c r="AM11" s="327"/>
      <c r="AN11" s="326"/>
      <c r="AO11" s="329">
        <v>0.5041777777777778</v>
      </c>
      <c r="AP11" s="327"/>
      <c r="AQ11" s="326"/>
      <c r="AR11" s="327">
        <v>0.5270833333333333</v>
      </c>
      <c r="AS11" s="326" t="s">
        <v>155</v>
      </c>
      <c r="AT11" s="327">
        <v>0.5423722222222223</v>
      </c>
      <c r="AU11" s="333" t="s">
        <v>16</v>
      </c>
      <c r="AV11" s="327">
        <v>0.5597333333333333</v>
      </c>
      <c r="AW11" s="326" t="s">
        <v>19</v>
      </c>
      <c r="AX11" s="327">
        <v>0.56875</v>
      </c>
      <c r="AY11" s="326" t="s">
        <v>155</v>
      </c>
      <c r="AZ11" s="329">
        <v>0.5840388888888889</v>
      </c>
      <c r="BA11" s="327">
        <v>0.6048722222222223</v>
      </c>
      <c r="BB11" s="326" t="s">
        <v>19</v>
      </c>
      <c r="BC11" s="327">
        <v>0.6104166666666667</v>
      </c>
      <c r="BD11" s="326" t="s">
        <v>155</v>
      </c>
      <c r="BE11" s="329">
        <v>0.6291777777777778</v>
      </c>
      <c r="BF11" s="327">
        <v>0.6500111111111112</v>
      </c>
      <c r="BG11" s="326" t="s">
        <v>19</v>
      </c>
      <c r="BH11" s="327">
        <v>0.6520833333333333</v>
      </c>
      <c r="BI11" s="326" t="s">
        <v>155</v>
      </c>
      <c r="BJ11" s="329">
        <v>0.6743166666666667</v>
      </c>
      <c r="BK11" s="327">
        <v>0.6916777777777778</v>
      </c>
      <c r="BL11" s="326" t="s">
        <v>19</v>
      </c>
      <c r="BM11" s="327">
        <v>0.69375</v>
      </c>
      <c r="BN11" s="326" t="s">
        <v>155</v>
      </c>
      <c r="BO11" s="329">
        <v>0.7159833333333333</v>
      </c>
      <c r="BP11" s="327">
        <v>0.7437611111111111</v>
      </c>
      <c r="BQ11" s="326" t="s">
        <v>19</v>
      </c>
      <c r="BR11" s="334">
        <v>0.7680666666666667</v>
      </c>
      <c r="BS11" s="333" t="s">
        <v>79</v>
      </c>
      <c r="BT11" s="327">
        <v>0.8028111111111111</v>
      </c>
      <c r="BU11" s="333" t="s">
        <v>17</v>
      </c>
      <c r="BV11" s="327">
        <v>0.8444777777777779</v>
      </c>
      <c r="BW11" s="335" t="s">
        <v>76</v>
      </c>
      <c r="BX11" s="328"/>
      <c r="BY11" s="326"/>
      <c r="BZ11" s="336">
        <v>0.9000333333333335</v>
      </c>
      <c r="CA11" s="337" t="s">
        <v>76</v>
      </c>
      <c r="CB11" s="336">
        <v>0.9409833333333334</v>
      </c>
      <c r="CC11" s="338" t="s">
        <v>19</v>
      </c>
    </row>
    <row r="12" spans="1:81" s="307" customFormat="1" ht="12">
      <c r="A12" s="104">
        <v>0.8</v>
      </c>
      <c r="B12" s="105">
        <v>4.2</v>
      </c>
      <c r="C12" s="170" t="s">
        <v>51</v>
      </c>
      <c r="D12" s="171">
        <v>2</v>
      </c>
      <c r="E12" s="172">
        <v>0.0007000000000000062</v>
      </c>
      <c r="F12" s="339">
        <v>0.000694444444444442</v>
      </c>
      <c r="G12" s="172">
        <v>0.0007000000000000062</v>
      </c>
      <c r="H12" s="172">
        <v>0.000694444444444442</v>
      </c>
      <c r="I12" s="279"/>
      <c r="J12" s="280"/>
      <c r="K12" s="281">
        <v>0.2236500000000001</v>
      </c>
      <c r="L12" s="280" t="s">
        <v>16</v>
      </c>
      <c r="M12" s="281"/>
      <c r="N12" s="280"/>
      <c r="O12" s="281">
        <v>0.26181666666666675</v>
      </c>
      <c r="P12" s="280" t="s">
        <v>79</v>
      </c>
      <c r="Q12" s="281">
        <v>0.2965388888888889</v>
      </c>
      <c r="R12" s="280" t="s">
        <v>16</v>
      </c>
      <c r="S12" s="282">
        <v>0.3104277777777778</v>
      </c>
      <c r="T12" s="281">
        <v>0.3382055555555556</v>
      </c>
      <c r="U12" s="280" t="s">
        <v>16</v>
      </c>
      <c r="V12" s="281">
        <v>0.3520944444444445</v>
      </c>
      <c r="W12" s="280" t="s">
        <v>149</v>
      </c>
      <c r="X12" s="283"/>
      <c r="Y12" s="284"/>
      <c r="Z12" s="281">
        <v>0.3798722222222223</v>
      </c>
      <c r="AA12" s="280" t="s">
        <v>150</v>
      </c>
      <c r="AB12" s="281">
        <v>0.3972333333333334</v>
      </c>
      <c r="AC12" s="280" t="s">
        <v>16</v>
      </c>
      <c r="AD12" s="281">
        <v>0.4027777777777778</v>
      </c>
      <c r="AE12" s="280" t="s">
        <v>155</v>
      </c>
      <c r="AF12" s="282">
        <v>0.4215388888888889</v>
      </c>
      <c r="AG12" s="281">
        <v>0.4444444444444445</v>
      </c>
      <c r="AH12" s="280" t="s">
        <v>155</v>
      </c>
      <c r="AI12" s="282">
        <v>0.4632055555555556</v>
      </c>
      <c r="AJ12" s="282"/>
      <c r="AK12" s="281">
        <v>0.4861111111111111</v>
      </c>
      <c r="AL12" s="280" t="s">
        <v>155</v>
      </c>
      <c r="AM12" s="281"/>
      <c r="AN12" s="280"/>
      <c r="AO12" s="282">
        <v>0.5048722222222223</v>
      </c>
      <c r="AP12" s="281"/>
      <c r="AQ12" s="280"/>
      <c r="AR12" s="281">
        <v>0.5277777777777778</v>
      </c>
      <c r="AS12" s="280" t="s">
        <v>155</v>
      </c>
      <c r="AT12" s="281">
        <v>0.5430666666666667</v>
      </c>
      <c r="AU12" s="285" t="s">
        <v>16</v>
      </c>
      <c r="AV12" s="281">
        <v>0.5604277777777777</v>
      </c>
      <c r="AW12" s="280" t="s">
        <v>19</v>
      </c>
      <c r="AX12" s="281">
        <v>0.5694444444444444</v>
      </c>
      <c r="AY12" s="280" t="s">
        <v>155</v>
      </c>
      <c r="AZ12" s="282">
        <v>0.5847333333333333</v>
      </c>
      <c r="BA12" s="281">
        <v>0.6055666666666667</v>
      </c>
      <c r="BB12" s="280" t="s">
        <v>19</v>
      </c>
      <c r="BC12" s="281">
        <v>0.6111111111111112</v>
      </c>
      <c r="BD12" s="280" t="s">
        <v>155</v>
      </c>
      <c r="BE12" s="282">
        <v>0.6298722222222223</v>
      </c>
      <c r="BF12" s="281">
        <v>0.6507055555555556</v>
      </c>
      <c r="BG12" s="280" t="s">
        <v>19</v>
      </c>
      <c r="BH12" s="281">
        <v>0.6527777777777778</v>
      </c>
      <c r="BI12" s="280" t="s">
        <v>155</v>
      </c>
      <c r="BJ12" s="282">
        <v>0.6750111111111111</v>
      </c>
      <c r="BK12" s="281">
        <v>0.6923722222222223</v>
      </c>
      <c r="BL12" s="280" t="s">
        <v>19</v>
      </c>
      <c r="BM12" s="281">
        <v>0.6944444444444444</v>
      </c>
      <c r="BN12" s="280" t="s">
        <v>155</v>
      </c>
      <c r="BO12" s="282">
        <v>0.7166777777777777</v>
      </c>
      <c r="BP12" s="281">
        <v>0.7444555555555555</v>
      </c>
      <c r="BQ12" s="280" t="s">
        <v>19</v>
      </c>
      <c r="BR12" s="286">
        <v>0.7687611111111111</v>
      </c>
      <c r="BS12" s="285" t="s">
        <v>79</v>
      </c>
      <c r="BT12" s="281">
        <v>0.8035111111111112</v>
      </c>
      <c r="BU12" s="285" t="s">
        <v>17</v>
      </c>
      <c r="BV12" s="281">
        <v>0.8451777777777779</v>
      </c>
      <c r="BW12" s="280" t="s">
        <v>76</v>
      </c>
      <c r="BX12" s="287"/>
      <c r="BY12" s="288"/>
      <c r="BZ12" s="289">
        <v>0.9007333333333335</v>
      </c>
      <c r="CA12" s="290" t="s">
        <v>76</v>
      </c>
      <c r="CB12" s="289">
        <v>0.9416777777777778</v>
      </c>
      <c r="CC12" s="291" t="s">
        <v>19</v>
      </c>
    </row>
    <row r="13" spans="1:81" s="307" customFormat="1" ht="11.25">
      <c r="A13" s="126">
        <v>0.7</v>
      </c>
      <c r="B13" s="220">
        <v>4.9</v>
      </c>
      <c r="C13" s="181" t="s">
        <v>53</v>
      </c>
      <c r="D13" s="182">
        <v>4</v>
      </c>
      <c r="E13" s="183">
        <v>0.0014000000000000123</v>
      </c>
      <c r="F13" s="183">
        <v>0.001388888888888884</v>
      </c>
      <c r="G13" s="183">
        <v>0.0014000000000000123</v>
      </c>
      <c r="H13" s="183">
        <v>0.000694444444444442</v>
      </c>
      <c r="I13" s="308"/>
      <c r="J13" s="309"/>
      <c r="K13" s="310">
        <v>0.2250500000000001</v>
      </c>
      <c r="L13" s="309" t="s">
        <v>16</v>
      </c>
      <c r="M13" s="310"/>
      <c r="N13" s="309"/>
      <c r="O13" s="310">
        <v>0.26320555555555564</v>
      </c>
      <c r="P13" s="309" t="s">
        <v>79</v>
      </c>
      <c r="Q13" s="310">
        <v>0.2979277777777778</v>
      </c>
      <c r="R13" s="309" t="s">
        <v>16</v>
      </c>
      <c r="S13" s="311">
        <v>0.3118166666666667</v>
      </c>
      <c r="T13" s="310">
        <v>0.3395944444444445</v>
      </c>
      <c r="U13" s="309" t="s">
        <v>16</v>
      </c>
      <c r="V13" s="310">
        <v>0.35348333333333337</v>
      </c>
      <c r="W13" s="309" t="s">
        <v>149</v>
      </c>
      <c r="X13" s="312"/>
      <c r="Y13" s="313"/>
      <c r="Z13" s="310">
        <v>0.38126111111111116</v>
      </c>
      <c r="AA13" s="309" t="s">
        <v>150</v>
      </c>
      <c r="AB13" s="296">
        <v>0.39862222222222227</v>
      </c>
      <c r="AC13" s="309" t="s">
        <v>16</v>
      </c>
      <c r="AD13" s="327">
        <v>0.4041666666666667</v>
      </c>
      <c r="AE13" s="309" t="s">
        <v>155</v>
      </c>
      <c r="AF13" s="311">
        <v>0.4229277777777778</v>
      </c>
      <c r="AG13" s="327">
        <v>0.44583333333333336</v>
      </c>
      <c r="AH13" s="309" t="s">
        <v>155</v>
      </c>
      <c r="AI13" s="311">
        <v>0.4645944444444445</v>
      </c>
      <c r="AJ13" s="311"/>
      <c r="AK13" s="327">
        <v>0.4875</v>
      </c>
      <c r="AL13" s="309" t="s">
        <v>155</v>
      </c>
      <c r="AM13" s="310"/>
      <c r="AN13" s="309"/>
      <c r="AO13" s="311">
        <v>0.5062611111111112</v>
      </c>
      <c r="AP13" s="310"/>
      <c r="AQ13" s="309"/>
      <c r="AR13" s="296">
        <v>0.5291666666666667</v>
      </c>
      <c r="AS13" s="309" t="s">
        <v>155</v>
      </c>
      <c r="AT13" s="310">
        <v>0.5444555555555556</v>
      </c>
      <c r="AU13" s="314" t="s">
        <v>16</v>
      </c>
      <c r="AV13" s="310">
        <v>0.5618166666666666</v>
      </c>
      <c r="AW13" s="309" t="s">
        <v>19</v>
      </c>
      <c r="AX13" s="327">
        <v>0.5708333333333333</v>
      </c>
      <c r="AY13" s="309" t="s">
        <v>155</v>
      </c>
      <c r="AZ13" s="311">
        <v>0.5861222222222222</v>
      </c>
      <c r="BA13" s="310">
        <v>0.6069555555555556</v>
      </c>
      <c r="BB13" s="309" t="s">
        <v>19</v>
      </c>
      <c r="BC13" s="327">
        <v>0.6125</v>
      </c>
      <c r="BD13" s="309" t="s">
        <v>155</v>
      </c>
      <c r="BE13" s="311">
        <v>0.6312611111111112</v>
      </c>
      <c r="BF13" s="310">
        <v>0.6520944444444445</v>
      </c>
      <c r="BG13" s="309" t="s">
        <v>19</v>
      </c>
      <c r="BH13" s="327">
        <v>0.6541666666666667</v>
      </c>
      <c r="BI13" s="309" t="s">
        <v>155</v>
      </c>
      <c r="BJ13" s="311">
        <v>0.6764</v>
      </c>
      <c r="BK13" s="310">
        <v>0.6937611111111112</v>
      </c>
      <c r="BL13" s="309" t="s">
        <v>19</v>
      </c>
      <c r="BM13" s="327">
        <v>0.6958333333333333</v>
      </c>
      <c r="BN13" s="309" t="s">
        <v>155</v>
      </c>
      <c r="BO13" s="311">
        <v>0.7180666666666666</v>
      </c>
      <c r="BP13" s="310">
        <v>0.7458444444444444</v>
      </c>
      <c r="BQ13" s="309" t="s">
        <v>19</v>
      </c>
      <c r="BR13" s="315">
        <v>0.77015</v>
      </c>
      <c r="BS13" s="314" t="s">
        <v>79</v>
      </c>
      <c r="BT13" s="310">
        <v>0.8049111111111111</v>
      </c>
      <c r="BU13" s="314" t="s">
        <v>17</v>
      </c>
      <c r="BV13" s="310">
        <v>0.8465777777777779</v>
      </c>
      <c r="BW13" s="309" t="s">
        <v>76</v>
      </c>
      <c r="BX13" s="310"/>
      <c r="BY13" s="309"/>
      <c r="BZ13" s="336">
        <v>0.9021333333333335</v>
      </c>
      <c r="CA13" s="317" t="s">
        <v>76</v>
      </c>
      <c r="CB13" s="316">
        <v>0.9423722222222223</v>
      </c>
      <c r="CC13" s="318" t="s">
        <v>19</v>
      </c>
    </row>
    <row r="14" spans="1:81" s="307" customFormat="1" ht="11.25">
      <c r="A14" s="141">
        <v>0.4</v>
      </c>
      <c r="B14" s="234">
        <v>5.300000000000001</v>
      </c>
      <c r="C14" s="181" t="s">
        <v>90</v>
      </c>
      <c r="D14" s="182">
        <v>3</v>
      </c>
      <c r="E14" s="183">
        <v>0.0014000000000000123</v>
      </c>
      <c r="F14" s="183">
        <v>0.001388888888888884</v>
      </c>
      <c r="G14" s="183">
        <v>0.0014000000000000123</v>
      </c>
      <c r="H14" s="183">
        <v>0.000694444444444442</v>
      </c>
      <c r="I14" s="308"/>
      <c r="J14" s="309"/>
      <c r="K14" s="310">
        <v>0.22645000000000012</v>
      </c>
      <c r="L14" s="309" t="s">
        <v>16</v>
      </c>
      <c r="M14" s="310"/>
      <c r="N14" s="309"/>
      <c r="O14" s="319">
        <v>0.2645944444444445</v>
      </c>
      <c r="P14" s="309" t="s">
        <v>79</v>
      </c>
      <c r="Q14" s="310">
        <v>0.2993166666666667</v>
      </c>
      <c r="R14" s="309" t="s">
        <v>16</v>
      </c>
      <c r="S14" s="311">
        <v>0.31320555555555557</v>
      </c>
      <c r="T14" s="310">
        <v>0.34098333333333336</v>
      </c>
      <c r="U14" s="309" t="s">
        <v>16</v>
      </c>
      <c r="V14" s="310">
        <v>0.35487222222222226</v>
      </c>
      <c r="W14" s="309" t="s">
        <v>149</v>
      </c>
      <c r="X14" s="312"/>
      <c r="Y14" s="313"/>
      <c r="Z14" s="310">
        <v>0.38265000000000005</v>
      </c>
      <c r="AA14" s="309" t="s">
        <v>150</v>
      </c>
      <c r="AB14" s="310">
        <v>0.40001111111111115</v>
      </c>
      <c r="AC14" s="313" t="s">
        <v>16</v>
      </c>
      <c r="AD14" s="319">
        <v>0.40555555555555556</v>
      </c>
      <c r="AE14" s="309" t="s">
        <v>155</v>
      </c>
      <c r="AF14" s="311">
        <v>0.4243166666666667</v>
      </c>
      <c r="AG14" s="319">
        <v>0.44722222222222224</v>
      </c>
      <c r="AH14" s="309" t="s">
        <v>155</v>
      </c>
      <c r="AI14" s="311">
        <v>0.46598333333333336</v>
      </c>
      <c r="AJ14" s="320"/>
      <c r="AK14" s="328">
        <v>0.4888888888888889</v>
      </c>
      <c r="AL14" s="309" t="s">
        <v>155</v>
      </c>
      <c r="AM14" s="310"/>
      <c r="AN14" s="309"/>
      <c r="AO14" s="311">
        <v>0.50765</v>
      </c>
      <c r="AP14" s="310"/>
      <c r="AQ14" s="309"/>
      <c r="AR14" s="327">
        <v>0.5305555555555556</v>
      </c>
      <c r="AS14" s="309" t="s">
        <v>155</v>
      </c>
      <c r="AT14" s="310">
        <v>0.5458444444444445</v>
      </c>
      <c r="AU14" s="314" t="s">
        <v>16</v>
      </c>
      <c r="AV14" s="310">
        <v>0.5632055555555555</v>
      </c>
      <c r="AW14" s="309" t="s">
        <v>19</v>
      </c>
      <c r="AX14" s="319">
        <v>0.5722222222222222</v>
      </c>
      <c r="AY14" s="309" t="s">
        <v>155</v>
      </c>
      <c r="AZ14" s="311">
        <v>0.5875111111111111</v>
      </c>
      <c r="BA14" s="310">
        <v>0.6083444444444445</v>
      </c>
      <c r="BB14" s="309" t="s">
        <v>19</v>
      </c>
      <c r="BC14" s="328">
        <v>0.6138888888888889</v>
      </c>
      <c r="BD14" s="309" t="s">
        <v>155</v>
      </c>
      <c r="BE14" s="311">
        <v>0.63265</v>
      </c>
      <c r="BF14" s="310">
        <v>0.6534833333333334</v>
      </c>
      <c r="BG14" s="309" t="s">
        <v>19</v>
      </c>
      <c r="BH14" s="328">
        <v>0.6555555555555556</v>
      </c>
      <c r="BI14" s="309" t="s">
        <v>155</v>
      </c>
      <c r="BJ14" s="311">
        <v>0.6777888888888889</v>
      </c>
      <c r="BK14" s="310">
        <v>0.69515</v>
      </c>
      <c r="BL14" s="309" t="s">
        <v>19</v>
      </c>
      <c r="BM14" s="328">
        <v>0.6972222222222222</v>
      </c>
      <c r="BN14" s="309" t="s">
        <v>155</v>
      </c>
      <c r="BO14" s="311">
        <v>0.7194555555555555</v>
      </c>
      <c r="BP14" s="310">
        <v>0.7472333333333333</v>
      </c>
      <c r="BQ14" s="309" t="s">
        <v>19</v>
      </c>
      <c r="BR14" s="315">
        <v>0.7715388888888889</v>
      </c>
      <c r="BS14" s="314" t="s">
        <v>79</v>
      </c>
      <c r="BT14" s="310">
        <v>0.8063111111111112</v>
      </c>
      <c r="BU14" s="314" t="s">
        <v>17</v>
      </c>
      <c r="BV14" s="310">
        <v>0.8479777777777779</v>
      </c>
      <c r="BW14" s="321" t="s">
        <v>76</v>
      </c>
      <c r="BX14" s="319"/>
      <c r="BY14" s="309"/>
      <c r="BZ14" s="340">
        <v>0.9035333333333335</v>
      </c>
      <c r="CA14" s="317" t="s">
        <v>76</v>
      </c>
      <c r="CB14" s="316">
        <v>0.9430666666666667</v>
      </c>
      <c r="CC14" s="318" t="s">
        <v>19</v>
      </c>
    </row>
    <row r="15" spans="1:81" s="307" customFormat="1" ht="11.25">
      <c r="A15" s="141">
        <v>0.6</v>
      </c>
      <c r="B15" s="234">
        <v>5.9</v>
      </c>
      <c r="C15" s="181" t="s">
        <v>92</v>
      </c>
      <c r="D15" s="182">
        <v>1</v>
      </c>
      <c r="E15" s="183">
        <v>0.0007000000000000062</v>
      </c>
      <c r="F15" s="183">
        <v>0.000694444444444442</v>
      </c>
      <c r="G15" s="183">
        <v>0.0007000000000000062</v>
      </c>
      <c r="H15" s="183">
        <v>0.000694444444444442</v>
      </c>
      <c r="I15" s="308"/>
      <c r="J15" s="309"/>
      <c r="K15" s="310">
        <v>0.22715000000000013</v>
      </c>
      <c r="L15" s="309" t="s">
        <v>16</v>
      </c>
      <c r="M15" s="310"/>
      <c r="N15" s="309"/>
      <c r="O15" s="319">
        <v>0.26528888888888896</v>
      </c>
      <c r="P15" s="309" t="s">
        <v>79</v>
      </c>
      <c r="Q15" s="310">
        <v>0.3000111111111111</v>
      </c>
      <c r="R15" s="309" t="s">
        <v>16</v>
      </c>
      <c r="S15" s="311">
        <v>0.3139</v>
      </c>
      <c r="T15" s="310">
        <v>0.3416777777777778</v>
      </c>
      <c r="U15" s="309" t="s">
        <v>16</v>
      </c>
      <c r="V15" s="310">
        <v>0.3555666666666667</v>
      </c>
      <c r="W15" s="309" t="s">
        <v>149</v>
      </c>
      <c r="X15" s="312"/>
      <c r="Y15" s="313"/>
      <c r="Z15" s="310">
        <v>0.3833444444444445</v>
      </c>
      <c r="AA15" s="309" t="s">
        <v>150</v>
      </c>
      <c r="AB15" s="310">
        <v>0.4007055555555556</v>
      </c>
      <c r="AC15" s="313" t="s">
        <v>16</v>
      </c>
      <c r="AD15" s="319">
        <v>0.40625</v>
      </c>
      <c r="AE15" s="309" t="s">
        <v>155</v>
      </c>
      <c r="AF15" s="311">
        <v>0.4250111111111111</v>
      </c>
      <c r="AG15" s="327">
        <v>0.4479166666666667</v>
      </c>
      <c r="AH15" s="309" t="s">
        <v>155</v>
      </c>
      <c r="AI15" s="311">
        <v>0.4666777777777778</v>
      </c>
      <c r="AJ15" s="320"/>
      <c r="AK15" s="328">
        <v>0.4895833333333333</v>
      </c>
      <c r="AL15" s="309" t="s">
        <v>155</v>
      </c>
      <c r="AM15" s="310"/>
      <c r="AN15" s="309"/>
      <c r="AO15" s="311">
        <v>0.5083444444444445</v>
      </c>
      <c r="AP15" s="310"/>
      <c r="AQ15" s="309"/>
      <c r="AR15" s="328">
        <v>0.53125</v>
      </c>
      <c r="AS15" s="309" t="s">
        <v>155</v>
      </c>
      <c r="AT15" s="310">
        <v>0.5465388888888889</v>
      </c>
      <c r="AU15" s="314" t="s">
        <v>16</v>
      </c>
      <c r="AV15" s="310">
        <v>0.5639</v>
      </c>
      <c r="AW15" s="309" t="s">
        <v>19</v>
      </c>
      <c r="AX15" s="310">
        <v>0.5729166666666666</v>
      </c>
      <c r="AY15" s="309" t="s">
        <v>155</v>
      </c>
      <c r="AZ15" s="311">
        <v>0.5882055555555555</v>
      </c>
      <c r="BA15" s="310">
        <v>0.6090388888888889</v>
      </c>
      <c r="BB15" s="309" t="s">
        <v>19</v>
      </c>
      <c r="BC15" s="319">
        <v>0.6145833333333334</v>
      </c>
      <c r="BD15" s="309" t="s">
        <v>155</v>
      </c>
      <c r="BE15" s="311">
        <v>0.6333444444444445</v>
      </c>
      <c r="BF15" s="310">
        <v>0.6541777777777779</v>
      </c>
      <c r="BG15" s="309" t="s">
        <v>19</v>
      </c>
      <c r="BH15" s="328">
        <v>0.65625</v>
      </c>
      <c r="BI15" s="309" t="s">
        <v>155</v>
      </c>
      <c r="BJ15" s="311">
        <v>0.6784833333333333</v>
      </c>
      <c r="BK15" s="310">
        <v>0.6958444444444445</v>
      </c>
      <c r="BL15" s="309" t="s">
        <v>19</v>
      </c>
      <c r="BM15" s="328">
        <v>0.6979166666666666</v>
      </c>
      <c r="BN15" s="309" t="s">
        <v>155</v>
      </c>
      <c r="BO15" s="311">
        <v>0.72015</v>
      </c>
      <c r="BP15" s="310">
        <v>0.7479277777777777</v>
      </c>
      <c r="BQ15" s="309" t="s">
        <v>19</v>
      </c>
      <c r="BR15" s="315">
        <v>0.7722333333333333</v>
      </c>
      <c r="BS15" s="314" t="s">
        <v>79</v>
      </c>
      <c r="BT15" s="310">
        <v>0.8070111111111112</v>
      </c>
      <c r="BU15" s="314" t="s">
        <v>17</v>
      </c>
      <c r="BV15" s="310">
        <v>0.848677777777778</v>
      </c>
      <c r="BW15" s="321" t="s">
        <v>76</v>
      </c>
      <c r="BX15" s="319"/>
      <c r="BY15" s="309"/>
      <c r="BZ15" s="340">
        <v>0.9042333333333336</v>
      </c>
      <c r="CA15" s="317" t="s">
        <v>76</v>
      </c>
      <c r="CB15" s="316">
        <v>0.9437611111111112</v>
      </c>
      <c r="CC15" s="318" t="s">
        <v>19</v>
      </c>
    </row>
    <row r="16" spans="1:81" s="307" customFormat="1" ht="12">
      <c r="A16" s="159">
        <v>0.4</v>
      </c>
      <c r="B16" s="264">
        <v>6.300000000000001</v>
      </c>
      <c r="C16" s="323" t="s">
        <v>94</v>
      </c>
      <c r="D16" s="324">
        <v>2</v>
      </c>
      <c r="E16" s="190">
        <v>0.0014000000000000123</v>
      </c>
      <c r="F16" s="190">
        <v>0.001388888888888884</v>
      </c>
      <c r="G16" s="190">
        <v>0.0014000000000000123</v>
      </c>
      <c r="H16" s="190">
        <v>0.000694444444444442</v>
      </c>
      <c r="I16" s="325"/>
      <c r="J16" s="326"/>
      <c r="K16" s="327">
        <v>0.22855000000000014</v>
      </c>
      <c r="L16" s="326" t="s">
        <v>16</v>
      </c>
      <c r="M16" s="327"/>
      <c r="N16" s="326"/>
      <c r="O16" s="328">
        <v>0.26667777777777785</v>
      </c>
      <c r="P16" s="326" t="s">
        <v>79</v>
      </c>
      <c r="Q16" s="327">
        <v>0.3014</v>
      </c>
      <c r="R16" s="326" t="s">
        <v>16</v>
      </c>
      <c r="S16" s="329">
        <v>0.3152888888888889</v>
      </c>
      <c r="T16" s="327">
        <v>0.3430666666666667</v>
      </c>
      <c r="U16" s="326" t="s">
        <v>16</v>
      </c>
      <c r="V16" s="327">
        <v>0.3569555555555556</v>
      </c>
      <c r="W16" s="326" t="s">
        <v>149</v>
      </c>
      <c r="X16" s="330"/>
      <c r="Y16" s="331"/>
      <c r="Z16" s="327">
        <v>0.38473333333333337</v>
      </c>
      <c r="AA16" s="326" t="s">
        <v>150</v>
      </c>
      <c r="AB16" s="327">
        <v>0.4020944444444445</v>
      </c>
      <c r="AC16" s="331" t="s">
        <v>16</v>
      </c>
      <c r="AD16" s="328">
        <v>0.4076388888888889</v>
      </c>
      <c r="AE16" s="326" t="s">
        <v>155</v>
      </c>
      <c r="AF16" s="329">
        <v>0.4264</v>
      </c>
      <c r="AG16" s="341">
        <v>0.44930555555555557</v>
      </c>
      <c r="AH16" s="326" t="s">
        <v>155</v>
      </c>
      <c r="AI16" s="329">
        <v>0.4680666666666667</v>
      </c>
      <c r="AJ16" s="332"/>
      <c r="AK16" s="341">
        <v>0.4909722222222222</v>
      </c>
      <c r="AL16" s="326" t="s">
        <v>155</v>
      </c>
      <c r="AM16" s="327"/>
      <c r="AN16" s="326"/>
      <c r="AO16" s="329">
        <v>0.5097333333333334</v>
      </c>
      <c r="AP16" s="327"/>
      <c r="AQ16" s="326"/>
      <c r="AR16" s="341">
        <v>0.5326388888888889</v>
      </c>
      <c r="AS16" s="326" t="s">
        <v>155</v>
      </c>
      <c r="AT16" s="327">
        <v>0.5479277777777778</v>
      </c>
      <c r="AU16" s="333" t="s">
        <v>16</v>
      </c>
      <c r="AV16" s="327">
        <v>0.5652888888888888</v>
      </c>
      <c r="AW16" s="326" t="s">
        <v>19</v>
      </c>
      <c r="AX16" s="327">
        <v>0.5743055555555555</v>
      </c>
      <c r="AY16" s="326" t="s">
        <v>155</v>
      </c>
      <c r="AZ16" s="329">
        <v>0.5895944444444444</v>
      </c>
      <c r="BA16" s="327">
        <v>0.6104277777777778</v>
      </c>
      <c r="BB16" s="326" t="s">
        <v>19</v>
      </c>
      <c r="BC16" s="327">
        <v>0.6159722222222223</v>
      </c>
      <c r="BD16" s="326" t="s">
        <v>155</v>
      </c>
      <c r="BE16" s="329">
        <v>0.6347333333333334</v>
      </c>
      <c r="BF16" s="327">
        <v>0.6555666666666667</v>
      </c>
      <c r="BG16" s="326" t="s">
        <v>19</v>
      </c>
      <c r="BH16" s="341">
        <v>0.6576388888888889</v>
      </c>
      <c r="BI16" s="326" t="s">
        <v>155</v>
      </c>
      <c r="BJ16" s="329">
        <v>0.6798722222222222</v>
      </c>
      <c r="BK16" s="327">
        <v>0.6972333333333334</v>
      </c>
      <c r="BL16" s="326" t="s">
        <v>19</v>
      </c>
      <c r="BM16" s="341">
        <v>0.6993055555555555</v>
      </c>
      <c r="BN16" s="326" t="s">
        <v>155</v>
      </c>
      <c r="BO16" s="329">
        <v>0.7215388888888888</v>
      </c>
      <c r="BP16" s="327">
        <v>0.7493166666666666</v>
      </c>
      <c r="BQ16" s="326" t="s">
        <v>19</v>
      </c>
      <c r="BR16" s="334">
        <v>0.7736222222222222</v>
      </c>
      <c r="BS16" s="333" t="s">
        <v>79</v>
      </c>
      <c r="BT16" s="327">
        <v>0.8084111111111112</v>
      </c>
      <c r="BU16" s="333" t="s">
        <v>17</v>
      </c>
      <c r="BV16" s="327">
        <v>0.8500777777777779</v>
      </c>
      <c r="BW16" s="335" t="s">
        <v>76</v>
      </c>
      <c r="BX16" s="328"/>
      <c r="BY16" s="326"/>
      <c r="BZ16" s="342">
        <v>0.9056333333333335</v>
      </c>
      <c r="CA16" s="337" t="s">
        <v>76</v>
      </c>
      <c r="CB16" s="336">
        <v>0.9444555555555556</v>
      </c>
      <c r="CC16" s="338" t="s">
        <v>19</v>
      </c>
    </row>
    <row r="17" spans="1:81" s="307" customFormat="1" ht="12">
      <c r="A17" s="104">
        <v>0.5</v>
      </c>
      <c r="B17" s="105">
        <v>6.800000000000001</v>
      </c>
      <c r="C17" s="170" t="s">
        <v>56</v>
      </c>
      <c r="D17" s="171">
        <v>2</v>
      </c>
      <c r="E17" s="172">
        <v>0.0014000000000000123</v>
      </c>
      <c r="F17" s="339">
        <v>0.001388888888888884</v>
      </c>
      <c r="G17" s="172">
        <v>0.0014000000000000123</v>
      </c>
      <c r="H17" s="172">
        <v>0.001388888888888884</v>
      </c>
      <c r="I17" s="279"/>
      <c r="J17" s="280"/>
      <c r="K17" s="281">
        <v>0.22995000000000015</v>
      </c>
      <c r="L17" s="280" t="s">
        <v>16</v>
      </c>
      <c r="M17" s="281"/>
      <c r="N17" s="280"/>
      <c r="O17" s="281">
        <v>0.26806666666666673</v>
      </c>
      <c r="P17" s="280" t="s">
        <v>79</v>
      </c>
      <c r="Q17" s="281">
        <v>0.3027888888888889</v>
      </c>
      <c r="R17" s="280" t="s">
        <v>16</v>
      </c>
      <c r="S17" s="282">
        <v>0.3166777777777778</v>
      </c>
      <c r="T17" s="281">
        <v>0.34445555555555557</v>
      </c>
      <c r="U17" s="280" t="s">
        <v>16</v>
      </c>
      <c r="V17" s="281">
        <v>0.35834444444444447</v>
      </c>
      <c r="W17" s="280" t="s">
        <v>149</v>
      </c>
      <c r="X17" s="283"/>
      <c r="Y17" s="284"/>
      <c r="Z17" s="281">
        <v>0.38612222222222226</v>
      </c>
      <c r="AA17" s="280" t="s">
        <v>150</v>
      </c>
      <c r="AB17" s="281">
        <v>0.40348333333333336</v>
      </c>
      <c r="AC17" s="284" t="s">
        <v>16</v>
      </c>
      <c r="AD17" s="281">
        <v>0.40902777777777777</v>
      </c>
      <c r="AE17" s="280" t="s">
        <v>155</v>
      </c>
      <c r="AF17" s="282">
        <v>0.4277888888888889</v>
      </c>
      <c r="AG17" s="281">
        <v>0.45069444444444445</v>
      </c>
      <c r="AH17" s="280" t="s">
        <v>155</v>
      </c>
      <c r="AI17" s="282">
        <v>0.46945555555555557</v>
      </c>
      <c r="AJ17" s="282"/>
      <c r="AK17" s="281">
        <v>0.4923611111111111</v>
      </c>
      <c r="AL17" s="280" t="s">
        <v>155</v>
      </c>
      <c r="AM17" s="281"/>
      <c r="AN17" s="280"/>
      <c r="AO17" s="282">
        <v>0.5111222222222223</v>
      </c>
      <c r="AP17" s="281"/>
      <c r="AQ17" s="280"/>
      <c r="AR17" s="281">
        <v>0.5340277777777778</v>
      </c>
      <c r="AS17" s="280" t="s">
        <v>155</v>
      </c>
      <c r="AT17" s="281">
        <v>0.5493166666666667</v>
      </c>
      <c r="AU17" s="285" t="s">
        <v>16</v>
      </c>
      <c r="AV17" s="281">
        <v>0.5666777777777777</v>
      </c>
      <c r="AW17" s="280" t="s">
        <v>19</v>
      </c>
      <c r="AX17" s="281">
        <v>0.5756944444444444</v>
      </c>
      <c r="AY17" s="280" t="s">
        <v>155</v>
      </c>
      <c r="AZ17" s="282">
        <v>0.5909833333333333</v>
      </c>
      <c r="BA17" s="281">
        <v>0.6118166666666667</v>
      </c>
      <c r="BB17" s="280" t="s">
        <v>19</v>
      </c>
      <c r="BC17" s="281">
        <v>0.6173611111111111</v>
      </c>
      <c r="BD17" s="280" t="s">
        <v>155</v>
      </c>
      <c r="BE17" s="282">
        <v>0.6361222222222223</v>
      </c>
      <c r="BF17" s="281">
        <v>0.6569555555555556</v>
      </c>
      <c r="BG17" s="280" t="s">
        <v>19</v>
      </c>
      <c r="BH17" s="281">
        <v>0.6590277777777778</v>
      </c>
      <c r="BI17" s="280" t="s">
        <v>155</v>
      </c>
      <c r="BJ17" s="282">
        <v>0.6812611111111111</v>
      </c>
      <c r="BK17" s="281">
        <v>0.6986222222222223</v>
      </c>
      <c r="BL17" s="280" t="s">
        <v>19</v>
      </c>
      <c r="BM17" s="281">
        <v>0.7006944444444444</v>
      </c>
      <c r="BN17" s="280" t="s">
        <v>155</v>
      </c>
      <c r="BO17" s="282">
        <v>0.7229277777777777</v>
      </c>
      <c r="BP17" s="281">
        <v>0.7507055555555555</v>
      </c>
      <c r="BQ17" s="280" t="s">
        <v>19</v>
      </c>
      <c r="BR17" s="286">
        <v>0.7750111111111111</v>
      </c>
      <c r="BS17" s="285" t="s">
        <v>79</v>
      </c>
      <c r="BT17" s="281">
        <v>0.8098111111111113</v>
      </c>
      <c r="BU17" s="285" t="s">
        <v>17</v>
      </c>
      <c r="BV17" s="281">
        <v>0.851477777777778</v>
      </c>
      <c r="BW17" s="280" t="s">
        <v>76</v>
      </c>
      <c r="BX17" s="287"/>
      <c r="BY17" s="288"/>
      <c r="BZ17" s="289">
        <v>0.9070333333333336</v>
      </c>
      <c r="CA17" s="290" t="s">
        <v>76</v>
      </c>
      <c r="CB17" s="289">
        <v>0.9458444444444445</v>
      </c>
      <c r="CC17" s="291" t="s">
        <v>19</v>
      </c>
    </row>
    <row r="18" spans="1:81" s="307" customFormat="1" ht="11.25">
      <c r="A18" s="126">
        <v>0.3</v>
      </c>
      <c r="B18" s="220">
        <v>7.1</v>
      </c>
      <c r="C18" s="343" t="s">
        <v>33</v>
      </c>
      <c r="D18" s="344">
        <v>6</v>
      </c>
      <c r="E18" s="183">
        <v>0.0014000000000000123</v>
      </c>
      <c r="F18" s="183">
        <v>0.001388888888888884</v>
      </c>
      <c r="G18" s="183">
        <v>0.0014000000000000123</v>
      </c>
      <c r="H18" s="183">
        <v>0.000694444444444442</v>
      </c>
      <c r="I18" s="308"/>
      <c r="J18" s="309"/>
      <c r="K18" s="310">
        <v>0.23135000000000017</v>
      </c>
      <c r="L18" s="309" t="s">
        <v>16</v>
      </c>
      <c r="M18" s="310"/>
      <c r="N18" s="309"/>
      <c r="O18" s="310">
        <v>0.2694555555555556</v>
      </c>
      <c r="P18" s="309" t="s">
        <v>79</v>
      </c>
      <c r="Q18" s="310">
        <v>0.30417777777777777</v>
      </c>
      <c r="R18" s="309" t="s">
        <v>16</v>
      </c>
      <c r="S18" s="311">
        <v>0.31806666666666666</v>
      </c>
      <c r="T18" s="310">
        <v>0.34584444444444445</v>
      </c>
      <c r="U18" s="309" t="s">
        <v>16</v>
      </c>
      <c r="V18" s="310">
        <v>0.35973333333333335</v>
      </c>
      <c r="W18" s="309" t="s">
        <v>149</v>
      </c>
      <c r="X18" s="312"/>
      <c r="Y18" s="313"/>
      <c r="Z18" s="310">
        <v>0.38751111111111114</v>
      </c>
      <c r="AA18" s="309" t="s">
        <v>150</v>
      </c>
      <c r="AB18" s="310">
        <v>0.40487222222222224</v>
      </c>
      <c r="AC18" s="313" t="s">
        <v>16</v>
      </c>
      <c r="AD18" s="310">
        <v>0.41041666666666665</v>
      </c>
      <c r="AE18" s="309" t="s">
        <v>155</v>
      </c>
      <c r="AF18" s="311">
        <v>0.42917777777777777</v>
      </c>
      <c r="AG18" s="327">
        <v>0.45208333333333334</v>
      </c>
      <c r="AH18" s="309" t="s">
        <v>155</v>
      </c>
      <c r="AI18" s="311">
        <v>0.47084444444444445</v>
      </c>
      <c r="AJ18" s="311"/>
      <c r="AK18" s="327">
        <v>0.49374999999999997</v>
      </c>
      <c r="AL18" s="309" t="s">
        <v>155</v>
      </c>
      <c r="AM18" s="310"/>
      <c r="AN18" s="309"/>
      <c r="AO18" s="311">
        <v>0.5125111111111111</v>
      </c>
      <c r="AP18" s="310"/>
      <c r="AQ18" s="309"/>
      <c r="AR18" s="296">
        <v>0.5354166666666667</v>
      </c>
      <c r="AS18" s="309" t="s">
        <v>155</v>
      </c>
      <c r="AT18" s="310">
        <v>0.5507055555555556</v>
      </c>
      <c r="AU18" s="314" t="s">
        <v>16</v>
      </c>
      <c r="AV18" s="310">
        <v>0.5680666666666666</v>
      </c>
      <c r="AW18" s="309" t="s">
        <v>19</v>
      </c>
      <c r="AX18" s="327">
        <v>0.5770833333333333</v>
      </c>
      <c r="AY18" s="309" t="s">
        <v>155</v>
      </c>
      <c r="AZ18" s="311">
        <v>0.5923722222222222</v>
      </c>
      <c r="BA18" s="310">
        <v>0.6132055555555556</v>
      </c>
      <c r="BB18" s="309" t="s">
        <v>19</v>
      </c>
      <c r="BC18" s="327">
        <v>0.61875</v>
      </c>
      <c r="BD18" s="309" t="s">
        <v>155</v>
      </c>
      <c r="BE18" s="311">
        <v>0.6375111111111111</v>
      </c>
      <c r="BF18" s="310">
        <v>0.6583444444444445</v>
      </c>
      <c r="BG18" s="309" t="s">
        <v>19</v>
      </c>
      <c r="BH18" s="327">
        <v>0.6604166666666667</v>
      </c>
      <c r="BI18" s="309" t="s">
        <v>155</v>
      </c>
      <c r="BJ18" s="311">
        <v>0.68265</v>
      </c>
      <c r="BK18" s="310">
        <v>0.7000111111111111</v>
      </c>
      <c r="BL18" s="309" t="s">
        <v>19</v>
      </c>
      <c r="BM18" s="296">
        <v>0.7020833333333333</v>
      </c>
      <c r="BN18" s="309" t="s">
        <v>155</v>
      </c>
      <c r="BO18" s="311">
        <v>0.7243166666666666</v>
      </c>
      <c r="BP18" s="310">
        <v>0.7520944444444444</v>
      </c>
      <c r="BQ18" s="309" t="s">
        <v>19</v>
      </c>
      <c r="BR18" s="315">
        <v>0.7764</v>
      </c>
      <c r="BS18" s="314" t="s">
        <v>79</v>
      </c>
      <c r="BT18" s="310">
        <v>0.8112111111111113</v>
      </c>
      <c r="BU18" s="314" t="s">
        <v>17</v>
      </c>
      <c r="BV18" s="310">
        <v>0.8528777777777781</v>
      </c>
      <c r="BW18" s="309" t="s">
        <v>76</v>
      </c>
      <c r="BX18" s="310"/>
      <c r="BY18" s="309"/>
      <c r="BZ18" s="304">
        <v>0.9084333333333336</v>
      </c>
      <c r="CA18" s="317" t="s">
        <v>76</v>
      </c>
      <c r="CB18" s="316">
        <v>0.9465388888888889</v>
      </c>
      <c r="CC18" s="318" t="s">
        <v>19</v>
      </c>
    </row>
    <row r="19" spans="1:81" s="307" customFormat="1" ht="11.25">
      <c r="A19" s="141">
        <v>0.8</v>
      </c>
      <c r="B19" s="234">
        <v>7.9</v>
      </c>
      <c r="C19" s="144" t="s">
        <v>31</v>
      </c>
      <c r="D19" s="145">
        <v>2</v>
      </c>
      <c r="E19" s="183">
        <v>0.0014000000000000123</v>
      </c>
      <c r="F19" s="183">
        <v>0.001388888888888884</v>
      </c>
      <c r="G19" s="183">
        <v>0.0014000000000000123</v>
      </c>
      <c r="H19" s="183">
        <v>0.000694444444444442</v>
      </c>
      <c r="I19" s="308"/>
      <c r="J19" s="309"/>
      <c r="K19" s="310">
        <v>0.23275000000000018</v>
      </c>
      <c r="L19" s="309" t="s">
        <v>16</v>
      </c>
      <c r="M19" s="310"/>
      <c r="N19" s="309"/>
      <c r="O19" s="319">
        <v>0.2708444444444445</v>
      </c>
      <c r="P19" s="309" t="s">
        <v>79</v>
      </c>
      <c r="Q19" s="310">
        <v>0.30556666666666665</v>
      </c>
      <c r="R19" s="309" t="s">
        <v>16</v>
      </c>
      <c r="S19" s="311">
        <v>0.31945555555555555</v>
      </c>
      <c r="T19" s="310">
        <v>0.34723333333333334</v>
      </c>
      <c r="U19" s="309" t="s">
        <v>16</v>
      </c>
      <c r="V19" s="310">
        <v>0.36112222222222223</v>
      </c>
      <c r="W19" s="309" t="s">
        <v>149</v>
      </c>
      <c r="X19" s="312"/>
      <c r="Y19" s="313"/>
      <c r="Z19" s="310">
        <v>0.3889</v>
      </c>
      <c r="AA19" s="309" t="s">
        <v>150</v>
      </c>
      <c r="AB19" s="310">
        <v>0.40626111111111113</v>
      </c>
      <c r="AC19" s="313" t="s">
        <v>16</v>
      </c>
      <c r="AD19" s="319">
        <v>0.41180555555555554</v>
      </c>
      <c r="AE19" s="309" t="s">
        <v>155</v>
      </c>
      <c r="AF19" s="311">
        <v>0.43056666666666665</v>
      </c>
      <c r="AG19" s="319">
        <v>0.4534722222222222</v>
      </c>
      <c r="AH19" s="309" t="s">
        <v>155</v>
      </c>
      <c r="AI19" s="311">
        <v>0.47223333333333334</v>
      </c>
      <c r="AJ19" s="320"/>
      <c r="AK19" s="328">
        <v>0.49513888888888885</v>
      </c>
      <c r="AL19" s="309" t="s">
        <v>155</v>
      </c>
      <c r="AM19" s="310"/>
      <c r="AN19" s="309"/>
      <c r="AO19" s="311">
        <v>0.5139</v>
      </c>
      <c r="AP19" s="310"/>
      <c r="AQ19" s="309"/>
      <c r="AR19" s="327">
        <v>0.5368055555555555</v>
      </c>
      <c r="AS19" s="309" t="s">
        <v>155</v>
      </c>
      <c r="AT19" s="310">
        <v>0.5520944444444444</v>
      </c>
      <c r="AU19" s="314" t="s">
        <v>16</v>
      </c>
      <c r="AV19" s="310">
        <v>0.5694555555555555</v>
      </c>
      <c r="AW19" s="309" t="s">
        <v>19</v>
      </c>
      <c r="AX19" s="319">
        <v>0.5784722222222222</v>
      </c>
      <c r="AY19" s="309" t="s">
        <v>155</v>
      </c>
      <c r="AZ19" s="311">
        <v>0.5937611111111111</v>
      </c>
      <c r="BA19" s="310">
        <v>0.6145944444444444</v>
      </c>
      <c r="BB19" s="309" t="s">
        <v>19</v>
      </c>
      <c r="BC19" s="319">
        <v>0.6201388888888889</v>
      </c>
      <c r="BD19" s="309" t="s">
        <v>155</v>
      </c>
      <c r="BE19" s="311">
        <v>0.6389</v>
      </c>
      <c r="BF19" s="310">
        <v>0.6597333333333334</v>
      </c>
      <c r="BG19" s="309" t="s">
        <v>19</v>
      </c>
      <c r="BH19" s="328">
        <v>0.6618055555555555</v>
      </c>
      <c r="BI19" s="309" t="s">
        <v>155</v>
      </c>
      <c r="BJ19" s="311">
        <v>0.6840388888888889</v>
      </c>
      <c r="BK19" s="310">
        <v>0.7014</v>
      </c>
      <c r="BL19" s="309" t="s">
        <v>19</v>
      </c>
      <c r="BM19" s="327">
        <v>0.7034722222222222</v>
      </c>
      <c r="BN19" s="309" t="s">
        <v>155</v>
      </c>
      <c r="BO19" s="311">
        <v>0.7257055555555555</v>
      </c>
      <c r="BP19" s="310">
        <v>0.7534833333333333</v>
      </c>
      <c r="BQ19" s="309" t="s">
        <v>19</v>
      </c>
      <c r="BR19" s="315">
        <v>0.7777888888888889</v>
      </c>
      <c r="BS19" s="314" t="s">
        <v>79</v>
      </c>
      <c r="BT19" s="310">
        <v>0.8126111111111114</v>
      </c>
      <c r="BU19" s="314" t="s">
        <v>17</v>
      </c>
      <c r="BV19" s="310">
        <v>0.8542777777777781</v>
      </c>
      <c r="BW19" s="321" t="s">
        <v>76</v>
      </c>
      <c r="BX19" s="319"/>
      <c r="BY19" s="309"/>
      <c r="BZ19" s="322">
        <v>0.9098333333333337</v>
      </c>
      <c r="CA19" s="317" t="s">
        <v>76</v>
      </c>
      <c r="CB19" s="316">
        <v>0.9472333333333334</v>
      </c>
      <c r="CC19" s="318" t="s">
        <v>19</v>
      </c>
    </row>
    <row r="20" spans="1:81" s="307" customFormat="1" ht="11.25">
      <c r="A20" s="141">
        <v>0.3</v>
      </c>
      <c r="B20" s="234">
        <v>8.200000000000001</v>
      </c>
      <c r="C20" s="181" t="s">
        <v>25</v>
      </c>
      <c r="D20" s="182">
        <v>2</v>
      </c>
      <c r="E20" s="183">
        <v>0.0007000000000000062</v>
      </c>
      <c r="F20" s="183">
        <v>0.000694444444444442</v>
      </c>
      <c r="G20" s="183">
        <v>0.0007000000000000062</v>
      </c>
      <c r="H20" s="183">
        <v>0.000694444444444442</v>
      </c>
      <c r="I20" s="308"/>
      <c r="J20" s="309"/>
      <c r="K20" s="310">
        <v>0.23345000000000019</v>
      </c>
      <c r="L20" s="309" t="s">
        <v>16</v>
      </c>
      <c r="M20" s="310"/>
      <c r="N20" s="309"/>
      <c r="O20" s="319">
        <v>0.27153888888888894</v>
      </c>
      <c r="P20" s="309" t="s">
        <v>79</v>
      </c>
      <c r="Q20" s="310">
        <v>0.3062611111111111</v>
      </c>
      <c r="R20" s="309" t="s">
        <v>16</v>
      </c>
      <c r="S20" s="311">
        <v>0.32015</v>
      </c>
      <c r="T20" s="310">
        <v>0.3479277777777778</v>
      </c>
      <c r="U20" s="309" t="s">
        <v>16</v>
      </c>
      <c r="V20" s="310">
        <v>0.3618166666666667</v>
      </c>
      <c r="W20" s="309" t="s">
        <v>149</v>
      </c>
      <c r="X20" s="312"/>
      <c r="Y20" s="313"/>
      <c r="Z20" s="310">
        <v>0.38959444444444447</v>
      </c>
      <c r="AA20" s="309" t="s">
        <v>150</v>
      </c>
      <c r="AB20" s="310">
        <v>0.40695555555555557</v>
      </c>
      <c r="AC20" s="313" t="s">
        <v>16</v>
      </c>
      <c r="AD20" s="319">
        <v>0.4125</v>
      </c>
      <c r="AE20" s="309" t="s">
        <v>155</v>
      </c>
      <c r="AF20" s="311">
        <v>0.4312611111111111</v>
      </c>
      <c r="AG20" s="310">
        <v>0.45416666666666666</v>
      </c>
      <c r="AH20" s="309" t="s">
        <v>155</v>
      </c>
      <c r="AI20" s="311">
        <v>0.4729277777777778</v>
      </c>
      <c r="AJ20" s="320"/>
      <c r="AK20" s="328">
        <v>0.4958333333333333</v>
      </c>
      <c r="AL20" s="309" t="s">
        <v>155</v>
      </c>
      <c r="AM20" s="310"/>
      <c r="AN20" s="309"/>
      <c r="AO20" s="311">
        <v>0.5145944444444445</v>
      </c>
      <c r="AP20" s="310"/>
      <c r="AQ20" s="309"/>
      <c r="AR20" s="319">
        <v>0.5375</v>
      </c>
      <c r="AS20" s="309" t="s">
        <v>155</v>
      </c>
      <c r="AT20" s="310">
        <v>0.5527888888888889</v>
      </c>
      <c r="AU20" s="314" t="s">
        <v>16</v>
      </c>
      <c r="AV20" s="310">
        <v>0.5701499999999999</v>
      </c>
      <c r="AW20" s="309" t="s">
        <v>19</v>
      </c>
      <c r="AX20" s="319">
        <v>0.5791666666666666</v>
      </c>
      <c r="AY20" s="309" t="s">
        <v>155</v>
      </c>
      <c r="AZ20" s="311">
        <v>0.5944555555555555</v>
      </c>
      <c r="BA20" s="310">
        <v>0.6152888888888889</v>
      </c>
      <c r="BB20" s="309" t="s">
        <v>19</v>
      </c>
      <c r="BC20" s="327">
        <v>0.6208333333333333</v>
      </c>
      <c r="BD20" s="309" t="s">
        <v>155</v>
      </c>
      <c r="BE20" s="311">
        <v>0.6395944444444445</v>
      </c>
      <c r="BF20" s="310">
        <v>0.6604277777777778</v>
      </c>
      <c r="BG20" s="309" t="s">
        <v>19</v>
      </c>
      <c r="BH20" s="319">
        <v>0.6625</v>
      </c>
      <c r="BI20" s="309" t="s">
        <v>155</v>
      </c>
      <c r="BJ20" s="311">
        <v>0.6847333333333333</v>
      </c>
      <c r="BK20" s="310">
        <v>0.7020944444444445</v>
      </c>
      <c r="BL20" s="309" t="s">
        <v>19</v>
      </c>
      <c r="BM20" s="328">
        <v>0.7041666666666666</v>
      </c>
      <c r="BN20" s="309" t="s">
        <v>155</v>
      </c>
      <c r="BO20" s="311">
        <v>0.7263999999999999</v>
      </c>
      <c r="BP20" s="310">
        <v>0.7541777777777777</v>
      </c>
      <c r="BQ20" s="309" t="s">
        <v>19</v>
      </c>
      <c r="BR20" s="315">
        <v>0.7784833333333333</v>
      </c>
      <c r="BS20" s="314" t="s">
        <v>79</v>
      </c>
      <c r="BT20" s="310">
        <v>0.8133111111111114</v>
      </c>
      <c r="BU20" s="314" t="s">
        <v>17</v>
      </c>
      <c r="BV20" s="310">
        <v>0.8549777777777782</v>
      </c>
      <c r="BW20" s="321" t="s">
        <v>76</v>
      </c>
      <c r="BX20" s="319"/>
      <c r="BY20" s="309"/>
      <c r="BZ20" s="316">
        <v>0.9105333333333337</v>
      </c>
      <c r="CA20" s="317" t="s">
        <v>76</v>
      </c>
      <c r="CB20" s="316">
        <v>0.9479277777777778</v>
      </c>
      <c r="CC20" s="318" t="s">
        <v>19</v>
      </c>
    </row>
    <row r="21" spans="1:81" s="307" customFormat="1" ht="11.25">
      <c r="A21" s="141">
        <v>0.5</v>
      </c>
      <c r="B21" s="234">
        <v>8.700000000000001</v>
      </c>
      <c r="C21" s="181" t="s">
        <v>132</v>
      </c>
      <c r="D21" s="182">
        <v>4</v>
      </c>
      <c r="E21" s="183">
        <v>0.0006944444444444445</v>
      </c>
      <c r="F21" s="183">
        <v>0.001388888888888889</v>
      </c>
      <c r="G21" s="183">
        <v>0.0006944444444444445</v>
      </c>
      <c r="H21" s="183">
        <v>0.000694444444444442</v>
      </c>
      <c r="I21" s="308"/>
      <c r="J21" s="309"/>
      <c r="K21" s="310">
        <v>0.23414444444444463</v>
      </c>
      <c r="L21" s="309" t="s">
        <v>16</v>
      </c>
      <c r="M21" s="310"/>
      <c r="N21" s="309"/>
      <c r="O21" s="319">
        <v>0.2722333333333334</v>
      </c>
      <c r="P21" s="309" t="s">
        <v>79</v>
      </c>
      <c r="Q21" s="310">
        <v>0.30765</v>
      </c>
      <c r="R21" s="309" t="s">
        <v>16</v>
      </c>
      <c r="S21" s="311">
        <v>0.3215388888888889</v>
      </c>
      <c r="T21" s="310">
        <v>0.34931666666666666</v>
      </c>
      <c r="U21" s="309" t="s">
        <v>16</v>
      </c>
      <c r="V21" s="310">
        <v>0.36320555555555556</v>
      </c>
      <c r="W21" s="309" t="s">
        <v>149</v>
      </c>
      <c r="X21" s="312"/>
      <c r="Y21" s="313"/>
      <c r="Z21" s="310">
        <v>0.39098333333333335</v>
      </c>
      <c r="AA21" s="309" t="s">
        <v>150</v>
      </c>
      <c r="AB21" s="310">
        <v>0.40834444444444445</v>
      </c>
      <c r="AC21" s="313" t="s">
        <v>16</v>
      </c>
      <c r="AD21" s="319">
        <v>0.41388888888888886</v>
      </c>
      <c r="AE21" s="309" t="s">
        <v>155</v>
      </c>
      <c r="AF21" s="311">
        <v>0.43265</v>
      </c>
      <c r="AG21" s="327">
        <v>0.45555555555555555</v>
      </c>
      <c r="AH21" s="309" t="s">
        <v>155</v>
      </c>
      <c r="AI21" s="311">
        <v>0.47431666666666666</v>
      </c>
      <c r="AJ21" s="320"/>
      <c r="AK21" s="328">
        <v>0.4972222222222222</v>
      </c>
      <c r="AL21" s="309" t="s">
        <v>155</v>
      </c>
      <c r="AM21" s="310"/>
      <c r="AN21" s="309"/>
      <c r="AO21" s="311">
        <v>0.5159833333333333</v>
      </c>
      <c r="AP21" s="310"/>
      <c r="AQ21" s="309"/>
      <c r="AR21" s="327">
        <v>0.5388888888888889</v>
      </c>
      <c r="AS21" s="309" t="s">
        <v>155</v>
      </c>
      <c r="AT21" s="310">
        <v>0.5541777777777778</v>
      </c>
      <c r="AU21" s="314" t="s">
        <v>16</v>
      </c>
      <c r="AV21" s="310">
        <v>0.5715388888888888</v>
      </c>
      <c r="AW21" s="309" t="s">
        <v>19</v>
      </c>
      <c r="AX21" s="310">
        <v>0.5805555555555555</v>
      </c>
      <c r="AY21" s="309" t="s">
        <v>155</v>
      </c>
      <c r="AZ21" s="311">
        <v>0.5958444444444444</v>
      </c>
      <c r="BA21" s="310">
        <v>0.6166777777777778</v>
      </c>
      <c r="BB21" s="309" t="s">
        <v>19</v>
      </c>
      <c r="BC21" s="328">
        <v>0.6222222222222222</v>
      </c>
      <c r="BD21" s="309" t="s">
        <v>155</v>
      </c>
      <c r="BE21" s="311">
        <v>0.6409833333333333</v>
      </c>
      <c r="BF21" s="310">
        <v>0.6618166666666667</v>
      </c>
      <c r="BG21" s="309" t="s">
        <v>19</v>
      </c>
      <c r="BH21" s="327">
        <v>0.6638888888888889</v>
      </c>
      <c r="BI21" s="309" t="s">
        <v>155</v>
      </c>
      <c r="BJ21" s="311">
        <v>0.6861222222222222</v>
      </c>
      <c r="BK21" s="310">
        <v>0.7034833333333333</v>
      </c>
      <c r="BL21" s="309" t="s">
        <v>19</v>
      </c>
      <c r="BM21" s="328">
        <v>0.7055555555555555</v>
      </c>
      <c r="BN21" s="309" t="s">
        <v>155</v>
      </c>
      <c r="BO21" s="311">
        <v>0.7277888888888888</v>
      </c>
      <c r="BP21" s="310">
        <v>0.7555666666666666</v>
      </c>
      <c r="BQ21" s="309" t="s">
        <v>19</v>
      </c>
      <c r="BR21" s="315">
        <v>0.7798722222222222</v>
      </c>
      <c r="BS21" s="314" t="s">
        <v>79</v>
      </c>
      <c r="BT21" s="310">
        <v>0.8140055555555559</v>
      </c>
      <c r="BU21" s="314" t="s">
        <v>17</v>
      </c>
      <c r="BV21" s="310">
        <v>0.8556722222222226</v>
      </c>
      <c r="BW21" s="321" t="s">
        <v>76</v>
      </c>
      <c r="BX21" s="319"/>
      <c r="BY21" s="309"/>
      <c r="BZ21" s="336">
        <v>0.9112277777777782</v>
      </c>
      <c r="CA21" s="317" t="s">
        <v>76</v>
      </c>
      <c r="CB21" s="316">
        <v>0.9486222222222223</v>
      </c>
      <c r="CC21" s="318" t="s">
        <v>19</v>
      </c>
    </row>
    <row r="22" spans="1:81" s="307" customFormat="1" ht="11.25">
      <c r="A22" s="141">
        <v>0.6</v>
      </c>
      <c r="B22" s="234">
        <v>9.3</v>
      </c>
      <c r="C22" s="181" t="s">
        <v>126</v>
      </c>
      <c r="D22" s="182">
        <v>2</v>
      </c>
      <c r="E22" s="183">
        <v>0.0014000000000000123</v>
      </c>
      <c r="F22" s="183">
        <v>0.001388888888888884</v>
      </c>
      <c r="G22" s="183">
        <v>0.0014000000000000123</v>
      </c>
      <c r="H22" s="183">
        <v>0.0006944444444444445</v>
      </c>
      <c r="I22" s="308">
        <v>0.19791666666666666</v>
      </c>
      <c r="J22" s="309" t="s">
        <v>16</v>
      </c>
      <c r="K22" s="310">
        <v>0.23554444444444464</v>
      </c>
      <c r="L22" s="309" t="s">
        <v>79</v>
      </c>
      <c r="M22" s="310">
        <v>0.2604166666666667</v>
      </c>
      <c r="N22" s="309" t="s">
        <v>16</v>
      </c>
      <c r="O22" s="320">
        <v>0.27362222222222227</v>
      </c>
      <c r="P22" s="320" t="e">
        <f>#N/A</f>
        <v>#N/A</v>
      </c>
      <c r="Q22" s="310">
        <v>0.30903888888888886</v>
      </c>
      <c r="R22" s="309" t="s">
        <v>16</v>
      </c>
      <c r="S22" s="320">
        <v>0.32292777777777776</v>
      </c>
      <c r="T22" s="310">
        <v>0.35070555555555555</v>
      </c>
      <c r="U22" s="309" t="s">
        <v>16</v>
      </c>
      <c r="V22" s="310">
        <v>0.36459444444444444</v>
      </c>
      <c r="W22" s="309" t="s">
        <v>149</v>
      </c>
      <c r="X22" s="312">
        <v>0.3736111111111111</v>
      </c>
      <c r="Y22" s="313" t="s">
        <v>155</v>
      </c>
      <c r="Z22" s="310">
        <v>0.39237222222222223</v>
      </c>
      <c r="AA22" s="309" t="s">
        <v>150</v>
      </c>
      <c r="AB22" s="310">
        <v>0.4111222222222222</v>
      </c>
      <c r="AC22" s="313" t="s">
        <v>16</v>
      </c>
      <c r="AD22" s="319">
        <v>0.41527777777777775</v>
      </c>
      <c r="AE22" s="309" t="s">
        <v>155</v>
      </c>
      <c r="AF22" s="311">
        <v>0.43403888888888886</v>
      </c>
      <c r="AG22" s="319">
        <v>0.45694444444444443</v>
      </c>
      <c r="AH22" s="309" t="s">
        <v>155</v>
      </c>
      <c r="AI22" s="311">
        <v>0.47709444444444443</v>
      </c>
      <c r="AJ22" s="320">
        <v>0.4756944444444444</v>
      </c>
      <c r="AK22" s="319">
        <v>0.49861111111111106</v>
      </c>
      <c r="AL22" s="309" t="s">
        <v>155</v>
      </c>
      <c r="AM22" s="310">
        <v>0.513888888888889</v>
      </c>
      <c r="AN22" s="309" t="s">
        <v>16</v>
      </c>
      <c r="AO22" s="311">
        <v>0.5187611111111111</v>
      </c>
      <c r="AP22" s="310">
        <v>0.53125</v>
      </c>
      <c r="AQ22" s="309" t="s">
        <v>16</v>
      </c>
      <c r="AR22" s="328">
        <v>0.5402777777777777</v>
      </c>
      <c r="AS22" s="309" t="s">
        <v>155</v>
      </c>
      <c r="AT22" s="320">
        <v>0.5555666666666667</v>
      </c>
      <c r="AU22" s="320" t="e">
        <f>#N/A</f>
        <v>#N/A</v>
      </c>
      <c r="AV22" s="310">
        <v>0.5729277777777777</v>
      </c>
      <c r="AW22" s="309" t="s">
        <v>19</v>
      </c>
      <c r="AX22" s="327">
        <v>0.5819444444444444</v>
      </c>
      <c r="AY22" s="309" t="s">
        <v>155</v>
      </c>
      <c r="AZ22" s="311">
        <v>0.5972333333333333</v>
      </c>
      <c r="BA22" s="310">
        <v>0.6180666666666667</v>
      </c>
      <c r="BB22" s="309" t="s">
        <v>19</v>
      </c>
      <c r="BC22" s="328">
        <v>0.6236111111111111</v>
      </c>
      <c r="BD22" s="309" t="s">
        <v>155</v>
      </c>
      <c r="BE22" s="311">
        <v>0.6423722222222222</v>
      </c>
      <c r="BF22" s="310">
        <v>0.6632055555555556</v>
      </c>
      <c r="BG22" s="309" t="s">
        <v>19</v>
      </c>
      <c r="BH22" s="328">
        <v>0.6652777777777777</v>
      </c>
      <c r="BI22" s="309" t="s">
        <v>155</v>
      </c>
      <c r="BJ22" s="311">
        <v>0.6875111111111111</v>
      </c>
      <c r="BK22" s="310">
        <v>0.7048722222222222</v>
      </c>
      <c r="BL22" s="309" t="s">
        <v>19</v>
      </c>
      <c r="BM22" s="328">
        <v>0.7083333333333333</v>
      </c>
      <c r="BN22" s="309" t="s">
        <v>155</v>
      </c>
      <c r="BO22" s="311">
        <v>0.7291777777777777</v>
      </c>
      <c r="BP22" s="310">
        <v>0.7569555555555555</v>
      </c>
      <c r="BQ22" s="309" t="s">
        <v>19</v>
      </c>
      <c r="BR22" s="315">
        <v>0.78265</v>
      </c>
      <c r="BS22" s="314" t="s">
        <v>79</v>
      </c>
      <c r="BT22" s="310">
        <v>0.8154055555555559</v>
      </c>
      <c r="BU22" s="309" t="s">
        <v>119</v>
      </c>
      <c r="BV22" s="310">
        <v>0.8584722222222226</v>
      </c>
      <c r="BW22" s="309" t="s">
        <v>76</v>
      </c>
      <c r="BX22" s="319">
        <v>0.8576388888888888</v>
      </c>
      <c r="BY22" s="309" t="s">
        <v>76</v>
      </c>
      <c r="BZ22" s="340">
        <v>0.9222222222222222</v>
      </c>
      <c r="CA22" s="314" t="s">
        <v>19</v>
      </c>
      <c r="CB22" s="316">
        <v>0.9507055555555556</v>
      </c>
      <c r="CC22" s="318" t="s">
        <v>19</v>
      </c>
    </row>
    <row r="23" spans="1:81" s="307" customFormat="1" ht="12">
      <c r="A23" s="159">
        <v>0.4</v>
      </c>
      <c r="B23" s="264">
        <v>9.700000000000001</v>
      </c>
      <c r="C23" s="323" t="s">
        <v>128</v>
      </c>
      <c r="D23" s="324">
        <v>4</v>
      </c>
      <c r="E23" s="190">
        <v>0.0007000000000000062</v>
      </c>
      <c r="F23" s="190">
        <v>0.000694444444444442</v>
      </c>
      <c r="G23" s="190">
        <v>0.0007000000000000062</v>
      </c>
      <c r="H23" s="190">
        <v>0.000694444444444442</v>
      </c>
      <c r="I23" s="325">
        <v>0.19861666666666666</v>
      </c>
      <c r="J23" s="326" t="s">
        <v>16</v>
      </c>
      <c r="K23" s="327">
        <v>0.23624444444444465</v>
      </c>
      <c r="L23" s="326" t="s">
        <v>79</v>
      </c>
      <c r="M23" s="327">
        <v>0.2611111111111111</v>
      </c>
      <c r="N23" s="326" t="s">
        <v>16</v>
      </c>
      <c r="O23" s="332">
        <v>0.2743166666666667</v>
      </c>
      <c r="P23" s="332" t="e">
        <f>#N/A</f>
        <v>#N/A</v>
      </c>
      <c r="Q23" s="327">
        <v>0.3097333333333333</v>
      </c>
      <c r="R23" s="326" t="s">
        <v>16</v>
      </c>
      <c r="S23" s="332">
        <v>0.3236222222222222</v>
      </c>
      <c r="T23" s="327">
        <v>0.3514</v>
      </c>
      <c r="U23" s="326" t="s">
        <v>16</v>
      </c>
      <c r="V23" s="327">
        <v>0.3652888888888889</v>
      </c>
      <c r="W23" s="326" t="s">
        <v>149</v>
      </c>
      <c r="X23" s="327">
        <v>0.37430555555555556</v>
      </c>
      <c r="Y23" s="331" t="s">
        <v>155</v>
      </c>
      <c r="Z23" s="327">
        <v>0.3930666666666667</v>
      </c>
      <c r="AA23" s="326" t="s">
        <v>150</v>
      </c>
      <c r="AB23" s="327">
        <v>0.4104277777777778</v>
      </c>
      <c r="AC23" s="331" t="s">
        <v>16</v>
      </c>
      <c r="AD23" s="328">
        <v>0.4159722222222222</v>
      </c>
      <c r="AE23" s="326" t="s">
        <v>155</v>
      </c>
      <c r="AF23" s="329">
        <v>0.4347333333333333</v>
      </c>
      <c r="AG23" s="341">
        <v>0.4576388888888889</v>
      </c>
      <c r="AH23" s="326" t="s">
        <v>155</v>
      </c>
      <c r="AI23" s="329">
        <v>0.4764</v>
      </c>
      <c r="AJ23" s="332">
        <v>0.47638888888888886</v>
      </c>
      <c r="AK23" s="327">
        <v>0.4993055555555555</v>
      </c>
      <c r="AL23" s="326" t="s">
        <v>155</v>
      </c>
      <c r="AM23" s="327">
        <v>0.5145833333333334</v>
      </c>
      <c r="AN23" s="326" t="s">
        <v>16</v>
      </c>
      <c r="AO23" s="329">
        <v>0.5180666666666667</v>
      </c>
      <c r="AP23" s="327">
        <v>0.5319444444444444</v>
      </c>
      <c r="AQ23" s="326" t="s">
        <v>16</v>
      </c>
      <c r="AR23" s="341">
        <v>0.5409722222222222</v>
      </c>
      <c r="AS23" s="326" t="s">
        <v>155</v>
      </c>
      <c r="AT23" s="332">
        <v>0.5562611111111111</v>
      </c>
      <c r="AU23" s="332" t="e">
        <f>#N/A</f>
        <v>#N/A</v>
      </c>
      <c r="AV23" s="327">
        <v>0.5736222222222221</v>
      </c>
      <c r="AW23" s="326" t="s">
        <v>19</v>
      </c>
      <c r="AX23" s="341">
        <v>0.5826388888888888</v>
      </c>
      <c r="AY23" s="326" t="s">
        <v>155</v>
      </c>
      <c r="AZ23" s="329">
        <v>0.5979277777777777</v>
      </c>
      <c r="BA23" s="327">
        <v>0.6187611111111111</v>
      </c>
      <c r="BB23" s="326" t="s">
        <v>19</v>
      </c>
      <c r="BC23" s="341">
        <v>0.6243055555555556</v>
      </c>
      <c r="BD23" s="326" t="s">
        <v>155</v>
      </c>
      <c r="BE23" s="329">
        <v>0.6430666666666667</v>
      </c>
      <c r="BF23" s="327">
        <v>0.6639</v>
      </c>
      <c r="BG23" s="326" t="s">
        <v>19</v>
      </c>
      <c r="BH23" s="341">
        <v>0.6659722222222222</v>
      </c>
      <c r="BI23" s="326" t="s">
        <v>155</v>
      </c>
      <c r="BJ23" s="329">
        <v>0.6882055555555555</v>
      </c>
      <c r="BK23" s="327">
        <v>0.7055666666666667</v>
      </c>
      <c r="BL23" s="326" t="s">
        <v>19</v>
      </c>
      <c r="BM23" s="341">
        <v>0.7076388888888888</v>
      </c>
      <c r="BN23" s="326" t="s">
        <v>155</v>
      </c>
      <c r="BO23" s="329">
        <v>0.7298722222222221</v>
      </c>
      <c r="BP23" s="327">
        <v>0.7576499999999999</v>
      </c>
      <c r="BQ23" s="326" t="s">
        <v>19</v>
      </c>
      <c r="BR23" s="334">
        <v>0.7819555555555555</v>
      </c>
      <c r="BS23" s="333" t="s">
        <v>79</v>
      </c>
      <c r="BT23" s="327">
        <v>0.816105555555556</v>
      </c>
      <c r="BU23" s="326" t="s">
        <v>119</v>
      </c>
      <c r="BV23" s="327">
        <v>0.8577722222222226</v>
      </c>
      <c r="BW23" s="326" t="s">
        <v>76</v>
      </c>
      <c r="BX23" s="328">
        <v>0.8590388888888889</v>
      </c>
      <c r="BY23" s="326" t="s">
        <v>76</v>
      </c>
      <c r="BZ23" s="342">
        <v>0.9229222222222222</v>
      </c>
      <c r="CA23" s="345" t="s">
        <v>19</v>
      </c>
      <c r="CB23" s="336">
        <v>0.9500111111111111</v>
      </c>
      <c r="CC23" s="338" t="s">
        <v>19</v>
      </c>
    </row>
    <row r="24" spans="1:81" s="307" customFormat="1" ht="12">
      <c r="A24" s="104">
        <v>0.7</v>
      </c>
      <c r="B24" s="105">
        <v>10.4</v>
      </c>
      <c r="C24" s="170" t="s">
        <v>130</v>
      </c>
      <c r="D24" s="171">
        <v>2</v>
      </c>
      <c r="E24" s="172">
        <v>0.0014000000000000123</v>
      </c>
      <c r="F24" s="339">
        <v>0.001388888888888884</v>
      </c>
      <c r="G24" s="172">
        <v>0.0014000000000000123</v>
      </c>
      <c r="H24" s="172">
        <v>0.0006944444444444445</v>
      </c>
      <c r="I24" s="279">
        <v>0.20001666666666668</v>
      </c>
      <c r="J24" s="280" t="s">
        <v>16</v>
      </c>
      <c r="K24" s="281">
        <v>0.23764444444444466</v>
      </c>
      <c r="L24" s="280" t="s">
        <v>79</v>
      </c>
      <c r="M24" s="281">
        <v>0.2625</v>
      </c>
      <c r="N24" s="284" t="s">
        <v>16</v>
      </c>
      <c r="O24" s="282">
        <v>0.2757055555555556</v>
      </c>
      <c r="P24" s="282" t="e">
        <f>#N/A</f>
        <v>#N/A</v>
      </c>
      <c r="Q24" s="281">
        <v>0.3111222222222222</v>
      </c>
      <c r="R24" s="280" t="s">
        <v>16</v>
      </c>
      <c r="S24" s="282">
        <v>0.3250111111111111</v>
      </c>
      <c r="T24" s="281">
        <v>0.3527888888888889</v>
      </c>
      <c r="U24" s="280" t="s">
        <v>16</v>
      </c>
      <c r="V24" s="281">
        <v>0.36667777777777777</v>
      </c>
      <c r="W24" s="280" t="s">
        <v>149</v>
      </c>
      <c r="X24" s="281">
        <v>0.37569444444444444</v>
      </c>
      <c r="Y24" s="280" t="s">
        <v>155</v>
      </c>
      <c r="Z24" s="283">
        <v>0.39445555555555556</v>
      </c>
      <c r="AA24" s="280" t="s">
        <v>150</v>
      </c>
      <c r="AB24" s="281">
        <v>0.4090388888888889</v>
      </c>
      <c r="AC24" s="284" t="s">
        <v>16</v>
      </c>
      <c r="AD24" s="281">
        <v>0.41736111111111107</v>
      </c>
      <c r="AE24" s="280" t="s">
        <v>155</v>
      </c>
      <c r="AF24" s="282">
        <v>0.4361222222222222</v>
      </c>
      <c r="AG24" s="281">
        <v>0.45902777777777776</v>
      </c>
      <c r="AH24" s="280" t="s">
        <v>155</v>
      </c>
      <c r="AI24" s="282">
        <v>0.4750111111111111</v>
      </c>
      <c r="AJ24" s="282">
        <v>0.47777777777777775</v>
      </c>
      <c r="AK24" s="281">
        <v>0.5006944444444443</v>
      </c>
      <c r="AL24" s="280" t="s">
        <v>155</v>
      </c>
      <c r="AM24" s="281">
        <v>0.5159722222222223</v>
      </c>
      <c r="AN24" s="280" t="s">
        <v>16</v>
      </c>
      <c r="AO24" s="282">
        <v>0.5166777777777778</v>
      </c>
      <c r="AP24" s="281">
        <v>0.5333333333333333</v>
      </c>
      <c r="AQ24" s="280" t="s">
        <v>16</v>
      </c>
      <c r="AR24" s="281">
        <v>0.5423611111111111</v>
      </c>
      <c r="AS24" s="280" t="s">
        <v>155</v>
      </c>
      <c r="AT24" s="282">
        <v>0.55765</v>
      </c>
      <c r="AU24" s="282" t="e">
        <f>#N/A</f>
        <v>#N/A</v>
      </c>
      <c r="AV24" s="281">
        <v>0.575011111111111</v>
      </c>
      <c r="AW24" s="280" t="s">
        <v>19</v>
      </c>
      <c r="AX24" s="281">
        <v>0.5840277777777777</v>
      </c>
      <c r="AY24" s="280" t="s">
        <v>155</v>
      </c>
      <c r="AZ24" s="282">
        <v>0.5993166666666666</v>
      </c>
      <c r="BA24" s="281">
        <v>0.62015</v>
      </c>
      <c r="BB24" s="280" t="s">
        <v>19</v>
      </c>
      <c r="BC24" s="281">
        <v>0.6256944444444444</v>
      </c>
      <c r="BD24" s="280" t="s">
        <v>155</v>
      </c>
      <c r="BE24" s="282">
        <v>0.6444555555555556</v>
      </c>
      <c r="BF24" s="281">
        <v>0.6652888888888889</v>
      </c>
      <c r="BG24" s="280" t="s">
        <v>19</v>
      </c>
      <c r="BH24" s="281">
        <v>0.6673611111111111</v>
      </c>
      <c r="BI24" s="280" t="s">
        <v>155</v>
      </c>
      <c r="BJ24" s="282">
        <v>0.6895944444444444</v>
      </c>
      <c r="BK24" s="281">
        <v>0.7069555555555556</v>
      </c>
      <c r="BL24" s="280" t="s">
        <v>19</v>
      </c>
      <c r="BM24" s="281">
        <v>0.7062499999999999</v>
      </c>
      <c r="BN24" s="280" t="s">
        <v>155</v>
      </c>
      <c r="BO24" s="282">
        <v>0.731261111111111</v>
      </c>
      <c r="BP24" s="281">
        <v>0.7590388888888888</v>
      </c>
      <c r="BQ24" s="280" t="s">
        <v>19</v>
      </c>
      <c r="BR24" s="286">
        <v>0.7805666666666666</v>
      </c>
      <c r="BS24" s="285" t="s">
        <v>79</v>
      </c>
      <c r="BT24" s="281">
        <v>0.8175055555555559</v>
      </c>
      <c r="BU24" s="280" t="s">
        <v>119</v>
      </c>
      <c r="BV24" s="281">
        <v>0.8563722222222226</v>
      </c>
      <c r="BW24" s="280" t="s">
        <v>76</v>
      </c>
      <c r="BX24" s="281">
        <v>0.8597388888888889</v>
      </c>
      <c r="BY24" s="280" t="s">
        <v>76</v>
      </c>
      <c r="BZ24" s="289">
        <v>0.9243222222222223</v>
      </c>
      <c r="CA24" s="290" t="s">
        <v>19</v>
      </c>
      <c r="CB24" s="289">
        <v>0.9493166666666667</v>
      </c>
      <c r="CC24" s="291" t="s">
        <v>19</v>
      </c>
    </row>
    <row r="25" spans="1:81" s="307" customFormat="1" ht="11.25">
      <c r="A25" s="126">
        <v>0.3</v>
      </c>
      <c r="B25" s="220">
        <v>10.7</v>
      </c>
      <c r="C25" s="181" t="s">
        <v>132</v>
      </c>
      <c r="D25" s="182">
        <v>3</v>
      </c>
      <c r="E25" s="183">
        <v>0.0007000000000000062</v>
      </c>
      <c r="F25" s="183">
        <v>0.000694444444444442</v>
      </c>
      <c r="G25" s="183">
        <v>0.0007000000000000062</v>
      </c>
      <c r="H25" s="183">
        <v>0.0007000000000000339</v>
      </c>
      <c r="I25" s="294">
        <v>0.20071666666666668</v>
      </c>
      <c r="J25" s="309" t="s">
        <v>16</v>
      </c>
      <c r="K25" s="310">
        <v>0.23834444444444466</v>
      </c>
      <c r="L25" s="309" t="s">
        <v>79</v>
      </c>
      <c r="M25" s="310">
        <v>0.26319444444444445</v>
      </c>
      <c r="N25" s="309" t="s">
        <v>16</v>
      </c>
      <c r="O25" s="311">
        <v>0.27640000000000003</v>
      </c>
      <c r="P25" s="311" t="e">
        <f>#N/A</f>
        <v>#N/A</v>
      </c>
      <c r="Q25" s="327">
        <v>0.31181666666666663</v>
      </c>
      <c r="R25" s="309" t="s">
        <v>16</v>
      </c>
      <c r="S25" s="311">
        <v>0.3257055555555555</v>
      </c>
      <c r="T25" s="310">
        <v>0.3534833333333333</v>
      </c>
      <c r="U25" s="309" t="s">
        <v>16</v>
      </c>
      <c r="V25" s="310">
        <v>0.3673722222222222</v>
      </c>
      <c r="W25" s="309" t="s">
        <v>149</v>
      </c>
      <c r="X25" s="327">
        <v>0.3763888888888889</v>
      </c>
      <c r="Y25" s="313" t="s">
        <v>155</v>
      </c>
      <c r="Z25" s="310">
        <v>0.39515</v>
      </c>
      <c r="AA25" s="309" t="s">
        <v>150</v>
      </c>
      <c r="AB25" s="296"/>
      <c r="AC25" s="313"/>
      <c r="AD25" s="310">
        <v>0.4180555555555555</v>
      </c>
      <c r="AE25" s="309" t="s">
        <v>155</v>
      </c>
      <c r="AF25" s="311">
        <v>0.43681666666666663</v>
      </c>
      <c r="AG25" s="327">
        <v>0.4597222222222222</v>
      </c>
      <c r="AH25" s="309" t="s">
        <v>155</v>
      </c>
      <c r="AI25" s="346"/>
      <c r="AJ25" s="311">
        <v>0.4784722222222222</v>
      </c>
      <c r="AK25" s="296">
        <v>0.5013888888888888</v>
      </c>
      <c r="AL25" s="309" t="s">
        <v>155</v>
      </c>
      <c r="AM25" s="310">
        <v>0.5166666666666667</v>
      </c>
      <c r="AN25" s="309" t="s">
        <v>16</v>
      </c>
      <c r="AO25" s="311"/>
      <c r="AP25" s="310">
        <v>0.5340277777777778</v>
      </c>
      <c r="AQ25" s="309" t="s">
        <v>16</v>
      </c>
      <c r="AR25" s="327">
        <v>0.5430555555555555</v>
      </c>
      <c r="AS25" s="309" t="s">
        <v>155</v>
      </c>
      <c r="AT25" s="311">
        <v>0.5583444444444444</v>
      </c>
      <c r="AU25" s="311" t="e">
        <f>#N/A</f>
        <v>#N/A</v>
      </c>
      <c r="AV25" s="310">
        <v>0.5757055555555555</v>
      </c>
      <c r="AW25" s="309" t="s">
        <v>19</v>
      </c>
      <c r="AX25" s="327">
        <v>0.5847222222222221</v>
      </c>
      <c r="AY25" s="309" t="s">
        <v>155</v>
      </c>
      <c r="AZ25" s="311">
        <v>0.600011111111111</v>
      </c>
      <c r="BA25" s="310">
        <v>0.6208444444444444</v>
      </c>
      <c r="BB25" s="309" t="s">
        <v>19</v>
      </c>
      <c r="BC25" s="296">
        <v>0.6263888888888889</v>
      </c>
      <c r="BD25" s="309" t="s">
        <v>155</v>
      </c>
      <c r="BE25" s="311">
        <v>0.64515</v>
      </c>
      <c r="BF25" s="310">
        <v>0.6659833333333334</v>
      </c>
      <c r="BG25" s="309" t="s">
        <v>19</v>
      </c>
      <c r="BH25" s="327">
        <v>0.6680555555555555</v>
      </c>
      <c r="BI25" s="309" t="s">
        <v>155</v>
      </c>
      <c r="BJ25" s="311">
        <v>0.6902888888888888</v>
      </c>
      <c r="BK25" s="310">
        <v>0.70765</v>
      </c>
      <c r="BL25" s="309" t="s">
        <v>19</v>
      </c>
      <c r="BM25" s="310"/>
      <c r="BN25" s="309"/>
      <c r="BO25" s="311">
        <v>0.7319555555555555</v>
      </c>
      <c r="BP25" s="310">
        <v>0.7597333333333333</v>
      </c>
      <c r="BQ25" s="309" t="s">
        <v>19</v>
      </c>
      <c r="BR25" s="315"/>
      <c r="BS25" s="347"/>
      <c r="BT25" s="310">
        <v>0.818205555555556</v>
      </c>
      <c r="BU25" s="309" t="s">
        <v>119</v>
      </c>
      <c r="BV25" s="310"/>
      <c r="BW25" s="309"/>
      <c r="BX25" s="310">
        <v>0.860438888888889</v>
      </c>
      <c r="BY25" s="309" t="s">
        <v>76</v>
      </c>
      <c r="BZ25" s="336">
        <v>0.9250222222222223</v>
      </c>
      <c r="CA25" s="314" t="s">
        <v>19</v>
      </c>
      <c r="CB25" s="316"/>
      <c r="CC25" s="318"/>
    </row>
    <row r="26" spans="1:81" s="307" customFormat="1" ht="11.25">
      <c r="A26" s="141">
        <v>0.5</v>
      </c>
      <c r="B26" s="234">
        <v>11.2</v>
      </c>
      <c r="C26" s="181" t="s">
        <v>25</v>
      </c>
      <c r="D26" s="182">
        <v>1</v>
      </c>
      <c r="E26" s="183">
        <v>0.0014000000000000123</v>
      </c>
      <c r="F26" s="183">
        <v>0.001388888888888884</v>
      </c>
      <c r="G26" s="183">
        <v>0.0014000000000000123</v>
      </c>
      <c r="H26" s="183">
        <v>0.0006944444444444445</v>
      </c>
      <c r="I26" s="348">
        <v>0.2021166666666667</v>
      </c>
      <c r="J26" s="309" t="s">
        <v>16</v>
      </c>
      <c r="K26" s="310">
        <v>0.23974444444444468</v>
      </c>
      <c r="L26" s="309" t="s">
        <v>79</v>
      </c>
      <c r="M26" s="310">
        <v>0.26458333333333334</v>
      </c>
      <c r="N26" s="309" t="s">
        <v>16</v>
      </c>
      <c r="O26" s="320">
        <v>0.2777888888888889</v>
      </c>
      <c r="P26" s="320" t="e">
        <f>#N/A</f>
        <v>#N/A</v>
      </c>
      <c r="Q26" s="319">
        <v>0.3132055555555555</v>
      </c>
      <c r="R26" s="309" t="s">
        <v>16</v>
      </c>
      <c r="S26" s="320">
        <v>0.3270944444444444</v>
      </c>
      <c r="T26" s="310">
        <v>0.3548722222222222</v>
      </c>
      <c r="U26" s="309" t="s">
        <v>16</v>
      </c>
      <c r="V26" s="310">
        <v>0.3687611111111111</v>
      </c>
      <c r="W26" s="309" t="s">
        <v>149</v>
      </c>
      <c r="X26" s="319">
        <v>0.37777777777777777</v>
      </c>
      <c r="Y26" s="313" t="s">
        <v>155</v>
      </c>
      <c r="Z26" s="310">
        <v>0.3965388888888889</v>
      </c>
      <c r="AA26" s="309" t="s">
        <v>150</v>
      </c>
      <c r="AB26" s="310"/>
      <c r="AC26" s="313"/>
      <c r="AD26" s="319">
        <v>0.4194444444444444</v>
      </c>
      <c r="AE26" s="309" t="s">
        <v>155</v>
      </c>
      <c r="AF26" s="311">
        <v>0.4382055555555555</v>
      </c>
      <c r="AG26" s="319">
        <v>0.4611111111111111</v>
      </c>
      <c r="AH26" s="309" t="s">
        <v>155</v>
      </c>
      <c r="AI26" s="349"/>
      <c r="AJ26" s="320">
        <v>0.47986111111111107</v>
      </c>
      <c r="AK26" s="327">
        <v>0.5027777777777777</v>
      </c>
      <c r="AL26" s="309" t="s">
        <v>155</v>
      </c>
      <c r="AM26" s="310">
        <v>0.5180555555555556</v>
      </c>
      <c r="AN26" s="309" t="s">
        <v>16</v>
      </c>
      <c r="AO26" s="320"/>
      <c r="AP26" s="310">
        <v>0.5354166666666667</v>
      </c>
      <c r="AQ26" s="309" t="s">
        <v>16</v>
      </c>
      <c r="AR26" s="319">
        <v>0.5444444444444444</v>
      </c>
      <c r="AS26" s="309" t="s">
        <v>155</v>
      </c>
      <c r="AT26" s="320">
        <v>0.5597333333333333</v>
      </c>
      <c r="AU26" s="320" t="e">
        <f>#N/A</f>
        <v>#N/A</v>
      </c>
      <c r="AV26" s="310">
        <v>0.5770944444444444</v>
      </c>
      <c r="AW26" s="309" t="s">
        <v>19</v>
      </c>
      <c r="AX26" s="319">
        <v>0.586111111111111</v>
      </c>
      <c r="AY26" s="309" t="s">
        <v>155</v>
      </c>
      <c r="AZ26" s="311">
        <v>0.6013999999999999</v>
      </c>
      <c r="BA26" s="310">
        <v>0.6222333333333333</v>
      </c>
      <c r="BB26" s="309" t="s">
        <v>19</v>
      </c>
      <c r="BC26" s="319">
        <v>0.6277777777777778</v>
      </c>
      <c r="BD26" s="309" t="s">
        <v>155</v>
      </c>
      <c r="BE26" s="311">
        <v>0.6465388888888889</v>
      </c>
      <c r="BF26" s="310">
        <v>0.6673722222222223</v>
      </c>
      <c r="BG26" s="309" t="s">
        <v>19</v>
      </c>
      <c r="BH26" s="328">
        <v>0.6694444444444444</v>
      </c>
      <c r="BI26" s="309" t="s">
        <v>155</v>
      </c>
      <c r="BJ26" s="311">
        <v>0.6916777777777777</v>
      </c>
      <c r="BK26" s="310">
        <v>0.7090388888888889</v>
      </c>
      <c r="BL26" s="309" t="s">
        <v>19</v>
      </c>
      <c r="BM26" s="310"/>
      <c r="BN26" s="309"/>
      <c r="BO26" s="311">
        <v>0.7333444444444444</v>
      </c>
      <c r="BP26" s="310">
        <v>0.7611222222222221</v>
      </c>
      <c r="BQ26" s="309" t="s">
        <v>19</v>
      </c>
      <c r="BR26" s="350"/>
      <c r="BS26" s="347"/>
      <c r="BT26" s="310">
        <v>0.8196055555555559</v>
      </c>
      <c r="BU26" s="309" t="s">
        <v>119</v>
      </c>
      <c r="BV26" s="319"/>
      <c r="BW26" s="321"/>
      <c r="BX26" s="319">
        <v>0.861138888888889</v>
      </c>
      <c r="BY26" s="309" t="s">
        <v>76</v>
      </c>
      <c r="BZ26" s="340">
        <v>0.9257166666666667</v>
      </c>
      <c r="CA26" s="314" t="s">
        <v>19</v>
      </c>
      <c r="CB26" s="316"/>
      <c r="CC26" s="318"/>
    </row>
    <row r="27" spans="1:81" s="307" customFormat="1" ht="11.25">
      <c r="A27" s="141">
        <v>0.2</v>
      </c>
      <c r="B27" s="234">
        <v>11.4</v>
      </c>
      <c r="C27" s="181" t="s">
        <v>31</v>
      </c>
      <c r="D27" s="182">
        <v>1</v>
      </c>
      <c r="E27" s="183">
        <v>0.0007000000000000062</v>
      </c>
      <c r="F27" s="183">
        <v>0.000694444444444442</v>
      </c>
      <c r="G27" s="183">
        <v>0.0007000000000000062</v>
      </c>
      <c r="H27" s="183">
        <v>0.0007000000000000339</v>
      </c>
      <c r="I27" s="351">
        <v>0.2028166666666667</v>
      </c>
      <c r="J27" s="309" t="s">
        <v>16</v>
      </c>
      <c r="K27" s="310">
        <v>0.24044444444444468</v>
      </c>
      <c r="L27" s="309" t="s">
        <v>79</v>
      </c>
      <c r="M27" s="310">
        <v>0.2652777777777778</v>
      </c>
      <c r="N27" s="309" t="s">
        <v>16</v>
      </c>
      <c r="O27" s="320">
        <v>0.27848333333333336</v>
      </c>
      <c r="P27" s="320" t="e">
        <f>#N/A</f>
        <v>#N/A</v>
      </c>
      <c r="Q27" s="319">
        <v>0.31389999999999996</v>
      </c>
      <c r="R27" s="309" t="s">
        <v>16</v>
      </c>
      <c r="S27" s="320">
        <v>0.32778888888888885</v>
      </c>
      <c r="T27" s="310">
        <v>0.35556666666666664</v>
      </c>
      <c r="U27" s="309" t="s">
        <v>16</v>
      </c>
      <c r="V27" s="310">
        <v>0.36945555555555554</v>
      </c>
      <c r="W27" s="309" t="s">
        <v>149</v>
      </c>
      <c r="X27" s="319">
        <v>0.3784722222222222</v>
      </c>
      <c r="Y27" s="313" t="s">
        <v>155</v>
      </c>
      <c r="Z27" s="310">
        <v>0.3972333333333333</v>
      </c>
      <c r="AA27" s="309" t="s">
        <v>150</v>
      </c>
      <c r="AB27" s="310"/>
      <c r="AC27" s="313"/>
      <c r="AD27" s="319">
        <v>0.42013888888888884</v>
      </c>
      <c r="AE27" s="309" t="s">
        <v>155</v>
      </c>
      <c r="AF27" s="311">
        <v>0.43889999999999996</v>
      </c>
      <c r="AG27" s="319">
        <v>0.4618055555555555</v>
      </c>
      <c r="AH27" s="309" t="s">
        <v>155</v>
      </c>
      <c r="AI27" s="349"/>
      <c r="AJ27" s="320">
        <v>0.4805555555555555</v>
      </c>
      <c r="AK27" s="328">
        <v>0.5034722222222221</v>
      </c>
      <c r="AL27" s="309" t="s">
        <v>155</v>
      </c>
      <c r="AM27" s="310">
        <v>0.51875</v>
      </c>
      <c r="AN27" s="309" t="s">
        <v>16</v>
      </c>
      <c r="AO27" s="320"/>
      <c r="AP27" s="310">
        <v>0.5361111111111111</v>
      </c>
      <c r="AQ27" s="309" t="s">
        <v>16</v>
      </c>
      <c r="AR27" s="327">
        <v>0.5451388888888888</v>
      </c>
      <c r="AS27" s="309" t="s">
        <v>155</v>
      </c>
      <c r="AT27" s="320">
        <v>0.5604277777777777</v>
      </c>
      <c r="AU27" s="320" t="e">
        <f>#N/A</f>
        <v>#N/A</v>
      </c>
      <c r="AV27" s="310">
        <v>0.5777888888888888</v>
      </c>
      <c r="AW27" s="309" t="s">
        <v>19</v>
      </c>
      <c r="AX27" s="319">
        <v>0.5868055555555555</v>
      </c>
      <c r="AY27" s="309" t="s">
        <v>155</v>
      </c>
      <c r="AZ27" s="311">
        <v>0.6020944444444444</v>
      </c>
      <c r="BA27" s="310">
        <v>0.6229277777777777</v>
      </c>
      <c r="BB27" s="309" t="s">
        <v>19</v>
      </c>
      <c r="BC27" s="327">
        <v>0.6284722222222222</v>
      </c>
      <c r="BD27" s="309" t="s">
        <v>155</v>
      </c>
      <c r="BE27" s="311">
        <v>0.6472333333333333</v>
      </c>
      <c r="BF27" s="310">
        <v>0.6680666666666667</v>
      </c>
      <c r="BG27" s="309" t="s">
        <v>19</v>
      </c>
      <c r="BH27" s="328">
        <v>0.6701388888888888</v>
      </c>
      <c r="BI27" s="309" t="s">
        <v>155</v>
      </c>
      <c r="BJ27" s="311">
        <v>0.6923722222222222</v>
      </c>
      <c r="BK27" s="310">
        <v>0.7097333333333333</v>
      </c>
      <c r="BL27" s="309" t="s">
        <v>19</v>
      </c>
      <c r="BM27" s="310"/>
      <c r="BN27" s="309"/>
      <c r="BO27" s="311">
        <v>0.7340388888888888</v>
      </c>
      <c r="BP27" s="310">
        <v>0.7618166666666666</v>
      </c>
      <c r="BQ27" s="309" t="s">
        <v>19</v>
      </c>
      <c r="BR27" s="350"/>
      <c r="BS27" s="347"/>
      <c r="BT27" s="310">
        <v>0.820305555555556</v>
      </c>
      <c r="BU27" s="309" t="s">
        <v>119</v>
      </c>
      <c r="BV27" s="319"/>
      <c r="BW27" s="321"/>
      <c r="BX27" s="319">
        <v>0.861838888888889</v>
      </c>
      <c r="BY27" s="309" t="s">
        <v>76</v>
      </c>
      <c r="BZ27" s="340">
        <v>0.9264166666666668</v>
      </c>
      <c r="CA27" s="314" t="s">
        <v>19</v>
      </c>
      <c r="CB27" s="316"/>
      <c r="CC27" s="318"/>
    </row>
    <row r="28" spans="1:81" s="307" customFormat="1" ht="12">
      <c r="A28" s="159">
        <v>0.7</v>
      </c>
      <c r="B28" s="264">
        <v>12.1</v>
      </c>
      <c r="C28" s="323" t="s">
        <v>33</v>
      </c>
      <c r="D28" s="324">
        <v>5</v>
      </c>
      <c r="E28" s="190">
        <v>0.0014000000000000123</v>
      </c>
      <c r="F28" s="190">
        <v>0.001388888888888884</v>
      </c>
      <c r="G28" s="190">
        <v>0.0014000000000000123</v>
      </c>
      <c r="H28" s="190">
        <v>0.0013999999999999568</v>
      </c>
      <c r="I28" s="325">
        <v>0.2042166666666667</v>
      </c>
      <c r="J28" s="326" t="s">
        <v>16</v>
      </c>
      <c r="K28" s="327">
        <v>0.2418444444444447</v>
      </c>
      <c r="L28" s="326" t="s">
        <v>79</v>
      </c>
      <c r="M28" s="327">
        <v>0.26666666666666666</v>
      </c>
      <c r="N28" s="326" t="s">
        <v>16</v>
      </c>
      <c r="O28" s="332">
        <v>0.27987222222222224</v>
      </c>
      <c r="P28" s="332" t="e">
        <f>#N/A</f>
        <v>#N/A</v>
      </c>
      <c r="Q28" s="327">
        <v>0.31528888888888884</v>
      </c>
      <c r="R28" s="326" t="s">
        <v>16</v>
      </c>
      <c r="S28" s="332">
        <v>0.32917777777777774</v>
      </c>
      <c r="T28" s="327">
        <v>0.3569555555555555</v>
      </c>
      <c r="U28" s="326" t="s">
        <v>16</v>
      </c>
      <c r="V28" s="327">
        <v>0.3708444444444444</v>
      </c>
      <c r="W28" s="326" t="s">
        <v>149</v>
      </c>
      <c r="X28" s="341">
        <v>0.3798611111111111</v>
      </c>
      <c r="Y28" s="331" t="s">
        <v>155</v>
      </c>
      <c r="Z28" s="327">
        <v>0.3986222222222222</v>
      </c>
      <c r="AA28" s="326" t="s">
        <v>150</v>
      </c>
      <c r="AB28" s="327"/>
      <c r="AC28" s="331"/>
      <c r="AD28" s="328">
        <v>0.4215277777777777</v>
      </c>
      <c r="AE28" s="326" t="s">
        <v>155</v>
      </c>
      <c r="AF28" s="329">
        <v>0.44028888888888884</v>
      </c>
      <c r="AG28" s="341">
        <v>0.4631944444444444</v>
      </c>
      <c r="AH28" s="326" t="s">
        <v>155</v>
      </c>
      <c r="AI28" s="352"/>
      <c r="AJ28" s="332">
        <v>0.4819444444444444</v>
      </c>
      <c r="AK28" s="341">
        <v>0.504861111111111</v>
      </c>
      <c r="AL28" s="326" t="s">
        <v>155</v>
      </c>
      <c r="AM28" s="327">
        <v>0.5201388888888889</v>
      </c>
      <c r="AN28" s="326" t="s">
        <v>16</v>
      </c>
      <c r="AO28" s="332"/>
      <c r="AP28" s="327">
        <v>0.5375</v>
      </c>
      <c r="AQ28" s="326" t="s">
        <v>16</v>
      </c>
      <c r="AR28" s="341">
        <v>0.5465277777777777</v>
      </c>
      <c r="AS28" s="326" t="s">
        <v>155</v>
      </c>
      <c r="AT28" s="332">
        <v>0.5618166666666666</v>
      </c>
      <c r="AU28" s="332" t="e">
        <f>#N/A</f>
        <v>#N/A</v>
      </c>
      <c r="AV28" s="327">
        <v>0.5791777777777777</v>
      </c>
      <c r="AW28" s="326" t="s">
        <v>19</v>
      </c>
      <c r="AX28" s="341">
        <v>0.5881944444444444</v>
      </c>
      <c r="AY28" s="326" t="s">
        <v>155</v>
      </c>
      <c r="AZ28" s="329">
        <v>0.6034833333333333</v>
      </c>
      <c r="BA28" s="327">
        <v>0.6243166666666666</v>
      </c>
      <c r="BB28" s="326" t="s">
        <v>19</v>
      </c>
      <c r="BC28" s="341">
        <v>0.6298611111111111</v>
      </c>
      <c r="BD28" s="326" t="s">
        <v>155</v>
      </c>
      <c r="BE28" s="329">
        <v>0.6486222222222222</v>
      </c>
      <c r="BF28" s="327">
        <v>0.6694555555555556</v>
      </c>
      <c r="BG28" s="326" t="s">
        <v>19</v>
      </c>
      <c r="BH28" s="341">
        <v>0.6715277777777777</v>
      </c>
      <c r="BI28" s="326" t="s">
        <v>155</v>
      </c>
      <c r="BJ28" s="329">
        <v>0.693761111111111</v>
      </c>
      <c r="BK28" s="327">
        <v>0.7111222222222222</v>
      </c>
      <c r="BL28" s="326" t="s">
        <v>19</v>
      </c>
      <c r="BM28" s="327"/>
      <c r="BN28" s="326"/>
      <c r="BO28" s="329">
        <v>0.7354277777777777</v>
      </c>
      <c r="BP28" s="327">
        <v>0.7632055555555555</v>
      </c>
      <c r="BQ28" s="326" t="s">
        <v>19</v>
      </c>
      <c r="BR28" s="353"/>
      <c r="BS28" s="354"/>
      <c r="BT28" s="327">
        <v>0.8217055555555559</v>
      </c>
      <c r="BU28" s="326" t="s">
        <v>119</v>
      </c>
      <c r="BV28" s="328"/>
      <c r="BW28" s="335"/>
      <c r="BX28" s="328">
        <v>0.8632388888888891</v>
      </c>
      <c r="BY28" s="326" t="s">
        <v>76</v>
      </c>
      <c r="BZ28" s="342">
        <v>0.9278166666666667</v>
      </c>
      <c r="CA28" s="333" t="s">
        <v>19</v>
      </c>
      <c r="CB28" s="336"/>
      <c r="CC28" s="338"/>
    </row>
    <row r="29" spans="1:81" s="307" customFormat="1" ht="12">
      <c r="A29" s="104">
        <v>0.2</v>
      </c>
      <c r="B29" s="105">
        <v>12.3</v>
      </c>
      <c r="C29" s="170" t="s">
        <v>35</v>
      </c>
      <c r="D29" s="171">
        <v>2</v>
      </c>
      <c r="E29" s="172">
        <v>0.0014000000000000123</v>
      </c>
      <c r="F29" s="339">
        <v>0.001388888888888884</v>
      </c>
      <c r="G29" s="172">
        <v>0.0014000000000000123</v>
      </c>
      <c r="H29" s="172">
        <v>0.0007000000000000339</v>
      </c>
      <c r="I29" s="279">
        <v>0.20561666666666673</v>
      </c>
      <c r="J29" s="280" t="s">
        <v>16</v>
      </c>
      <c r="K29" s="281">
        <v>0.2432444444444447</v>
      </c>
      <c r="L29" s="280" t="s">
        <v>79</v>
      </c>
      <c r="M29" s="281">
        <v>0.26805555555555555</v>
      </c>
      <c r="N29" s="280" t="s">
        <v>16</v>
      </c>
      <c r="O29" s="282">
        <v>0.28126111111111113</v>
      </c>
      <c r="P29" s="282" t="e">
        <f>#N/A</f>
        <v>#N/A</v>
      </c>
      <c r="Q29" s="281">
        <v>0.3166777777777777</v>
      </c>
      <c r="R29" s="280" t="s">
        <v>16</v>
      </c>
      <c r="S29" s="282">
        <v>0.3305666666666666</v>
      </c>
      <c r="T29" s="281">
        <v>0.3583444444444444</v>
      </c>
      <c r="U29" s="280" t="s">
        <v>16</v>
      </c>
      <c r="V29" s="281">
        <v>0.3722333333333333</v>
      </c>
      <c r="W29" s="280" t="s">
        <v>149</v>
      </c>
      <c r="X29" s="281">
        <v>0.38125</v>
      </c>
      <c r="Y29" s="284" t="s">
        <v>155</v>
      </c>
      <c r="Z29" s="281">
        <v>0.4000111111111111</v>
      </c>
      <c r="AA29" s="280" t="s">
        <v>150</v>
      </c>
      <c r="AB29" s="281"/>
      <c r="AC29" s="284"/>
      <c r="AD29" s="281">
        <v>0.4229166666666666</v>
      </c>
      <c r="AE29" s="280" t="s">
        <v>155</v>
      </c>
      <c r="AF29" s="282">
        <v>0.4416777777777777</v>
      </c>
      <c r="AG29" s="281">
        <v>0.4645833333333333</v>
      </c>
      <c r="AH29" s="280" t="s">
        <v>155</v>
      </c>
      <c r="AI29" s="282"/>
      <c r="AJ29" s="282">
        <v>0.4833333333333333</v>
      </c>
      <c r="AK29" s="281">
        <v>0.5062499999999999</v>
      </c>
      <c r="AL29" s="280" t="s">
        <v>155</v>
      </c>
      <c r="AM29" s="281">
        <v>0.5215277777777778</v>
      </c>
      <c r="AN29" s="280" t="s">
        <v>16</v>
      </c>
      <c r="AO29" s="282"/>
      <c r="AP29" s="281">
        <v>0.5388888888888889</v>
      </c>
      <c r="AQ29" s="280" t="s">
        <v>16</v>
      </c>
      <c r="AR29" s="281">
        <v>0.5479166666666666</v>
      </c>
      <c r="AS29" s="280" t="s">
        <v>155</v>
      </c>
      <c r="AT29" s="282">
        <v>0.5632055555555555</v>
      </c>
      <c r="AU29" s="282" t="e">
        <f>#N/A</f>
        <v>#N/A</v>
      </c>
      <c r="AV29" s="281">
        <v>0.5805666666666666</v>
      </c>
      <c r="AW29" s="280" t="s">
        <v>19</v>
      </c>
      <c r="AX29" s="281">
        <v>0.5895833333333332</v>
      </c>
      <c r="AY29" s="280" t="s">
        <v>155</v>
      </c>
      <c r="AZ29" s="282">
        <v>0.6048722222222221</v>
      </c>
      <c r="BA29" s="281">
        <v>0.6257055555555555</v>
      </c>
      <c r="BB29" s="280" t="s">
        <v>19</v>
      </c>
      <c r="BC29" s="281">
        <v>0.63125</v>
      </c>
      <c r="BD29" s="280" t="s">
        <v>155</v>
      </c>
      <c r="BE29" s="282">
        <v>0.6500111111111111</v>
      </c>
      <c r="BF29" s="281">
        <v>0.6708444444444445</v>
      </c>
      <c r="BG29" s="280" t="s">
        <v>19</v>
      </c>
      <c r="BH29" s="281">
        <v>0.6729166666666666</v>
      </c>
      <c r="BI29" s="280" t="s">
        <v>155</v>
      </c>
      <c r="BJ29" s="282">
        <v>0.6951499999999999</v>
      </c>
      <c r="BK29" s="281">
        <v>0.7125111111111111</v>
      </c>
      <c r="BL29" s="280" t="s">
        <v>19</v>
      </c>
      <c r="BM29" s="281"/>
      <c r="BN29" s="280"/>
      <c r="BO29" s="282">
        <v>0.7368166666666666</v>
      </c>
      <c r="BP29" s="281">
        <v>0.7645944444444444</v>
      </c>
      <c r="BQ29" s="280" t="s">
        <v>19</v>
      </c>
      <c r="BR29" s="286"/>
      <c r="BS29" s="355"/>
      <c r="BT29" s="281">
        <v>0.823105555555556</v>
      </c>
      <c r="BU29" s="280" t="s">
        <v>119</v>
      </c>
      <c r="BV29" s="281"/>
      <c r="BW29" s="280"/>
      <c r="BX29" s="281">
        <v>0.8646388888888892</v>
      </c>
      <c r="BY29" s="280" t="s">
        <v>76</v>
      </c>
      <c r="BZ29" s="289">
        <v>0.9285166666666668</v>
      </c>
      <c r="CA29" s="290" t="s">
        <v>19</v>
      </c>
      <c r="CB29" s="289"/>
      <c r="CC29" s="291"/>
    </row>
    <row r="30" spans="1:81" s="307" customFormat="1" ht="11.25">
      <c r="A30" s="126">
        <v>0.9</v>
      </c>
      <c r="B30" s="220">
        <v>13.2</v>
      </c>
      <c r="C30" s="181" t="s">
        <v>94</v>
      </c>
      <c r="D30" s="182">
        <v>1</v>
      </c>
      <c r="E30" s="183">
        <v>0.0014000000000000123</v>
      </c>
      <c r="F30" s="183">
        <v>0.002083333333333326</v>
      </c>
      <c r="G30" s="183">
        <v>0.0014000000000000123</v>
      </c>
      <c r="H30" s="183">
        <v>0.0007000000000000339</v>
      </c>
      <c r="I30" s="294">
        <v>0.20701666666666674</v>
      </c>
      <c r="J30" s="309" t="s">
        <v>16</v>
      </c>
      <c r="K30" s="310">
        <v>0.24464444444444472</v>
      </c>
      <c r="L30" s="309" t="s">
        <v>79</v>
      </c>
      <c r="M30" s="310">
        <v>0.2701388888888889</v>
      </c>
      <c r="N30" s="309" t="s">
        <v>16</v>
      </c>
      <c r="O30" s="311">
        <v>0.28334444444444445</v>
      </c>
      <c r="P30" s="311" t="e">
        <f>#N/A</f>
        <v>#N/A</v>
      </c>
      <c r="Q30" s="327">
        <v>0.31876111111111105</v>
      </c>
      <c r="R30" s="309" t="s">
        <v>16</v>
      </c>
      <c r="S30" s="311">
        <v>0.33264999999999995</v>
      </c>
      <c r="T30" s="310">
        <v>0.36042777777777774</v>
      </c>
      <c r="U30" s="309" t="s">
        <v>16</v>
      </c>
      <c r="V30" s="310">
        <v>0.37431666666666663</v>
      </c>
      <c r="W30" s="309" t="s">
        <v>149</v>
      </c>
      <c r="X30" s="327">
        <v>0.3833333333333333</v>
      </c>
      <c r="Y30" s="313" t="s">
        <v>155</v>
      </c>
      <c r="Z30" s="310">
        <v>0.4020944444444444</v>
      </c>
      <c r="AA30" s="309" t="s">
        <v>150</v>
      </c>
      <c r="AB30" s="310"/>
      <c r="AC30" s="313"/>
      <c r="AD30" s="310">
        <v>0.42499999999999993</v>
      </c>
      <c r="AE30" s="309" t="s">
        <v>155</v>
      </c>
      <c r="AF30" s="311">
        <v>0.44376111111111105</v>
      </c>
      <c r="AG30" s="296">
        <v>0.4666666666666666</v>
      </c>
      <c r="AH30" s="309" t="s">
        <v>155</v>
      </c>
      <c r="AI30" s="346"/>
      <c r="AJ30" s="311">
        <v>0.4854166666666666</v>
      </c>
      <c r="AK30" s="327">
        <v>0.5083333333333332</v>
      </c>
      <c r="AL30" s="309" t="s">
        <v>155</v>
      </c>
      <c r="AM30" s="310">
        <v>0.5236111111111111</v>
      </c>
      <c r="AN30" s="309" t="s">
        <v>16</v>
      </c>
      <c r="AO30" s="311"/>
      <c r="AP30" s="310">
        <v>0.5409722222222222</v>
      </c>
      <c r="AQ30" s="309" t="s">
        <v>16</v>
      </c>
      <c r="AR30" s="296">
        <v>0.5499999999999999</v>
      </c>
      <c r="AS30" s="309" t="s">
        <v>155</v>
      </c>
      <c r="AT30" s="311">
        <v>0.5652888888888888</v>
      </c>
      <c r="AU30" s="311" t="e">
        <f>#N/A</f>
        <v>#N/A</v>
      </c>
      <c r="AV30" s="310">
        <v>0.5826499999999999</v>
      </c>
      <c r="AW30" s="309" t="s">
        <v>19</v>
      </c>
      <c r="AX30" s="296">
        <v>0.5916666666666666</v>
      </c>
      <c r="AY30" s="309" t="s">
        <v>155</v>
      </c>
      <c r="AZ30" s="311">
        <v>0.6069555555555555</v>
      </c>
      <c r="BA30" s="310">
        <v>0.6277888888888888</v>
      </c>
      <c r="BB30" s="309" t="s">
        <v>19</v>
      </c>
      <c r="BC30" s="296">
        <v>0.6333333333333333</v>
      </c>
      <c r="BD30" s="309" t="s">
        <v>155</v>
      </c>
      <c r="BE30" s="311">
        <v>0.6520944444444444</v>
      </c>
      <c r="BF30" s="310">
        <v>0.6729277777777778</v>
      </c>
      <c r="BG30" s="309" t="s">
        <v>19</v>
      </c>
      <c r="BH30" s="327">
        <v>0.6749999999999999</v>
      </c>
      <c r="BI30" s="309" t="s">
        <v>155</v>
      </c>
      <c r="BJ30" s="311">
        <v>0.6972333333333333</v>
      </c>
      <c r="BK30" s="310">
        <v>0.7145944444444444</v>
      </c>
      <c r="BL30" s="309" t="s">
        <v>19</v>
      </c>
      <c r="BM30" s="310"/>
      <c r="BN30" s="309"/>
      <c r="BO30" s="311">
        <v>0.7388999999999999</v>
      </c>
      <c r="BP30" s="310">
        <v>0.7666777777777777</v>
      </c>
      <c r="BQ30" s="309" t="s">
        <v>19</v>
      </c>
      <c r="BR30" s="315"/>
      <c r="BS30" s="347"/>
      <c r="BT30" s="310">
        <v>0.824505555555556</v>
      </c>
      <c r="BU30" s="309" t="s">
        <v>119</v>
      </c>
      <c r="BV30" s="310"/>
      <c r="BW30" s="309"/>
      <c r="BX30" s="310">
        <v>0.8660388888888892</v>
      </c>
      <c r="BY30" s="309" t="s">
        <v>76</v>
      </c>
      <c r="BZ30" s="304">
        <v>0.9292166666666668</v>
      </c>
      <c r="CA30" s="314" t="s">
        <v>19</v>
      </c>
      <c r="CB30" s="316"/>
      <c r="CC30" s="318"/>
    </row>
    <row r="31" spans="1:81" s="307" customFormat="1" ht="11.25">
      <c r="A31" s="141">
        <v>0.4</v>
      </c>
      <c r="B31" s="234">
        <v>13.6</v>
      </c>
      <c r="C31" s="181" t="s">
        <v>92</v>
      </c>
      <c r="D31" s="182">
        <v>2</v>
      </c>
      <c r="E31" s="183">
        <v>0.0014000000000000123</v>
      </c>
      <c r="F31" s="183">
        <v>0.001388888888888884</v>
      </c>
      <c r="G31" s="183">
        <v>0.0014000000000000123</v>
      </c>
      <c r="H31" s="183">
        <v>0.0007000000000000339</v>
      </c>
      <c r="I31" s="351">
        <v>0.20841666666666675</v>
      </c>
      <c r="J31" s="309" t="s">
        <v>16</v>
      </c>
      <c r="K31" s="310">
        <v>0.24604444444444473</v>
      </c>
      <c r="L31" s="309" t="s">
        <v>79</v>
      </c>
      <c r="M31" s="310">
        <v>0.27152777777777776</v>
      </c>
      <c r="N31" s="309" t="s">
        <v>16</v>
      </c>
      <c r="O31" s="320">
        <v>0.28473333333333334</v>
      </c>
      <c r="P31" s="320" t="e">
        <f>#N/A</f>
        <v>#N/A</v>
      </c>
      <c r="Q31" s="319">
        <v>0.32014999999999993</v>
      </c>
      <c r="R31" s="309" t="s">
        <v>16</v>
      </c>
      <c r="S31" s="320">
        <v>0.33403888888888883</v>
      </c>
      <c r="T31" s="310">
        <v>0.3618166666666666</v>
      </c>
      <c r="U31" s="309" t="s">
        <v>16</v>
      </c>
      <c r="V31" s="310">
        <v>0.3757055555555555</v>
      </c>
      <c r="W31" s="309" t="s">
        <v>149</v>
      </c>
      <c r="X31" s="319">
        <v>0.3847222222222222</v>
      </c>
      <c r="Y31" s="313" t="s">
        <v>155</v>
      </c>
      <c r="Z31" s="310">
        <v>0.4034833333333333</v>
      </c>
      <c r="AA31" s="309" t="s">
        <v>150</v>
      </c>
      <c r="AB31" s="310"/>
      <c r="AC31" s="313"/>
      <c r="AD31" s="319">
        <v>0.4263888888888888</v>
      </c>
      <c r="AE31" s="309" t="s">
        <v>155</v>
      </c>
      <c r="AF31" s="311">
        <v>0.44514999999999993</v>
      </c>
      <c r="AG31" s="327">
        <v>0.4680555555555555</v>
      </c>
      <c r="AH31" s="309" t="s">
        <v>155</v>
      </c>
      <c r="AI31" s="349"/>
      <c r="AJ31" s="320">
        <v>0.4868055555555555</v>
      </c>
      <c r="AK31" s="319">
        <v>0.5097222222222221</v>
      </c>
      <c r="AL31" s="309" t="s">
        <v>155</v>
      </c>
      <c r="AM31" s="310">
        <v>0.525</v>
      </c>
      <c r="AN31" s="309" t="s">
        <v>16</v>
      </c>
      <c r="AO31" s="320"/>
      <c r="AP31" s="310">
        <v>0.5423611111111111</v>
      </c>
      <c r="AQ31" s="309" t="s">
        <v>16</v>
      </c>
      <c r="AR31" s="327">
        <v>0.5513888888888888</v>
      </c>
      <c r="AS31" s="309" t="s">
        <v>155</v>
      </c>
      <c r="AT31" s="320">
        <v>0.5666777777777777</v>
      </c>
      <c r="AU31" s="320" t="e">
        <f>#N/A</f>
        <v>#N/A</v>
      </c>
      <c r="AV31" s="310">
        <v>0.5840388888888888</v>
      </c>
      <c r="AW31" s="309" t="s">
        <v>19</v>
      </c>
      <c r="AX31" s="310">
        <v>0.5930555555555554</v>
      </c>
      <c r="AY31" s="309" t="s">
        <v>155</v>
      </c>
      <c r="AZ31" s="311">
        <v>0.6083444444444444</v>
      </c>
      <c r="BA31" s="310">
        <v>0.6291777777777777</v>
      </c>
      <c r="BB31" s="309" t="s">
        <v>19</v>
      </c>
      <c r="BC31" s="319">
        <v>0.6347222222222222</v>
      </c>
      <c r="BD31" s="309" t="s">
        <v>155</v>
      </c>
      <c r="BE31" s="311">
        <v>0.6534833333333333</v>
      </c>
      <c r="BF31" s="310">
        <v>0.6743166666666667</v>
      </c>
      <c r="BG31" s="309" t="s">
        <v>19</v>
      </c>
      <c r="BH31" s="328">
        <v>0.6763888888888888</v>
      </c>
      <c r="BI31" s="309" t="s">
        <v>155</v>
      </c>
      <c r="BJ31" s="311">
        <v>0.6986222222222221</v>
      </c>
      <c r="BK31" s="310">
        <v>0.7159833333333333</v>
      </c>
      <c r="BL31" s="309" t="s">
        <v>19</v>
      </c>
      <c r="BM31" s="310"/>
      <c r="BN31" s="309"/>
      <c r="BO31" s="311">
        <v>0.7402888888888888</v>
      </c>
      <c r="BP31" s="310">
        <v>0.7680666666666666</v>
      </c>
      <c r="BQ31" s="309" t="s">
        <v>19</v>
      </c>
      <c r="BR31" s="350"/>
      <c r="BS31" s="347"/>
      <c r="BT31" s="310">
        <v>0.8259055555555561</v>
      </c>
      <c r="BU31" s="309" t="s">
        <v>119</v>
      </c>
      <c r="BV31" s="319"/>
      <c r="BW31" s="321"/>
      <c r="BX31" s="319">
        <v>0.8674388888888893</v>
      </c>
      <c r="BY31" s="309" t="s">
        <v>76</v>
      </c>
      <c r="BZ31" s="336">
        <v>0.9299166666666668</v>
      </c>
      <c r="CA31" s="314" t="s">
        <v>19</v>
      </c>
      <c r="CB31" s="316"/>
      <c r="CC31" s="318"/>
    </row>
    <row r="32" spans="1:81" s="307" customFormat="1" ht="11.25">
      <c r="A32" s="141">
        <v>0.7</v>
      </c>
      <c r="B32" s="234">
        <v>14.3</v>
      </c>
      <c r="C32" s="181" t="s">
        <v>90</v>
      </c>
      <c r="D32" s="182">
        <v>4</v>
      </c>
      <c r="E32" s="183">
        <v>0.0007000000000000062</v>
      </c>
      <c r="F32" s="183">
        <v>0.000694444444444442</v>
      </c>
      <c r="G32" s="183">
        <v>0.0007000000000000062</v>
      </c>
      <c r="H32" s="183">
        <v>0.0007000000000000339</v>
      </c>
      <c r="I32" s="325">
        <v>0.20911666666666676</v>
      </c>
      <c r="J32" s="309" t="s">
        <v>16</v>
      </c>
      <c r="K32" s="310">
        <v>0.24674444444444474</v>
      </c>
      <c r="L32" s="309" t="s">
        <v>79</v>
      </c>
      <c r="M32" s="310">
        <v>0.2722222222222222</v>
      </c>
      <c r="N32" s="309" t="s">
        <v>16</v>
      </c>
      <c r="O32" s="320">
        <v>0.2854277777777778</v>
      </c>
      <c r="P32" s="320" t="e">
        <f>#N/A</f>
        <v>#N/A</v>
      </c>
      <c r="Q32" s="310">
        <v>0.3208444444444444</v>
      </c>
      <c r="R32" s="309" t="s">
        <v>16</v>
      </c>
      <c r="S32" s="320">
        <v>0.33473333333333327</v>
      </c>
      <c r="T32" s="310">
        <v>0.36251111111111106</v>
      </c>
      <c r="U32" s="309" t="s">
        <v>16</v>
      </c>
      <c r="V32" s="310">
        <v>0.37639999999999996</v>
      </c>
      <c r="W32" s="309" t="s">
        <v>149</v>
      </c>
      <c r="X32" s="310">
        <v>0.38541666666666663</v>
      </c>
      <c r="Y32" s="321" t="s">
        <v>155</v>
      </c>
      <c r="Z32" s="310">
        <v>0.40417777777777775</v>
      </c>
      <c r="AA32" s="309" t="s">
        <v>150</v>
      </c>
      <c r="AB32" s="310"/>
      <c r="AC32" s="313"/>
      <c r="AD32" s="319">
        <v>0.42708333333333326</v>
      </c>
      <c r="AE32" s="309" t="s">
        <v>155</v>
      </c>
      <c r="AF32" s="311">
        <v>0.4458444444444444</v>
      </c>
      <c r="AG32" s="319">
        <v>0.46874999999999994</v>
      </c>
      <c r="AH32" s="309" t="s">
        <v>155</v>
      </c>
      <c r="AI32" s="349"/>
      <c r="AJ32" s="320">
        <v>0.48749999999999993</v>
      </c>
      <c r="AK32" s="327">
        <v>0.5104166666666665</v>
      </c>
      <c r="AL32" s="309" t="s">
        <v>155</v>
      </c>
      <c r="AM32" s="310">
        <v>0.5256944444444445</v>
      </c>
      <c r="AN32" s="309" t="s">
        <v>16</v>
      </c>
      <c r="AO32" s="320"/>
      <c r="AP32" s="310">
        <v>0.5430555555555555</v>
      </c>
      <c r="AQ32" s="309" t="s">
        <v>16</v>
      </c>
      <c r="AR32" s="328">
        <v>0.5520833333333333</v>
      </c>
      <c r="AS32" s="309" t="s">
        <v>155</v>
      </c>
      <c r="AT32" s="320">
        <v>0.5673722222222222</v>
      </c>
      <c r="AU32" s="320" t="e">
        <f>#N/A</f>
        <v>#N/A</v>
      </c>
      <c r="AV32" s="310">
        <v>0.5847333333333332</v>
      </c>
      <c r="AW32" s="309" t="s">
        <v>19</v>
      </c>
      <c r="AX32" s="327">
        <v>0.5937499999999999</v>
      </c>
      <c r="AY32" s="309" t="s">
        <v>155</v>
      </c>
      <c r="AZ32" s="311">
        <v>0.6090388888888888</v>
      </c>
      <c r="BA32" s="310">
        <v>0.6298722222222222</v>
      </c>
      <c r="BB32" s="309" t="s">
        <v>19</v>
      </c>
      <c r="BC32" s="327">
        <v>0.6354166666666666</v>
      </c>
      <c r="BD32" s="309" t="s">
        <v>155</v>
      </c>
      <c r="BE32" s="311">
        <v>0.6541777777777777</v>
      </c>
      <c r="BF32" s="310">
        <v>0.6750111111111111</v>
      </c>
      <c r="BG32" s="309" t="s">
        <v>19</v>
      </c>
      <c r="BH32" s="328">
        <v>0.6770833333333333</v>
      </c>
      <c r="BI32" s="309" t="s">
        <v>155</v>
      </c>
      <c r="BJ32" s="311">
        <v>0.6993166666666666</v>
      </c>
      <c r="BK32" s="310">
        <v>0.7166777777777777</v>
      </c>
      <c r="BL32" s="309" t="s">
        <v>19</v>
      </c>
      <c r="BM32" s="310"/>
      <c r="BN32" s="309"/>
      <c r="BO32" s="311">
        <v>0.7409833333333332</v>
      </c>
      <c r="BP32" s="310">
        <v>0.768761111111111</v>
      </c>
      <c r="BQ32" s="309" t="s">
        <v>19</v>
      </c>
      <c r="BR32" s="350"/>
      <c r="BS32" s="347"/>
      <c r="BT32" s="310">
        <v>0.8266055555555561</v>
      </c>
      <c r="BU32" s="309" t="s">
        <v>119</v>
      </c>
      <c r="BV32" s="319"/>
      <c r="BW32" s="321"/>
      <c r="BX32" s="319">
        <v>0.8681388888888893</v>
      </c>
      <c r="BY32" s="309" t="s">
        <v>76</v>
      </c>
      <c r="BZ32" s="340">
        <v>0.9306166666666669</v>
      </c>
      <c r="CA32" s="314" t="s">
        <v>19</v>
      </c>
      <c r="CB32" s="316"/>
      <c r="CC32" s="318"/>
    </row>
    <row r="33" spans="1:81" s="307" customFormat="1" ht="12">
      <c r="A33" s="159">
        <v>0.3</v>
      </c>
      <c r="B33" s="264">
        <v>14.6</v>
      </c>
      <c r="C33" s="323" t="s">
        <v>53</v>
      </c>
      <c r="D33" s="324">
        <v>3</v>
      </c>
      <c r="E33" s="190">
        <v>0.0014000000000000123</v>
      </c>
      <c r="F33" s="190">
        <v>0.001388888888888884</v>
      </c>
      <c r="G33" s="190">
        <v>0.0014000000000000123</v>
      </c>
      <c r="H33" s="190">
        <v>0.0007000000000000339</v>
      </c>
      <c r="I33" s="356">
        <v>0.21051666666666677</v>
      </c>
      <c r="J33" s="326" t="s">
        <v>16</v>
      </c>
      <c r="K33" s="327">
        <v>0.24814444444444475</v>
      </c>
      <c r="L33" s="326" t="s">
        <v>79</v>
      </c>
      <c r="M33" s="327">
        <v>0.2736111111111111</v>
      </c>
      <c r="N33" s="326" t="s">
        <v>16</v>
      </c>
      <c r="O33" s="332">
        <v>0.28681666666666666</v>
      </c>
      <c r="P33" s="332" t="e">
        <f>#N/A</f>
        <v>#N/A</v>
      </c>
      <c r="Q33" s="327">
        <v>0.32223333333333326</v>
      </c>
      <c r="R33" s="326" t="s">
        <v>16</v>
      </c>
      <c r="S33" s="332">
        <v>0.33612222222222216</v>
      </c>
      <c r="T33" s="327">
        <v>0.36389999999999995</v>
      </c>
      <c r="U33" s="326" t="s">
        <v>16</v>
      </c>
      <c r="V33" s="327">
        <v>0.37778888888888884</v>
      </c>
      <c r="W33" s="326" t="s">
        <v>149</v>
      </c>
      <c r="X33" s="341">
        <v>0.3868055555555555</v>
      </c>
      <c r="Y33" s="331" t="s">
        <v>155</v>
      </c>
      <c r="Z33" s="327">
        <v>0.40556666666666663</v>
      </c>
      <c r="AA33" s="326" t="s">
        <v>150</v>
      </c>
      <c r="AB33" s="327"/>
      <c r="AC33" s="331"/>
      <c r="AD33" s="328">
        <v>0.42847222222222214</v>
      </c>
      <c r="AE33" s="326" t="s">
        <v>155</v>
      </c>
      <c r="AF33" s="329">
        <v>0.44723333333333326</v>
      </c>
      <c r="AG33" s="327">
        <v>0.47013888888888883</v>
      </c>
      <c r="AH33" s="326" t="s">
        <v>155</v>
      </c>
      <c r="AI33" s="352"/>
      <c r="AJ33" s="332">
        <v>0.4888888888888888</v>
      </c>
      <c r="AK33" s="341">
        <v>0.5118055555555554</v>
      </c>
      <c r="AL33" s="326" t="s">
        <v>155</v>
      </c>
      <c r="AM33" s="327">
        <v>0.5270833333333333</v>
      </c>
      <c r="AN33" s="326" t="s">
        <v>16</v>
      </c>
      <c r="AO33" s="332"/>
      <c r="AP33" s="327">
        <v>0.5444444444444444</v>
      </c>
      <c r="AQ33" s="326" t="s">
        <v>16</v>
      </c>
      <c r="AR33" s="341">
        <v>0.5534722222222221</v>
      </c>
      <c r="AS33" s="326" t="s">
        <v>155</v>
      </c>
      <c r="AT33" s="332">
        <v>0.568761111111111</v>
      </c>
      <c r="AU33" s="332" t="e">
        <f>#N/A</f>
        <v>#N/A</v>
      </c>
      <c r="AV33" s="327">
        <v>0.5861222222222221</v>
      </c>
      <c r="AW33" s="326" t="s">
        <v>19</v>
      </c>
      <c r="AX33" s="341">
        <v>0.5951388888888888</v>
      </c>
      <c r="AY33" s="326" t="s">
        <v>155</v>
      </c>
      <c r="AZ33" s="329">
        <v>0.6104277777777777</v>
      </c>
      <c r="BA33" s="327">
        <v>0.631261111111111</v>
      </c>
      <c r="BB33" s="326" t="s">
        <v>19</v>
      </c>
      <c r="BC33" s="341">
        <v>0.6368055555555555</v>
      </c>
      <c r="BD33" s="326" t="s">
        <v>155</v>
      </c>
      <c r="BE33" s="329">
        <v>0.6555666666666666</v>
      </c>
      <c r="BF33" s="327">
        <v>0.6764</v>
      </c>
      <c r="BG33" s="326" t="s">
        <v>19</v>
      </c>
      <c r="BH33" s="341">
        <v>0.6784722222222221</v>
      </c>
      <c r="BI33" s="326" t="s">
        <v>155</v>
      </c>
      <c r="BJ33" s="329">
        <v>0.7007055555555555</v>
      </c>
      <c r="BK33" s="327">
        <v>0.7180666666666666</v>
      </c>
      <c r="BL33" s="326" t="s">
        <v>19</v>
      </c>
      <c r="BM33" s="327"/>
      <c r="BN33" s="326"/>
      <c r="BO33" s="329">
        <v>0.7423722222222221</v>
      </c>
      <c r="BP33" s="327">
        <v>0.7701499999999999</v>
      </c>
      <c r="BQ33" s="326" t="s">
        <v>19</v>
      </c>
      <c r="BR33" s="353"/>
      <c r="BS33" s="354"/>
      <c r="BT33" s="327">
        <v>0.8280055555555561</v>
      </c>
      <c r="BU33" s="326" t="s">
        <v>119</v>
      </c>
      <c r="BV33" s="328"/>
      <c r="BW33" s="335"/>
      <c r="BX33" s="328">
        <v>0.8695388888888893</v>
      </c>
      <c r="BY33" s="326" t="s">
        <v>76</v>
      </c>
      <c r="BZ33" s="342">
        <v>0.9313166666666669</v>
      </c>
      <c r="CA33" s="333" t="s">
        <v>19</v>
      </c>
      <c r="CB33" s="336"/>
      <c r="CC33" s="338"/>
    </row>
    <row r="34" spans="1:81" s="307" customFormat="1" ht="12">
      <c r="A34" s="104">
        <v>0.9</v>
      </c>
      <c r="B34" s="105">
        <v>15.5</v>
      </c>
      <c r="C34" s="170" t="s">
        <v>51</v>
      </c>
      <c r="D34" s="171">
        <v>1</v>
      </c>
      <c r="E34" s="172">
        <v>0.0014000000000000123</v>
      </c>
      <c r="F34" s="339">
        <v>0.0020833333333333333</v>
      </c>
      <c r="G34" s="172">
        <v>0.0014000000000000123</v>
      </c>
      <c r="H34" s="172">
        <v>0.0007000000000000339</v>
      </c>
      <c r="I34" s="279">
        <v>0.21191666666666678</v>
      </c>
      <c r="J34" s="280" t="s">
        <v>16</v>
      </c>
      <c r="K34" s="281">
        <v>0.24954444444444476</v>
      </c>
      <c r="L34" s="280" t="s">
        <v>79</v>
      </c>
      <c r="M34" s="281">
        <v>0.2756944444444444</v>
      </c>
      <c r="N34" s="280" t="s">
        <v>16</v>
      </c>
      <c r="O34" s="282">
        <v>0.2889</v>
      </c>
      <c r="P34" s="282" t="e">
        <f>#N/A</f>
        <v>#N/A</v>
      </c>
      <c r="Q34" s="281">
        <v>0.3243166666666666</v>
      </c>
      <c r="R34" s="280" t="s">
        <v>16</v>
      </c>
      <c r="S34" s="282">
        <v>0.3382055555555555</v>
      </c>
      <c r="T34" s="281">
        <v>0.36598333333333327</v>
      </c>
      <c r="U34" s="280" t="s">
        <v>16</v>
      </c>
      <c r="V34" s="281">
        <v>0.37987222222222217</v>
      </c>
      <c r="W34" s="280" t="s">
        <v>149</v>
      </c>
      <c r="X34" s="281">
        <v>0.38888888888888884</v>
      </c>
      <c r="Y34" s="284" t="s">
        <v>155</v>
      </c>
      <c r="Z34" s="281">
        <v>0.40764999999999996</v>
      </c>
      <c r="AA34" s="280" t="s">
        <v>150</v>
      </c>
      <c r="AB34" s="281"/>
      <c r="AC34" s="284"/>
      <c r="AD34" s="281">
        <v>0.43055555555555547</v>
      </c>
      <c r="AE34" s="280" t="s">
        <v>155</v>
      </c>
      <c r="AF34" s="282">
        <v>0.4493166666666666</v>
      </c>
      <c r="AG34" s="281">
        <v>0.47222222222222215</v>
      </c>
      <c r="AH34" s="280" t="s">
        <v>155</v>
      </c>
      <c r="AI34" s="282"/>
      <c r="AJ34" s="282">
        <v>0.49097222222222214</v>
      </c>
      <c r="AK34" s="281">
        <v>0.5138888888888887</v>
      </c>
      <c r="AL34" s="280" t="s">
        <v>155</v>
      </c>
      <c r="AM34" s="281">
        <v>0.5291666666666667</v>
      </c>
      <c r="AN34" s="280" t="s">
        <v>16</v>
      </c>
      <c r="AO34" s="282"/>
      <c r="AP34" s="281">
        <v>0.5465277777777777</v>
      </c>
      <c r="AQ34" s="280" t="s">
        <v>16</v>
      </c>
      <c r="AR34" s="281">
        <v>0.5555555555555555</v>
      </c>
      <c r="AS34" s="280" t="s">
        <v>155</v>
      </c>
      <c r="AT34" s="282">
        <v>0.5708444444444444</v>
      </c>
      <c r="AU34" s="282" t="e">
        <f>#N/A</f>
        <v>#N/A</v>
      </c>
      <c r="AV34" s="281">
        <v>0.5882055555555554</v>
      </c>
      <c r="AW34" s="280" t="s">
        <v>19</v>
      </c>
      <c r="AX34" s="281">
        <v>0.5972222222222221</v>
      </c>
      <c r="AY34" s="280" t="s">
        <v>155</v>
      </c>
      <c r="AZ34" s="282">
        <v>0.612511111111111</v>
      </c>
      <c r="BA34" s="281">
        <v>0.6333444444444444</v>
      </c>
      <c r="BB34" s="280" t="s">
        <v>19</v>
      </c>
      <c r="BC34" s="281">
        <v>0.6388888888888888</v>
      </c>
      <c r="BD34" s="280" t="s">
        <v>155</v>
      </c>
      <c r="BE34" s="282">
        <v>0.65765</v>
      </c>
      <c r="BF34" s="281">
        <v>0.6784833333333333</v>
      </c>
      <c r="BG34" s="280" t="s">
        <v>19</v>
      </c>
      <c r="BH34" s="281">
        <v>0.6805555555555555</v>
      </c>
      <c r="BI34" s="280" t="s">
        <v>155</v>
      </c>
      <c r="BJ34" s="282">
        <v>0.7027888888888888</v>
      </c>
      <c r="BK34" s="281">
        <v>0.72015</v>
      </c>
      <c r="BL34" s="280" t="s">
        <v>19</v>
      </c>
      <c r="BM34" s="281"/>
      <c r="BN34" s="280"/>
      <c r="BO34" s="282">
        <v>0.7444555555555554</v>
      </c>
      <c r="BP34" s="281">
        <v>0.7722333333333332</v>
      </c>
      <c r="BQ34" s="280" t="s">
        <v>19</v>
      </c>
      <c r="BR34" s="286"/>
      <c r="BS34" s="355"/>
      <c r="BT34" s="281">
        <v>0.8294055555555562</v>
      </c>
      <c r="BU34" s="280" t="s">
        <v>119</v>
      </c>
      <c r="BV34" s="281"/>
      <c r="BW34" s="280"/>
      <c r="BX34" s="281">
        <v>0.8709388888888894</v>
      </c>
      <c r="BY34" s="280" t="s">
        <v>76</v>
      </c>
      <c r="BZ34" s="289">
        <v>0.9320166666666669</v>
      </c>
      <c r="CA34" s="285" t="s">
        <v>19</v>
      </c>
      <c r="CB34" s="289"/>
      <c r="CC34" s="291"/>
    </row>
    <row r="35" spans="1:81" s="307" customFormat="1" ht="11.25">
      <c r="A35" s="126">
        <v>0.8</v>
      </c>
      <c r="B35" s="220">
        <v>16.3</v>
      </c>
      <c r="C35" s="181" t="s">
        <v>154</v>
      </c>
      <c r="D35" s="182">
        <v>0</v>
      </c>
      <c r="E35" s="183">
        <v>0.0014000000000000123</v>
      </c>
      <c r="F35" s="183">
        <v>0.001388888888888889</v>
      </c>
      <c r="G35" s="183">
        <v>0.0014000000000000123</v>
      </c>
      <c r="H35" s="183">
        <v>0.0013999999999999568</v>
      </c>
      <c r="I35" s="294">
        <v>0.2133166666666668</v>
      </c>
      <c r="J35" s="309" t="s">
        <v>16</v>
      </c>
      <c r="K35" s="310">
        <v>0.25094444444444475</v>
      </c>
      <c r="L35" s="309" t="s">
        <v>79</v>
      </c>
      <c r="M35" s="310">
        <v>0.2770833333333333</v>
      </c>
      <c r="N35" s="309" t="s">
        <v>16</v>
      </c>
      <c r="O35" s="311">
        <v>0.2902888888888889</v>
      </c>
      <c r="P35" s="311" t="e">
        <f>#N/A</f>
        <v>#N/A</v>
      </c>
      <c r="Q35" s="327">
        <v>0.32570555555555547</v>
      </c>
      <c r="R35" s="309" t="s">
        <v>16</v>
      </c>
      <c r="S35" s="311">
        <v>0.33959444444444437</v>
      </c>
      <c r="T35" s="310">
        <v>0.36737222222222216</v>
      </c>
      <c r="U35" s="309" t="s">
        <v>16</v>
      </c>
      <c r="V35" s="310">
        <v>0.38126111111111105</v>
      </c>
      <c r="W35" s="309" t="s">
        <v>149</v>
      </c>
      <c r="X35" s="296">
        <v>0.3902777777777777</v>
      </c>
      <c r="Y35" s="313" t="s">
        <v>155</v>
      </c>
      <c r="Z35" s="310">
        <v>0.40903888888888884</v>
      </c>
      <c r="AA35" s="309" t="s">
        <v>150</v>
      </c>
      <c r="AB35" s="310"/>
      <c r="AC35" s="313"/>
      <c r="AD35" s="310">
        <v>0.43194444444444435</v>
      </c>
      <c r="AE35" s="309" t="s">
        <v>155</v>
      </c>
      <c r="AF35" s="311">
        <v>0.45070555555555547</v>
      </c>
      <c r="AG35" s="296">
        <v>0.47361111111111104</v>
      </c>
      <c r="AH35" s="309" t="s">
        <v>155</v>
      </c>
      <c r="AI35" s="346"/>
      <c r="AJ35" s="311">
        <v>0.492361111111111</v>
      </c>
      <c r="AK35" s="296">
        <v>0.5152777777777776</v>
      </c>
      <c r="AL35" s="309" t="s">
        <v>155</v>
      </c>
      <c r="AM35" s="310">
        <v>0.5305555555555556</v>
      </c>
      <c r="AN35" s="309" t="s">
        <v>16</v>
      </c>
      <c r="AO35" s="311"/>
      <c r="AP35" s="310">
        <v>0.5479166666666666</v>
      </c>
      <c r="AQ35" s="309" t="s">
        <v>16</v>
      </c>
      <c r="AR35" s="296">
        <v>0.5569444444444444</v>
      </c>
      <c r="AS35" s="309" t="s">
        <v>155</v>
      </c>
      <c r="AT35" s="311">
        <v>0.5722333333333333</v>
      </c>
      <c r="AU35" s="311" t="e">
        <f>#N/A</f>
        <v>#N/A</v>
      </c>
      <c r="AV35" s="310">
        <v>0.5895944444444443</v>
      </c>
      <c r="AW35" s="309" t="s">
        <v>19</v>
      </c>
      <c r="AX35" s="327">
        <v>0.598611111111111</v>
      </c>
      <c r="AY35" s="309" t="s">
        <v>155</v>
      </c>
      <c r="AZ35" s="311">
        <v>0.6138999999999999</v>
      </c>
      <c r="BA35" s="310">
        <v>0.6347333333333333</v>
      </c>
      <c r="BB35" s="309" t="s">
        <v>19</v>
      </c>
      <c r="BC35" s="327">
        <v>0.6402777777777777</v>
      </c>
      <c r="BD35" s="309" t="s">
        <v>155</v>
      </c>
      <c r="BE35" s="311">
        <v>0.6590388888888888</v>
      </c>
      <c r="BF35" s="310">
        <v>0.6798722222222222</v>
      </c>
      <c r="BG35" s="309" t="s">
        <v>19</v>
      </c>
      <c r="BH35" s="327">
        <v>0.6819444444444444</v>
      </c>
      <c r="BI35" s="309" t="s">
        <v>155</v>
      </c>
      <c r="BJ35" s="311">
        <v>0.7041777777777777</v>
      </c>
      <c r="BK35" s="310">
        <v>0.7215388888888888</v>
      </c>
      <c r="BL35" s="309" t="s">
        <v>19</v>
      </c>
      <c r="BM35" s="310"/>
      <c r="BN35" s="309"/>
      <c r="BO35" s="311">
        <v>0.7458444444444443</v>
      </c>
      <c r="BP35" s="310">
        <v>0.7736222222222221</v>
      </c>
      <c r="BQ35" s="309" t="s">
        <v>19</v>
      </c>
      <c r="BR35" s="315"/>
      <c r="BS35" s="347"/>
      <c r="BT35" s="310">
        <v>0.8308055555555562</v>
      </c>
      <c r="BU35" s="309" t="s">
        <v>119</v>
      </c>
      <c r="BV35" s="310"/>
      <c r="BW35" s="309"/>
      <c r="BX35" s="310">
        <v>0.8723388888888894</v>
      </c>
      <c r="BY35" s="309" t="s">
        <v>76</v>
      </c>
      <c r="BZ35" s="304">
        <v>0.9334166666666669</v>
      </c>
      <c r="CA35" s="314" t="s">
        <v>19</v>
      </c>
      <c r="CB35" s="316"/>
      <c r="CC35" s="318"/>
    </row>
    <row r="36" spans="1:81" s="307" customFormat="1" ht="11.25">
      <c r="A36" s="141">
        <v>0.5</v>
      </c>
      <c r="B36" s="234">
        <v>16.8</v>
      </c>
      <c r="C36" s="181" t="s">
        <v>156</v>
      </c>
      <c r="D36" s="182">
        <v>0</v>
      </c>
      <c r="E36" s="183">
        <v>0.0006999999999999784</v>
      </c>
      <c r="F36" s="183">
        <v>0.0006944444444444445</v>
      </c>
      <c r="G36" s="183">
        <v>0.0006999999999999784</v>
      </c>
      <c r="H36" s="183">
        <v>0.0007000000000000339</v>
      </c>
      <c r="I36" s="351">
        <v>0.21401666666666677</v>
      </c>
      <c r="J36" s="309" t="s">
        <v>16</v>
      </c>
      <c r="K36" s="310">
        <v>0.2516444444444447</v>
      </c>
      <c r="L36" s="309" t="s">
        <v>79</v>
      </c>
      <c r="M36" s="310">
        <v>0.27777777777777773</v>
      </c>
      <c r="N36" s="309" t="s">
        <v>16</v>
      </c>
      <c r="O36" s="320">
        <v>0.2909833333333333</v>
      </c>
      <c r="P36" s="320" t="e">
        <f>#N/A</f>
        <v>#N/A</v>
      </c>
      <c r="Q36" s="319">
        <v>0.3263999999999999</v>
      </c>
      <c r="R36" s="309" t="s">
        <v>16</v>
      </c>
      <c r="S36" s="320">
        <v>0.3402888888888888</v>
      </c>
      <c r="T36" s="310">
        <v>0.3680666666666666</v>
      </c>
      <c r="U36" s="309" t="s">
        <v>16</v>
      </c>
      <c r="V36" s="310">
        <v>0.3819555555555555</v>
      </c>
      <c r="W36" s="309" t="s">
        <v>149</v>
      </c>
      <c r="X36" s="310"/>
      <c r="Y36" s="313"/>
      <c r="Z36" s="310">
        <v>0.4097333333333333</v>
      </c>
      <c r="AA36" s="309" t="s">
        <v>150</v>
      </c>
      <c r="AB36" s="310"/>
      <c r="AC36" s="309"/>
      <c r="AD36" s="310"/>
      <c r="AE36" s="309"/>
      <c r="AF36" s="311">
        <v>0.4513999999999999</v>
      </c>
      <c r="AG36" s="310"/>
      <c r="AH36" s="309"/>
      <c r="AI36" s="349"/>
      <c r="AJ36" s="320">
        <v>0.49305555555555547</v>
      </c>
      <c r="AK36" s="310"/>
      <c r="AL36" s="309"/>
      <c r="AM36" s="310">
        <v>0.53125</v>
      </c>
      <c r="AN36" s="309" t="s">
        <v>16</v>
      </c>
      <c r="AO36" s="320"/>
      <c r="AP36" s="310">
        <v>0.548611111111111</v>
      </c>
      <c r="AQ36" s="309" t="s">
        <v>16</v>
      </c>
      <c r="AR36" s="310"/>
      <c r="AS36" s="309"/>
      <c r="AT36" s="320">
        <v>0.5729277777777777</v>
      </c>
      <c r="AU36" s="320" t="e">
        <f>#N/A</f>
        <v>#N/A</v>
      </c>
      <c r="AV36" s="310">
        <v>0.5902888888888888</v>
      </c>
      <c r="AW36" s="309" t="s">
        <v>19</v>
      </c>
      <c r="AX36" s="319"/>
      <c r="AY36" s="309"/>
      <c r="AZ36" s="311">
        <v>0.6145944444444443</v>
      </c>
      <c r="BA36" s="310">
        <v>0.6354277777777777</v>
      </c>
      <c r="BB36" s="309" t="s">
        <v>19</v>
      </c>
      <c r="BC36" s="319"/>
      <c r="BD36" s="309"/>
      <c r="BE36" s="311">
        <v>0.6597333333333333</v>
      </c>
      <c r="BF36" s="310">
        <v>0.6805666666666667</v>
      </c>
      <c r="BG36" s="309" t="s">
        <v>19</v>
      </c>
      <c r="BH36" s="319"/>
      <c r="BI36" s="309"/>
      <c r="BJ36" s="311">
        <v>0.7048722222222221</v>
      </c>
      <c r="BK36" s="310">
        <v>0.7222333333333333</v>
      </c>
      <c r="BL36" s="309" t="s">
        <v>19</v>
      </c>
      <c r="BM36" s="310"/>
      <c r="BN36" s="309"/>
      <c r="BO36" s="311">
        <v>0.7465388888888888</v>
      </c>
      <c r="BP36" s="310">
        <v>0.7743166666666665</v>
      </c>
      <c r="BQ36" s="309" t="s">
        <v>19</v>
      </c>
      <c r="BR36" s="350"/>
      <c r="BS36" s="347"/>
      <c r="BT36" s="310">
        <v>0.8315055555555562</v>
      </c>
      <c r="BU36" s="309" t="s">
        <v>119</v>
      </c>
      <c r="BV36" s="319"/>
      <c r="BW36" s="321"/>
      <c r="BX36" s="319">
        <v>0.8730388888888894</v>
      </c>
      <c r="BY36" s="309" t="s">
        <v>76</v>
      </c>
      <c r="BZ36" s="336">
        <v>0.9341166666666669</v>
      </c>
      <c r="CA36" s="314" t="s">
        <v>19</v>
      </c>
      <c r="CB36" s="316"/>
      <c r="CC36" s="318"/>
    </row>
    <row r="37" spans="1:81" s="307" customFormat="1" ht="11.25">
      <c r="A37" s="141">
        <v>0.6</v>
      </c>
      <c r="B37" s="234">
        <v>17.400000000000002</v>
      </c>
      <c r="C37" s="181" t="s">
        <v>153</v>
      </c>
      <c r="D37" s="182">
        <v>0</v>
      </c>
      <c r="E37" s="183">
        <v>0.0007000000000000339</v>
      </c>
      <c r="F37" s="183">
        <v>0.001388888888888889</v>
      </c>
      <c r="G37" s="183">
        <v>0.0007000000000000339</v>
      </c>
      <c r="H37" s="183">
        <v>0.0007000000000000339</v>
      </c>
      <c r="I37" s="351">
        <v>0.2147166666666668</v>
      </c>
      <c r="J37" s="309" t="s">
        <v>16</v>
      </c>
      <c r="K37" s="310">
        <v>0.25234444444444476</v>
      </c>
      <c r="L37" s="309" t="s">
        <v>79</v>
      </c>
      <c r="M37" s="310">
        <v>0.2791666666666666</v>
      </c>
      <c r="N37" s="309" t="s">
        <v>16</v>
      </c>
      <c r="O37" s="320">
        <v>0.2923722222222222</v>
      </c>
      <c r="P37" s="320" t="e">
        <f>#N/A</f>
        <v>#N/A</v>
      </c>
      <c r="Q37" s="319">
        <v>0.3277888888888888</v>
      </c>
      <c r="R37" s="309" t="s">
        <v>16</v>
      </c>
      <c r="S37" s="320">
        <v>0.3416777777777777</v>
      </c>
      <c r="T37" s="310">
        <v>0.3694555555555555</v>
      </c>
      <c r="U37" s="309" t="s">
        <v>16</v>
      </c>
      <c r="V37" s="310">
        <v>0.3833444444444444</v>
      </c>
      <c r="W37" s="309" t="s">
        <v>149</v>
      </c>
      <c r="X37" s="310"/>
      <c r="Y37" s="313"/>
      <c r="Z37" s="310">
        <v>0.41112222222222217</v>
      </c>
      <c r="AA37" s="309" t="s">
        <v>150</v>
      </c>
      <c r="AB37" s="310"/>
      <c r="AC37" s="309"/>
      <c r="AD37" s="310"/>
      <c r="AE37" s="309"/>
      <c r="AF37" s="311">
        <v>0.4527888888888888</v>
      </c>
      <c r="AG37" s="310"/>
      <c r="AH37" s="309"/>
      <c r="AI37" s="349"/>
      <c r="AJ37" s="320">
        <v>0.49444444444444435</v>
      </c>
      <c r="AK37" s="310"/>
      <c r="AL37" s="309"/>
      <c r="AM37" s="310">
        <v>0.5326388888888889</v>
      </c>
      <c r="AN37" s="309" t="s">
        <v>16</v>
      </c>
      <c r="AO37" s="320"/>
      <c r="AP37" s="310">
        <v>0.5499999999999999</v>
      </c>
      <c r="AQ37" s="309" t="s">
        <v>16</v>
      </c>
      <c r="AR37" s="310"/>
      <c r="AS37" s="309"/>
      <c r="AT37" s="320">
        <v>0.5743166666666666</v>
      </c>
      <c r="AU37" s="320" t="e">
        <f>#N/A</f>
        <v>#N/A</v>
      </c>
      <c r="AV37" s="310">
        <v>0.5916777777777776</v>
      </c>
      <c r="AW37" s="309" t="s">
        <v>19</v>
      </c>
      <c r="AX37" s="310"/>
      <c r="AY37" s="309"/>
      <c r="AZ37" s="311">
        <v>0.6159833333333332</v>
      </c>
      <c r="BA37" s="310">
        <v>0.6368166666666666</v>
      </c>
      <c r="BB37" s="309" t="s">
        <v>19</v>
      </c>
      <c r="BC37" s="310"/>
      <c r="BD37" s="309"/>
      <c r="BE37" s="311">
        <v>0.6611222222222222</v>
      </c>
      <c r="BF37" s="310">
        <v>0.6819555555555555</v>
      </c>
      <c r="BG37" s="309" t="s">
        <v>19</v>
      </c>
      <c r="BH37" s="310"/>
      <c r="BI37" s="309"/>
      <c r="BJ37" s="311">
        <v>0.706261111111111</v>
      </c>
      <c r="BK37" s="310">
        <v>0.7236222222222222</v>
      </c>
      <c r="BL37" s="309" t="s">
        <v>19</v>
      </c>
      <c r="BM37" s="310"/>
      <c r="BN37" s="309"/>
      <c r="BO37" s="311">
        <v>0.7479277777777776</v>
      </c>
      <c r="BP37" s="310">
        <v>0.7757055555555554</v>
      </c>
      <c r="BQ37" s="309" t="s">
        <v>19</v>
      </c>
      <c r="BR37" s="350"/>
      <c r="BS37" s="347"/>
      <c r="BT37" s="310">
        <v>0.8322055555555562</v>
      </c>
      <c r="BU37" s="309" t="s">
        <v>119</v>
      </c>
      <c r="BV37" s="319"/>
      <c r="BW37" s="321"/>
      <c r="BX37" s="319">
        <v>0.8737388888888894</v>
      </c>
      <c r="BY37" s="309" t="s">
        <v>76</v>
      </c>
      <c r="BZ37" s="340">
        <v>0.934816666666667</v>
      </c>
      <c r="CA37" s="314" t="s">
        <v>19</v>
      </c>
      <c r="CB37" s="316"/>
      <c r="CC37" s="318"/>
    </row>
    <row r="38" spans="1:81" s="307" customFormat="1" ht="11.25">
      <c r="A38" s="141">
        <v>0.8</v>
      </c>
      <c r="B38" s="234">
        <v>18.200000000000003</v>
      </c>
      <c r="C38" s="181" t="s">
        <v>152</v>
      </c>
      <c r="D38" s="182">
        <v>0</v>
      </c>
      <c r="E38" s="183">
        <v>0.0014000000000000123</v>
      </c>
      <c r="F38" s="183">
        <v>0.001388888888888884</v>
      </c>
      <c r="G38" s="183">
        <v>0.0014000000000000123</v>
      </c>
      <c r="H38" s="183">
        <v>0.0007000000000000339</v>
      </c>
      <c r="I38" s="351">
        <v>0.21611666666666682</v>
      </c>
      <c r="J38" s="309" t="s">
        <v>16</v>
      </c>
      <c r="K38" s="310">
        <v>0.25374444444444477</v>
      </c>
      <c r="L38" s="309" t="s">
        <v>79</v>
      </c>
      <c r="M38" s="310">
        <v>0.2805555555555555</v>
      </c>
      <c r="N38" s="309" t="s">
        <v>16</v>
      </c>
      <c r="O38" s="320">
        <v>0.2937611111111111</v>
      </c>
      <c r="P38" s="320" t="e">
        <f>#N/A</f>
        <v>#N/A</v>
      </c>
      <c r="Q38" s="319">
        <v>0.3291777777777777</v>
      </c>
      <c r="R38" s="309" t="s">
        <v>16</v>
      </c>
      <c r="S38" s="320">
        <v>0.3430666666666666</v>
      </c>
      <c r="T38" s="310">
        <v>0.37084444444444437</v>
      </c>
      <c r="U38" s="309" t="s">
        <v>16</v>
      </c>
      <c r="V38" s="310">
        <v>0.38473333333333326</v>
      </c>
      <c r="W38" s="309" t="s">
        <v>149</v>
      </c>
      <c r="X38" s="310"/>
      <c r="Y38" s="313"/>
      <c r="Z38" s="310">
        <v>0.41251111111111105</v>
      </c>
      <c r="AA38" s="309" t="s">
        <v>150</v>
      </c>
      <c r="AB38" s="310"/>
      <c r="AC38" s="309"/>
      <c r="AD38" s="310"/>
      <c r="AE38" s="309"/>
      <c r="AF38" s="311">
        <v>0.4541777777777777</v>
      </c>
      <c r="AG38" s="310"/>
      <c r="AH38" s="309"/>
      <c r="AI38" s="349"/>
      <c r="AJ38" s="320">
        <v>0.49583333333333324</v>
      </c>
      <c r="AK38" s="310"/>
      <c r="AL38" s="309"/>
      <c r="AM38" s="310">
        <v>0.5340277777777778</v>
      </c>
      <c r="AN38" s="309" t="s">
        <v>16</v>
      </c>
      <c r="AO38" s="320"/>
      <c r="AP38" s="310">
        <v>0.5513888888888888</v>
      </c>
      <c r="AQ38" s="309" t="s">
        <v>16</v>
      </c>
      <c r="AR38" s="310"/>
      <c r="AS38" s="309"/>
      <c r="AT38" s="320">
        <v>0.5757055555555555</v>
      </c>
      <c r="AU38" s="320" t="e">
        <f>#N/A</f>
        <v>#N/A</v>
      </c>
      <c r="AV38" s="310">
        <v>0.5930666666666665</v>
      </c>
      <c r="AW38" s="309" t="s">
        <v>19</v>
      </c>
      <c r="AX38" s="310"/>
      <c r="AY38" s="309"/>
      <c r="AZ38" s="311">
        <v>0.6173722222222221</v>
      </c>
      <c r="BA38" s="310">
        <v>0.6382055555555555</v>
      </c>
      <c r="BB38" s="309" t="s">
        <v>19</v>
      </c>
      <c r="BC38" s="310"/>
      <c r="BD38" s="309"/>
      <c r="BE38" s="311">
        <v>0.662511111111111</v>
      </c>
      <c r="BF38" s="310">
        <v>0.6833444444444444</v>
      </c>
      <c r="BG38" s="309" t="s">
        <v>19</v>
      </c>
      <c r="BH38" s="310"/>
      <c r="BI38" s="309"/>
      <c r="BJ38" s="311">
        <v>0.7076499999999999</v>
      </c>
      <c r="BK38" s="310">
        <v>0.725011111111111</v>
      </c>
      <c r="BL38" s="309" t="s">
        <v>19</v>
      </c>
      <c r="BM38" s="310"/>
      <c r="BN38" s="309"/>
      <c r="BO38" s="311">
        <v>0.7493166666666665</v>
      </c>
      <c r="BP38" s="310">
        <v>0.7770944444444443</v>
      </c>
      <c r="BQ38" s="309" t="s">
        <v>19</v>
      </c>
      <c r="BR38" s="350"/>
      <c r="BS38" s="347"/>
      <c r="BT38" s="310">
        <v>0.8336055555555562</v>
      </c>
      <c r="BU38" s="309" t="s">
        <v>119</v>
      </c>
      <c r="BV38" s="319"/>
      <c r="BW38" s="321"/>
      <c r="BX38" s="319">
        <v>0.8744388888888894</v>
      </c>
      <c r="BY38" s="309" t="s">
        <v>76</v>
      </c>
      <c r="BZ38" s="340">
        <v>0.935516666666667</v>
      </c>
      <c r="CA38" s="314" t="s">
        <v>19</v>
      </c>
      <c r="CB38" s="316"/>
      <c r="CC38" s="318"/>
    </row>
    <row r="39" spans="1:81" s="307" customFormat="1" ht="12">
      <c r="A39" s="159">
        <v>0.9</v>
      </c>
      <c r="B39" s="264">
        <v>19.1</v>
      </c>
      <c r="C39" s="323" t="s">
        <v>151</v>
      </c>
      <c r="D39" s="324">
        <v>0</v>
      </c>
      <c r="E39" s="190">
        <v>0.0006999999999999784</v>
      </c>
      <c r="F39" s="190">
        <v>0.000694444444444442</v>
      </c>
      <c r="G39" s="190">
        <v>0.0006999999999999784</v>
      </c>
      <c r="H39" s="190">
        <v>0.0007000000000000339</v>
      </c>
      <c r="I39" s="325">
        <v>0.2168166666666668</v>
      </c>
      <c r="J39" s="326" t="s">
        <v>16</v>
      </c>
      <c r="K39" s="327">
        <v>0.25444444444444475</v>
      </c>
      <c r="L39" s="326" t="s">
        <v>79</v>
      </c>
      <c r="M39" s="327">
        <v>0.28124999999999994</v>
      </c>
      <c r="N39" s="326" t="s">
        <v>16</v>
      </c>
      <c r="O39" s="332">
        <v>0.2944555555555555</v>
      </c>
      <c r="P39" s="332" t="e">
        <f>#N/A</f>
        <v>#N/A</v>
      </c>
      <c r="Q39" s="327">
        <v>0.3298722222222221</v>
      </c>
      <c r="R39" s="326" t="s">
        <v>16</v>
      </c>
      <c r="S39" s="332">
        <v>0.343761111111111</v>
      </c>
      <c r="T39" s="327">
        <v>0.3715388888888888</v>
      </c>
      <c r="U39" s="326" t="s">
        <v>16</v>
      </c>
      <c r="V39" s="327">
        <v>0.3854277777777777</v>
      </c>
      <c r="W39" s="326" t="s">
        <v>149</v>
      </c>
      <c r="X39" s="327"/>
      <c r="Y39" s="331"/>
      <c r="Z39" s="327">
        <v>0.4132055555555555</v>
      </c>
      <c r="AA39" s="326" t="s">
        <v>150</v>
      </c>
      <c r="AB39" s="327"/>
      <c r="AC39" s="326"/>
      <c r="AD39" s="327"/>
      <c r="AE39" s="326"/>
      <c r="AF39" s="329">
        <v>0.4548722222222221</v>
      </c>
      <c r="AG39" s="327"/>
      <c r="AH39" s="326"/>
      <c r="AI39" s="352"/>
      <c r="AJ39" s="332">
        <v>0.4965277777777777</v>
      </c>
      <c r="AK39" s="327"/>
      <c r="AL39" s="326"/>
      <c r="AM39" s="327">
        <v>0.5347222222222222</v>
      </c>
      <c r="AN39" s="326" t="s">
        <v>16</v>
      </c>
      <c r="AO39" s="332"/>
      <c r="AP39" s="327">
        <v>0.5520833333333333</v>
      </c>
      <c r="AQ39" s="326" t="s">
        <v>16</v>
      </c>
      <c r="AR39" s="327"/>
      <c r="AS39" s="326"/>
      <c r="AT39" s="332">
        <v>0.5763999999999999</v>
      </c>
      <c r="AU39" s="332" t="e">
        <f>#N/A</f>
        <v>#N/A</v>
      </c>
      <c r="AV39" s="327">
        <v>0.593761111111111</v>
      </c>
      <c r="AW39" s="326" t="s">
        <v>19</v>
      </c>
      <c r="AX39" s="327"/>
      <c r="AY39" s="326"/>
      <c r="AZ39" s="329">
        <v>0.6180666666666665</v>
      </c>
      <c r="BA39" s="327">
        <v>0.6388999999999999</v>
      </c>
      <c r="BB39" s="326" t="s">
        <v>19</v>
      </c>
      <c r="BC39" s="327"/>
      <c r="BD39" s="326"/>
      <c r="BE39" s="329">
        <v>0.6632055555555555</v>
      </c>
      <c r="BF39" s="327">
        <v>0.6840388888888889</v>
      </c>
      <c r="BG39" s="326" t="s">
        <v>19</v>
      </c>
      <c r="BH39" s="327"/>
      <c r="BI39" s="326"/>
      <c r="BJ39" s="329">
        <v>0.7083444444444443</v>
      </c>
      <c r="BK39" s="327">
        <v>0.7257055555555555</v>
      </c>
      <c r="BL39" s="326" t="s">
        <v>19</v>
      </c>
      <c r="BM39" s="327"/>
      <c r="BN39" s="326"/>
      <c r="BO39" s="329">
        <v>0.750011111111111</v>
      </c>
      <c r="BP39" s="327">
        <v>0.7777888888888888</v>
      </c>
      <c r="BQ39" s="326" t="s">
        <v>19</v>
      </c>
      <c r="BR39" s="353"/>
      <c r="BS39" s="354"/>
      <c r="BT39" s="327">
        <v>0.8343055555555561</v>
      </c>
      <c r="BU39" s="326" t="s">
        <v>119</v>
      </c>
      <c r="BV39" s="328"/>
      <c r="BW39" s="335"/>
      <c r="BX39" s="328">
        <v>0.8751388888888894</v>
      </c>
      <c r="BY39" s="326" t="s">
        <v>76</v>
      </c>
      <c r="BZ39" s="342">
        <v>0.936216666666667</v>
      </c>
      <c r="CA39" s="345" t="s">
        <v>19</v>
      </c>
      <c r="CB39" s="336"/>
      <c r="CC39" s="338"/>
    </row>
    <row r="40" spans="1:81" s="292" customFormat="1" ht="12">
      <c r="A40" s="104">
        <v>0.6</v>
      </c>
      <c r="B40" s="105">
        <v>19.700000000000003</v>
      </c>
      <c r="C40" s="170" t="s">
        <v>148</v>
      </c>
      <c r="D40" s="171">
        <v>0</v>
      </c>
      <c r="E40" s="172">
        <v>0.0007000000000000339</v>
      </c>
      <c r="F40" s="339">
        <v>0.000694444444444442</v>
      </c>
      <c r="G40" s="172">
        <v>0.0007000000000000339</v>
      </c>
      <c r="H40" s="172">
        <v>0.0006999999999999229</v>
      </c>
      <c r="I40" s="279">
        <v>0.21751666666666683</v>
      </c>
      <c r="J40" s="280" t="s">
        <v>16</v>
      </c>
      <c r="K40" s="281">
        <v>0.2551444444444448</v>
      </c>
      <c r="L40" s="280" t="s">
        <v>79</v>
      </c>
      <c r="M40" s="281">
        <v>0.2819444444444444</v>
      </c>
      <c r="N40" s="280" t="s">
        <v>16</v>
      </c>
      <c r="O40" s="282">
        <v>0.29514999999999997</v>
      </c>
      <c r="P40" s="282" t="e">
        <f>#N/A</f>
        <v>#N/A</v>
      </c>
      <c r="Q40" s="281">
        <v>0.33056666666666656</v>
      </c>
      <c r="R40" s="280" t="s">
        <v>16</v>
      </c>
      <c r="S40" s="282">
        <v>0.34445555555555546</v>
      </c>
      <c r="T40" s="281">
        <v>0.37223333333333325</v>
      </c>
      <c r="U40" s="280" t="s">
        <v>16</v>
      </c>
      <c r="V40" s="281">
        <v>0.38612222222222214</v>
      </c>
      <c r="W40" s="280" t="s">
        <v>149</v>
      </c>
      <c r="X40" s="281"/>
      <c r="Y40" s="284"/>
      <c r="Z40" s="281">
        <v>0.41389999999999993</v>
      </c>
      <c r="AA40" s="280" t="s">
        <v>150</v>
      </c>
      <c r="AB40" s="281"/>
      <c r="AC40" s="280"/>
      <c r="AD40" s="281"/>
      <c r="AE40" s="280"/>
      <c r="AF40" s="282">
        <v>0.45556666666666656</v>
      </c>
      <c r="AG40" s="281"/>
      <c r="AH40" s="280"/>
      <c r="AI40" s="282"/>
      <c r="AJ40" s="282">
        <v>0.4972222222222221</v>
      </c>
      <c r="AK40" s="281"/>
      <c r="AL40" s="280"/>
      <c r="AM40" s="281">
        <v>0.5354166666666667</v>
      </c>
      <c r="AN40" s="280" t="s">
        <v>16</v>
      </c>
      <c r="AO40" s="282"/>
      <c r="AP40" s="281">
        <v>0.5527777777777777</v>
      </c>
      <c r="AQ40" s="280" t="s">
        <v>16</v>
      </c>
      <c r="AR40" s="281"/>
      <c r="AS40" s="280"/>
      <c r="AT40" s="282">
        <v>0.5770944444444444</v>
      </c>
      <c r="AU40" s="282" t="e">
        <f>#N/A</f>
        <v>#N/A</v>
      </c>
      <c r="AV40" s="281">
        <v>0.5944555555555554</v>
      </c>
      <c r="AW40" s="280" t="s">
        <v>19</v>
      </c>
      <c r="AX40" s="281"/>
      <c r="AY40" s="280"/>
      <c r="AZ40" s="282">
        <v>0.618761111111111</v>
      </c>
      <c r="BA40" s="281">
        <v>0.6395944444444444</v>
      </c>
      <c r="BB40" s="280" t="s">
        <v>19</v>
      </c>
      <c r="BC40" s="281"/>
      <c r="BD40" s="280"/>
      <c r="BE40" s="282">
        <v>0.6638999999999999</v>
      </c>
      <c r="BF40" s="281">
        <v>0.6847333333333333</v>
      </c>
      <c r="BG40" s="280" t="s">
        <v>19</v>
      </c>
      <c r="BH40" s="281"/>
      <c r="BI40" s="280"/>
      <c r="BJ40" s="282">
        <v>0.7090388888888888</v>
      </c>
      <c r="BK40" s="281">
        <v>0.7263999999999999</v>
      </c>
      <c r="BL40" s="280" t="s">
        <v>19</v>
      </c>
      <c r="BM40" s="281"/>
      <c r="BN40" s="280"/>
      <c r="BO40" s="282">
        <v>0.7507055555555554</v>
      </c>
      <c r="BP40" s="281">
        <v>0.7784833333333332</v>
      </c>
      <c r="BQ40" s="280" t="s">
        <v>19</v>
      </c>
      <c r="BR40" s="286"/>
      <c r="BS40" s="355"/>
      <c r="BT40" s="281">
        <v>0.8350055555555561</v>
      </c>
      <c r="BU40" s="280" t="s">
        <v>119</v>
      </c>
      <c r="BV40" s="281"/>
      <c r="BW40" s="280"/>
      <c r="BX40" s="281">
        <v>0.8758388888888894</v>
      </c>
      <c r="BY40" s="280" t="s">
        <v>76</v>
      </c>
      <c r="BZ40" s="289">
        <v>0.936916666666667</v>
      </c>
      <c r="CA40" s="285" t="s">
        <v>19</v>
      </c>
      <c r="CB40" s="289"/>
      <c r="CC40" s="291"/>
    </row>
    <row r="41" spans="1:22" ht="6" customHeight="1">
      <c r="A41" s="90"/>
      <c r="B41" s="90"/>
      <c r="T41" s="275"/>
      <c r="V41" s="275"/>
    </row>
    <row r="42" spans="1:22" ht="13.5">
      <c r="A42" s="179" t="s">
        <v>157</v>
      </c>
      <c r="B42" s="90"/>
      <c r="E42" s="339">
        <v>0.03639444444444481</v>
      </c>
      <c r="F42" s="339">
        <v>0.03889999999999996</v>
      </c>
      <c r="G42" s="339">
        <v>0.03639444444444481</v>
      </c>
      <c r="T42" s="275"/>
      <c r="V42" s="275"/>
    </row>
    <row r="43" spans="1:22" ht="12.75">
      <c r="A43" s="92" t="s">
        <v>58</v>
      </c>
      <c r="B43" s="90"/>
      <c r="T43" s="275"/>
      <c r="V43" s="275">
        <v>0</v>
      </c>
    </row>
    <row r="44" spans="1:22" ht="12.75">
      <c r="A44" s="89" t="s">
        <v>59</v>
      </c>
      <c r="B44" s="90"/>
      <c r="T44" s="275"/>
      <c r="V44" s="275"/>
    </row>
    <row r="45" spans="1:22" ht="12.75">
      <c r="A45" s="89" t="s">
        <v>158</v>
      </c>
      <c r="B45" s="90"/>
      <c r="K45" s="89"/>
      <c r="L45" s="89"/>
      <c r="M45" s="89"/>
      <c r="N45" s="89"/>
      <c r="Q45" s="89"/>
      <c r="R45" s="89"/>
      <c r="S45" s="91"/>
      <c r="T45" s="92"/>
      <c r="U45" s="89"/>
      <c r="V45" s="275">
        <v>0</v>
      </c>
    </row>
    <row r="46" spans="1:22" ht="12.75">
      <c r="A46" s="89" t="s">
        <v>159</v>
      </c>
      <c r="B46" s="90"/>
      <c r="K46" s="89"/>
      <c r="L46" s="89"/>
      <c r="M46" s="89"/>
      <c r="N46" s="89"/>
      <c r="O46" s="357"/>
      <c r="Q46" s="89"/>
      <c r="R46" s="89"/>
      <c r="S46" s="91"/>
      <c r="T46" s="92"/>
      <c r="U46" s="89"/>
      <c r="V46" s="275"/>
    </row>
    <row r="47" spans="1:39" ht="12.75">
      <c r="A47" s="89" t="s">
        <v>110</v>
      </c>
      <c r="B47" s="90"/>
      <c r="O47" s="357"/>
      <c r="S47" s="358"/>
      <c r="T47" s="358"/>
      <c r="U47" s="358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60"/>
      <c r="AH47" s="361"/>
      <c r="AI47" s="361"/>
      <c r="AJ47" s="360"/>
      <c r="AK47" s="360"/>
      <c r="AL47" s="361"/>
      <c r="AM47" s="361"/>
    </row>
    <row r="48" spans="1:39" ht="12.75">
      <c r="A48" s="89" t="s">
        <v>108</v>
      </c>
      <c r="B48" s="90"/>
      <c r="O48" s="357"/>
      <c r="S48" s="362"/>
      <c r="T48" s="362"/>
      <c r="U48" s="362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63"/>
      <c r="AH48" s="364"/>
      <c r="AI48" s="364"/>
      <c r="AJ48" s="363"/>
      <c r="AK48" s="363"/>
      <c r="AL48" s="364"/>
      <c r="AM48" s="364"/>
    </row>
    <row r="49" spans="1:39" ht="12.75">
      <c r="A49" s="89" t="s">
        <v>141</v>
      </c>
      <c r="B49" s="90"/>
      <c r="O49" s="357"/>
      <c r="S49" s="358"/>
      <c r="T49" s="358"/>
      <c r="U49" s="358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0"/>
      <c r="AH49" s="361"/>
      <c r="AI49" s="361"/>
      <c r="AJ49" s="360"/>
      <c r="AK49" s="360"/>
      <c r="AL49" s="361"/>
      <c r="AM49" s="361"/>
    </row>
    <row r="50" spans="1:39" ht="12.75">
      <c r="A50" s="89" t="s">
        <v>160</v>
      </c>
      <c r="B50" s="90"/>
      <c r="O50" s="357"/>
      <c r="S50" s="358"/>
      <c r="T50" s="358"/>
      <c r="U50" s="358"/>
      <c r="V50" s="275"/>
      <c r="X50" s="360"/>
      <c r="Y50" s="361"/>
      <c r="Z50" s="358"/>
      <c r="AA50" s="358"/>
      <c r="AB50" s="358"/>
      <c r="AC50" s="358"/>
      <c r="AD50" s="360"/>
      <c r="AE50" s="361"/>
      <c r="AF50" s="360"/>
      <c r="AG50" s="360"/>
      <c r="AH50" s="361"/>
      <c r="AI50" s="361"/>
      <c r="AJ50" s="360"/>
      <c r="AK50" s="360"/>
      <c r="AL50" s="361"/>
      <c r="AM50" s="361"/>
    </row>
    <row r="51" spans="1:39" ht="12.75">
      <c r="A51" s="90"/>
      <c r="B51" s="90"/>
      <c r="O51" s="357"/>
      <c r="S51" s="358"/>
      <c r="T51" s="358"/>
      <c r="U51" s="358"/>
      <c r="V51" s="275"/>
      <c r="X51" s="360"/>
      <c r="Y51" s="361"/>
      <c r="Z51" s="358"/>
      <c r="AA51" s="358"/>
      <c r="AB51" s="358"/>
      <c r="AC51" s="358"/>
      <c r="AD51" s="360"/>
      <c r="AE51" s="361"/>
      <c r="AF51" s="360"/>
      <c r="AG51" s="360"/>
      <c r="AH51" s="361"/>
      <c r="AI51" s="361"/>
      <c r="AJ51" s="360"/>
      <c r="AK51" s="360"/>
      <c r="AL51" s="361"/>
      <c r="AM51" s="361"/>
    </row>
    <row r="52" spans="1:39" ht="12.75">
      <c r="A52" s="202" t="s">
        <v>64</v>
      </c>
      <c r="B52" s="90"/>
      <c r="O52" s="357"/>
      <c r="S52" s="358"/>
      <c r="T52" s="358"/>
      <c r="U52" s="358"/>
      <c r="V52" s="275"/>
      <c r="X52" s="360"/>
      <c r="Y52" s="361"/>
      <c r="Z52" s="358"/>
      <c r="AA52" s="358"/>
      <c r="AB52" s="358"/>
      <c r="AC52" s="358"/>
      <c r="AD52" s="360"/>
      <c r="AE52" s="361"/>
      <c r="AF52" s="360"/>
      <c r="AG52" s="360"/>
      <c r="AH52" s="361"/>
      <c r="AI52" s="361"/>
      <c r="AJ52" s="360"/>
      <c r="AK52" s="360"/>
      <c r="AL52" s="361"/>
      <c r="AM52" s="361"/>
    </row>
    <row r="53" spans="1:39" ht="12.75">
      <c r="A53" s="90"/>
      <c r="B53" s="90"/>
      <c r="O53" s="357"/>
      <c r="S53" s="362"/>
      <c r="T53" s="362"/>
      <c r="U53" s="362"/>
      <c r="V53" s="275"/>
      <c r="X53" s="363"/>
      <c r="Y53" s="364"/>
      <c r="Z53" s="362"/>
      <c r="AA53" s="362"/>
      <c r="AB53" s="362"/>
      <c r="AC53" s="362"/>
      <c r="AD53" s="363"/>
      <c r="AE53" s="364"/>
      <c r="AF53" s="363"/>
      <c r="AG53" s="363"/>
      <c r="AH53" s="364"/>
      <c r="AI53" s="364"/>
      <c r="AJ53" s="363"/>
      <c r="AK53" s="363"/>
      <c r="AL53" s="364"/>
      <c r="AM53" s="364"/>
    </row>
    <row r="54" spans="1:39" ht="12.75">
      <c r="A54" s="90"/>
      <c r="B54" s="90"/>
      <c r="O54" s="357"/>
      <c r="S54" s="358"/>
      <c r="T54" s="358"/>
      <c r="U54" s="358"/>
      <c r="V54" s="275"/>
      <c r="X54" s="360"/>
      <c r="Y54" s="361"/>
      <c r="Z54" s="358"/>
      <c r="AA54" s="358"/>
      <c r="AB54" s="358"/>
      <c r="AC54" s="358"/>
      <c r="AD54" s="360"/>
      <c r="AE54" s="361"/>
      <c r="AF54" s="360"/>
      <c r="AG54" s="360"/>
      <c r="AH54" s="361"/>
      <c r="AI54" s="361"/>
      <c r="AJ54" s="360"/>
      <c r="AK54" s="360"/>
      <c r="AL54" s="361"/>
      <c r="AM54" s="361"/>
    </row>
    <row r="55" spans="1:39" ht="12.75">
      <c r="A55" s="90"/>
      <c r="B55" s="90"/>
      <c r="O55" s="357"/>
      <c r="S55" s="358"/>
      <c r="T55" s="358"/>
      <c r="U55" s="358"/>
      <c r="V55" s="275"/>
      <c r="X55" s="360"/>
      <c r="Y55" s="361"/>
      <c r="Z55" s="358"/>
      <c r="AA55" s="358"/>
      <c r="AB55" s="358"/>
      <c r="AC55" s="358"/>
      <c r="AD55" s="360"/>
      <c r="AE55" s="361"/>
      <c r="AF55" s="360"/>
      <c r="AG55" s="360"/>
      <c r="AH55" s="361"/>
      <c r="AI55" s="361"/>
      <c r="AJ55" s="360"/>
      <c r="AK55" s="360"/>
      <c r="AL55" s="361"/>
      <c r="AM55" s="361"/>
    </row>
    <row r="56" spans="1:39" ht="12.75">
      <c r="A56" s="90"/>
      <c r="B56" s="90"/>
      <c r="O56" s="357"/>
      <c r="S56" s="358"/>
      <c r="T56" s="358"/>
      <c r="U56" s="358"/>
      <c r="V56" s="275"/>
      <c r="X56" s="360"/>
      <c r="Y56" s="361"/>
      <c r="Z56" s="358"/>
      <c r="AA56" s="358"/>
      <c r="AB56" s="358"/>
      <c r="AC56" s="358"/>
      <c r="AD56" s="360"/>
      <c r="AE56" s="361"/>
      <c r="AF56" s="360"/>
      <c r="AG56" s="360"/>
      <c r="AH56" s="361"/>
      <c r="AI56" s="361"/>
      <c r="AJ56" s="360"/>
      <c r="AK56" s="360"/>
      <c r="AL56" s="361"/>
      <c r="AM56" s="361"/>
    </row>
    <row r="57" spans="1:39" ht="12.75">
      <c r="A57" s="90"/>
      <c r="B57" s="90"/>
      <c r="O57" s="357"/>
      <c r="S57" s="358"/>
      <c r="T57" s="358"/>
      <c r="U57" s="358"/>
      <c r="V57" s="275"/>
      <c r="X57" s="360"/>
      <c r="Y57" s="361"/>
      <c r="Z57" s="358"/>
      <c r="AA57" s="358"/>
      <c r="AB57" s="358"/>
      <c r="AC57" s="358"/>
      <c r="AD57" s="360"/>
      <c r="AE57" s="361"/>
      <c r="AF57" s="360"/>
      <c r="AG57" s="360"/>
      <c r="AH57" s="361"/>
      <c r="AI57" s="361"/>
      <c r="AJ57" s="360"/>
      <c r="AK57" s="360"/>
      <c r="AL57" s="361"/>
      <c r="AM57" s="361"/>
    </row>
    <row r="58" spans="1:39" ht="12.75">
      <c r="A58" s="90"/>
      <c r="B58" s="90"/>
      <c r="O58" s="357"/>
      <c r="S58" s="358"/>
      <c r="T58" s="358"/>
      <c r="U58" s="358"/>
      <c r="V58" s="275"/>
      <c r="X58" s="360"/>
      <c r="Y58" s="361"/>
      <c r="Z58" s="358"/>
      <c r="AA58" s="358"/>
      <c r="AB58" s="360"/>
      <c r="AC58" s="365"/>
      <c r="AD58" s="366"/>
      <c r="AE58" s="365"/>
      <c r="AF58" s="360"/>
      <c r="AG58" s="360"/>
      <c r="AH58" s="361"/>
      <c r="AI58" s="361"/>
      <c r="AJ58" s="360"/>
      <c r="AK58" s="360"/>
      <c r="AL58" s="361"/>
      <c r="AM58" s="361"/>
    </row>
    <row r="59" spans="1:39" ht="12.75">
      <c r="A59" s="90"/>
      <c r="B59" s="90"/>
      <c r="O59" s="357"/>
      <c r="S59" s="358"/>
      <c r="T59" s="358"/>
      <c r="U59" s="358"/>
      <c r="V59" s="275"/>
      <c r="X59" s="360"/>
      <c r="Y59" s="361"/>
      <c r="Z59" s="358"/>
      <c r="AA59" s="358"/>
      <c r="AB59" s="360"/>
      <c r="AC59" s="365"/>
      <c r="AD59" s="366"/>
      <c r="AE59" s="365"/>
      <c r="AF59" s="360"/>
      <c r="AG59" s="360"/>
      <c r="AH59" s="361"/>
      <c r="AI59" s="361"/>
      <c r="AJ59" s="360"/>
      <c r="AK59" s="360"/>
      <c r="AL59" s="361"/>
      <c r="AM59" s="361"/>
    </row>
    <row r="60" spans="1:39" ht="12.75">
      <c r="A60" s="90"/>
      <c r="B60" s="90"/>
      <c r="O60" s="357"/>
      <c r="S60" s="362"/>
      <c r="T60" s="362"/>
      <c r="U60" s="362"/>
      <c r="V60" s="275">
        <v>0</v>
      </c>
      <c r="X60" s="363"/>
      <c r="Y60" s="364"/>
      <c r="Z60" s="362"/>
      <c r="AA60" s="362"/>
      <c r="AB60" s="363"/>
      <c r="AC60" s="367"/>
      <c r="AD60" s="368"/>
      <c r="AE60" s="367"/>
      <c r="AF60" s="363"/>
      <c r="AG60" s="363"/>
      <c r="AH60" s="364"/>
      <c r="AI60" s="364"/>
      <c r="AJ60" s="363"/>
      <c r="AK60" s="363"/>
      <c r="AL60" s="364"/>
      <c r="AM60" s="364"/>
    </row>
    <row r="61" spans="1:39" ht="12.75">
      <c r="A61" s="90"/>
      <c r="B61" s="90"/>
      <c r="O61" s="357"/>
      <c r="S61" s="358"/>
      <c r="T61" s="358"/>
      <c r="U61" s="358"/>
      <c r="V61" s="275"/>
      <c r="X61" s="360"/>
      <c r="Y61" s="361"/>
      <c r="Z61" s="358"/>
      <c r="AA61" s="358"/>
      <c r="AB61" s="360"/>
      <c r="AC61" s="365"/>
      <c r="AD61" s="366"/>
      <c r="AE61" s="365"/>
      <c r="AF61" s="360"/>
      <c r="AG61" s="360"/>
      <c r="AH61" s="361"/>
      <c r="AI61" s="361"/>
      <c r="AJ61" s="360"/>
      <c r="AK61" s="360"/>
      <c r="AL61" s="361"/>
      <c r="AM61" s="369"/>
    </row>
    <row r="62" spans="1:39" ht="12.75">
      <c r="A62" s="90"/>
      <c r="B62" s="90"/>
      <c r="O62" s="357"/>
      <c r="S62" s="358"/>
      <c r="T62" s="358"/>
      <c r="U62" s="358"/>
      <c r="V62" s="358"/>
      <c r="X62" s="360"/>
      <c r="Y62" s="361"/>
      <c r="Z62" s="358"/>
      <c r="AA62" s="358"/>
      <c r="AB62" s="360"/>
      <c r="AC62" s="365"/>
      <c r="AD62" s="366"/>
      <c r="AE62" s="365"/>
      <c r="AF62" s="360"/>
      <c r="AG62" s="360"/>
      <c r="AH62" s="361"/>
      <c r="AI62" s="361"/>
      <c r="AJ62" s="360"/>
      <c r="AK62" s="360"/>
      <c r="AL62" s="361"/>
      <c r="AM62" s="369"/>
    </row>
    <row r="63" spans="1:39" ht="12.75">
      <c r="A63" s="90"/>
      <c r="B63" s="90"/>
      <c r="O63" s="357"/>
      <c r="S63" s="358"/>
      <c r="T63" s="358"/>
      <c r="U63" s="358"/>
      <c r="V63" s="358"/>
      <c r="X63" s="360"/>
      <c r="Y63" s="361"/>
      <c r="Z63" s="358"/>
      <c r="AA63" s="358"/>
      <c r="AB63" s="360"/>
      <c r="AC63" s="365"/>
      <c r="AD63" s="366"/>
      <c r="AE63" s="365"/>
      <c r="AF63" s="360"/>
      <c r="AG63" s="360"/>
      <c r="AH63" s="361"/>
      <c r="AI63" s="361"/>
      <c r="AJ63" s="360"/>
      <c r="AK63" s="360"/>
      <c r="AL63" s="361"/>
      <c r="AM63" s="369"/>
    </row>
    <row r="64" spans="1:39" ht="12.75">
      <c r="A64" s="90"/>
      <c r="B64" s="90"/>
      <c r="O64" s="357"/>
      <c r="S64" s="358"/>
      <c r="T64" s="358"/>
      <c r="U64" s="358"/>
      <c r="V64" s="358"/>
      <c r="X64" s="360"/>
      <c r="Y64" s="361"/>
      <c r="Z64" s="358"/>
      <c r="AA64" s="358"/>
      <c r="AB64" s="360"/>
      <c r="AC64" s="365"/>
      <c r="AD64" s="366"/>
      <c r="AE64" s="365"/>
      <c r="AF64" s="360"/>
      <c r="AG64" s="360"/>
      <c r="AH64" s="361"/>
      <c r="AI64" s="361"/>
      <c r="AJ64" s="360"/>
      <c r="AK64" s="360"/>
      <c r="AL64" s="361"/>
      <c r="AM64" s="369"/>
    </row>
    <row r="65" spans="1:39" ht="12.75">
      <c r="A65" s="90"/>
      <c r="B65" s="90"/>
      <c r="O65" s="357"/>
      <c r="S65" s="362"/>
      <c r="T65" s="362"/>
      <c r="U65" s="362"/>
      <c r="V65" s="362"/>
      <c r="X65" s="363"/>
      <c r="Y65" s="364"/>
      <c r="Z65" s="362"/>
      <c r="AA65" s="362"/>
      <c r="AB65" s="363"/>
      <c r="AC65" s="367"/>
      <c r="AD65" s="368"/>
      <c r="AE65" s="367"/>
      <c r="AF65" s="363"/>
      <c r="AG65" s="363"/>
      <c r="AH65" s="364"/>
      <c r="AI65" s="364"/>
      <c r="AJ65" s="363"/>
      <c r="AK65" s="363"/>
      <c r="AL65" s="364"/>
      <c r="AM65" s="369"/>
    </row>
    <row r="66" spans="1:39" ht="12.75">
      <c r="A66" s="90"/>
      <c r="B66" s="90"/>
      <c r="O66" s="357"/>
      <c r="S66" s="358"/>
      <c r="T66" s="358"/>
      <c r="U66" s="358"/>
      <c r="V66" s="358"/>
      <c r="X66" s="360"/>
      <c r="Y66" s="361"/>
      <c r="Z66" s="358"/>
      <c r="AA66" s="358"/>
      <c r="AB66" s="360"/>
      <c r="AC66" s="365"/>
      <c r="AD66" s="366"/>
      <c r="AE66" s="365"/>
      <c r="AF66" s="360"/>
      <c r="AG66" s="360"/>
      <c r="AH66" s="361"/>
      <c r="AI66" s="361"/>
      <c r="AJ66" s="360"/>
      <c r="AK66" s="360"/>
      <c r="AL66" s="361"/>
      <c r="AM66" s="369"/>
    </row>
    <row r="67" spans="1:39" ht="12.75">
      <c r="A67" s="90"/>
      <c r="B67" s="90"/>
      <c r="O67" s="357"/>
      <c r="S67" s="358"/>
      <c r="T67" s="358"/>
      <c r="U67" s="358"/>
      <c r="V67" s="358"/>
      <c r="X67" s="360"/>
      <c r="Y67" s="361"/>
      <c r="Z67" s="358"/>
      <c r="AA67" s="358"/>
      <c r="AB67" s="360"/>
      <c r="AC67" s="365"/>
      <c r="AD67" s="366"/>
      <c r="AE67" s="365"/>
      <c r="AF67" s="360"/>
      <c r="AG67" s="360"/>
      <c r="AH67" s="361"/>
      <c r="AI67" s="361"/>
      <c r="AJ67" s="360"/>
      <c r="AK67" s="360"/>
      <c r="AL67" s="361"/>
      <c r="AM67" s="369"/>
    </row>
    <row r="68" spans="1:39" ht="12.75">
      <c r="A68" s="90"/>
      <c r="B68" s="90"/>
      <c r="O68" s="357"/>
      <c r="S68" s="358"/>
      <c r="T68" s="358"/>
      <c r="U68" s="358"/>
      <c r="V68" s="358"/>
      <c r="X68" s="360"/>
      <c r="Y68" s="361"/>
      <c r="Z68" s="358"/>
      <c r="AA68" s="358"/>
      <c r="AB68" s="360"/>
      <c r="AC68" s="365"/>
      <c r="AD68" s="366"/>
      <c r="AE68" s="365"/>
      <c r="AF68" s="360"/>
      <c r="AG68" s="360"/>
      <c r="AH68" s="361"/>
      <c r="AI68" s="361"/>
      <c r="AJ68" s="360"/>
      <c r="AK68" s="360"/>
      <c r="AL68" s="361"/>
      <c r="AM68" s="369"/>
    </row>
    <row r="69" spans="1:39" ht="12.75">
      <c r="A69" s="90"/>
      <c r="B69" s="90"/>
      <c r="O69" s="357"/>
      <c r="S69" s="358"/>
      <c r="T69" s="358"/>
      <c r="U69" s="358"/>
      <c r="V69" s="358"/>
      <c r="X69" s="360"/>
      <c r="Y69" s="361"/>
      <c r="Z69" s="358"/>
      <c r="AA69" s="358"/>
      <c r="AB69" s="360"/>
      <c r="AC69" s="365"/>
      <c r="AD69" s="366"/>
      <c r="AE69" s="365"/>
      <c r="AF69" s="360"/>
      <c r="AG69" s="360"/>
      <c r="AH69" s="361"/>
      <c r="AI69" s="361"/>
      <c r="AJ69" s="360"/>
      <c r="AK69" s="360"/>
      <c r="AL69" s="361"/>
      <c r="AM69" s="369"/>
    </row>
    <row r="70" spans="15:39" ht="12.75">
      <c r="O70" s="357"/>
      <c r="S70" s="362"/>
      <c r="T70" s="362"/>
      <c r="U70" s="362"/>
      <c r="V70" s="362"/>
      <c r="X70" s="363"/>
      <c r="Y70" s="364"/>
      <c r="Z70" s="362"/>
      <c r="AA70" s="362"/>
      <c r="AB70" s="363"/>
      <c r="AC70" s="367"/>
      <c r="AD70" s="368"/>
      <c r="AE70" s="367"/>
      <c r="AF70" s="363"/>
      <c r="AG70" s="363"/>
      <c r="AH70" s="364"/>
      <c r="AI70" s="364"/>
      <c r="AJ70" s="363"/>
      <c r="AK70" s="363"/>
      <c r="AL70" s="364"/>
      <c r="AM70" s="369"/>
    </row>
    <row r="71" spans="15:39" ht="12.75">
      <c r="O71" s="357"/>
      <c r="S71" s="358"/>
      <c r="T71" s="358"/>
      <c r="U71" s="358"/>
      <c r="V71" s="358"/>
      <c r="X71" s="360"/>
      <c r="Y71" s="361"/>
      <c r="Z71" s="358"/>
      <c r="AA71" s="358"/>
      <c r="AB71" s="360"/>
      <c r="AC71" s="365"/>
      <c r="AD71" s="366"/>
      <c r="AE71" s="365"/>
      <c r="AF71" s="360"/>
      <c r="AG71" s="360"/>
      <c r="AH71" s="361"/>
      <c r="AI71" s="361"/>
      <c r="AJ71" s="360"/>
      <c r="AK71" s="360"/>
      <c r="AL71" s="361"/>
      <c r="AM71" s="369"/>
    </row>
    <row r="72" ht="12.75">
      <c r="O72" s="357"/>
    </row>
    <row r="73" ht="12.75">
      <c r="O73" s="357"/>
    </row>
    <row r="74" ht="12.75">
      <c r="O74" s="357"/>
    </row>
    <row r="75" ht="12.75">
      <c r="O75" s="357"/>
    </row>
    <row r="76" ht="12.75">
      <c r="O76" s="357"/>
    </row>
    <row r="77" ht="12.75">
      <c r="O77" s="357"/>
    </row>
    <row r="78" ht="12.75">
      <c r="O78" s="357"/>
    </row>
  </sheetData>
  <sheetProtection selectLockedCells="1" selectUnlockedCells="1"/>
  <mergeCells count="53">
    <mergeCell ref="A3:AS3"/>
    <mergeCell ref="AT3:CC3"/>
    <mergeCell ref="A4:AS4"/>
    <mergeCell ref="AT4:CC4"/>
    <mergeCell ref="A5:B5"/>
    <mergeCell ref="A6:B6"/>
    <mergeCell ref="I6:AS6"/>
    <mergeCell ref="O22:P22"/>
    <mergeCell ref="AT22:AU22"/>
    <mergeCell ref="O23:P23"/>
    <mergeCell ref="AT23:AU23"/>
    <mergeCell ref="O24:P24"/>
    <mergeCell ref="AT24:AU24"/>
    <mergeCell ref="O25:P25"/>
    <mergeCell ref="AT25:AU25"/>
    <mergeCell ref="O26:P26"/>
    <mergeCell ref="AT26:AU26"/>
    <mergeCell ref="O27:P27"/>
    <mergeCell ref="AT27:AU27"/>
    <mergeCell ref="O28:P28"/>
    <mergeCell ref="AT28:AU28"/>
    <mergeCell ref="O29:P29"/>
    <mergeCell ref="AT29:AU29"/>
    <mergeCell ref="O30:P30"/>
    <mergeCell ref="AT30:AU30"/>
    <mergeCell ref="O31:P31"/>
    <mergeCell ref="AT31:AU31"/>
    <mergeCell ref="O32:P32"/>
    <mergeCell ref="AT32:AU32"/>
    <mergeCell ref="O33:P33"/>
    <mergeCell ref="AT33:AU33"/>
    <mergeCell ref="O34:P34"/>
    <mergeCell ref="AT34:AU34"/>
    <mergeCell ref="O35:P35"/>
    <mergeCell ref="AT35:AU35"/>
    <mergeCell ref="O36:P36"/>
    <mergeCell ref="AT36:AU36"/>
    <mergeCell ref="O37:P37"/>
    <mergeCell ref="AT37:AU37"/>
    <mergeCell ref="O38:P38"/>
    <mergeCell ref="AT38:AU38"/>
    <mergeCell ref="O39:P39"/>
    <mergeCell ref="AT39:AU39"/>
    <mergeCell ref="O40:P40"/>
    <mergeCell ref="AT40:AU40"/>
    <mergeCell ref="AB50:AC50"/>
    <mergeCell ref="AB51:AC51"/>
    <mergeCell ref="AB52:AC52"/>
    <mergeCell ref="AB53:AC53"/>
    <mergeCell ref="AB54:AC54"/>
    <mergeCell ref="AB55:AC55"/>
    <mergeCell ref="AB56:AC56"/>
    <mergeCell ref="AB57:AC57"/>
  </mergeCells>
  <printOptions/>
  <pageMargins left="0.19652777777777777" right="0.19652777777777777" top="1.3388888888888888" bottom="0.7875" header="0.5118055555555555" footer="0.11805555555555555"/>
  <pageSetup horizontalDpi="300" verticalDpi="300" orientation="landscape" paperSize="8" scale="95"/>
  <headerFooter alignWithMargins="0">
    <oddFooter>&amp;CStrona &amp;P z &amp;N</oddFooter>
  </headerFooter>
  <colBreaks count="1" manualBreakCount="1"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7"/>
  <sheetViews>
    <sheetView showZeros="0" workbookViewId="0" topLeftCell="A16">
      <selection activeCell="P54" sqref="P54"/>
    </sheetView>
  </sheetViews>
  <sheetFormatPr defaultColWidth="9.140625" defaultRowHeight="12.75"/>
  <cols>
    <col min="1" max="1" width="6.00390625" style="11" customWidth="1"/>
    <col min="2" max="2" width="4.8515625" style="11" customWidth="1"/>
    <col min="3" max="4" width="10.00390625" style="11" hidden="1" customWidth="1"/>
    <col min="5" max="5" width="9.00390625" style="11" hidden="1" customWidth="1"/>
    <col min="6" max="6" width="18.57421875" style="11" hidden="1" customWidth="1"/>
    <col min="7" max="7" width="22.7109375" style="11" customWidth="1"/>
    <col min="8" max="8" width="11.140625" style="7" customWidth="1"/>
    <col min="9" max="11" width="12.28125" style="7" hidden="1" customWidth="1"/>
    <col min="12" max="12" width="5.421875" style="4" customWidth="1"/>
    <col min="13" max="13" width="3.00390625" style="11" customWidth="1"/>
    <col min="14" max="14" width="5.421875" style="4" customWidth="1"/>
    <col min="15" max="15" width="3.140625" style="11" customWidth="1"/>
    <col min="16" max="16" width="5.421875" style="4" customWidth="1"/>
    <col min="17" max="17" width="3.28125" style="11" customWidth="1"/>
    <col min="18" max="18" width="5.8515625" style="11" customWidth="1"/>
    <col min="19" max="19" width="2.00390625" style="11" customWidth="1"/>
    <col min="20" max="20" width="5.421875" style="4" customWidth="1"/>
    <col min="21" max="21" width="3.140625" style="7" customWidth="1"/>
    <col min="22" max="22" width="5.421875" style="4" customWidth="1"/>
    <col min="23" max="23" width="2.00390625" style="11" customWidth="1"/>
    <col min="24" max="24" width="6.28125" style="4" customWidth="1"/>
    <col min="25" max="25" width="2.140625" style="11" customWidth="1"/>
    <col min="26" max="26" width="6.140625" style="4" customWidth="1"/>
    <col min="27" max="27" width="3.7109375" style="11" customWidth="1"/>
    <col min="28" max="28" width="5.421875" style="11" customWidth="1"/>
    <col min="29" max="29" width="3.00390625" style="11" customWidth="1"/>
    <col min="30" max="30" width="5.421875" style="11" customWidth="1"/>
    <col min="31" max="31" width="2.28125" style="11" customWidth="1"/>
    <col min="32" max="32" width="5.7109375" style="11" customWidth="1"/>
    <col min="33" max="33" width="3.57421875" style="11" customWidth="1"/>
    <col min="34" max="34" width="5.421875" style="11" customWidth="1"/>
    <col min="35" max="35" width="3.421875" style="11" customWidth="1"/>
    <col min="36" max="36" width="5.421875" style="11" customWidth="1"/>
    <col min="37" max="37" width="2.421875" style="7" customWidth="1"/>
    <col min="38" max="38" width="5.421875" style="11" customWidth="1"/>
    <col min="39" max="39" width="2.00390625" style="11" customWidth="1"/>
    <col min="40" max="40" width="6.140625" style="11" customWidth="1"/>
    <col min="41" max="41" width="3.421875" style="11" customWidth="1"/>
    <col min="42" max="42" width="5.421875" style="11" customWidth="1"/>
    <col min="43" max="43" width="3.140625" style="11" customWidth="1"/>
    <col min="44" max="44" width="5.57421875" style="11" customWidth="1"/>
    <col min="45" max="45" width="3.421875" style="11" customWidth="1"/>
    <col min="46" max="16384" width="9.00390625" style="11" customWidth="1"/>
  </cols>
  <sheetData>
    <row r="1" ht="12.75">
      <c r="AS1" s="3" t="s">
        <v>0</v>
      </c>
    </row>
    <row r="2" ht="12.75">
      <c r="AS2" s="4" t="s">
        <v>161</v>
      </c>
    </row>
    <row r="3" spans="1:45" ht="17.25">
      <c r="A3" s="6" t="s">
        <v>162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7.25">
      <c r="A4" s="6" t="s">
        <v>163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11" ht="13.5" customHeight="1">
      <c r="A5" s="7"/>
      <c r="B5" s="7"/>
      <c r="C5" s="8" t="s">
        <v>4</v>
      </c>
      <c r="D5" s="8"/>
      <c r="E5" s="8"/>
      <c r="F5" s="9"/>
      <c r="G5" s="9"/>
      <c r="H5" s="6"/>
      <c r="I5" s="6"/>
      <c r="J5" s="6"/>
      <c r="K5" s="6"/>
    </row>
    <row r="6" spans="1:45" ht="28.5" customHeight="1">
      <c r="A6" s="12" t="s">
        <v>5</v>
      </c>
      <c r="B6" s="12"/>
      <c r="C6" s="370" t="s">
        <v>6</v>
      </c>
      <c r="D6" s="370"/>
      <c r="E6" s="371" t="s">
        <v>7</v>
      </c>
      <c r="F6" s="15" t="s">
        <v>68</v>
      </c>
      <c r="G6" s="16" t="s">
        <v>9</v>
      </c>
      <c r="H6" s="17" t="s">
        <v>10</v>
      </c>
      <c r="I6" s="18" t="s">
        <v>164</v>
      </c>
      <c r="J6" s="18" t="s">
        <v>165</v>
      </c>
      <c r="K6" s="18" t="s">
        <v>166</v>
      </c>
      <c r="L6" s="15" t="s">
        <v>13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s="22" customFormat="1" ht="12" customHeight="1">
      <c r="A7" s="372">
        <f aca="true" t="shared" si="0" ref="A7:A17">C7/1000</f>
        <v>0</v>
      </c>
      <c r="B7" s="67"/>
      <c r="C7" s="22">
        <v>0</v>
      </c>
      <c r="F7" s="373" t="s">
        <v>117</v>
      </c>
      <c r="G7" s="24">
        <f>VLOOKUP(F7,'[1]Arkusz1'!$A$2:$E$100,3,FALSE)</f>
        <v>0</v>
      </c>
      <c r="H7" s="25">
        <v>11</v>
      </c>
      <c r="I7" s="374"/>
      <c r="J7" s="375"/>
      <c r="K7" s="374"/>
      <c r="L7" s="376">
        <v>0.22013888888888888</v>
      </c>
      <c r="M7" s="377" t="s">
        <v>167</v>
      </c>
      <c r="N7" s="378"/>
      <c r="O7" s="379"/>
      <c r="P7" s="380">
        <v>0.2673611111111111</v>
      </c>
      <c r="Q7" s="381" t="s">
        <v>168</v>
      </c>
      <c r="R7" s="382"/>
      <c r="S7" s="382"/>
      <c r="T7" s="383"/>
      <c r="U7" s="384"/>
      <c r="V7" s="383"/>
      <c r="W7" s="385"/>
      <c r="X7" s="383"/>
      <c r="Y7" s="385"/>
      <c r="Z7" s="386"/>
      <c r="AA7" s="379"/>
      <c r="AB7" s="385"/>
      <c r="AC7" s="385"/>
      <c r="AD7" s="387">
        <v>0.5604166666666667</v>
      </c>
      <c r="AE7" s="388" t="s">
        <v>54</v>
      </c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7">
        <v>0.9180555555555556</v>
      </c>
      <c r="AS7" s="389" t="s">
        <v>19</v>
      </c>
    </row>
    <row r="8" spans="1:45" s="22" customFormat="1" ht="12" customHeight="1">
      <c r="A8" s="390">
        <f t="shared" si="0"/>
        <v>0.7</v>
      </c>
      <c r="B8" s="36">
        <f aca="true" t="shared" si="1" ref="B8:B17">B7+A8</f>
        <v>0.7</v>
      </c>
      <c r="C8" s="11">
        <v>700</v>
      </c>
      <c r="D8" s="11">
        <f aca="true" t="shared" si="2" ref="D8:D17">D7+C8</f>
        <v>700</v>
      </c>
      <c r="E8" s="11"/>
      <c r="F8" s="391" t="s">
        <v>120</v>
      </c>
      <c r="G8" s="392">
        <f>VLOOKUP(F8,'[1]Arkusz1'!$A$2:$E$100,3,FALSE)</f>
        <v>0</v>
      </c>
      <c r="H8" s="393">
        <v>9</v>
      </c>
      <c r="I8" s="394">
        <v>0.000694444444444442</v>
      </c>
      <c r="J8" s="395">
        <v>0.000694444444444442</v>
      </c>
      <c r="K8" s="396">
        <v>0.000694444444444442</v>
      </c>
      <c r="L8" s="51">
        <v>0.22083333333333333</v>
      </c>
      <c r="M8" s="41" t="s">
        <v>167</v>
      </c>
      <c r="N8" s="397"/>
      <c r="O8" s="398"/>
      <c r="P8" s="399">
        <v>0.26805555555555555</v>
      </c>
      <c r="Q8" s="400" t="s">
        <v>168</v>
      </c>
      <c r="R8" s="401"/>
      <c r="S8" s="401"/>
      <c r="T8" s="402"/>
      <c r="U8" s="403"/>
      <c r="V8" s="402"/>
      <c r="W8" s="404"/>
      <c r="X8" s="402"/>
      <c r="Y8" s="404"/>
      <c r="Z8" s="405"/>
      <c r="AA8" s="398"/>
      <c r="AB8" s="404"/>
      <c r="AC8" s="404"/>
      <c r="AD8" s="399">
        <v>0.5611111111111111</v>
      </c>
      <c r="AE8" s="400" t="s">
        <v>54</v>
      </c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399">
        <v>0.9187500000000001</v>
      </c>
      <c r="AS8" s="406" t="s">
        <v>19</v>
      </c>
    </row>
    <row r="9" spans="1:45" s="22" customFormat="1" ht="12" customHeight="1">
      <c r="A9" s="407">
        <f t="shared" si="0"/>
        <v>0.4</v>
      </c>
      <c r="B9" s="48">
        <f t="shared" si="1"/>
        <v>1.1</v>
      </c>
      <c r="C9" s="11">
        <v>400</v>
      </c>
      <c r="D9" s="11">
        <f t="shared" si="2"/>
        <v>1100</v>
      </c>
      <c r="E9" s="11"/>
      <c r="F9" s="408" t="s">
        <v>121</v>
      </c>
      <c r="G9" s="409">
        <f>VLOOKUP(F9,'[1]Arkusz1'!$A$2:$E$100,3,FALSE)</f>
        <v>0</v>
      </c>
      <c r="H9" s="410">
        <v>7</v>
      </c>
      <c r="I9" s="411">
        <v>0.001388888888888884</v>
      </c>
      <c r="J9" s="412">
        <v>0.001388888888888884</v>
      </c>
      <c r="K9" s="413">
        <v>0.001388888888888884</v>
      </c>
      <c r="L9" s="51">
        <v>0.2222222222222222</v>
      </c>
      <c r="M9" s="41" t="s">
        <v>167</v>
      </c>
      <c r="N9" s="397"/>
      <c r="O9" s="398"/>
      <c r="P9" s="399">
        <v>0.26944444444444443</v>
      </c>
      <c r="Q9" s="400" t="s">
        <v>168</v>
      </c>
      <c r="R9" s="401"/>
      <c r="S9" s="401"/>
      <c r="T9" s="402"/>
      <c r="U9" s="403"/>
      <c r="V9" s="402"/>
      <c r="W9" s="404"/>
      <c r="X9" s="402"/>
      <c r="Y9" s="404"/>
      <c r="Z9" s="405"/>
      <c r="AA9" s="398"/>
      <c r="AB9" s="404"/>
      <c r="AC9" s="404"/>
      <c r="AD9" s="399">
        <v>0.5625</v>
      </c>
      <c r="AE9" s="400" t="s">
        <v>54</v>
      </c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399">
        <v>0.920138888888889</v>
      </c>
      <c r="AS9" s="406" t="s">
        <v>19</v>
      </c>
    </row>
    <row r="10" spans="1:45" ht="12" customHeight="1">
      <c r="A10" s="407">
        <f t="shared" si="0"/>
        <v>0.6</v>
      </c>
      <c r="B10" s="48">
        <f t="shared" si="1"/>
        <v>1.7000000000000002</v>
      </c>
      <c r="C10" s="11">
        <v>600</v>
      </c>
      <c r="D10" s="11">
        <f t="shared" si="2"/>
        <v>1700</v>
      </c>
      <c r="F10" s="414" t="s">
        <v>123</v>
      </c>
      <c r="G10" s="409">
        <f>VLOOKUP(F10,'[1]Arkusz1'!$A$2:$E$100,3,FALSE)</f>
        <v>0</v>
      </c>
      <c r="H10" s="410">
        <v>5</v>
      </c>
      <c r="I10" s="411">
        <v>0.000694444444444442</v>
      </c>
      <c r="J10" s="412">
        <v>0.000694444444444442</v>
      </c>
      <c r="K10" s="413">
        <v>0.000694444444444442</v>
      </c>
      <c r="L10" s="51">
        <v>0.22291666666666665</v>
      </c>
      <c r="M10" s="41" t="s">
        <v>167</v>
      </c>
      <c r="N10" s="415"/>
      <c r="O10" s="401"/>
      <c r="P10" s="399">
        <v>0.2701388888888889</v>
      </c>
      <c r="Q10" s="400" t="s">
        <v>168</v>
      </c>
      <c r="R10" s="401"/>
      <c r="S10" s="401"/>
      <c r="T10" s="416"/>
      <c r="U10" s="417"/>
      <c r="V10" s="416"/>
      <c r="W10" s="418"/>
      <c r="X10" s="416"/>
      <c r="Y10" s="418"/>
      <c r="Z10" s="419"/>
      <c r="AA10" s="401"/>
      <c r="AB10" s="418"/>
      <c r="AC10" s="418"/>
      <c r="AD10" s="399">
        <v>0.5631944444444444</v>
      </c>
      <c r="AE10" s="400" t="s">
        <v>54</v>
      </c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399">
        <v>0.9208333333333334</v>
      </c>
      <c r="AS10" s="406" t="s">
        <v>19</v>
      </c>
    </row>
    <row r="11" spans="1:45" ht="12" customHeight="1">
      <c r="A11" s="407">
        <f t="shared" si="0"/>
        <v>0.3</v>
      </c>
      <c r="B11" s="48">
        <f t="shared" si="1"/>
        <v>2</v>
      </c>
      <c r="C11" s="11">
        <v>300</v>
      </c>
      <c r="D11" s="11">
        <f t="shared" si="2"/>
        <v>2000</v>
      </c>
      <c r="F11" s="408" t="s">
        <v>125</v>
      </c>
      <c r="G11" s="409">
        <f>VLOOKUP(F11,'[1]Arkusz1'!$A$2:$E$100,3,FALSE)</f>
        <v>0</v>
      </c>
      <c r="H11" s="410">
        <v>2</v>
      </c>
      <c r="I11" s="420">
        <v>0.000694444444444442</v>
      </c>
      <c r="J11" s="421">
        <v>0.000694444444444442</v>
      </c>
      <c r="K11" s="413">
        <v>0.000694444444444442</v>
      </c>
      <c r="L11" s="51">
        <v>0.2236111111111111</v>
      </c>
      <c r="M11" s="422" t="s">
        <v>167</v>
      </c>
      <c r="N11" s="415"/>
      <c r="O11" s="401"/>
      <c r="P11" s="399">
        <v>0.2708333333333333</v>
      </c>
      <c r="Q11" s="423" t="s">
        <v>168</v>
      </c>
      <c r="R11" s="401"/>
      <c r="S11" s="401"/>
      <c r="T11" s="416"/>
      <c r="U11" s="417"/>
      <c r="V11" s="416"/>
      <c r="W11" s="418"/>
      <c r="X11" s="416"/>
      <c r="Y11" s="418"/>
      <c r="Z11" s="419"/>
      <c r="AA11" s="401"/>
      <c r="AB11" s="418"/>
      <c r="AC11" s="418"/>
      <c r="AD11" s="399">
        <v>0.5638888888888889</v>
      </c>
      <c r="AE11" s="423" t="s">
        <v>54</v>
      </c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399">
        <v>0.9215277777777778</v>
      </c>
      <c r="AS11" s="406" t="s">
        <v>19</v>
      </c>
    </row>
    <row r="12" spans="1:45" ht="12" customHeight="1">
      <c r="A12" s="407">
        <f t="shared" si="0"/>
        <v>0.4</v>
      </c>
      <c r="B12" s="48">
        <f t="shared" si="1"/>
        <v>2.4</v>
      </c>
      <c r="C12" s="11">
        <v>400</v>
      </c>
      <c r="D12" s="11">
        <f t="shared" si="2"/>
        <v>2400</v>
      </c>
      <c r="F12" s="408" t="s">
        <v>127</v>
      </c>
      <c r="G12" s="409">
        <f>VLOOKUP(F12,'[1]Arkusz1'!$A$2:$E$100,3,FALSE)</f>
        <v>0</v>
      </c>
      <c r="H12" s="410">
        <v>4</v>
      </c>
      <c r="I12" s="424">
        <v>0.000694444444444442</v>
      </c>
      <c r="J12" s="425">
        <v>0.000694444444444442</v>
      </c>
      <c r="K12" s="426">
        <v>0.000694444444444442</v>
      </c>
      <c r="L12" s="51">
        <v>0.22430555555555554</v>
      </c>
      <c r="M12" s="422" t="s">
        <v>167</v>
      </c>
      <c r="N12" s="415"/>
      <c r="O12" s="401"/>
      <c r="P12" s="399">
        <v>0.27152777777777776</v>
      </c>
      <c r="Q12" s="423" t="s">
        <v>168</v>
      </c>
      <c r="R12" s="401"/>
      <c r="S12" s="401"/>
      <c r="T12" s="416"/>
      <c r="U12" s="417"/>
      <c r="V12" s="416"/>
      <c r="W12" s="418"/>
      <c r="X12" s="416"/>
      <c r="Y12" s="418"/>
      <c r="Z12" s="419"/>
      <c r="AA12" s="401"/>
      <c r="AB12" s="418"/>
      <c r="AC12" s="418"/>
      <c r="AD12" s="399">
        <v>0.5645833333333333</v>
      </c>
      <c r="AE12" s="423" t="s">
        <v>54</v>
      </c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399">
        <v>0.9222222222222223</v>
      </c>
      <c r="AS12" s="406" t="s">
        <v>19</v>
      </c>
    </row>
    <row r="13" spans="1:45" ht="12" customHeight="1">
      <c r="A13" s="407">
        <f t="shared" si="0"/>
        <v>0.7</v>
      </c>
      <c r="B13" s="48">
        <f t="shared" si="1"/>
        <v>3.0999999999999996</v>
      </c>
      <c r="C13" s="11">
        <v>700</v>
      </c>
      <c r="D13" s="11">
        <f t="shared" si="2"/>
        <v>3100</v>
      </c>
      <c r="F13" s="408" t="s">
        <v>129</v>
      </c>
      <c r="G13" s="409">
        <f>VLOOKUP(F13,'[1]Arkusz1'!$A$2:$E$100,3,FALSE)</f>
        <v>0</v>
      </c>
      <c r="H13" s="410">
        <v>2</v>
      </c>
      <c r="I13" s="420">
        <v>0.001388888888888884</v>
      </c>
      <c r="J13" s="421">
        <v>0.001388888888888884</v>
      </c>
      <c r="K13" s="413">
        <v>0.001388888888888884</v>
      </c>
      <c r="L13" s="51">
        <v>0.22569444444444442</v>
      </c>
      <c r="M13" s="422" t="s">
        <v>167</v>
      </c>
      <c r="N13" s="415"/>
      <c r="O13" s="401"/>
      <c r="P13" s="399">
        <v>0.27291666666666664</v>
      </c>
      <c r="Q13" s="423" t="s">
        <v>168</v>
      </c>
      <c r="R13" s="401"/>
      <c r="S13" s="401"/>
      <c r="T13" s="416"/>
      <c r="U13" s="417"/>
      <c r="V13" s="416"/>
      <c r="W13" s="418"/>
      <c r="X13" s="416"/>
      <c r="Y13" s="418"/>
      <c r="Z13" s="419"/>
      <c r="AA13" s="401"/>
      <c r="AB13" s="418"/>
      <c r="AC13" s="418"/>
      <c r="AD13" s="399">
        <v>0.5659722222222222</v>
      </c>
      <c r="AE13" s="423" t="s">
        <v>54</v>
      </c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399">
        <v>0.9236111111111112</v>
      </c>
      <c r="AS13" s="406" t="s">
        <v>19</v>
      </c>
    </row>
    <row r="14" spans="1:45" ht="12" customHeight="1">
      <c r="A14" s="407">
        <f t="shared" si="0"/>
        <v>0.3</v>
      </c>
      <c r="B14" s="48">
        <f t="shared" si="1"/>
        <v>3.3999999999999995</v>
      </c>
      <c r="C14" s="11">
        <v>300</v>
      </c>
      <c r="D14" s="11">
        <f t="shared" si="2"/>
        <v>3400</v>
      </c>
      <c r="F14" s="408" t="s">
        <v>131</v>
      </c>
      <c r="G14" s="409">
        <f>VLOOKUP(F14,'[1]Arkusz1'!$A$2:$E$100,3,FALSE)</f>
        <v>0</v>
      </c>
      <c r="H14" s="410">
        <v>3</v>
      </c>
      <c r="I14" s="420">
        <v>0.000694444444444442</v>
      </c>
      <c r="J14" s="421">
        <v>0.000694444444444442</v>
      </c>
      <c r="K14" s="413">
        <v>0.000694444444444442</v>
      </c>
      <c r="L14" s="51">
        <v>0.22638888888888886</v>
      </c>
      <c r="M14" s="422" t="s">
        <v>167</v>
      </c>
      <c r="N14" s="415"/>
      <c r="O14" s="401"/>
      <c r="P14" s="399">
        <v>0.2736111111111111</v>
      </c>
      <c r="Q14" s="423" t="s">
        <v>168</v>
      </c>
      <c r="R14" s="401"/>
      <c r="S14" s="401"/>
      <c r="T14" s="416"/>
      <c r="U14" s="417"/>
      <c r="V14" s="416"/>
      <c r="W14" s="418"/>
      <c r="X14" s="416"/>
      <c r="Y14" s="418"/>
      <c r="Z14" s="419"/>
      <c r="AA14" s="401"/>
      <c r="AB14" s="418"/>
      <c r="AC14" s="418"/>
      <c r="AD14" s="399">
        <v>0.5666666666666667</v>
      </c>
      <c r="AE14" s="423" t="s">
        <v>54</v>
      </c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399">
        <v>0.9243055555555556</v>
      </c>
      <c r="AS14" s="406" t="s">
        <v>19</v>
      </c>
    </row>
    <row r="15" spans="1:45" ht="12" customHeight="1">
      <c r="A15" s="407">
        <f t="shared" si="0"/>
        <v>0.5</v>
      </c>
      <c r="B15" s="48">
        <f t="shared" si="1"/>
        <v>3.8999999999999995</v>
      </c>
      <c r="C15" s="11">
        <v>500</v>
      </c>
      <c r="D15" s="11">
        <f t="shared" si="2"/>
        <v>3900</v>
      </c>
      <c r="F15" s="408" t="s">
        <v>24</v>
      </c>
      <c r="G15" s="409">
        <f>VLOOKUP(F15,'[1]Arkusz1'!$A$2:$E$100,3,FALSE)</f>
        <v>0</v>
      </c>
      <c r="H15" s="410">
        <v>1</v>
      </c>
      <c r="I15" s="427">
        <v>0.001388888888888884</v>
      </c>
      <c r="J15" s="428">
        <v>0.001388888888888884</v>
      </c>
      <c r="K15" s="429">
        <v>0.000694444444444442</v>
      </c>
      <c r="L15" s="51">
        <v>0.22777777777777775</v>
      </c>
      <c r="M15" s="422" t="s">
        <v>167</v>
      </c>
      <c r="N15" s="415"/>
      <c r="O15" s="401"/>
      <c r="P15" s="399">
        <v>0.27499999999999997</v>
      </c>
      <c r="Q15" s="423" t="s">
        <v>168</v>
      </c>
      <c r="R15" s="401"/>
      <c r="S15" s="401"/>
      <c r="T15" s="416"/>
      <c r="U15" s="417"/>
      <c r="V15" s="416"/>
      <c r="W15" s="418"/>
      <c r="X15" s="416"/>
      <c r="Y15" s="418"/>
      <c r="Z15" s="419"/>
      <c r="AA15" s="401"/>
      <c r="AB15" s="418"/>
      <c r="AC15" s="418"/>
      <c r="AD15" s="399">
        <v>0.5680555555555555</v>
      </c>
      <c r="AE15" s="423" t="s">
        <v>54</v>
      </c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399">
        <v>0.925</v>
      </c>
      <c r="AS15" s="406" t="s">
        <v>19</v>
      </c>
    </row>
    <row r="16" spans="1:45" ht="12" customHeight="1">
      <c r="A16" s="407">
        <f t="shared" si="0"/>
        <v>0.2</v>
      </c>
      <c r="B16" s="48">
        <f t="shared" si="1"/>
        <v>4.1</v>
      </c>
      <c r="C16" s="11">
        <v>200</v>
      </c>
      <c r="D16" s="11">
        <f t="shared" si="2"/>
        <v>4100</v>
      </c>
      <c r="F16" s="408" t="s">
        <v>30</v>
      </c>
      <c r="G16" s="409">
        <f>VLOOKUP(F16,'[1]Arkusz1'!$A$2:$E$100,3,FALSE)</f>
        <v>0</v>
      </c>
      <c r="H16" s="410">
        <v>1</v>
      </c>
      <c r="I16" s="420">
        <v>0.000694444444444442</v>
      </c>
      <c r="J16" s="421">
        <v>0.000694444444444442</v>
      </c>
      <c r="K16" s="413">
        <v>0.000694444444444442</v>
      </c>
      <c r="L16" s="51">
        <v>0.2284722222222222</v>
      </c>
      <c r="M16" s="422" t="s">
        <v>167</v>
      </c>
      <c r="N16" s="415"/>
      <c r="O16" s="401"/>
      <c r="P16" s="399">
        <v>0.2756944444444444</v>
      </c>
      <c r="Q16" s="423" t="s">
        <v>168</v>
      </c>
      <c r="R16" s="401"/>
      <c r="S16" s="401"/>
      <c r="T16" s="416"/>
      <c r="U16" s="417"/>
      <c r="V16" s="416"/>
      <c r="W16" s="418"/>
      <c r="X16" s="416"/>
      <c r="Y16" s="418"/>
      <c r="Z16" s="419"/>
      <c r="AA16" s="401"/>
      <c r="AB16" s="418"/>
      <c r="AC16" s="418"/>
      <c r="AD16" s="399">
        <v>0.56875</v>
      </c>
      <c r="AE16" s="423" t="s">
        <v>54</v>
      </c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399">
        <v>0.9256944444444445</v>
      </c>
      <c r="AS16" s="406" t="s">
        <v>19</v>
      </c>
    </row>
    <row r="17" spans="1:45" ht="12" customHeight="1">
      <c r="A17" s="407">
        <f t="shared" si="0"/>
        <v>0.7</v>
      </c>
      <c r="B17" s="48">
        <f t="shared" si="1"/>
        <v>4.8</v>
      </c>
      <c r="C17" s="11">
        <v>700</v>
      </c>
      <c r="D17" s="11">
        <f t="shared" si="2"/>
        <v>4800</v>
      </c>
      <c r="F17" s="408" t="s">
        <v>32</v>
      </c>
      <c r="G17" s="409">
        <f>VLOOKUP(F17,'[1]Arkusz1'!$A$2:$E$100,3,FALSE)</f>
        <v>0</v>
      </c>
      <c r="H17" s="410">
        <v>5</v>
      </c>
      <c r="I17" s="424">
        <v>0.001388888888888884</v>
      </c>
      <c r="J17" s="425">
        <v>0.001388888888888884</v>
      </c>
      <c r="K17" s="426">
        <v>0.001388888888888884</v>
      </c>
      <c r="L17" s="430">
        <v>0.22986111111111107</v>
      </c>
      <c r="M17" s="431" t="s">
        <v>167</v>
      </c>
      <c r="N17" s="432"/>
      <c r="O17" s="433"/>
      <c r="P17" s="434">
        <v>0.2770833333333333</v>
      </c>
      <c r="Q17" s="435" t="s">
        <v>168</v>
      </c>
      <c r="R17" s="433"/>
      <c r="S17" s="433"/>
      <c r="T17" s="436"/>
      <c r="U17" s="437"/>
      <c r="V17" s="436"/>
      <c r="W17" s="438"/>
      <c r="X17" s="436"/>
      <c r="Y17" s="437"/>
      <c r="Z17" s="439"/>
      <c r="AA17" s="433"/>
      <c r="AB17" s="437"/>
      <c r="AC17" s="437"/>
      <c r="AD17" s="440">
        <v>0.5701388888888889</v>
      </c>
      <c r="AE17" s="441" t="s">
        <v>54</v>
      </c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4">
        <v>0.9270833333333334</v>
      </c>
      <c r="AS17" s="442" t="s">
        <v>19</v>
      </c>
    </row>
    <row r="18" spans="1:45" s="22" customFormat="1" ht="12" customHeight="1">
      <c r="A18" s="443">
        <v>0.2</v>
      </c>
      <c r="B18" s="67">
        <v>5</v>
      </c>
      <c r="C18" s="22">
        <v>200</v>
      </c>
      <c r="D18" s="22">
        <v>5000</v>
      </c>
      <c r="E18" s="22">
        <v>200</v>
      </c>
      <c r="F18" s="444" t="s">
        <v>34</v>
      </c>
      <c r="G18" s="445" t="s">
        <v>35</v>
      </c>
      <c r="H18" s="446">
        <v>2</v>
      </c>
      <c r="I18" s="447">
        <v>0.001477777777777911</v>
      </c>
      <c r="J18" s="448">
        <v>0.0014777777777777446</v>
      </c>
      <c r="K18" s="449">
        <v>0.0014722222222223191</v>
      </c>
      <c r="L18" s="450">
        <v>0.23133888888888898</v>
      </c>
      <c r="M18" s="451" t="s">
        <v>167</v>
      </c>
      <c r="N18" s="29">
        <v>0.2701388888888889</v>
      </c>
      <c r="O18" s="451" t="s">
        <v>167</v>
      </c>
      <c r="P18" s="29">
        <v>0.27856111111111104</v>
      </c>
      <c r="Q18" s="452" t="s">
        <v>168</v>
      </c>
      <c r="R18" s="453"/>
      <c r="S18" s="452"/>
      <c r="T18" s="454"/>
      <c r="U18" s="455"/>
      <c r="V18" s="450">
        <v>0.33820555555555554</v>
      </c>
      <c r="W18" s="452" t="s">
        <v>54</v>
      </c>
      <c r="X18" s="450">
        <v>0.4389</v>
      </c>
      <c r="Y18" s="452" t="s">
        <v>16</v>
      </c>
      <c r="Z18" s="29">
        <v>0.4909833333333333</v>
      </c>
      <c r="AA18" s="451" t="s">
        <v>16</v>
      </c>
      <c r="AB18" s="450">
        <v>0.5361222222222222</v>
      </c>
      <c r="AC18" s="452" t="s">
        <v>16</v>
      </c>
      <c r="AD18" s="456">
        <v>0.5716166666666668</v>
      </c>
      <c r="AE18" s="451" t="s">
        <v>54</v>
      </c>
      <c r="AF18" s="450">
        <v>0.5972222222222222</v>
      </c>
      <c r="AG18" s="452" t="s">
        <v>169</v>
      </c>
      <c r="AH18" s="450"/>
      <c r="AI18" s="452"/>
      <c r="AJ18" s="450">
        <v>0.6180555555555556</v>
      </c>
      <c r="AK18" s="457" t="s">
        <v>54</v>
      </c>
      <c r="AL18" s="450">
        <v>0.6354166666666666</v>
      </c>
      <c r="AM18" s="452" t="s">
        <v>16</v>
      </c>
      <c r="AN18" s="450">
        <v>0.6770833333333334</v>
      </c>
      <c r="AO18" s="452" t="s">
        <v>16</v>
      </c>
      <c r="AP18" s="31">
        <v>0.856338888888889</v>
      </c>
      <c r="AQ18" s="452" t="s">
        <v>19</v>
      </c>
      <c r="AR18" s="29">
        <v>0.9285555555555557</v>
      </c>
      <c r="AS18" s="389" t="s">
        <v>19</v>
      </c>
    </row>
    <row r="19" spans="1:45" s="22" customFormat="1" ht="12" customHeight="1">
      <c r="A19" s="407">
        <f aca="true" t="shared" si="3" ref="A19:A37">C19/1000</f>
        <v>0.4</v>
      </c>
      <c r="B19" s="36">
        <f>B18+A19</f>
        <v>5.4</v>
      </c>
      <c r="C19" s="22">
        <v>400</v>
      </c>
      <c r="F19" s="392" t="s">
        <v>37</v>
      </c>
      <c r="G19" s="458" t="s">
        <v>37</v>
      </c>
      <c r="H19" s="459"/>
      <c r="I19" s="428">
        <v>0.001388888888888884</v>
      </c>
      <c r="J19" s="428">
        <v>0.0020833333333333333</v>
      </c>
      <c r="K19" s="429">
        <v>0.001388888888888884</v>
      </c>
      <c r="L19" s="51">
        <v>0.23272777777777787</v>
      </c>
      <c r="M19" s="460" t="s">
        <v>167</v>
      </c>
      <c r="N19" s="51">
        <v>0.27152777777777776</v>
      </c>
      <c r="O19" s="460" t="s">
        <v>167</v>
      </c>
      <c r="P19" s="51">
        <v>0.2799499999999999</v>
      </c>
      <c r="Q19" s="460" t="s">
        <v>168</v>
      </c>
      <c r="R19" s="45"/>
      <c r="S19" s="460"/>
      <c r="T19" s="461"/>
      <c r="U19" s="462"/>
      <c r="V19" s="51">
        <v>0.34028888888888886</v>
      </c>
      <c r="W19" s="460" t="s">
        <v>54</v>
      </c>
      <c r="X19" s="51">
        <v>0.44098333333333334</v>
      </c>
      <c r="Y19" s="460" t="s">
        <v>16</v>
      </c>
      <c r="Z19" s="51">
        <v>0.49306666666666665</v>
      </c>
      <c r="AA19" s="460" t="s">
        <v>16</v>
      </c>
      <c r="AB19" s="43">
        <v>0.5382055555555555</v>
      </c>
      <c r="AC19" s="460" t="s">
        <v>16</v>
      </c>
      <c r="AD19" s="51">
        <v>0.5737000000000001</v>
      </c>
      <c r="AE19" s="460" t="s">
        <v>54</v>
      </c>
      <c r="AF19" s="51">
        <v>0.5993055555555555</v>
      </c>
      <c r="AG19" s="460" t="s">
        <v>169</v>
      </c>
      <c r="AH19" s="51">
        <v>0.6020833333333333</v>
      </c>
      <c r="AI19" s="460" t="s">
        <v>170</v>
      </c>
      <c r="AJ19" s="51">
        <v>0.6201388888888889</v>
      </c>
      <c r="AK19" s="463" t="s">
        <v>54</v>
      </c>
      <c r="AL19" s="51">
        <v>0.6375</v>
      </c>
      <c r="AM19" s="460" t="s">
        <v>16</v>
      </c>
      <c r="AN19" s="51">
        <v>0.6791666666666667</v>
      </c>
      <c r="AO19" s="460" t="s">
        <v>16</v>
      </c>
      <c r="AP19" s="51">
        <v>0.8577277777777779</v>
      </c>
      <c r="AQ19" s="464" t="s">
        <v>19</v>
      </c>
      <c r="AR19" s="51">
        <v>0.9299444444444446</v>
      </c>
      <c r="AS19" s="406" t="s">
        <v>19</v>
      </c>
    </row>
    <row r="20" spans="1:45" s="22" customFormat="1" ht="12" customHeight="1">
      <c r="A20" s="407">
        <f t="shared" si="3"/>
        <v>0.85</v>
      </c>
      <c r="B20" s="36"/>
      <c r="C20" s="22">
        <v>850</v>
      </c>
      <c r="F20" s="409" t="s">
        <v>93</v>
      </c>
      <c r="G20" s="465">
        <f>VLOOKUP(F20,'[1]Arkusz1'!$A$2:$E$100,3,FALSE)</f>
        <v>0</v>
      </c>
      <c r="H20" s="410">
        <v>2</v>
      </c>
      <c r="I20" s="466"/>
      <c r="J20" s="428">
        <v>0.0020833333333333333</v>
      </c>
      <c r="K20" s="467"/>
      <c r="L20" s="51" t="s">
        <v>26</v>
      </c>
      <c r="M20" s="460"/>
      <c r="N20" s="51" t="s">
        <v>26</v>
      </c>
      <c r="O20" s="460"/>
      <c r="P20" s="51" t="s">
        <v>26</v>
      </c>
      <c r="Q20" s="460"/>
      <c r="R20" s="45"/>
      <c r="S20" s="460"/>
      <c r="T20" s="461"/>
      <c r="U20" s="462"/>
      <c r="V20" s="51" t="s">
        <v>26</v>
      </c>
      <c r="W20" s="460"/>
      <c r="X20" s="51" t="s">
        <v>26</v>
      </c>
      <c r="Y20" s="460"/>
      <c r="Z20" s="51" t="s">
        <v>26</v>
      </c>
      <c r="AA20" s="460"/>
      <c r="AB20" s="43" t="s">
        <v>26</v>
      </c>
      <c r="AC20" s="460"/>
      <c r="AD20" s="51" t="s">
        <v>26</v>
      </c>
      <c r="AE20" s="460"/>
      <c r="AF20" s="51" t="s">
        <v>26</v>
      </c>
      <c r="AG20" s="460"/>
      <c r="AH20" s="51">
        <v>0.6041666666666666</v>
      </c>
      <c r="AI20" s="460" t="s">
        <v>170</v>
      </c>
      <c r="AJ20" s="51" t="s">
        <v>26</v>
      </c>
      <c r="AK20" s="463"/>
      <c r="AL20" s="51" t="s">
        <v>26</v>
      </c>
      <c r="AM20" s="460"/>
      <c r="AN20" s="51" t="s">
        <v>26</v>
      </c>
      <c r="AO20" s="460"/>
      <c r="AP20" s="51" t="s">
        <v>26</v>
      </c>
      <c r="AQ20" s="464"/>
      <c r="AR20" s="51" t="s">
        <v>26</v>
      </c>
      <c r="AS20" s="406"/>
    </row>
    <row r="21" spans="1:45" s="22" customFormat="1" ht="12" customHeight="1">
      <c r="A21" s="407">
        <f t="shared" si="3"/>
        <v>0.5</v>
      </c>
      <c r="B21" s="36">
        <f>B19+A21</f>
        <v>5.9</v>
      </c>
      <c r="C21" s="468">
        <v>500</v>
      </c>
      <c r="D21" s="469"/>
      <c r="E21" s="468"/>
      <c r="F21" s="409" t="s">
        <v>38</v>
      </c>
      <c r="G21" s="465">
        <f>VLOOKUP(F21,'[1]Arkusz1'!$A$2:$E$100,3,FALSE)</f>
        <v>0</v>
      </c>
      <c r="H21" s="410">
        <v>5</v>
      </c>
      <c r="I21" s="428">
        <v>0.001388888888888884</v>
      </c>
      <c r="J21" s="428">
        <v>0.0020833333333333333</v>
      </c>
      <c r="K21" s="429">
        <v>0.001388888888888884</v>
      </c>
      <c r="L21" s="51">
        <v>0.23411666666666675</v>
      </c>
      <c r="M21" s="460" t="s">
        <v>167</v>
      </c>
      <c r="N21" s="51">
        <v>0.27291666666666664</v>
      </c>
      <c r="O21" s="460" t="s">
        <v>167</v>
      </c>
      <c r="P21" s="51">
        <v>0.2813388888888888</v>
      </c>
      <c r="Q21" s="460" t="s">
        <v>168</v>
      </c>
      <c r="R21" s="45"/>
      <c r="S21" s="460"/>
      <c r="T21" s="461"/>
      <c r="U21" s="462"/>
      <c r="V21" s="51">
        <v>0.3423722222222222</v>
      </c>
      <c r="W21" s="460" t="s">
        <v>54</v>
      </c>
      <c r="X21" s="51">
        <v>0.44306666666666666</v>
      </c>
      <c r="Y21" s="460" t="s">
        <v>16</v>
      </c>
      <c r="Z21" s="51">
        <v>0.49515</v>
      </c>
      <c r="AA21" s="460" t="s">
        <v>16</v>
      </c>
      <c r="AB21" s="43">
        <v>0.5402888888888888</v>
      </c>
      <c r="AC21" s="460" t="s">
        <v>16</v>
      </c>
      <c r="AD21" s="51">
        <v>0.5757833333333334</v>
      </c>
      <c r="AE21" s="460" t="s">
        <v>54</v>
      </c>
      <c r="AF21" s="51">
        <v>0.6013888888888889</v>
      </c>
      <c r="AG21" s="460" t="s">
        <v>169</v>
      </c>
      <c r="AH21" s="51" t="s">
        <v>26</v>
      </c>
      <c r="AI21" s="460"/>
      <c r="AJ21" s="51">
        <v>0.6222222222222222</v>
      </c>
      <c r="AK21" s="463" t="s">
        <v>54</v>
      </c>
      <c r="AL21" s="51">
        <v>0.6395833333333333</v>
      </c>
      <c r="AM21" s="460" t="s">
        <v>16</v>
      </c>
      <c r="AN21" s="51">
        <v>0.68125</v>
      </c>
      <c r="AO21" s="460" t="s">
        <v>16</v>
      </c>
      <c r="AP21" s="51">
        <v>0.8591166666666668</v>
      </c>
      <c r="AQ21" s="464" t="s">
        <v>19</v>
      </c>
      <c r="AR21" s="51">
        <v>0.9313333333333335</v>
      </c>
      <c r="AS21" s="406" t="s">
        <v>19</v>
      </c>
    </row>
    <row r="22" spans="1:45" ht="12" customHeight="1">
      <c r="A22" s="407">
        <f t="shared" si="3"/>
        <v>0.35</v>
      </c>
      <c r="B22" s="36">
        <f aca="true" t="shared" si="4" ref="B22:B31">B21+A22</f>
        <v>6.25</v>
      </c>
      <c r="C22" s="11">
        <v>350</v>
      </c>
      <c r="D22" s="11">
        <f>D18+C22</f>
        <v>5350</v>
      </c>
      <c r="E22" s="11">
        <f>E18+C22</f>
        <v>550</v>
      </c>
      <c r="F22" s="409" t="s">
        <v>89</v>
      </c>
      <c r="G22" s="465">
        <f>VLOOKUP(F22,'[1]Arkusz1'!$A$2:$E$100,3,FALSE)</f>
        <v>0</v>
      </c>
      <c r="H22" s="410">
        <v>3</v>
      </c>
      <c r="I22" s="428">
        <v>0.0007111111111111068</v>
      </c>
      <c r="J22" s="428">
        <v>0.0007111111111111068</v>
      </c>
      <c r="K22" s="429">
        <v>0.0007111111111111068</v>
      </c>
      <c r="L22" s="51">
        <v>0.23482777777777786</v>
      </c>
      <c r="M22" s="460" t="s">
        <v>167</v>
      </c>
      <c r="N22" s="51">
        <v>0.27362777777777775</v>
      </c>
      <c r="O22" s="460" t="s">
        <v>167</v>
      </c>
      <c r="P22" s="51">
        <v>0.2820499999999999</v>
      </c>
      <c r="Q22" s="460" t="s">
        <v>168</v>
      </c>
      <c r="R22" s="45"/>
      <c r="S22" s="460"/>
      <c r="T22" s="461"/>
      <c r="U22" s="462"/>
      <c r="V22" s="51">
        <v>0.3430833333333333</v>
      </c>
      <c r="W22" s="460" t="s">
        <v>54</v>
      </c>
      <c r="X22" s="51">
        <v>0.44377777777777777</v>
      </c>
      <c r="Y22" s="460" t="s">
        <v>16</v>
      </c>
      <c r="Z22" s="51">
        <v>0.4958611111111111</v>
      </c>
      <c r="AA22" s="460" t="s">
        <v>16</v>
      </c>
      <c r="AB22" s="43">
        <v>0.5409999999999999</v>
      </c>
      <c r="AC22" s="460" t="s">
        <v>16</v>
      </c>
      <c r="AD22" s="51">
        <v>0.5764944444444445</v>
      </c>
      <c r="AE22" s="460" t="s">
        <v>54</v>
      </c>
      <c r="AF22" s="51">
        <v>0.6021</v>
      </c>
      <c r="AG22" s="460" t="s">
        <v>169</v>
      </c>
      <c r="AH22" s="51" t="s">
        <v>26</v>
      </c>
      <c r="AI22" s="460"/>
      <c r="AJ22" s="51">
        <v>0.6229333333333333</v>
      </c>
      <c r="AK22" s="463" t="s">
        <v>54</v>
      </c>
      <c r="AL22" s="51">
        <v>0.6402944444444444</v>
      </c>
      <c r="AM22" s="460" t="s">
        <v>16</v>
      </c>
      <c r="AN22" s="51">
        <v>0.6819611111111111</v>
      </c>
      <c r="AO22" s="460" t="s">
        <v>16</v>
      </c>
      <c r="AP22" s="51">
        <v>0.8598277777777779</v>
      </c>
      <c r="AQ22" s="464" t="s">
        <v>19</v>
      </c>
      <c r="AR22" s="51">
        <v>0.9320444444444446</v>
      </c>
      <c r="AS22" s="406" t="s">
        <v>19</v>
      </c>
    </row>
    <row r="23" spans="1:51" ht="12" customHeight="1">
      <c r="A23" s="407">
        <f t="shared" si="3"/>
        <v>0.6</v>
      </c>
      <c r="B23" s="48">
        <f t="shared" si="4"/>
        <v>6.85</v>
      </c>
      <c r="C23" s="11">
        <v>600</v>
      </c>
      <c r="D23" s="11">
        <f aca="true" t="shared" si="5" ref="D23:D31">D22+C23</f>
        <v>5950</v>
      </c>
      <c r="E23" s="11">
        <f aca="true" t="shared" si="6" ref="E23:E29">E22+C23</f>
        <v>1150</v>
      </c>
      <c r="F23" s="409" t="s">
        <v>91</v>
      </c>
      <c r="G23" s="465">
        <f>VLOOKUP(F23,'[1]Arkusz1'!$A$2:$E$100,3,FALSE)</f>
        <v>0</v>
      </c>
      <c r="H23" s="410">
        <v>1</v>
      </c>
      <c r="I23" s="425">
        <v>0.000694444444444442</v>
      </c>
      <c r="J23" s="425">
        <v>0.000694444444444442</v>
      </c>
      <c r="K23" s="426">
        <v>0.000694444444444442</v>
      </c>
      <c r="L23" s="51">
        <v>0.2355222222222223</v>
      </c>
      <c r="M23" s="470" t="s">
        <v>167</v>
      </c>
      <c r="N23" s="51">
        <v>0.2743222222222222</v>
      </c>
      <c r="O23" s="460" t="s">
        <v>167</v>
      </c>
      <c r="P23" s="51">
        <v>0.28274444444444435</v>
      </c>
      <c r="Q23" s="460" t="s">
        <v>168</v>
      </c>
      <c r="R23" s="45"/>
      <c r="S23" s="460"/>
      <c r="T23" s="461"/>
      <c r="U23" s="462"/>
      <c r="V23" s="51">
        <v>0.34377777777777774</v>
      </c>
      <c r="W23" s="460" t="s">
        <v>54</v>
      </c>
      <c r="X23" s="51">
        <v>0.4444722222222222</v>
      </c>
      <c r="Y23" s="460" t="s">
        <v>16</v>
      </c>
      <c r="Z23" s="51">
        <v>0.49655555555555553</v>
      </c>
      <c r="AA23" s="460" t="s">
        <v>16</v>
      </c>
      <c r="AB23" s="45">
        <v>0.5416944444444444</v>
      </c>
      <c r="AC23" s="460" t="s">
        <v>16</v>
      </c>
      <c r="AD23" s="51">
        <v>0.577188888888889</v>
      </c>
      <c r="AE23" s="470" t="s">
        <v>54</v>
      </c>
      <c r="AF23" s="51">
        <v>0.6027944444444444</v>
      </c>
      <c r="AG23" s="460" t="s">
        <v>169</v>
      </c>
      <c r="AH23" s="51" t="s">
        <v>26</v>
      </c>
      <c r="AI23" s="460"/>
      <c r="AJ23" s="51">
        <v>0.6236277777777778</v>
      </c>
      <c r="AK23" s="463" t="s">
        <v>54</v>
      </c>
      <c r="AL23" s="51">
        <v>0.6409888888888888</v>
      </c>
      <c r="AM23" s="460" t="s">
        <v>16</v>
      </c>
      <c r="AN23" s="51">
        <v>0.6826555555555556</v>
      </c>
      <c r="AO23" s="460" t="s">
        <v>16</v>
      </c>
      <c r="AP23" s="51">
        <v>0.8605222222222223</v>
      </c>
      <c r="AQ23" s="464" t="s">
        <v>19</v>
      </c>
      <c r="AR23" s="51">
        <v>0.932738888888889</v>
      </c>
      <c r="AS23" s="406" t="s">
        <v>19</v>
      </c>
      <c r="AT23" s="10"/>
      <c r="AU23" s="10"/>
      <c r="AV23" s="10"/>
      <c r="AW23" s="10"/>
      <c r="AX23" s="10"/>
      <c r="AY23" s="10"/>
    </row>
    <row r="24" spans="1:51" ht="12" customHeight="1">
      <c r="A24" s="407">
        <f t="shared" si="3"/>
        <v>0.7</v>
      </c>
      <c r="B24" s="48">
        <f t="shared" si="4"/>
        <v>7.55</v>
      </c>
      <c r="C24" s="11">
        <v>700</v>
      </c>
      <c r="D24" s="11">
        <f t="shared" si="5"/>
        <v>6650</v>
      </c>
      <c r="E24" s="11">
        <f t="shared" si="6"/>
        <v>1850</v>
      </c>
      <c r="F24" s="409" t="s">
        <v>171</v>
      </c>
      <c r="G24" s="465">
        <f>VLOOKUP(F24,'[1]Arkusz1'!$A$2:$E$100,3,FALSE)</f>
        <v>0</v>
      </c>
      <c r="H24" s="410">
        <v>31</v>
      </c>
      <c r="I24" s="421">
        <v>0.001388888888888884</v>
      </c>
      <c r="J24" s="471">
        <v>0.001388888888888884</v>
      </c>
      <c r="K24" s="472">
        <v>0.001388888888888884</v>
      </c>
      <c r="L24" s="51">
        <v>0.23691111111111118</v>
      </c>
      <c r="M24" s="470" t="s">
        <v>167</v>
      </c>
      <c r="N24" s="51">
        <v>0.2757111111111111</v>
      </c>
      <c r="O24" s="460" t="s">
        <v>167</v>
      </c>
      <c r="P24" s="51">
        <v>0.28413333333333324</v>
      </c>
      <c r="Q24" s="460" t="s">
        <v>168</v>
      </c>
      <c r="R24" s="45"/>
      <c r="S24" s="460"/>
      <c r="T24" s="461"/>
      <c r="U24" s="462"/>
      <c r="V24" s="51">
        <v>0.3451666666666666</v>
      </c>
      <c r="W24" s="460" t="s">
        <v>54</v>
      </c>
      <c r="X24" s="51">
        <v>0.4458611111111111</v>
      </c>
      <c r="Y24" s="460" t="s">
        <v>16</v>
      </c>
      <c r="Z24" s="51">
        <v>0.4979444444444444</v>
      </c>
      <c r="AA24" s="460" t="s">
        <v>16</v>
      </c>
      <c r="AB24" s="45">
        <v>0.5430833333333333</v>
      </c>
      <c r="AC24" s="460" t="s">
        <v>16</v>
      </c>
      <c r="AD24" s="51">
        <v>0.5785777777777779</v>
      </c>
      <c r="AE24" s="470" t="s">
        <v>54</v>
      </c>
      <c r="AF24" s="51">
        <v>0.6041833333333333</v>
      </c>
      <c r="AG24" s="460" t="s">
        <v>169</v>
      </c>
      <c r="AH24" s="51">
        <v>0.6055555555555555</v>
      </c>
      <c r="AI24" s="460" t="s">
        <v>170</v>
      </c>
      <c r="AJ24" s="51">
        <v>0.6250166666666667</v>
      </c>
      <c r="AK24" s="463" t="s">
        <v>54</v>
      </c>
      <c r="AL24" s="51">
        <v>0.6423777777777777</v>
      </c>
      <c r="AM24" s="460" t="s">
        <v>16</v>
      </c>
      <c r="AN24" s="51">
        <v>0.6840444444444445</v>
      </c>
      <c r="AO24" s="460" t="s">
        <v>16</v>
      </c>
      <c r="AP24" s="51">
        <v>0.8619111111111112</v>
      </c>
      <c r="AQ24" s="464" t="s">
        <v>19</v>
      </c>
      <c r="AR24" s="51">
        <v>0.9341277777777779</v>
      </c>
      <c r="AS24" s="406" t="s">
        <v>19</v>
      </c>
      <c r="AT24" s="10"/>
      <c r="AU24" s="10"/>
      <c r="AV24" s="10"/>
      <c r="AW24" s="10"/>
      <c r="AX24" s="10"/>
      <c r="AY24" s="10"/>
    </row>
    <row r="25" spans="1:45" ht="12" customHeight="1">
      <c r="A25" s="407">
        <f t="shared" si="3"/>
        <v>0.4</v>
      </c>
      <c r="B25" s="48">
        <f t="shared" si="4"/>
        <v>7.95</v>
      </c>
      <c r="C25" s="11">
        <v>400</v>
      </c>
      <c r="D25" s="11">
        <f t="shared" si="5"/>
        <v>7050</v>
      </c>
      <c r="E25" s="11">
        <f t="shared" si="6"/>
        <v>2250</v>
      </c>
      <c r="F25" s="409" t="s">
        <v>172</v>
      </c>
      <c r="G25" s="465">
        <f>VLOOKUP(F25,'[1]Arkusz1'!$A$2:$E$100,3,FALSE)</f>
        <v>0</v>
      </c>
      <c r="H25" s="473">
        <v>29</v>
      </c>
      <c r="I25" s="421">
        <v>0.000694444444444442</v>
      </c>
      <c r="J25" s="421">
        <v>0.000694444444444442</v>
      </c>
      <c r="K25" s="413">
        <v>0.000694444444444442</v>
      </c>
      <c r="L25" s="51">
        <v>0.23760555555555563</v>
      </c>
      <c r="M25" s="470" t="s">
        <v>167</v>
      </c>
      <c r="N25" s="51">
        <v>0.2764055555555555</v>
      </c>
      <c r="O25" s="460" t="s">
        <v>167</v>
      </c>
      <c r="P25" s="51">
        <v>0.2848277777777777</v>
      </c>
      <c r="Q25" s="460" t="s">
        <v>168</v>
      </c>
      <c r="R25" s="45"/>
      <c r="S25" s="460"/>
      <c r="T25" s="461"/>
      <c r="U25" s="462"/>
      <c r="V25" s="51">
        <v>0.34586111111111106</v>
      </c>
      <c r="W25" s="460" t="s">
        <v>54</v>
      </c>
      <c r="X25" s="51">
        <v>0.44655555555555554</v>
      </c>
      <c r="Y25" s="460" t="s">
        <v>16</v>
      </c>
      <c r="Z25" s="51">
        <v>0.49863888888888885</v>
      </c>
      <c r="AA25" s="460" t="s">
        <v>16</v>
      </c>
      <c r="AB25" s="45">
        <v>0.5437777777777777</v>
      </c>
      <c r="AC25" s="460" t="s">
        <v>16</v>
      </c>
      <c r="AD25" s="51">
        <v>0.5792722222222223</v>
      </c>
      <c r="AE25" s="470" t="s">
        <v>54</v>
      </c>
      <c r="AF25" s="51">
        <v>0.6048777777777777</v>
      </c>
      <c r="AG25" s="460" t="s">
        <v>169</v>
      </c>
      <c r="AH25" s="51">
        <v>0.60625</v>
      </c>
      <c r="AI25" s="460" t="s">
        <v>170</v>
      </c>
      <c r="AJ25" s="51">
        <v>0.6257111111111111</v>
      </c>
      <c r="AK25" s="463" t="s">
        <v>54</v>
      </c>
      <c r="AL25" s="51">
        <v>0.6430722222222222</v>
      </c>
      <c r="AM25" s="460" t="s">
        <v>16</v>
      </c>
      <c r="AN25" s="51">
        <v>0.6847388888888889</v>
      </c>
      <c r="AO25" s="460" t="s">
        <v>16</v>
      </c>
      <c r="AP25" s="51">
        <v>0.8626055555555556</v>
      </c>
      <c r="AQ25" s="464" t="s">
        <v>19</v>
      </c>
      <c r="AR25" s="51">
        <v>0.9348222222222223</v>
      </c>
      <c r="AS25" s="406" t="s">
        <v>19</v>
      </c>
    </row>
    <row r="26" spans="1:45" ht="12" customHeight="1">
      <c r="A26" s="407">
        <f t="shared" si="3"/>
        <v>0.9</v>
      </c>
      <c r="B26" s="48">
        <f t="shared" si="4"/>
        <v>8.85</v>
      </c>
      <c r="C26" s="11">
        <v>900</v>
      </c>
      <c r="D26" s="11">
        <f t="shared" si="5"/>
        <v>7950</v>
      </c>
      <c r="E26" s="11">
        <f t="shared" si="6"/>
        <v>3150</v>
      </c>
      <c r="F26" s="409" t="s">
        <v>173</v>
      </c>
      <c r="G26" s="465">
        <f>VLOOKUP(F26,'[1]Arkusz1'!$A$2:$E$100,3,FALSE)</f>
        <v>0</v>
      </c>
      <c r="H26" s="473">
        <v>27</v>
      </c>
      <c r="I26" s="425">
        <v>0.000694444444444442</v>
      </c>
      <c r="J26" s="425">
        <v>0.000694444444444442</v>
      </c>
      <c r="K26" s="426">
        <v>0.000694444444444442</v>
      </c>
      <c r="L26" s="51">
        <v>0.23830000000000007</v>
      </c>
      <c r="M26" s="470" t="s">
        <v>167</v>
      </c>
      <c r="N26" s="51">
        <v>0.27709999999999996</v>
      </c>
      <c r="O26" s="460" t="s">
        <v>167</v>
      </c>
      <c r="P26" s="51">
        <v>0.2855222222222221</v>
      </c>
      <c r="Q26" s="460" t="s">
        <v>168</v>
      </c>
      <c r="R26" s="45"/>
      <c r="S26" s="460"/>
      <c r="T26" s="461"/>
      <c r="U26" s="462"/>
      <c r="V26" s="51">
        <v>0.3465555555555555</v>
      </c>
      <c r="W26" s="460" t="s">
        <v>54</v>
      </c>
      <c r="X26" s="51">
        <v>0.44725</v>
      </c>
      <c r="Y26" s="460" t="s">
        <v>16</v>
      </c>
      <c r="Z26" s="51">
        <v>0.4993333333333333</v>
      </c>
      <c r="AA26" s="460" t="s">
        <v>16</v>
      </c>
      <c r="AB26" s="45">
        <v>0.5444722222222221</v>
      </c>
      <c r="AC26" s="460" t="s">
        <v>16</v>
      </c>
      <c r="AD26" s="51">
        <v>0.5799666666666667</v>
      </c>
      <c r="AE26" s="470" t="s">
        <v>54</v>
      </c>
      <c r="AF26" s="51">
        <v>0.6055722222222222</v>
      </c>
      <c r="AG26" s="460" t="s">
        <v>169</v>
      </c>
      <c r="AH26" s="51">
        <v>0.6069444444444444</v>
      </c>
      <c r="AI26" s="460" t="s">
        <v>170</v>
      </c>
      <c r="AJ26" s="51">
        <v>0.6264055555555555</v>
      </c>
      <c r="AK26" s="463" t="s">
        <v>54</v>
      </c>
      <c r="AL26" s="51">
        <v>0.6437666666666666</v>
      </c>
      <c r="AM26" s="460" t="s">
        <v>16</v>
      </c>
      <c r="AN26" s="51">
        <v>0.6854333333333333</v>
      </c>
      <c r="AO26" s="460" t="s">
        <v>16</v>
      </c>
      <c r="AP26" s="51">
        <v>0.8633000000000001</v>
      </c>
      <c r="AQ26" s="464" t="s">
        <v>19</v>
      </c>
      <c r="AR26" s="51">
        <v>0.9355166666666668</v>
      </c>
      <c r="AS26" s="406" t="s">
        <v>19</v>
      </c>
    </row>
    <row r="27" spans="1:45" ht="12" customHeight="1">
      <c r="A27" s="407">
        <f t="shared" si="3"/>
        <v>0.4</v>
      </c>
      <c r="B27" s="48">
        <f t="shared" si="4"/>
        <v>9.25</v>
      </c>
      <c r="C27" s="11">
        <v>400</v>
      </c>
      <c r="D27" s="11">
        <f t="shared" si="5"/>
        <v>8350</v>
      </c>
      <c r="E27" s="11">
        <f t="shared" si="6"/>
        <v>3550</v>
      </c>
      <c r="F27" s="409" t="s">
        <v>174</v>
      </c>
      <c r="G27" s="465">
        <f>VLOOKUP(F27,'[1]Arkusz1'!$A$2:$E$100,3,FALSE)</f>
        <v>0</v>
      </c>
      <c r="H27" s="473">
        <v>25</v>
      </c>
      <c r="I27" s="421">
        <v>0.000694444444444442</v>
      </c>
      <c r="J27" s="421">
        <v>0.000694444444444442</v>
      </c>
      <c r="K27" s="413">
        <v>0.000694444444444442</v>
      </c>
      <c r="L27" s="51">
        <v>0.2389944444444445</v>
      </c>
      <c r="M27" s="470" t="s">
        <v>167</v>
      </c>
      <c r="N27" s="51">
        <v>0.2777944444444444</v>
      </c>
      <c r="O27" s="460" t="s">
        <v>167</v>
      </c>
      <c r="P27" s="51">
        <v>0.28621666666666656</v>
      </c>
      <c r="Q27" s="460" t="s">
        <v>168</v>
      </c>
      <c r="R27" s="45"/>
      <c r="S27" s="460"/>
      <c r="T27" s="461"/>
      <c r="U27" s="462"/>
      <c r="V27" s="51">
        <v>0.34724999999999995</v>
      </c>
      <c r="W27" s="460" t="s">
        <v>54</v>
      </c>
      <c r="X27" s="51">
        <v>0.4479444444444444</v>
      </c>
      <c r="Y27" s="460" t="s">
        <v>16</v>
      </c>
      <c r="Z27" s="51">
        <v>0.5000277777777777</v>
      </c>
      <c r="AA27" s="460" t="s">
        <v>16</v>
      </c>
      <c r="AB27" s="45">
        <v>0.5451666666666666</v>
      </c>
      <c r="AC27" s="460" t="s">
        <v>16</v>
      </c>
      <c r="AD27" s="51">
        <v>0.5806611111111112</v>
      </c>
      <c r="AE27" s="470" t="s">
        <v>54</v>
      </c>
      <c r="AF27" s="51">
        <v>0.6062666666666666</v>
      </c>
      <c r="AG27" s="460" t="s">
        <v>169</v>
      </c>
      <c r="AH27" s="51">
        <v>0.6076388888888888</v>
      </c>
      <c r="AI27" s="460" t="s">
        <v>170</v>
      </c>
      <c r="AJ27" s="51">
        <v>0.6271</v>
      </c>
      <c r="AK27" s="463" t="s">
        <v>54</v>
      </c>
      <c r="AL27" s="51">
        <v>0.644461111111111</v>
      </c>
      <c r="AM27" s="460" t="s">
        <v>16</v>
      </c>
      <c r="AN27" s="51">
        <v>0.6861277777777778</v>
      </c>
      <c r="AO27" s="460" t="s">
        <v>16</v>
      </c>
      <c r="AP27" s="51">
        <v>0.8639944444444445</v>
      </c>
      <c r="AQ27" s="464" t="s">
        <v>19</v>
      </c>
      <c r="AR27" s="51">
        <v>0.9362111111111112</v>
      </c>
      <c r="AS27" s="406" t="s">
        <v>19</v>
      </c>
    </row>
    <row r="28" spans="1:45" ht="12" customHeight="1">
      <c r="A28" s="474">
        <f t="shared" si="3"/>
        <v>0.8</v>
      </c>
      <c r="B28" s="55">
        <f t="shared" si="4"/>
        <v>10.05</v>
      </c>
      <c r="C28" s="11">
        <v>800</v>
      </c>
      <c r="D28" s="11">
        <f t="shared" si="5"/>
        <v>9150</v>
      </c>
      <c r="E28" s="11">
        <f t="shared" si="6"/>
        <v>4350</v>
      </c>
      <c r="F28" s="475" t="s">
        <v>175</v>
      </c>
      <c r="G28" s="476">
        <f>VLOOKUP(F28,'[1]Arkusz1'!$A$2:$E$100,3,FALSE)</f>
        <v>0</v>
      </c>
      <c r="H28" s="477">
        <v>23</v>
      </c>
      <c r="I28" s="425">
        <v>0.000694444444444442</v>
      </c>
      <c r="J28" s="425">
        <v>0.000694444444444442</v>
      </c>
      <c r="K28" s="426">
        <v>0.000694444444444442</v>
      </c>
      <c r="L28" s="430">
        <v>0.23968888888888895</v>
      </c>
      <c r="M28" s="478" t="s">
        <v>167</v>
      </c>
      <c r="N28" s="430">
        <v>0.27848888888888884</v>
      </c>
      <c r="O28" s="479" t="s">
        <v>167</v>
      </c>
      <c r="P28" s="430">
        <v>0.286911111111111</v>
      </c>
      <c r="Q28" s="479" t="s">
        <v>168</v>
      </c>
      <c r="R28" s="64"/>
      <c r="S28" s="479"/>
      <c r="T28" s="480"/>
      <c r="U28" s="481"/>
      <c r="V28" s="430">
        <v>0.3479444444444444</v>
      </c>
      <c r="W28" s="479" t="s">
        <v>54</v>
      </c>
      <c r="X28" s="430">
        <v>0.44863888888888886</v>
      </c>
      <c r="Y28" s="479" t="s">
        <v>16</v>
      </c>
      <c r="Z28" s="430">
        <v>0.5007222222222222</v>
      </c>
      <c r="AA28" s="479" t="s">
        <v>16</v>
      </c>
      <c r="AB28" s="64">
        <v>0.545861111111111</v>
      </c>
      <c r="AC28" s="479" t="s">
        <v>16</v>
      </c>
      <c r="AD28" s="430">
        <v>0.5813555555555556</v>
      </c>
      <c r="AE28" s="478" t="s">
        <v>54</v>
      </c>
      <c r="AF28" s="430">
        <v>0.6069611111111111</v>
      </c>
      <c r="AG28" s="479" t="s">
        <v>169</v>
      </c>
      <c r="AH28" s="430">
        <v>0.6083333333333333</v>
      </c>
      <c r="AI28" s="479" t="s">
        <v>170</v>
      </c>
      <c r="AJ28" s="430">
        <v>0.6277944444444444</v>
      </c>
      <c r="AK28" s="482" t="s">
        <v>54</v>
      </c>
      <c r="AL28" s="430">
        <v>0.6451555555555555</v>
      </c>
      <c r="AM28" s="479" t="s">
        <v>16</v>
      </c>
      <c r="AN28" s="430">
        <v>0.6868222222222222</v>
      </c>
      <c r="AO28" s="479" t="s">
        <v>16</v>
      </c>
      <c r="AP28" s="430">
        <v>0.864688888888889</v>
      </c>
      <c r="AQ28" s="483" t="s">
        <v>19</v>
      </c>
      <c r="AR28" s="430">
        <v>0.9369055555555557</v>
      </c>
      <c r="AS28" s="442" t="s">
        <v>19</v>
      </c>
    </row>
    <row r="29" spans="1:45" s="22" customFormat="1" ht="12" customHeight="1">
      <c r="A29" s="443">
        <f t="shared" si="3"/>
        <v>0.6</v>
      </c>
      <c r="B29" s="67">
        <f t="shared" si="4"/>
        <v>10.65</v>
      </c>
      <c r="C29" s="22">
        <v>600</v>
      </c>
      <c r="D29" s="11">
        <f t="shared" si="5"/>
        <v>9750</v>
      </c>
      <c r="E29" s="22">
        <f t="shared" si="6"/>
        <v>4950</v>
      </c>
      <c r="F29" s="484" t="s">
        <v>176</v>
      </c>
      <c r="G29" s="485">
        <f>VLOOKUP(F29,'[1]Arkusz1'!$A$2:$E$100,3,FALSE)</f>
        <v>0</v>
      </c>
      <c r="H29" s="486">
        <v>21</v>
      </c>
      <c r="I29" s="487">
        <v>0.000694444444444442</v>
      </c>
      <c r="J29" s="488">
        <v>0.000694444444444442</v>
      </c>
      <c r="K29" s="489">
        <v>0.000694444444444442</v>
      </c>
      <c r="L29" s="450">
        <v>0.2403833333333334</v>
      </c>
      <c r="M29" s="451" t="s">
        <v>167</v>
      </c>
      <c r="N29" s="450">
        <v>0.2791833333333333</v>
      </c>
      <c r="O29" s="451" t="s">
        <v>167</v>
      </c>
      <c r="P29" s="450">
        <v>0.28760555555555545</v>
      </c>
      <c r="Q29" s="452" t="s">
        <v>168</v>
      </c>
      <c r="R29" s="453"/>
      <c r="S29" s="452"/>
      <c r="T29" s="454"/>
      <c r="U29" s="455"/>
      <c r="V29" s="450">
        <v>0.34863888888888883</v>
      </c>
      <c r="W29" s="452" t="s">
        <v>54</v>
      </c>
      <c r="X29" s="450">
        <v>0.4493333333333333</v>
      </c>
      <c r="Y29" s="452" t="s">
        <v>16</v>
      </c>
      <c r="Z29" s="450">
        <v>0.5014166666666666</v>
      </c>
      <c r="AA29" s="451" t="s">
        <v>16</v>
      </c>
      <c r="AB29" s="450">
        <v>0.5465555555555555</v>
      </c>
      <c r="AC29" s="452" t="s">
        <v>16</v>
      </c>
      <c r="AD29" s="450">
        <v>0.5820500000000001</v>
      </c>
      <c r="AE29" s="451" t="s">
        <v>54</v>
      </c>
      <c r="AF29" s="450">
        <v>0.6076555555555555</v>
      </c>
      <c r="AG29" s="452" t="s">
        <v>169</v>
      </c>
      <c r="AH29" s="450">
        <v>0.6090277777777777</v>
      </c>
      <c r="AI29" s="452" t="s">
        <v>170</v>
      </c>
      <c r="AJ29" s="450">
        <v>0.6284888888888889</v>
      </c>
      <c r="AK29" s="457" t="s">
        <v>54</v>
      </c>
      <c r="AL29" s="450">
        <v>0.6458499999999999</v>
      </c>
      <c r="AM29" s="452" t="s">
        <v>16</v>
      </c>
      <c r="AN29" s="450">
        <v>0.6875166666666667</v>
      </c>
      <c r="AO29" s="452" t="s">
        <v>16</v>
      </c>
      <c r="AP29" s="450">
        <v>0.8653833333333334</v>
      </c>
      <c r="AQ29" s="452" t="s">
        <v>19</v>
      </c>
      <c r="AR29" s="450">
        <v>0.9376000000000001</v>
      </c>
      <c r="AS29" s="389" t="s">
        <v>19</v>
      </c>
    </row>
    <row r="30" spans="1:45" ht="12" customHeight="1">
      <c r="A30" s="390">
        <f t="shared" si="3"/>
        <v>0.5</v>
      </c>
      <c r="B30" s="36">
        <f t="shared" si="4"/>
        <v>11.15</v>
      </c>
      <c r="C30" s="11">
        <v>500</v>
      </c>
      <c r="D30" s="11">
        <f t="shared" si="5"/>
        <v>10250</v>
      </c>
      <c r="F30" s="408" t="s">
        <v>177</v>
      </c>
      <c r="G30" s="392">
        <f>VLOOKUP(F30,'[1]Arkusz1'!$A$2:$E$100,3,FALSE)</f>
        <v>0</v>
      </c>
      <c r="H30" s="393"/>
      <c r="I30" s="490">
        <v>0.000694444444444442</v>
      </c>
      <c r="J30" s="491">
        <v>0.0006944444444444445</v>
      </c>
      <c r="K30" s="396"/>
      <c r="L30" s="51">
        <v>0.24107777777777784</v>
      </c>
      <c r="M30" s="460" t="s">
        <v>16</v>
      </c>
      <c r="N30" s="51">
        <v>0.2798777777777777</v>
      </c>
      <c r="O30" s="460" t="s">
        <v>80</v>
      </c>
      <c r="P30" s="51" t="s">
        <v>26</v>
      </c>
      <c r="Q30" s="52"/>
      <c r="R30" s="43"/>
      <c r="S30" s="52"/>
      <c r="T30" s="461"/>
      <c r="U30" s="492"/>
      <c r="V30" s="51" t="s">
        <v>26</v>
      </c>
      <c r="W30" s="493"/>
      <c r="X30" s="51" t="s">
        <v>26</v>
      </c>
      <c r="Y30" s="52"/>
      <c r="Z30" s="51" t="s">
        <v>26</v>
      </c>
      <c r="AA30" s="52"/>
      <c r="AB30" s="494" t="s">
        <v>26</v>
      </c>
      <c r="AC30" s="52"/>
      <c r="AD30" s="51" t="s">
        <v>26</v>
      </c>
      <c r="AE30" s="52"/>
      <c r="AF30" s="51" t="s">
        <v>26</v>
      </c>
      <c r="AG30" s="52"/>
      <c r="AH30" s="51" t="s">
        <v>26</v>
      </c>
      <c r="AI30" s="460"/>
      <c r="AJ30" s="51" t="s">
        <v>26</v>
      </c>
      <c r="AK30" s="495"/>
      <c r="AL30" s="51" t="s">
        <v>26</v>
      </c>
      <c r="AM30" s="460"/>
      <c r="AN30" s="51" t="s">
        <v>26</v>
      </c>
      <c r="AO30" s="460"/>
      <c r="AP30" s="51" t="s">
        <v>26</v>
      </c>
      <c r="AQ30" s="464"/>
      <c r="AR30" s="496" t="s">
        <v>26</v>
      </c>
      <c r="AS30" s="406"/>
    </row>
    <row r="31" spans="1:45" ht="12" customHeight="1">
      <c r="A31" s="407">
        <f t="shared" si="3"/>
        <v>1.4</v>
      </c>
      <c r="B31" s="48">
        <f t="shared" si="4"/>
        <v>12.55</v>
      </c>
      <c r="C31" s="11">
        <v>1400</v>
      </c>
      <c r="D31" s="11">
        <f t="shared" si="5"/>
        <v>11650</v>
      </c>
      <c r="E31" s="11">
        <v>6000</v>
      </c>
      <c r="F31" s="408" t="s">
        <v>178</v>
      </c>
      <c r="G31" s="409">
        <f>VLOOKUP(F31,'[1]Arkusz1'!$A$2:$E$100,3,FALSE)</f>
        <v>0</v>
      </c>
      <c r="H31" s="410">
        <v>19</v>
      </c>
      <c r="I31" s="427">
        <v>0.001388888888888884</v>
      </c>
      <c r="J31" s="428">
        <v>0.001388888888888884</v>
      </c>
      <c r="K31" s="429">
        <v>0.001388888888888884</v>
      </c>
      <c r="L31" s="51">
        <v>0.24246666666666672</v>
      </c>
      <c r="M31" s="460" t="s">
        <v>16</v>
      </c>
      <c r="N31" s="51">
        <v>0.2812666666666666</v>
      </c>
      <c r="O31" s="460" t="s">
        <v>80</v>
      </c>
      <c r="P31" s="51">
        <v>0.28899444444444433</v>
      </c>
      <c r="Q31" s="460" t="s">
        <v>168</v>
      </c>
      <c r="R31" s="45"/>
      <c r="S31" s="460"/>
      <c r="T31" s="461"/>
      <c r="U31" s="462"/>
      <c r="V31" s="51">
        <v>0.3500277777777777</v>
      </c>
      <c r="W31" s="460" t="s">
        <v>54</v>
      </c>
      <c r="X31" s="51">
        <v>0.4507222222222222</v>
      </c>
      <c r="Y31" s="460" t="s">
        <v>16</v>
      </c>
      <c r="Z31" s="51">
        <v>0.5028055555555555</v>
      </c>
      <c r="AA31" s="460" t="s">
        <v>16</v>
      </c>
      <c r="AB31" s="45">
        <v>0.5479444444444443</v>
      </c>
      <c r="AC31" s="460" t="s">
        <v>16</v>
      </c>
      <c r="AD31" s="51">
        <v>0.583438888888889</v>
      </c>
      <c r="AE31" s="460" t="s">
        <v>54</v>
      </c>
      <c r="AF31" s="51">
        <v>0.6090444444444444</v>
      </c>
      <c r="AG31" s="460" t="s">
        <v>169</v>
      </c>
      <c r="AH31" s="51">
        <v>0.6104166666666666</v>
      </c>
      <c r="AI31" s="460" t="s">
        <v>170</v>
      </c>
      <c r="AJ31" s="51">
        <v>0.6298777777777778</v>
      </c>
      <c r="AK31" s="463" t="s">
        <v>54</v>
      </c>
      <c r="AL31" s="51">
        <v>0.6472388888888888</v>
      </c>
      <c r="AM31" s="460" t="s">
        <v>16</v>
      </c>
      <c r="AN31" s="51">
        <v>0.6889055555555555</v>
      </c>
      <c r="AO31" s="460" t="s">
        <v>16</v>
      </c>
      <c r="AP31" s="51">
        <v>0.8667722222222223</v>
      </c>
      <c r="AQ31" s="464" t="s">
        <v>19</v>
      </c>
      <c r="AR31" s="51">
        <v>0.938988888888889</v>
      </c>
      <c r="AS31" s="406" t="s">
        <v>19</v>
      </c>
    </row>
    <row r="32" spans="1:45" ht="12" customHeight="1">
      <c r="A32" s="407">
        <f t="shared" si="3"/>
        <v>0.7</v>
      </c>
      <c r="B32" s="48"/>
      <c r="C32" s="11">
        <v>700</v>
      </c>
      <c r="F32" s="408" t="s">
        <v>179</v>
      </c>
      <c r="G32" s="409">
        <f>VLOOKUP(F32,'[1]Arkusz1'!$A$2:$E$100,3,FALSE)</f>
        <v>0</v>
      </c>
      <c r="H32" s="410"/>
      <c r="I32" s="427">
        <v>0.001388888888888884</v>
      </c>
      <c r="J32" s="428">
        <v>0.001388888888888884</v>
      </c>
      <c r="K32" s="426"/>
      <c r="L32" s="51" t="s">
        <v>26</v>
      </c>
      <c r="M32" s="460"/>
      <c r="N32" s="51" t="s">
        <v>26</v>
      </c>
      <c r="O32" s="460"/>
      <c r="P32" s="51" t="s">
        <v>26</v>
      </c>
      <c r="Q32" s="52"/>
      <c r="R32" s="43"/>
      <c r="S32" s="52"/>
      <c r="T32" s="461"/>
      <c r="U32" s="497"/>
      <c r="V32" s="51" t="s">
        <v>26</v>
      </c>
      <c r="W32" s="52"/>
      <c r="X32" s="51" t="s">
        <v>26</v>
      </c>
      <c r="Y32" s="52"/>
      <c r="Z32" s="51" t="s">
        <v>26</v>
      </c>
      <c r="AA32" s="52"/>
      <c r="AB32" s="43" t="s">
        <v>26</v>
      </c>
      <c r="AC32" s="52"/>
      <c r="AD32" s="51" t="s">
        <v>26</v>
      </c>
      <c r="AE32" s="52"/>
      <c r="AF32" s="51" t="s">
        <v>26</v>
      </c>
      <c r="AG32" s="52"/>
      <c r="AH32" s="51">
        <v>0.6118055555555555</v>
      </c>
      <c r="AI32" s="460" t="s">
        <v>170</v>
      </c>
      <c r="AJ32" s="51" t="s">
        <v>26</v>
      </c>
      <c r="AK32" s="463"/>
      <c r="AL32" s="51" t="s">
        <v>26</v>
      </c>
      <c r="AM32" s="460"/>
      <c r="AN32" s="51" t="s">
        <v>26</v>
      </c>
      <c r="AO32" s="460"/>
      <c r="AP32" s="51" t="s">
        <v>26</v>
      </c>
      <c r="AQ32" s="464"/>
      <c r="AR32" s="51" t="s">
        <v>26</v>
      </c>
      <c r="AS32" s="406"/>
    </row>
    <row r="33" spans="1:45" ht="12" customHeight="1">
      <c r="A33" s="407">
        <f t="shared" si="3"/>
        <v>0.5</v>
      </c>
      <c r="B33" s="48">
        <f>B31+A33</f>
        <v>13.05</v>
      </c>
      <c r="C33" s="11">
        <v>500</v>
      </c>
      <c r="D33" s="11">
        <f>D31+C33</f>
        <v>12150</v>
      </c>
      <c r="E33" s="11">
        <f>E31+C33</f>
        <v>6500</v>
      </c>
      <c r="F33" s="408" t="s">
        <v>180</v>
      </c>
      <c r="G33" s="409">
        <f>VLOOKUP(F33,'[1]Arkusz1'!$A$2:$E$100,3,FALSE)</f>
        <v>0</v>
      </c>
      <c r="H33" s="410">
        <v>17</v>
      </c>
      <c r="I33" s="424">
        <v>0.000694444444444442</v>
      </c>
      <c r="J33" s="425">
        <v>0.000694444444444442</v>
      </c>
      <c r="K33" s="426">
        <v>0.000694444444444442</v>
      </c>
      <c r="L33" s="51">
        <v>0.24316111111111116</v>
      </c>
      <c r="M33" s="460" t="s">
        <v>16</v>
      </c>
      <c r="N33" s="51">
        <v>0.28196111111111105</v>
      </c>
      <c r="O33" s="460" t="s">
        <v>80</v>
      </c>
      <c r="P33" s="51">
        <v>0.2896888888888888</v>
      </c>
      <c r="Q33" s="460" t="s">
        <v>168</v>
      </c>
      <c r="R33" s="45"/>
      <c r="S33" s="460"/>
      <c r="T33" s="461"/>
      <c r="U33" s="462"/>
      <c r="V33" s="51">
        <v>0.35072222222222216</v>
      </c>
      <c r="W33" s="460" t="s">
        <v>54</v>
      </c>
      <c r="X33" s="51">
        <v>0.45141666666666663</v>
      </c>
      <c r="Y33" s="460" t="s">
        <v>16</v>
      </c>
      <c r="Z33" s="51">
        <v>0.5035</v>
      </c>
      <c r="AA33" s="460" t="s">
        <v>16</v>
      </c>
      <c r="AB33" s="45">
        <v>0.5486388888888888</v>
      </c>
      <c r="AC33" s="460" t="s">
        <v>16</v>
      </c>
      <c r="AD33" s="51">
        <v>0.5841333333333334</v>
      </c>
      <c r="AE33" s="460" t="s">
        <v>54</v>
      </c>
      <c r="AF33" s="51">
        <v>0.6097388888888888</v>
      </c>
      <c r="AG33" s="460" t="s">
        <v>169</v>
      </c>
      <c r="AH33" s="51"/>
      <c r="AI33" s="460"/>
      <c r="AJ33" s="51">
        <v>0.6305722222222222</v>
      </c>
      <c r="AK33" s="463" t="s">
        <v>54</v>
      </c>
      <c r="AL33" s="51">
        <v>0.6479333333333333</v>
      </c>
      <c r="AM33" s="460" t="s">
        <v>16</v>
      </c>
      <c r="AN33" s="51">
        <v>0.6896</v>
      </c>
      <c r="AO33" s="460" t="s">
        <v>16</v>
      </c>
      <c r="AP33" s="51">
        <v>0.8674666666666667</v>
      </c>
      <c r="AQ33" s="464" t="s">
        <v>19</v>
      </c>
      <c r="AR33" s="51">
        <v>0.9396833333333334</v>
      </c>
      <c r="AS33" s="406" t="s">
        <v>19</v>
      </c>
    </row>
    <row r="34" spans="1:45" ht="12" customHeight="1">
      <c r="A34" s="407">
        <f t="shared" si="3"/>
        <v>0.5</v>
      </c>
      <c r="B34" s="48">
        <f aca="true" t="shared" si="7" ref="B34:B37">B33+A34</f>
        <v>13.55</v>
      </c>
      <c r="C34" s="11">
        <v>500</v>
      </c>
      <c r="D34" s="11">
        <f aca="true" t="shared" si="8" ref="D34:D37">D33+C34</f>
        <v>12650</v>
      </c>
      <c r="E34" s="11">
        <f aca="true" t="shared" si="9" ref="E34:E37">E33+C34</f>
        <v>7000</v>
      </c>
      <c r="F34" s="408" t="s">
        <v>181</v>
      </c>
      <c r="G34" s="409">
        <f>VLOOKUP(F34,'[1]Arkusz1'!$A$2:$E$100,3,FALSE)</f>
        <v>0</v>
      </c>
      <c r="H34" s="410">
        <v>15</v>
      </c>
      <c r="I34" s="420">
        <v>0.000694444444444442</v>
      </c>
      <c r="J34" s="421">
        <v>0.000694444444444442</v>
      </c>
      <c r="K34" s="413">
        <v>0.000694444444444442</v>
      </c>
      <c r="L34" s="51">
        <v>0.2438555555555556</v>
      </c>
      <c r="M34" s="460" t="s">
        <v>16</v>
      </c>
      <c r="N34" s="51">
        <v>0.2826555555555555</v>
      </c>
      <c r="O34" s="460" t="s">
        <v>80</v>
      </c>
      <c r="P34" s="51">
        <v>0.2903833333333332</v>
      </c>
      <c r="Q34" s="460" t="s">
        <v>168</v>
      </c>
      <c r="R34" s="45"/>
      <c r="S34" s="460"/>
      <c r="T34" s="461"/>
      <c r="U34" s="462"/>
      <c r="V34" s="51">
        <v>0.3514166666666666</v>
      </c>
      <c r="W34" s="460" t="s">
        <v>54</v>
      </c>
      <c r="X34" s="51">
        <v>0.4521111111111111</v>
      </c>
      <c r="Y34" s="460" t="s">
        <v>16</v>
      </c>
      <c r="Z34" s="51">
        <v>0.5041944444444444</v>
      </c>
      <c r="AA34" s="460" t="s">
        <v>16</v>
      </c>
      <c r="AB34" s="45">
        <v>0.5493333333333332</v>
      </c>
      <c r="AC34" s="460" t="s">
        <v>16</v>
      </c>
      <c r="AD34" s="51">
        <v>0.5848277777777778</v>
      </c>
      <c r="AE34" s="460" t="s">
        <v>54</v>
      </c>
      <c r="AF34" s="51">
        <v>0.6104333333333333</v>
      </c>
      <c r="AG34" s="460" t="s">
        <v>169</v>
      </c>
      <c r="AH34" s="51"/>
      <c r="AI34" s="460"/>
      <c r="AJ34" s="51">
        <v>0.6312666666666666</v>
      </c>
      <c r="AK34" s="463" t="s">
        <v>54</v>
      </c>
      <c r="AL34" s="51">
        <v>0.6486277777777777</v>
      </c>
      <c r="AM34" s="460" t="s">
        <v>16</v>
      </c>
      <c r="AN34" s="51">
        <v>0.6902944444444444</v>
      </c>
      <c r="AO34" s="460" t="s">
        <v>16</v>
      </c>
      <c r="AP34" s="51">
        <v>0.8681611111111112</v>
      </c>
      <c r="AQ34" s="464" t="s">
        <v>19</v>
      </c>
      <c r="AR34" s="51">
        <v>0.9403777777777779</v>
      </c>
      <c r="AS34" s="406" t="s">
        <v>19</v>
      </c>
    </row>
    <row r="35" spans="1:45" ht="12" customHeight="1">
      <c r="A35" s="407">
        <f t="shared" si="3"/>
        <v>0.5</v>
      </c>
      <c r="B35" s="48">
        <f t="shared" si="7"/>
        <v>14.05</v>
      </c>
      <c r="C35" s="11">
        <v>500</v>
      </c>
      <c r="D35" s="11">
        <f t="shared" si="8"/>
        <v>13150</v>
      </c>
      <c r="E35" s="11">
        <f t="shared" si="9"/>
        <v>7500</v>
      </c>
      <c r="F35" s="408" t="s">
        <v>182</v>
      </c>
      <c r="G35" s="409">
        <f>VLOOKUP(F35,'[1]Arkusz1'!$A$2:$E$100,3,FALSE)</f>
        <v>0</v>
      </c>
      <c r="H35" s="410">
        <v>13</v>
      </c>
      <c r="I35" s="427">
        <v>0.000694444444444442</v>
      </c>
      <c r="J35" s="428">
        <v>0.000694444444444442</v>
      </c>
      <c r="K35" s="429">
        <v>0.000694444444444442</v>
      </c>
      <c r="L35" s="51">
        <v>0.24455000000000005</v>
      </c>
      <c r="M35" s="460" t="s">
        <v>16</v>
      </c>
      <c r="N35" s="51">
        <v>0.28334999999999994</v>
      </c>
      <c r="O35" s="460" t="s">
        <v>80</v>
      </c>
      <c r="P35" s="51">
        <v>0.29107777777777766</v>
      </c>
      <c r="Q35" s="460" t="s">
        <v>168</v>
      </c>
      <c r="R35" s="45"/>
      <c r="S35" s="460"/>
      <c r="T35" s="461"/>
      <c r="U35" s="462"/>
      <c r="V35" s="51">
        <v>0.35211111111111104</v>
      </c>
      <c r="W35" s="460" t="s">
        <v>54</v>
      </c>
      <c r="X35" s="51">
        <v>0.4528055555555555</v>
      </c>
      <c r="Y35" s="460" t="s">
        <v>16</v>
      </c>
      <c r="Z35" s="51">
        <v>0.5048888888888888</v>
      </c>
      <c r="AA35" s="460" t="s">
        <v>16</v>
      </c>
      <c r="AB35" s="51">
        <v>0.5500277777777777</v>
      </c>
      <c r="AC35" s="460" t="s">
        <v>16</v>
      </c>
      <c r="AD35" s="51">
        <v>0.5855222222222223</v>
      </c>
      <c r="AE35" s="460" t="s">
        <v>54</v>
      </c>
      <c r="AF35" s="51">
        <v>0.6111277777777777</v>
      </c>
      <c r="AG35" s="460" t="s">
        <v>169</v>
      </c>
      <c r="AH35" s="51"/>
      <c r="AI35" s="460"/>
      <c r="AJ35" s="51">
        <v>0.6319611111111111</v>
      </c>
      <c r="AK35" s="463" t="s">
        <v>54</v>
      </c>
      <c r="AL35" s="51">
        <v>0.6493222222222221</v>
      </c>
      <c r="AM35" s="460" t="s">
        <v>16</v>
      </c>
      <c r="AN35" s="51">
        <v>0.6909888888888889</v>
      </c>
      <c r="AO35" s="460" t="s">
        <v>16</v>
      </c>
      <c r="AP35" s="51">
        <v>0.8688555555555556</v>
      </c>
      <c r="AQ35" s="464" t="s">
        <v>19</v>
      </c>
      <c r="AR35" s="51">
        <v>0.9410722222222223</v>
      </c>
      <c r="AS35" s="406" t="s">
        <v>19</v>
      </c>
    </row>
    <row r="36" spans="1:45" ht="12" customHeight="1">
      <c r="A36" s="407">
        <f t="shared" si="3"/>
        <v>0.6</v>
      </c>
      <c r="B36" s="48">
        <f t="shared" si="7"/>
        <v>14.65</v>
      </c>
      <c r="C36" s="11">
        <v>600</v>
      </c>
      <c r="D36" s="11">
        <f t="shared" si="8"/>
        <v>13750</v>
      </c>
      <c r="E36" s="11">
        <f t="shared" si="9"/>
        <v>8100</v>
      </c>
      <c r="F36" s="408" t="s">
        <v>183</v>
      </c>
      <c r="G36" s="409">
        <f>VLOOKUP(F36,'[1]Arkusz1'!$A$2:$E$100,3,FALSE)</f>
        <v>0</v>
      </c>
      <c r="H36" s="410">
        <v>11</v>
      </c>
      <c r="I36" s="427">
        <v>0.001388888888888884</v>
      </c>
      <c r="J36" s="428">
        <v>0.001388888888888884</v>
      </c>
      <c r="K36" s="429">
        <v>0.001388888888888884</v>
      </c>
      <c r="L36" s="51">
        <v>0.24593888888888893</v>
      </c>
      <c r="M36" s="460" t="s">
        <v>16</v>
      </c>
      <c r="N36" s="51">
        <v>0.2847388888888888</v>
      </c>
      <c r="O36" s="460" t="s">
        <v>80</v>
      </c>
      <c r="P36" s="51">
        <v>0.29246666666666654</v>
      </c>
      <c r="Q36" s="460" t="s">
        <v>168</v>
      </c>
      <c r="R36" s="45"/>
      <c r="S36" s="460"/>
      <c r="T36" s="461"/>
      <c r="U36" s="462"/>
      <c r="V36" s="51">
        <v>0.3534999999999999</v>
      </c>
      <c r="W36" s="460" t="s">
        <v>54</v>
      </c>
      <c r="X36" s="51">
        <v>0.4541944444444444</v>
      </c>
      <c r="Y36" s="460" t="s">
        <v>16</v>
      </c>
      <c r="Z36" s="51">
        <v>0.5062777777777777</v>
      </c>
      <c r="AA36" s="460" t="s">
        <v>16</v>
      </c>
      <c r="AB36" s="45">
        <v>0.5514166666666666</v>
      </c>
      <c r="AC36" s="460" t="s">
        <v>16</v>
      </c>
      <c r="AD36" s="51">
        <v>0.5869111111111112</v>
      </c>
      <c r="AE36" s="460" t="s">
        <v>54</v>
      </c>
      <c r="AF36" s="51">
        <v>0.6125166666666666</v>
      </c>
      <c r="AG36" s="460" t="s">
        <v>169</v>
      </c>
      <c r="AH36" s="51"/>
      <c r="AI36" s="460"/>
      <c r="AJ36" s="51">
        <v>0.63335</v>
      </c>
      <c r="AK36" s="463" t="s">
        <v>54</v>
      </c>
      <c r="AL36" s="51">
        <v>0.650711111111111</v>
      </c>
      <c r="AM36" s="460" t="s">
        <v>16</v>
      </c>
      <c r="AN36" s="51">
        <v>0.6923777777777778</v>
      </c>
      <c r="AO36" s="460" t="s">
        <v>16</v>
      </c>
      <c r="AP36" s="51">
        <v>0.8702444444444445</v>
      </c>
      <c r="AQ36" s="464" t="s">
        <v>19</v>
      </c>
      <c r="AR36" s="51">
        <v>0.9424611111111112</v>
      </c>
      <c r="AS36" s="406" t="s">
        <v>19</v>
      </c>
    </row>
    <row r="37" spans="1:45" ht="12" customHeight="1">
      <c r="A37" s="407">
        <f t="shared" si="3"/>
        <v>0.5</v>
      </c>
      <c r="B37" s="48">
        <f t="shared" si="7"/>
        <v>15.15</v>
      </c>
      <c r="C37" s="11">
        <v>500</v>
      </c>
      <c r="D37" s="11">
        <f t="shared" si="8"/>
        <v>14250</v>
      </c>
      <c r="E37" s="11">
        <f t="shared" si="9"/>
        <v>8600</v>
      </c>
      <c r="F37" s="408" t="s">
        <v>184</v>
      </c>
      <c r="G37" s="409">
        <f>VLOOKUP(F37,'[1]Arkusz1'!$A$2:$E$100,3,FALSE)</f>
        <v>0</v>
      </c>
      <c r="H37" s="410"/>
      <c r="I37" s="424">
        <v>0.000694444444444442</v>
      </c>
      <c r="J37" s="498">
        <v>0.0006944444444444445</v>
      </c>
      <c r="K37" s="429">
        <v>0.000694444444444442</v>
      </c>
      <c r="L37" s="51">
        <v>0.24663333333333337</v>
      </c>
      <c r="M37" s="460" t="s">
        <v>16</v>
      </c>
      <c r="N37" s="51">
        <v>0.28543333333333326</v>
      </c>
      <c r="O37" s="460" t="s">
        <v>80</v>
      </c>
      <c r="P37" s="51" t="s">
        <v>26</v>
      </c>
      <c r="Q37" s="460"/>
      <c r="R37" s="45"/>
      <c r="S37" s="460"/>
      <c r="T37" s="461"/>
      <c r="U37" s="462"/>
      <c r="V37" s="51">
        <v>0.35419444444444437</v>
      </c>
      <c r="W37" s="460" t="s">
        <v>54</v>
      </c>
      <c r="X37" s="51">
        <v>0.45488888888888884</v>
      </c>
      <c r="Y37" s="460" t="s">
        <v>16</v>
      </c>
      <c r="Z37" s="51">
        <v>0.5069722222222222</v>
      </c>
      <c r="AA37" s="460" t="s">
        <v>16</v>
      </c>
      <c r="AB37" s="45">
        <v>0.552111111111111</v>
      </c>
      <c r="AC37" s="460" t="s">
        <v>16</v>
      </c>
      <c r="AD37" s="51">
        <v>0.5876055555555556</v>
      </c>
      <c r="AE37" s="460" t="s">
        <v>54</v>
      </c>
      <c r="AF37" s="51" t="s">
        <v>26</v>
      </c>
      <c r="AG37" s="460"/>
      <c r="AH37" s="51"/>
      <c r="AI37" s="460"/>
      <c r="AJ37" s="51">
        <v>0.6340444444444444</v>
      </c>
      <c r="AK37" s="463" t="s">
        <v>54</v>
      </c>
      <c r="AL37" s="51">
        <v>0.6514055555555555</v>
      </c>
      <c r="AM37" s="460" t="s">
        <v>16</v>
      </c>
      <c r="AN37" s="51">
        <v>0.6930722222222222</v>
      </c>
      <c r="AO37" s="460" t="s">
        <v>16</v>
      </c>
      <c r="AP37" s="51">
        <v>0.8709388888888889</v>
      </c>
      <c r="AQ37" s="464" t="s">
        <v>19</v>
      </c>
      <c r="AR37" s="51">
        <v>0.9431555555555556</v>
      </c>
      <c r="AS37" s="406" t="s">
        <v>19</v>
      </c>
    </row>
    <row r="38" spans="1:45" ht="12" customHeight="1">
      <c r="A38" s="474">
        <v>0.3</v>
      </c>
      <c r="B38" s="55"/>
      <c r="F38" s="499" t="s">
        <v>185</v>
      </c>
      <c r="G38" s="409">
        <f>VLOOKUP(F38,'[1]Arkusz1'!$A$2:$E$100,3,FALSE)</f>
        <v>0</v>
      </c>
      <c r="H38" s="410">
        <v>2</v>
      </c>
      <c r="I38" s="47"/>
      <c r="J38" s="428">
        <v>0.000694444444444442</v>
      </c>
      <c r="K38" s="500"/>
      <c r="L38" s="501" t="s">
        <v>26</v>
      </c>
      <c r="M38" s="470"/>
      <c r="N38" s="502" t="s">
        <v>26</v>
      </c>
      <c r="O38" s="470"/>
      <c r="P38" s="51">
        <v>0.293161111111111</v>
      </c>
      <c r="Q38" s="470" t="s">
        <v>168</v>
      </c>
      <c r="R38" s="503"/>
      <c r="S38" s="470"/>
      <c r="T38" s="461"/>
      <c r="U38" s="504"/>
      <c r="V38" s="51" t="s">
        <v>26</v>
      </c>
      <c r="W38" s="470"/>
      <c r="X38" s="51" t="s">
        <v>26</v>
      </c>
      <c r="Y38" s="470"/>
      <c r="Z38" s="51" t="s">
        <v>26</v>
      </c>
      <c r="AA38" s="470"/>
      <c r="AB38" s="502" t="s">
        <v>26</v>
      </c>
      <c r="AC38" s="470"/>
      <c r="AD38" s="51" t="s">
        <v>26</v>
      </c>
      <c r="AE38" s="470"/>
      <c r="AF38" s="51">
        <v>0.613211111111111</v>
      </c>
      <c r="AG38" s="470" t="s">
        <v>169</v>
      </c>
      <c r="AH38" s="51"/>
      <c r="AI38" s="470"/>
      <c r="AJ38" s="51" t="s">
        <v>26</v>
      </c>
      <c r="AK38" s="505"/>
      <c r="AL38" s="51" t="s">
        <v>26</v>
      </c>
      <c r="AM38" s="470"/>
      <c r="AN38" s="51" t="s">
        <v>26</v>
      </c>
      <c r="AO38" s="470"/>
      <c r="AP38" s="51" t="s">
        <v>26</v>
      </c>
      <c r="AQ38" s="506"/>
      <c r="AR38" s="501" t="s">
        <v>26</v>
      </c>
      <c r="AS38" s="507"/>
    </row>
    <row r="39" spans="1:45" s="22" customFormat="1" ht="12" customHeight="1">
      <c r="A39" s="474">
        <v>1.4</v>
      </c>
      <c r="B39" s="55"/>
      <c r="C39" s="22">
        <v>1700</v>
      </c>
      <c r="D39" s="11"/>
      <c r="F39" s="508" t="s">
        <v>186</v>
      </c>
      <c r="G39" s="509">
        <f>VLOOKUP(F39,'[1]Arkusz1'!$A$2:$E$100,3,FALSE)</f>
        <v>0</v>
      </c>
      <c r="H39" s="510">
        <v>4</v>
      </c>
      <c r="I39" s="20"/>
      <c r="J39" s="511">
        <v>0.002083333333333326</v>
      </c>
      <c r="K39" s="512">
        <v>0</v>
      </c>
      <c r="L39" s="513" t="s">
        <v>26</v>
      </c>
      <c r="M39" s="514"/>
      <c r="N39" s="515" t="s">
        <v>26</v>
      </c>
      <c r="O39" s="514"/>
      <c r="P39" s="376">
        <v>0.2952444444444443</v>
      </c>
      <c r="Q39" s="516" t="s">
        <v>168</v>
      </c>
      <c r="R39" s="517"/>
      <c r="S39" s="518"/>
      <c r="T39" s="519"/>
      <c r="U39" s="520"/>
      <c r="V39" s="521" t="s">
        <v>26</v>
      </c>
      <c r="W39" s="514"/>
      <c r="X39" s="521" t="s">
        <v>26</v>
      </c>
      <c r="Y39" s="518"/>
      <c r="Z39" s="521" t="s">
        <v>26</v>
      </c>
      <c r="AA39" s="518"/>
      <c r="AB39" s="515" t="s">
        <v>26</v>
      </c>
      <c r="AC39" s="518"/>
      <c r="AD39" s="521" t="s">
        <v>26</v>
      </c>
      <c r="AE39" s="518"/>
      <c r="AF39" s="376">
        <v>0.6152944444444444</v>
      </c>
      <c r="AG39" s="516" t="s">
        <v>169</v>
      </c>
      <c r="AH39" s="521"/>
      <c r="AI39" s="518"/>
      <c r="AJ39" s="521" t="s">
        <v>26</v>
      </c>
      <c r="AK39" s="522"/>
      <c r="AL39" s="521" t="s">
        <v>26</v>
      </c>
      <c r="AM39" s="518"/>
      <c r="AN39" s="521" t="s">
        <v>26</v>
      </c>
      <c r="AO39" s="518"/>
      <c r="AP39" s="521" t="s">
        <v>26</v>
      </c>
      <c r="AQ39" s="514"/>
      <c r="AR39" s="515" t="s">
        <v>26</v>
      </c>
      <c r="AS39" s="523"/>
    </row>
    <row r="40" spans="1:45" s="22" customFormat="1" ht="12" customHeight="1">
      <c r="A40" s="443">
        <f>C40/1000</f>
        <v>0.5</v>
      </c>
      <c r="B40" s="67">
        <f>B37+A40</f>
        <v>15.65</v>
      </c>
      <c r="C40" s="22">
        <v>500</v>
      </c>
      <c r="D40" s="11">
        <f>D37+C40</f>
        <v>14750</v>
      </c>
      <c r="E40" s="22">
        <v>9100</v>
      </c>
      <c r="F40" s="373" t="s">
        <v>187</v>
      </c>
      <c r="G40" s="24">
        <f>VLOOKUP(F40,'[1]Arkusz1'!$A$2:$E$100,3,FALSE)</f>
        <v>0</v>
      </c>
      <c r="H40" s="25"/>
      <c r="I40" s="524">
        <v>0.0006944444444444445</v>
      </c>
      <c r="J40" s="525">
        <v>0.0006944444444444445</v>
      </c>
      <c r="K40" s="526">
        <v>0.000694444444444442</v>
      </c>
      <c r="L40" s="456">
        <v>0.2473277777777778</v>
      </c>
      <c r="M40" s="451" t="s">
        <v>16</v>
      </c>
      <c r="N40" s="450">
        <v>0.2861277777777777</v>
      </c>
      <c r="O40" s="451" t="s">
        <v>80</v>
      </c>
      <c r="P40" s="450"/>
      <c r="Q40" s="452"/>
      <c r="R40" s="527"/>
      <c r="S40" s="528"/>
      <c r="T40" s="454"/>
      <c r="U40" s="455"/>
      <c r="V40" s="450">
        <v>0.3548888888888888</v>
      </c>
      <c r="W40" s="452" t="s">
        <v>54</v>
      </c>
      <c r="X40" s="450">
        <v>0.4555833333333333</v>
      </c>
      <c r="Y40" s="452" t="s">
        <v>16</v>
      </c>
      <c r="Z40" s="450">
        <v>0.5076666666666666</v>
      </c>
      <c r="AA40" s="451" t="s">
        <v>16</v>
      </c>
      <c r="AB40" s="450">
        <v>0.5528055555555554</v>
      </c>
      <c r="AC40" s="452" t="s">
        <v>16</v>
      </c>
      <c r="AD40" s="450">
        <v>0.5883</v>
      </c>
      <c r="AE40" s="451" t="s">
        <v>54</v>
      </c>
      <c r="AF40" s="27"/>
      <c r="AG40" s="27"/>
      <c r="AH40" s="27"/>
      <c r="AI40" s="27"/>
      <c r="AJ40" s="450">
        <v>0.6347388888888889</v>
      </c>
      <c r="AK40" s="457" t="s">
        <v>54</v>
      </c>
      <c r="AL40" s="450">
        <v>0.6520999999999999</v>
      </c>
      <c r="AM40" s="452" t="s">
        <v>16</v>
      </c>
      <c r="AN40" s="450">
        <v>0.6937666666666666</v>
      </c>
      <c r="AO40" s="452" t="s">
        <v>16</v>
      </c>
      <c r="AP40" s="450">
        <v>0.8716333333333334</v>
      </c>
      <c r="AQ40" s="528" t="s">
        <v>19</v>
      </c>
      <c r="AR40" s="29">
        <v>0.9438500000000001</v>
      </c>
      <c r="AS40" s="389" t="s">
        <v>19</v>
      </c>
    </row>
    <row r="41" spans="1:43" ht="35.25" customHeight="1">
      <c r="A41" s="529"/>
      <c r="B41" s="529"/>
      <c r="C41" s="22"/>
      <c r="D41" s="22"/>
      <c r="E41" s="22"/>
      <c r="F41" s="530"/>
      <c r="G41" s="38"/>
      <c r="H41" s="39"/>
      <c r="I41" s="531"/>
      <c r="J41" s="531"/>
      <c r="K41" s="531"/>
      <c r="T41" s="461"/>
      <c r="U41" s="532"/>
      <c r="Y41" s="60"/>
      <c r="AA41" s="60"/>
      <c r="AC41" s="60"/>
      <c r="AE41" s="60"/>
      <c r="AF41" s="60"/>
      <c r="AG41" s="60"/>
      <c r="AI41" s="60"/>
      <c r="AM41" s="60"/>
      <c r="AO41" s="60"/>
      <c r="AQ41" s="22"/>
    </row>
    <row r="42" spans="1:43" s="22" customFormat="1" ht="12" customHeight="1">
      <c r="A42" s="372">
        <f>C42/1000</f>
        <v>0</v>
      </c>
      <c r="B42" s="67"/>
      <c r="C42" s="22">
        <v>0</v>
      </c>
      <c r="F42" s="373" t="s">
        <v>187</v>
      </c>
      <c r="G42" s="24">
        <f>VLOOKUP(F42,'[1]Arkusz1'!$A$2:$E$100,3,FALSE)</f>
        <v>0</v>
      </c>
      <c r="H42" s="25"/>
      <c r="I42" s="533"/>
      <c r="J42" s="533"/>
      <c r="K42" s="533"/>
      <c r="L42" s="456">
        <v>0.25</v>
      </c>
      <c r="M42" s="451" t="s">
        <v>188</v>
      </c>
      <c r="N42" s="534">
        <v>0.2881944444444445</v>
      </c>
      <c r="O42" s="535" t="s">
        <v>80</v>
      </c>
      <c r="P42" s="536"/>
      <c r="Q42" s="537"/>
      <c r="R42" s="534">
        <v>0.3020833333333333</v>
      </c>
      <c r="S42" s="535" t="s">
        <v>54</v>
      </c>
      <c r="T42" s="454"/>
      <c r="U42" s="455"/>
      <c r="V42" s="450">
        <v>0.3680555555555556</v>
      </c>
      <c r="W42" s="452" t="s">
        <v>54</v>
      </c>
      <c r="X42" s="450">
        <v>0.4618055555555555</v>
      </c>
      <c r="Y42" s="452" t="s">
        <v>16</v>
      </c>
      <c r="Z42" s="534">
        <v>0.5118055555555555</v>
      </c>
      <c r="AA42" s="535" t="s">
        <v>189</v>
      </c>
      <c r="AB42" s="450">
        <v>0.5555555555555556</v>
      </c>
      <c r="AC42" s="452" t="s">
        <v>16</v>
      </c>
      <c r="AD42" s="31">
        <v>0.59375</v>
      </c>
      <c r="AE42" s="451" t="s">
        <v>54</v>
      </c>
      <c r="AF42" s="27"/>
      <c r="AG42" s="27"/>
      <c r="AH42" s="450"/>
      <c r="AI42" s="452"/>
      <c r="AJ42" s="450">
        <v>0.6458333333333334</v>
      </c>
      <c r="AK42" s="457" t="s">
        <v>54</v>
      </c>
      <c r="AL42" s="450">
        <v>0.6597222222222222</v>
      </c>
      <c r="AM42" s="452" t="s">
        <v>16</v>
      </c>
      <c r="AN42" s="450">
        <v>0.7048611111111112</v>
      </c>
      <c r="AO42" s="452" t="s">
        <v>189</v>
      </c>
      <c r="AP42" s="31">
        <v>0.8805555555555555</v>
      </c>
      <c r="AQ42" s="389" t="s">
        <v>19</v>
      </c>
    </row>
    <row r="43" spans="1:43" s="22" customFormat="1" ht="12" customHeight="1">
      <c r="A43" s="390">
        <v>1.3</v>
      </c>
      <c r="B43" s="36"/>
      <c r="C43" s="22">
        <v>1600</v>
      </c>
      <c r="F43" s="508" t="s">
        <v>186</v>
      </c>
      <c r="G43" s="538">
        <f>VLOOKUP(F43,'[1]Arkusz1'!$A$2:$E$100,3,FALSE)</f>
        <v>0</v>
      </c>
      <c r="H43" s="459">
        <v>3</v>
      </c>
      <c r="I43" s="539"/>
      <c r="J43" s="540"/>
      <c r="K43" s="541"/>
      <c r="L43" s="496" t="s">
        <v>26</v>
      </c>
      <c r="M43" s="493"/>
      <c r="N43" s="542" t="s">
        <v>26</v>
      </c>
      <c r="O43" s="543"/>
      <c r="P43" s="544">
        <v>0.2972222222222222</v>
      </c>
      <c r="Q43" s="545" t="s">
        <v>190</v>
      </c>
      <c r="R43" s="542" t="s">
        <v>26</v>
      </c>
      <c r="S43" s="543"/>
      <c r="T43" s="546"/>
      <c r="U43" s="492"/>
      <c r="V43" s="494" t="s">
        <v>26</v>
      </c>
      <c r="W43" s="493"/>
      <c r="X43" s="494" t="s">
        <v>26</v>
      </c>
      <c r="Y43" s="52"/>
      <c r="Z43" s="542" t="s">
        <v>26</v>
      </c>
      <c r="AA43" s="547"/>
      <c r="AB43" s="494" t="s">
        <v>26</v>
      </c>
      <c r="AC43" s="52"/>
      <c r="AD43" s="494" t="s">
        <v>26</v>
      </c>
      <c r="AE43" s="52"/>
      <c r="AF43" s="548"/>
      <c r="AG43" s="548"/>
      <c r="AH43" s="549">
        <v>0.6180555555555556</v>
      </c>
      <c r="AI43" s="550" t="s">
        <v>80</v>
      </c>
      <c r="AJ43" s="494" t="s">
        <v>26</v>
      </c>
      <c r="AK43" s="493"/>
      <c r="AL43" s="494" t="s">
        <v>26</v>
      </c>
      <c r="AM43" s="52"/>
      <c r="AN43" s="494" t="s">
        <v>26</v>
      </c>
      <c r="AO43" s="52"/>
      <c r="AP43" s="494" t="s">
        <v>26</v>
      </c>
      <c r="AQ43" s="551"/>
    </row>
    <row r="44" spans="1:43" s="22" customFormat="1" ht="12" customHeight="1">
      <c r="A44" s="390">
        <v>0.3</v>
      </c>
      <c r="B44" s="36"/>
      <c r="F44" s="499" t="s">
        <v>185</v>
      </c>
      <c r="G44" s="409">
        <f>VLOOKUP(F44,'[1]Arkusz1'!$A$2:$E$100,3,FALSE)</f>
        <v>0</v>
      </c>
      <c r="H44" s="410">
        <v>1</v>
      </c>
      <c r="I44" s="54"/>
      <c r="J44" s="552">
        <v>0.000694444444444442</v>
      </c>
      <c r="K44" s="472"/>
      <c r="L44" s="496" t="s">
        <v>26</v>
      </c>
      <c r="M44" s="493"/>
      <c r="N44" s="542" t="s">
        <v>26</v>
      </c>
      <c r="O44" s="543"/>
      <c r="P44" s="553">
        <v>0.29791666666666666</v>
      </c>
      <c r="Q44" s="554" t="s">
        <v>190</v>
      </c>
      <c r="R44" s="542" t="s">
        <v>26</v>
      </c>
      <c r="S44" s="543"/>
      <c r="T44" s="546"/>
      <c r="U44" s="492"/>
      <c r="V44" s="494" t="s">
        <v>26</v>
      </c>
      <c r="W44" s="493"/>
      <c r="X44" s="494" t="s">
        <v>26</v>
      </c>
      <c r="Y44" s="52"/>
      <c r="Z44" s="542" t="s">
        <v>26</v>
      </c>
      <c r="AA44" s="547"/>
      <c r="AB44" s="494" t="s">
        <v>26</v>
      </c>
      <c r="AC44" s="52"/>
      <c r="AD44" s="494" t="s">
        <v>26</v>
      </c>
      <c r="AE44" s="52"/>
      <c r="AF44" s="548"/>
      <c r="AG44" s="548"/>
      <c r="AH44" s="43">
        <v>0.61875</v>
      </c>
      <c r="AI44" s="460" t="s">
        <v>80</v>
      </c>
      <c r="AJ44" s="494" t="s">
        <v>26</v>
      </c>
      <c r="AK44" s="493"/>
      <c r="AL44" s="494" t="s">
        <v>26</v>
      </c>
      <c r="AM44" s="52"/>
      <c r="AN44" s="494" t="s">
        <v>26</v>
      </c>
      <c r="AO44" s="52"/>
      <c r="AP44" s="494" t="s">
        <v>26</v>
      </c>
      <c r="AQ44" s="551"/>
    </row>
    <row r="45" spans="1:43" ht="12" customHeight="1">
      <c r="A45" s="407">
        <f aca="true" t="shared" si="10" ref="A45:A74">C45/1000</f>
        <v>0.6</v>
      </c>
      <c r="B45" s="48">
        <f>A42+A45</f>
        <v>0.6</v>
      </c>
      <c r="C45" s="11">
        <v>600</v>
      </c>
      <c r="D45" s="11">
        <f>C42+C45</f>
        <v>600</v>
      </c>
      <c r="E45" s="11">
        <v>9700</v>
      </c>
      <c r="F45" s="408" t="s">
        <v>184</v>
      </c>
      <c r="G45" s="409">
        <f>VLOOKUP(F45,'[1]Arkusz1'!$A$2:$E$100,3,FALSE)</f>
        <v>0</v>
      </c>
      <c r="H45" s="410"/>
      <c r="I45" s="420">
        <v>0.000694444444444442</v>
      </c>
      <c r="J45" s="412">
        <v>0.000694444444444442</v>
      </c>
      <c r="K45" s="413"/>
      <c r="L45" s="51">
        <v>0.25069444444444444</v>
      </c>
      <c r="M45" s="460" t="s">
        <v>188</v>
      </c>
      <c r="N45" s="553">
        <v>0.2888888888888889</v>
      </c>
      <c r="O45" s="554" t="s">
        <v>80</v>
      </c>
      <c r="P45" s="553"/>
      <c r="Q45" s="554"/>
      <c r="R45" s="553">
        <v>0.30277777777777776</v>
      </c>
      <c r="S45" s="554" t="s">
        <v>54</v>
      </c>
      <c r="T45" s="555"/>
      <c r="U45" s="462"/>
      <c r="V45" s="43">
        <v>0.36875</v>
      </c>
      <c r="W45" s="460" t="s">
        <v>54</v>
      </c>
      <c r="X45" s="43">
        <v>0.46249999999999997</v>
      </c>
      <c r="Y45" s="460" t="s">
        <v>16</v>
      </c>
      <c r="Z45" s="553">
        <v>0.5125</v>
      </c>
      <c r="AA45" s="554" t="s">
        <v>189</v>
      </c>
      <c r="AB45" s="43">
        <v>0.55625</v>
      </c>
      <c r="AC45" s="460" t="s">
        <v>16</v>
      </c>
      <c r="AD45" s="43">
        <v>0.5944444444444444</v>
      </c>
      <c r="AE45" s="460" t="s">
        <v>54</v>
      </c>
      <c r="AF45" s="41"/>
      <c r="AG45" s="41"/>
      <c r="AH45" s="556"/>
      <c r="AI45" s="460"/>
      <c r="AJ45" s="43">
        <v>0.6465277777777778</v>
      </c>
      <c r="AK45" s="463" t="s">
        <v>54</v>
      </c>
      <c r="AL45" s="43">
        <v>0.6604166666666667</v>
      </c>
      <c r="AM45" s="460" t="s">
        <v>16</v>
      </c>
      <c r="AN45" s="43">
        <v>0.7055555555555556</v>
      </c>
      <c r="AO45" s="460" t="s">
        <v>189</v>
      </c>
      <c r="AP45" s="43">
        <v>0.88125</v>
      </c>
      <c r="AQ45" s="406" t="s">
        <v>19</v>
      </c>
    </row>
    <row r="46" spans="1:43" ht="12" customHeight="1">
      <c r="A46" s="407">
        <f t="shared" si="10"/>
        <v>0.5</v>
      </c>
      <c r="B46" s="48">
        <f aca="true" t="shared" si="11" ref="B46:B49">B45+A46</f>
        <v>1.1</v>
      </c>
      <c r="C46" s="11">
        <v>500</v>
      </c>
      <c r="D46" s="11">
        <f aca="true" t="shared" si="12" ref="D46:D49">D45+C46</f>
        <v>1100</v>
      </c>
      <c r="E46" s="11">
        <f aca="true" t="shared" si="13" ref="E46:E49">E45+C46</f>
        <v>10200</v>
      </c>
      <c r="F46" s="408" t="s">
        <v>183</v>
      </c>
      <c r="G46" s="409">
        <f>VLOOKUP(F46,'[1]Arkusz1'!$A$2:$E$100,3,FALSE)</f>
        <v>0</v>
      </c>
      <c r="H46" s="410">
        <v>12</v>
      </c>
      <c r="I46" s="420">
        <v>0.000694444444444442</v>
      </c>
      <c r="J46" s="412">
        <v>0.0006944444444444445</v>
      </c>
      <c r="K46" s="413"/>
      <c r="L46" s="51">
        <v>0.2513888888888889</v>
      </c>
      <c r="M46" s="460" t="s">
        <v>188</v>
      </c>
      <c r="N46" s="553">
        <v>0.28958333333333336</v>
      </c>
      <c r="O46" s="554" t="s">
        <v>80</v>
      </c>
      <c r="P46" s="553">
        <v>0.2986111111111111</v>
      </c>
      <c r="Q46" s="554" t="s">
        <v>190</v>
      </c>
      <c r="R46" s="553">
        <v>0.3034722222222222</v>
      </c>
      <c r="S46" s="554" t="s">
        <v>54</v>
      </c>
      <c r="T46" s="555"/>
      <c r="U46" s="462"/>
      <c r="V46" s="43">
        <v>0.36944444444444446</v>
      </c>
      <c r="W46" s="460" t="s">
        <v>54</v>
      </c>
      <c r="X46" s="43">
        <v>0.4631944444444444</v>
      </c>
      <c r="Y46" s="460" t="s">
        <v>16</v>
      </c>
      <c r="Z46" s="553">
        <v>0.5131944444444444</v>
      </c>
      <c r="AA46" s="554" t="s">
        <v>189</v>
      </c>
      <c r="AB46" s="45">
        <v>0.5569444444444445</v>
      </c>
      <c r="AC46" s="460" t="s">
        <v>16</v>
      </c>
      <c r="AD46" s="43">
        <v>0.5951388888888889</v>
      </c>
      <c r="AE46" s="460" t="s">
        <v>54</v>
      </c>
      <c r="AF46" s="41"/>
      <c r="AG46" s="41"/>
      <c r="AH46" s="45">
        <v>0.6194444444444445</v>
      </c>
      <c r="AI46" s="460" t="s">
        <v>80</v>
      </c>
      <c r="AJ46" s="43">
        <v>0.6472222222222223</v>
      </c>
      <c r="AK46" s="463" t="s">
        <v>54</v>
      </c>
      <c r="AL46" s="45">
        <v>0.6611111111111111</v>
      </c>
      <c r="AM46" s="460" t="s">
        <v>16</v>
      </c>
      <c r="AN46" s="45">
        <v>0.70625</v>
      </c>
      <c r="AO46" s="460" t="s">
        <v>189</v>
      </c>
      <c r="AP46" s="45">
        <v>0.8819444444444444</v>
      </c>
      <c r="AQ46" s="406" t="s">
        <v>19</v>
      </c>
    </row>
    <row r="47" spans="1:43" ht="12" customHeight="1">
      <c r="A47" s="407">
        <f t="shared" si="10"/>
        <v>0.6</v>
      </c>
      <c r="B47" s="48">
        <f t="shared" si="11"/>
        <v>1.7000000000000002</v>
      </c>
      <c r="C47" s="11">
        <v>600</v>
      </c>
      <c r="D47" s="11">
        <f t="shared" si="12"/>
        <v>1700</v>
      </c>
      <c r="E47" s="11">
        <f t="shared" si="13"/>
        <v>10800</v>
      </c>
      <c r="F47" s="408" t="s">
        <v>182</v>
      </c>
      <c r="G47" s="409">
        <f>VLOOKUP(F47,'[1]Arkusz1'!$A$2:$E$100,3,FALSE)</f>
        <v>0</v>
      </c>
      <c r="H47" s="410">
        <v>14</v>
      </c>
      <c r="I47" s="420">
        <v>0.000694444444444442</v>
      </c>
      <c r="J47" s="412">
        <v>0.0006944444444444445</v>
      </c>
      <c r="K47" s="413"/>
      <c r="L47" s="51">
        <v>0.2520833333333333</v>
      </c>
      <c r="M47" s="460" t="s">
        <v>188</v>
      </c>
      <c r="N47" s="553">
        <v>0.2902777777777778</v>
      </c>
      <c r="O47" s="554" t="s">
        <v>80</v>
      </c>
      <c r="P47" s="553">
        <v>0.29930555555555555</v>
      </c>
      <c r="Q47" s="554" t="s">
        <v>190</v>
      </c>
      <c r="R47" s="553">
        <v>0.30416666666666664</v>
      </c>
      <c r="S47" s="554" t="s">
        <v>54</v>
      </c>
      <c r="T47" s="555"/>
      <c r="U47" s="462"/>
      <c r="V47" s="43">
        <v>0.3701388888888889</v>
      </c>
      <c r="W47" s="460" t="s">
        <v>54</v>
      </c>
      <c r="X47" s="43">
        <v>0.46388888888888885</v>
      </c>
      <c r="Y47" s="460" t="s">
        <v>16</v>
      </c>
      <c r="Z47" s="553">
        <v>0.5138888888888888</v>
      </c>
      <c r="AA47" s="554" t="s">
        <v>189</v>
      </c>
      <c r="AB47" s="45">
        <v>0.5576388888888889</v>
      </c>
      <c r="AC47" s="460" t="s">
        <v>16</v>
      </c>
      <c r="AD47" s="43">
        <v>0.5958333333333333</v>
      </c>
      <c r="AE47" s="460" t="s">
        <v>54</v>
      </c>
      <c r="AF47" s="41"/>
      <c r="AG47" s="41"/>
      <c r="AH47" s="45">
        <v>0.6201388888888889</v>
      </c>
      <c r="AI47" s="460" t="s">
        <v>80</v>
      </c>
      <c r="AJ47" s="43">
        <v>0.6479166666666667</v>
      </c>
      <c r="AK47" s="463" t="s">
        <v>54</v>
      </c>
      <c r="AL47" s="45">
        <v>0.6618055555555555</v>
      </c>
      <c r="AM47" s="460" t="s">
        <v>16</v>
      </c>
      <c r="AN47" s="45">
        <v>0.7069444444444445</v>
      </c>
      <c r="AO47" s="460" t="s">
        <v>189</v>
      </c>
      <c r="AP47" s="45">
        <v>0.8826388888888889</v>
      </c>
      <c r="AQ47" s="406" t="s">
        <v>19</v>
      </c>
    </row>
    <row r="48" spans="1:43" ht="12" customHeight="1">
      <c r="A48" s="407">
        <f t="shared" si="10"/>
        <v>0.5</v>
      </c>
      <c r="B48" s="48">
        <f t="shared" si="11"/>
        <v>2.2</v>
      </c>
      <c r="C48" s="11">
        <v>500</v>
      </c>
      <c r="D48" s="11">
        <f t="shared" si="12"/>
        <v>2200</v>
      </c>
      <c r="E48" s="11">
        <f t="shared" si="13"/>
        <v>11300</v>
      </c>
      <c r="F48" s="408" t="s">
        <v>181</v>
      </c>
      <c r="G48" s="409">
        <f>VLOOKUP(F48,'[1]Arkusz1'!$A$2:$E$100,3,FALSE)</f>
        <v>0</v>
      </c>
      <c r="H48" s="410">
        <v>16</v>
      </c>
      <c r="I48" s="420">
        <v>0.000694444444444442</v>
      </c>
      <c r="J48" s="412">
        <v>0.000694444444444442</v>
      </c>
      <c r="K48" s="413"/>
      <c r="L48" s="51">
        <v>0.25277777777777777</v>
      </c>
      <c r="M48" s="460" t="s">
        <v>188</v>
      </c>
      <c r="N48" s="553">
        <v>0.29097222222222224</v>
      </c>
      <c r="O48" s="554" t="s">
        <v>80</v>
      </c>
      <c r="P48" s="553">
        <v>0.3</v>
      </c>
      <c r="Q48" s="554" t="s">
        <v>190</v>
      </c>
      <c r="R48" s="553">
        <v>0.3048611111111111</v>
      </c>
      <c r="S48" s="554" t="s">
        <v>54</v>
      </c>
      <c r="T48" s="555"/>
      <c r="U48" s="462"/>
      <c r="V48" s="43">
        <v>0.37083333333333335</v>
      </c>
      <c r="W48" s="460" t="s">
        <v>54</v>
      </c>
      <c r="X48" s="43">
        <v>0.4645833333333333</v>
      </c>
      <c r="Y48" s="460" t="s">
        <v>16</v>
      </c>
      <c r="Z48" s="553">
        <v>0.5145833333333333</v>
      </c>
      <c r="AA48" s="554" t="s">
        <v>189</v>
      </c>
      <c r="AB48" s="45">
        <v>0.5583333333333333</v>
      </c>
      <c r="AC48" s="460" t="s">
        <v>16</v>
      </c>
      <c r="AD48" s="43">
        <v>0.5965277777777778</v>
      </c>
      <c r="AE48" s="460" t="s">
        <v>54</v>
      </c>
      <c r="AF48" s="41"/>
      <c r="AG48" s="41"/>
      <c r="AH48" s="45">
        <v>0.6208333333333333</v>
      </c>
      <c r="AI48" s="460" t="s">
        <v>80</v>
      </c>
      <c r="AJ48" s="43">
        <v>0.6486111111111111</v>
      </c>
      <c r="AK48" s="463" t="s">
        <v>54</v>
      </c>
      <c r="AL48" s="45">
        <v>0.6625</v>
      </c>
      <c r="AM48" s="460" t="s">
        <v>16</v>
      </c>
      <c r="AN48" s="45">
        <v>0.7076388888888889</v>
      </c>
      <c r="AO48" s="460" t="s">
        <v>189</v>
      </c>
      <c r="AP48" s="45">
        <v>0.8833333333333333</v>
      </c>
      <c r="AQ48" s="406" t="s">
        <v>19</v>
      </c>
    </row>
    <row r="49" spans="1:43" ht="12" customHeight="1">
      <c r="A49" s="407">
        <f t="shared" si="10"/>
        <v>0.4</v>
      </c>
      <c r="B49" s="48">
        <f t="shared" si="11"/>
        <v>2.6</v>
      </c>
      <c r="C49" s="11">
        <v>400</v>
      </c>
      <c r="D49" s="11">
        <f t="shared" si="12"/>
        <v>2600</v>
      </c>
      <c r="E49" s="11">
        <f t="shared" si="13"/>
        <v>11700</v>
      </c>
      <c r="F49" s="408" t="s">
        <v>180</v>
      </c>
      <c r="G49" s="409">
        <f>VLOOKUP(F49,'[1]Arkusz1'!$A$2:$E$100,3,FALSE)</f>
        <v>0</v>
      </c>
      <c r="H49" s="410">
        <v>18</v>
      </c>
      <c r="I49" s="420">
        <v>0.000694444444444442</v>
      </c>
      <c r="J49" s="412">
        <v>0.000694444444444442</v>
      </c>
      <c r="K49" s="413"/>
      <c r="L49" s="51">
        <v>0.2534722222222222</v>
      </c>
      <c r="M49" s="460" t="s">
        <v>188</v>
      </c>
      <c r="N49" s="553">
        <v>0.2916666666666667</v>
      </c>
      <c r="O49" s="554" t="s">
        <v>80</v>
      </c>
      <c r="P49" s="553">
        <v>0.30069444444444443</v>
      </c>
      <c r="Q49" s="554" t="s">
        <v>190</v>
      </c>
      <c r="R49" s="553">
        <v>0.3055555555555555</v>
      </c>
      <c r="S49" s="554" t="s">
        <v>54</v>
      </c>
      <c r="T49" s="555"/>
      <c r="U49" s="462"/>
      <c r="V49" s="43">
        <v>0.3715277777777778</v>
      </c>
      <c r="W49" s="460" t="s">
        <v>54</v>
      </c>
      <c r="X49" s="43">
        <v>0.46527777777777773</v>
      </c>
      <c r="Y49" s="460" t="s">
        <v>16</v>
      </c>
      <c r="Z49" s="553">
        <v>0.5152777777777777</v>
      </c>
      <c r="AA49" s="554" t="s">
        <v>189</v>
      </c>
      <c r="AB49" s="45">
        <v>0.5590277777777778</v>
      </c>
      <c r="AC49" s="460" t="s">
        <v>16</v>
      </c>
      <c r="AD49" s="43">
        <v>0.5972222222222222</v>
      </c>
      <c r="AE49" s="460" t="s">
        <v>54</v>
      </c>
      <c r="AF49" s="41"/>
      <c r="AG49" s="41"/>
      <c r="AH49" s="45">
        <v>0.6215277777777778</v>
      </c>
      <c r="AI49" s="460" t="s">
        <v>80</v>
      </c>
      <c r="AJ49" s="43">
        <v>0.6493055555555556</v>
      </c>
      <c r="AK49" s="463" t="s">
        <v>54</v>
      </c>
      <c r="AL49" s="45">
        <v>0.6631944444444444</v>
      </c>
      <c r="AM49" s="460" t="s">
        <v>16</v>
      </c>
      <c r="AN49" s="45">
        <v>0.7083333333333334</v>
      </c>
      <c r="AO49" s="460" t="s">
        <v>189</v>
      </c>
      <c r="AP49" s="45">
        <v>0.8840277777777777</v>
      </c>
      <c r="AQ49" s="406" t="s">
        <v>19</v>
      </c>
    </row>
    <row r="50" spans="1:43" ht="12" customHeight="1">
      <c r="A50" s="407">
        <f t="shared" si="10"/>
        <v>0.7</v>
      </c>
      <c r="B50" s="48"/>
      <c r="C50" s="11">
        <v>700</v>
      </c>
      <c r="F50" s="408" t="s">
        <v>179</v>
      </c>
      <c r="G50" s="409">
        <f>VLOOKUP(F50,'[1]Arkusz1'!$A$2:$E$100,3,FALSE)</f>
        <v>0</v>
      </c>
      <c r="H50" s="410"/>
      <c r="I50" s="420"/>
      <c r="J50" s="412">
        <v>0.000694444444444442</v>
      </c>
      <c r="K50" s="413"/>
      <c r="L50" s="51" t="s">
        <v>26</v>
      </c>
      <c r="M50" s="460"/>
      <c r="N50" s="553" t="s">
        <v>26</v>
      </c>
      <c r="O50" s="554"/>
      <c r="P50" s="557" t="s">
        <v>26</v>
      </c>
      <c r="Q50" s="554"/>
      <c r="R50" s="557" t="s">
        <v>26</v>
      </c>
      <c r="S50" s="554"/>
      <c r="T50" s="43">
        <v>0.3125</v>
      </c>
      <c r="U50" s="463" t="s">
        <v>191</v>
      </c>
      <c r="V50" s="51" t="s">
        <v>26</v>
      </c>
      <c r="W50" s="460"/>
      <c r="X50" s="51" t="s">
        <v>26</v>
      </c>
      <c r="Y50" s="460"/>
      <c r="Z50" s="51" t="s">
        <v>26</v>
      </c>
      <c r="AA50" s="554"/>
      <c r="AB50" s="51" t="s">
        <v>26</v>
      </c>
      <c r="AC50" s="460"/>
      <c r="AD50" s="51" t="s">
        <v>26</v>
      </c>
      <c r="AE50" s="460"/>
      <c r="AF50" s="43">
        <v>0.6145833333333334</v>
      </c>
      <c r="AG50" s="463" t="s">
        <v>191</v>
      </c>
      <c r="AH50" s="51" t="s">
        <v>26</v>
      </c>
      <c r="AI50" s="460"/>
      <c r="AJ50" s="51" t="s">
        <v>26</v>
      </c>
      <c r="AK50" s="463"/>
      <c r="AL50" s="51" t="s">
        <v>26</v>
      </c>
      <c r="AM50" s="460"/>
      <c r="AN50" s="51" t="s">
        <v>26</v>
      </c>
      <c r="AO50" s="460"/>
      <c r="AP50" s="51" t="s">
        <v>26</v>
      </c>
      <c r="AQ50" s="406"/>
    </row>
    <row r="51" spans="1:43" ht="12" customHeight="1">
      <c r="A51" s="407">
        <f t="shared" si="10"/>
        <v>0.4</v>
      </c>
      <c r="B51" s="48">
        <f>B49+A51</f>
        <v>3</v>
      </c>
      <c r="C51" s="11">
        <v>400</v>
      </c>
      <c r="D51" s="11">
        <f>D49+C51</f>
        <v>3000</v>
      </c>
      <c r="E51" s="11">
        <f>E49+C51</f>
        <v>12100</v>
      </c>
      <c r="F51" s="408" t="s">
        <v>178</v>
      </c>
      <c r="G51" s="409">
        <f>VLOOKUP(F51,'[1]Arkusz1'!$A$2:$E$100,3,FALSE)</f>
        <v>0</v>
      </c>
      <c r="H51" s="410">
        <v>20</v>
      </c>
      <c r="I51" s="420">
        <v>0.000694444444444442</v>
      </c>
      <c r="J51" s="412">
        <v>0.000694444444444442</v>
      </c>
      <c r="K51" s="413"/>
      <c r="L51" s="51">
        <v>0.25416666666666665</v>
      </c>
      <c r="M51" s="460" t="s">
        <v>188</v>
      </c>
      <c r="N51" s="553">
        <v>0.2923611111111111</v>
      </c>
      <c r="O51" s="554" t="s">
        <v>80</v>
      </c>
      <c r="P51" s="553">
        <v>0.3013888888888889</v>
      </c>
      <c r="Q51" s="554" t="s">
        <v>190</v>
      </c>
      <c r="R51" s="553">
        <v>0.30624999999999997</v>
      </c>
      <c r="S51" s="558" t="s">
        <v>54</v>
      </c>
      <c r="T51" s="43">
        <v>0.31319444444444444</v>
      </c>
      <c r="U51" s="463" t="s">
        <v>191</v>
      </c>
      <c r="V51" s="43">
        <v>0.37222222222222223</v>
      </c>
      <c r="W51" s="460" t="s">
        <v>54</v>
      </c>
      <c r="X51" s="43">
        <v>0.4659722222222222</v>
      </c>
      <c r="Y51" s="460" t="s">
        <v>16</v>
      </c>
      <c r="Z51" s="553">
        <v>0.5159722222222222</v>
      </c>
      <c r="AA51" s="554" t="s">
        <v>189</v>
      </c>
      <c r="AB51" s="45">
        <v>0.5597222222222222</v>
      </c>
      <c r="AC51" s="460" t="s">
        <v>16</v>
      </c>
      <c r="AD51" s="43">
        <v>0.5979166666666667</v>
      </c>
      <c r="AE51" s="460" t="s">
        <v>54</v>
      </c>
      <c r="AF51" s="43">
        <v>0.6152777777777778</v>
      </c>
      <c r="AG51" s="463" t="s">
        <v>191</v>
      </c>
      <c r="AH51" s="45">
        <v>0.6222222222222222</v>
      </c>
      <c r="AI51" s="460" t="s">
        <v>80</v>
      </c>
      <c r="AJ51" s="43">
        <v>0.65</v>
      </c>
      <c r="AK51" s="463" t="s">
        <v>54</v>
      </c>
      <c r="AL51" s="45">
        <v>0.6638888888888889</v>
      </c>
      <c r="AM51" s="460" t="s">
        <v>16</v>
      </c>
      <c r="AN51" s="45">
        <v>0.7090277777777778</v>
      </c>
      <c r="AO51" s="460" t="s">
        <v>189</v>
      </c>
      <c r="AP51" s="45">
        <v>0.8847222222222222</v>
      </c>
      <c r="AQ51" s="406" t="s">
        <v>19</v>
      </c>
    </row>
    <row r="52" spans="1:43" ht="12" customHeight="1">
      <c r="A52" s="474">
        <f t="shared" si="10"/>
        <v>1</v>
      </c>
      <c r="B52" s="55">
        <f aca="true" t="shared" si="14" ref="B52:B58">B51+A52</f>
        <v>4</v>
      </c>
      <c r="C52" s="11">
        <v>1000</v>
      </c>
      <c r="D52" s="11">
        <f aca="true" t="shared" si="15" ref="D52:D59">D51+C52</f>
        <v>4000</v>
      </c>
      <c r="F52" s="408" t="s">
        <v>177</v>
      </c>
      <c r="G52" s="409">
        <f>VLOOKUP(F52,'[1]Arkusz1'!$A$2:$E$100,3,FALSE)</f>
        <v>0</v>
      </c>
      <c r="H52" s="410"/>
      <c r="I52" s="424">
        <v>0.000694444444444442</v>
      </c>
      <c r="J52" s="559">
        <v>0.001388888888888884</v>
      </c>
      <c r="K52" s="426"/>
      <c r="L52" s="430">
        <v>0.2548611111111111</v>
      </c>
      <c r="M52" s="479" t="s">
        <v>16</v>
      </c>
      <c r="N52" s="560" t="s">
        <v>26</v>
      </c>
      <c r="O52" s="554"/>
      <c r="P52" s="561">
        <v>0.3020833333333333</v>
      </c>
      <c r="Q52" s="554" t="s">
        <v>54</v>
      </c>
      <c r="R52" s="542" t="s">
        <v>26</v>
      </c>
      <c r="S52" s="543"/>
      <c r="T52" s="494" t="s">
        <v>26</v>
      </c>
      <c r="U52" s="493"/>
      <c r="V52" s="494" t="s">
        <v>26</v>
      </c>
      <c r="W52" s="493"/>
      <c r="X52" s="494" t="s">
        <v>26</v>
      </c>
      <c r="Y52" s="52"/>
      <c r="Z52" s="542" t="s">
        <v>26</v>
      </c>
      <c r="AA52" s="547"/>
      <c r="AB52" s="43" t="s">
        <v>26</v>
      </c>
      <c r="AC52" s="52"/>
      <c r="AD52" s="43" t="s">
        <v>26</v>
      </c>
      <c r="AE52" s="52"/>
      <c r="AF52" s="494" t="s">
        <v>26</v>
      </c>
      <c r="AG52" s="493"/>
      <c r="AH52" s="494" t="s">
        <v>26</v>
      </c>
      <c r="AI52" s="52"/>
      <c r="AJ52" s="494" t="s">
        <v>26</v>
      </c>
      <c r="AK52" s="493"/>
      <c r="AL52" s="494" t="s">
        <v>26</v>
      </c>
      <c r="AM52" s="52"/>
      <c r="AN52" s="494" t="s">
        <v>26</v>
      </c>
      <c r="AO52" s="52"/>
      <c r="AP52" s="494" t="s">
        <v>26</v>
      </c>
      <c r="AQ52" s="562"/>
    </row>
    <row r="53" spans="1:43" s="22" customFormat="1" ht="12" customHeight="1">
      <c r="A53" s="443">
        <f t="shared" si="10"/>
        <v>0.6</v>
      </c>
      <c r="B53" s="67">
        <f t="shared" si="14"/>
        <v>4.6</v>
      </c>
      <c r="C53" s="22">
        <v>600</v>
      </c>
      <c r="D53" s="11">
        <f t="shared" si="15"/>
        <v>4600</v>
      </c>
      <c r="E53" s="22">
        <v>12800</v>
      </c>
      <c r="F53" s="373" t="s">
        <v>176</v>
      </c>
      <c r="G53" s="24">
        <f>VLOOKUP(F53,'[1]Arkusz1'!$A$2:$E$100,3,FALSE)</f>
        <v>0</v>
      </c>
      <c r="H53" s="25">
        <v>22</v>
      </c>
      <c r="I53" s="487">
        <v>0.001388888888888884</v>
      </c>
      <c r="J53" s="563">
        <v>0.000694444444444442</v>
      </c>
      <c r="K53" s="489"/>
      <c r="L53" s="450">
        <v>0.25625</v>
      </c>
      <c r="M53" s="451" t="s">
        <v>16</v>
      </c>
      <c r="N53" s="534">
        <v>0.29305555555555557</v>
      </c>
      <c r="O53" s="535" t="s">
        <v>80</v>
      </c>
      <c r="P53" s="564">
        <v>0.3034722222222222</v>
      </c>
      <c r="Q53" s="535" t="s">
        <v>54</v>
      </c>
      <c r="R53" s="536">
        <v>0.30763888888888885</v>
      </c>
      <c r="S53" s="565" t="s">
        <v>54</v>
      </c>
      <c r="T53" s="450">
        <v>0.3145833333333333</v>
      </c>
      <c r="U53" s="457" t="s">
        <v>191</v>
      </c>
      <c r="V53" s="450">
        <v>0.3736111111111111</v>
      </c>
      <c r="W53" s="452" t="s">
        <v>54</v>
      </c>
      <c r="X53" s="450">
        <v>0.46736111111111106</v>
      </c>
      <c r="Y53" s="452" t="s">
        <v>16</v>
      </c>
      <c r="Z53" s="534">
        <v>0.517361111111111</v>
      </c>
      <c r="AA53" s="535" t="s">
        <v>189</v>
      </c>
      <c r="AB53" s="534">
        <v>0.5611111111111111</v>
      </c>
      <c r="AC53" s="452" t="s">
        <v>16</v>
      </c>
      <c r="AD53" s="534">
        <v>0.5993055555555555</v>
      </c>
      <c r="AE53" s="451" t="s">
        <v>54</v>
      </c>
      <c r="AF53" s="450">
        <v>0.6166666666666667</v>
      </c>
      <c r="AG53" s="457" t="s">
        <v>191</v>
      </c>
      <c r="AH53" s="450">
        <v>0.6236111111111111</v>
      </c>
      <c r="AI53" s="452" t="s">
        <v>80</v>
      </c>
      <c r="AJ53" s="450">
        <v>0.6513888888888889</v>
      </c>
      <c r="AK53" s="457" t="s">
        <v>54</v>
      </c>
      <c r="AL53" s="450">
        <v>0.6652777777777777</v>
      </c>
      <c r="AM53" s="452" t="s">
        <v>16</v>
      </c>
      <c r="AN53" s="450">
        <v>0.7104166666666667</v>
      </c>
      <c r="AO53" s="452" t="s">
        <v>189</v>
      </c>
      <c r="AP53" s="31">
        <v>0.8861111111111111</v>
      </c>
      <c r="AQ53" s="389" t="s">
        <v>19</v>
      </c>
    </row>
    <row r="54" spans="1:43" ht="12" customHeight="1">
      <c r="A54" s="390">
        <f t="shared" si="10"/>
        <v>0.6</v>
      </c>
      <c r="B54" s="36">
        <f t="shared" si="14"/>
        <v>5.199999999999999</v>
      </c>
      <c r="C54" s="11">
        <v>600</v>
      </c>
      <c r="D54" s="11">
        <f t="shared" si="15"/>
        <v>5200</v>
      </c>
      <c r="E54" s="11">
        <f aca="true" t="shared" si="16" ref="E54:E59">E53+C54</f>
        <v>13400</v>
      </c>
      <c r="F54" s="408" t="s">
        <v>175</v>
      </c>
      <c r="G54" s="392">
        <f>VLOOKUP(F54,'[1]Arkusz1'!$A$2:$E$100,3,FALSE)</f>
        <v>0</v>
      </c>
      <c r="H54" s="393">
        <v>24</v>
      </c>
      <c r="I54" s="427">
        <v>0.000694444444444442</v>
      </c>
      <c r="J54" s="498">
        <v>0.000694444444444442</v>
      </c>
      <c r="K54" s="429"/>
      <c r="L54" s="51">
        <v>0.2569444444444444</v>
      </c>
      <c r="M54" s="460" t="s">
        <v>16</v>
      </c>
      <c r="N54" s="553">
        <v>0.29375</v>
      </c>
      <c r="O54" s="554" t="s">
        <v>80</v>
      </c>
      <c r="P54" s="566">
        <v>0.30416666666666664</v>
      </c>
      <c r="Q54" s="554" t="s">
        <v>54</v>
      </c>
      <c r="R54" s="553">
        <v>0.3083333333333333</v>
      </c>
      <c r="S54" s="554" t="s">
        <v>54</v>
      </c>
      <c r="T54" s="43">
        <v>0.31527777777777777</v>
      </c>
      <c r="U54" s="460" t="s">
        <v>191</v>
      </c>
      <c r="V54" s="43">
        <v>0.37430555555555556</v>
      </c>
      <c r="W54" s="460" t="s">
        <v>54</v>
      </c>
      <c r="X54" s="43">
        <v>0.4680555555555555</v>
      </c>
      <c r="Y54" s="460" t="s">
        <v>16</v>
      </c>
      <c r="Z54" s="553">
        <v>0.5180555555555555</v>
      </c>
      <c r="AA54" s="554" t="s">
        <v>189</v>
      </c>
      <c r="AB54" s="43">
        <v>0.5618055555555556</v>
      </c>
      <c r="AC54" s="460" t="s">
        <v>16</v>
      </c>
      <c r="AD54" s="45">
        <v>0.6</v>
      </c>
      <c r="AE54" s="460" t="s">
        <v>54</v>
      </c>
      <c r="AF54" s="43">
        <v>0.6173611111111111</v>
      </c>
      <c r="AG54" s="460" t="s">
        <v>191</v>
      </c>
      <c r="AH54" s="45">
        <v>0.6243055555555556</v>
      </c>
      <c r="AI54" s="460" t="s">
        <v>80</v>
      </c>
      <c r="AJ54" s="567">
        <v>0.6520833333333333</v>
      </c>
      <c r="AK54" s="463" t="s">
        <v>54</v>
      </c>
      <c r="AL54" s="45">
        <v>0.6659722222222222</v>
      </c>
      <c r="AM54" s="460" t="s">
        <v>16</v>
      </c>
      <c r="AN54" s="45">
        <v>0.7111111111111111</v>
      </c>
      <c r="AO54" s="460" t="s">
        <v>189</v>
      </c>
      <c r="AP54" s="45">
        <v>0.8868055555555555</v>
      </c>
      <c r="AQ54" s="406" t="s">
        <v>19</v>
      </c>
    </row>
    <row r="55" spans="1:43" ht="12" customHeight="1">
      <c r="A55" s="407">
        <f t="shared" si="10"/>
        <v>0.7</v>
      </c>
      <c r="B55" s="48">
        <f t="shared" si="14"/>
        <v>5.8999999999999995</v>
      </c>
      <c r="C55" s="11">
        <v>700</v>
      </c>
      <c r="D55" s="11">
        <f t="shared" si="15"/>
        <v>5900</v>
      </c>
      <c r="E55" s="11">
        <f t="shared" si="16"/>
        <v>14100</v>
      </c>
      <c r="F55" s="408" t="s">
        <v>174</v>
      </c>
      <c r="G55" s="409">
        <f>VLOOKUP(F55,'[1]Arkusz1'!$A$2:$E$100,3,FALSE)</f>
        <v>0</v>
      </c>
      <c r="H55" s="410">
        <v>26</v>
      </c>
      <c r="I55" s="420">
        <v>0.000694444444444442</v>
      </c>
      <c r="J55" s="412">
        <v>0.000694444444444442</v>
      </c>
      <c r="K55" s="413"/>
      <c r="L55" s="51">
        <v>0.25763888888888886</v>
      </c>
      <c r="M55" s="460" t="s">
        <v>16</v>
      </c>
      <c r="N55" s="561">
        <v>0.29444444444444445</v>
      </c>
      <c r="O55" s="554" t="s">
        <v>80</v>
      </c>
      <c r="P55" s="553">
        <v>0.3048611111111111</v>
      </c>
      <c r="Q55" s="554" t="s">
        <v>54</v>
      </c>
      <c r="R55" s="553">
        <v>0.30902777777777773</v>
      </c>
      <c r="S55" s="554" t="s">
        <v>54</v>
      </c>
      <c r="T55" s="43">
        <v>0.3159722222222222</v>
      </c>
      <c r="U55" s="460" t="s">
        <v>191</v>
      </c>
      <c r="V55" s="43">
        <v>0.375</v>
      </c>
      <c r="W55" s="460" t="s">
        <v>54</v>
      </c>
      <c r="X55" s="43">
        <v>0.46874999999999994</v>
      </c>
      <c r="Y55" s="460" t="s">
        <v>16</v>
      </c>
      <c r="Z55" s="553">
        <v>0.5187499999999999</v>
      </c>
      <c r="AA55" s="554" t="s">
        <v>189</v>
      </c>
      <c r="AB55" s="43">
        <v>0.5625</v>
      </c>
      <c r="AC55" s="460" t="s">
        <v>16</v>
      </c>
      <c r="AD55" s="45">
        <v>0.6006944444444444</v>
      </c>
      <c r="AE55" s="460" t="s">
        <v>54</v>
      </c>
      <c r="AF55" s="43">
        <v>0.6180555555555556</v>
      </c>
      <c r="AG55" s="460" t="s">
        <v>191</v>
      </c>
      <c r="AH55" s="45">
        <v>0.625</v>
      </c>
      <c r="AI55" s="460" t="s">
        <v>80</v>
      </c>
      <c r="AJ55" s="502">
        <v>0.6527777777777778</v>
      </c>
      <c r="AK55" s="463" t="s">
        <v>54</v>
      </c>
      <c r="AL55" s="45">
        <v>0.6666666666666666</v>
      </c>
      <c r="AM55" s="460" t="s">
        <v>16</v>
      </c>
      <c r="AN55" s="45">
        <v>0.7118055555555556</v>
      </c>
      <c r="AO55" s="460" t="s">
        <v>189</v>
      </c>
      <c r="AP55" s="45">
        <v>0.8875</v>
      </c>
      <c r="AQ55" s="406" t="s">
        <v>19</v>
      </c>
    </row>
    <row r="56" spans="1:43" ht="12" customHeight="1">
      <c r="A56" s="407">
        <f t="shared" si="10"/>
        <v>0.5</v>
      </c>
      <c r="B56" s="48">
        <f t="shared" si="14"/>
        <v>6.3999999999999995</v>
      </c>
      <c r="C56" s="11">
        <v>500</v>
      </c>
      <c r="D56" s="11">
        <f t="shared" si="15"/>
        <v>6400</v>
      </c>
      <c r="E56" s="11">
        <f t="shared" si="16"/>
        <v>14600</v>
      </c>
      <c r="F56" s="408" t="s">
        <v>173</v>
      </c>
      <c r="G56" s="409">
        <f>VLOOKUP(F56,'[1]Arkusz1'!$A$2:$E$100,3,FALSE)</f>
        <v>0</v>
      </c>
      <c r="H56" s="410">
        <v>28</v>
      </c>
      <c r="I56" s="420">
        <v>0.000694444444444442</v>
      </c>
      <c r="J56" s="412">
        <v>0.001388888888888884</v>
      </c>
      <c r="K56" s="413"/>
      <c r="L56" s="51">
        <v>0.2583333333333333</v>
      </c>
      <c r="M56" s="460" t="s">
        <v>16</v>
      </c>
      <c r="N56" s="568">
        <v>0.29583333333333334</v>
      </c>
      <c r="O56" s="554" t="s">
        <v>80</v>
      </c>
      <c r="P56" s="553">
        <v>0.3055555555555555</v>
      </c>
      <c r="Q56" s="554" t="s">
        <v>54</v>
      </c>
      <c r="R56" s="553">
        <v>0.3097222222222222</v>
      </c>
      <c r="S56" s="554" t="s">
        <v>54</v>
      </c>
      <c r="T56" s="43">
        <v>0.31666666666666665</v>
      </c>
      <c r="U56" s="460" t="s">
        <v>191</v>
      </c>
      <c r="V56" s="43">
        <v>0.37569444444444444</v>
      </c>
      <c r="W56" s="460" t="s">
        <v>54</v>
      </c>
      <c r="X56" s="43">
        <v>0.4694444444444444</v>
      </c>
      <c r="Y56" s="460" t="s">
        <v>16</v>
      </c>
      <c r="Z56" s="553">
        <v>0.5201388888888888</v>
      </c>
      <c r="AA56" s="554" t="s">
        <v>189</v>
      </c>
      <c r="AB56" s="43">
        <v>0.5631944444444444</v>
      </c>
      <c r="AC56" s="460" t="s">
        <v>16</v>
      </c>
      <c r="AD56" s="45">
        <v>0.6013888888888889</v>
      </c>
      <c r="AE56" s="460" t="s">
        <v>54</v>
      </c>
      <c r="AF56" s="43">
        <v>0.61875</v>
      </c>
      <c r="AG56" s="460" t="s">
        <v>191</v>
      </c>
      <c r="AH56" s="45">
        <v>0.6256944444444444</v>
      </c>
      <c r="AI56" s="460" t="s">
        <v>80</v>
      </c>
      <c r="AJ56" s="502">
        <v>0.6534722222222222</v>
      </c>
      <c r="AK56" s="463" t="s">
        <v>54</v>
      </c>
      <c r="AL56" s="45">
        <v>0.6673611111111111</v>
      </c>
      <c r="AM56" s="460" t="s">
        <v>16</v>
      </c>
      <c r="AN56" s="45">
        <v>0.7125</v>
      </c>
      <c r="AO56" s="460" t="s">
        <v>189</v>
      </c>
      <c r="AP56" s="45">
        <v>0.8881944444444444</v>
      </c>
      <c r="AQ56" s="406" t="s">
        <v>19</v>
      </c>
    </row>
    <row r="57" spans="1:43" ht="12" customHeight="1">
      <c r="A57" s="407">
        <f t="shared" si="10"/>
        <v>1</v>
      </c>
      <c r="B57" s="48">
        <f t="shared" si="14"/>
        <v>7.3999999999999995</v>
      </c>
      <c r="C57" s="11">
        <v>1000</v>
      </c>
      <c r="D57" s="11">
        <f t="shared" si="15"/>
        <v>7400</v>
      </c>
      <c r="E57" s="11">
        <f t="shared" si="16"/>
        <v>15600</v>
      </c>
      <c r="F57" s="408" t="s">
        <v>172</v>
      </c>
      <c r="G57" s="409">
        <f>VLOOKUP(F57,'[1]Arkusz1'!$A$2:$E$100,3,FALSE)</f>
        <v>0</v>
      </c>
      <c r="H57" s="410">
        <v>30</v>
      </c>
      <c r="I57" s="420">
        <v>0.001388888888888884</v>
      </c>
      <c r="J57" s="412">
        <v>0.000694444444444442</v>
      </c>
      <c r="K57" s="413"/>
      <c r="L57" s="51">
        <v>0.2597222222222222</v>
      </c>
      <c r="M57" s="460" t="s">
        <v>16</v>
      </c>
      <c r="N57" s="561">
        <v>0.2965277777777778</v>
      </c>
      <c r="O57" s="554" t="s">
        <v>80</v>
      </c>
      <c r="P57" s="553">
        <v>0.3069444444444444</v>
      </c>
      <c r="Q57" s="554" t="s">
        <v>54</v>
      </c>
      <c r="R57" s="553">
        <v>0.31111111111111106</v>
      </c>
      <c r="S57" s="554" t="s">
        <v>54</v>
      </c>
      <c r="T57" s="43">
        <v>0.31805555555555554</v>
      </c>
      <c r="U57" s="460" t="s">
        <v>191</v>
      </c>
      <c r="V57" s="43">
        <v>0.3770833333333333</v>
      </c>
      <c r="W57" s="460" t="s">
        <v>54</v>
      </c>
      <c r="X57" s="43">
        <v>0.47083333333333327</v>
      </c>
      <c r="Y57" s="460" t="s">
        <v>16</v>
      </c>
      <c r="Z57" s="553">
        <v>0.5208333333333333</v>
      </c>
      <c r="AA57" s="554" t="s">
        <v>189</v>
      </c>
      <c r="AB57" s="43">
        <v>0.5645833333333333</v>
      </c>
      <c r="AC57" s="460" t="s">
        <v>16</v>
      </c>
      <c r="AD57" s="45">
        <v>0.6027777777777777</v>
      </c>
      <c r="AE57" s="460" t="s">
        <v>54</v>
      </c>
      <c r="AF57" s="43">
        <v>0.6201388888888889</v>
      </c>
      <c r="AG57" s="460" t="s">
        <v>191</v>
      </c>
      <c r="AH57" s="45">
        <v>0.6270833333333333</v>
      </c>
      <c r="AI57" s="460" t="s">
        <v>80</v>
      </c>
      <c r="AJ57" s="430">
        <v>0.6548611111111111</v>
      </c>
      <c r="AK57" s="463" t="s">
        <v>54</v>
      </c>
      <c r="AL57" s="45">
        <v>0.66875</v>
      </c>
      <c r="AM57" s="460" t="s">
        <v>16</v>
      </c>
      <c r="AN57" s="45">
        <v>0.7138888888888889</v>
      </c>
      <c r="AO57" s="460" t="s">
        <v>189</v>
      </c>
      <c r="AP57" s="45">
        <v>0.8895833333333333</v>
      </c>
      <c r="AQ57" s="406" t="s">
        <v>19</v>
      </c>
    </row>
    <row r="58" spans="1:43" ht="12" customHeight="1">
      <c r="A58" s="407">
        <f t="shared" si="10"/>
        <v>0.4</v>
      </c>
      <c r="B58" s="48">
        <f t="shared" si="14"/>
        <v>7.8</v>
      </c>
      <c r="C58" s="11">
        <v>400</v>
      </c>
      <c r="D58" s="11">
        <f t="shared" si="15"/>
        <v>7800</v>
      </c>
      <c r="E58" s="11">
        <f t="shared" si="16"/>
        <v>16000</v>
      </c>
      <c r="F58" s="408" t="s">
        <v>171</v>
      </c>
      <c r="G58" s="409">
        <f>VLOOKUP(F58,'[1]Arkusz1'!$A$2:$E$100,3,FALSE)</f>
        <v>0</v>
      </c>
      <c r="H58" s="410">
        <v>32</v>
      </c>
      <c r="I58" s="420">
        <v>0.000694444444444442</v>
      </c>
      <c r="J58" s="412">
        <v>0.001388888888888884</v>
      </c>
      <c r="K58" s="413"/>
      <c r="L58" s="51">
        <v>0.26041666666666663</v>
      </c>
      <c r="M58" s="460" t="s">
        <v>16</v>
      </c>
      <c r="N58" s="568">
        <v>0.29791666666666666</v>
      </c>
      <c r="O58" s="554" t="s">
        <v>80</v>
      </c>
      <c r="P58" s="553">
        <v>0.30763888888888885</v>
      </c>
      <c r="Q58" s="554" t="s">
        <v>54</v>
      </c>
      <c r="R58" s="553">
        <v>0.3118055555555555</v>
      </c>
      <c r="S58" s="554" t="s">
        <v>54</v>
      </c>
      <c r="T58" s="43">
        <v>0.31875</v>
      </c>
      <c r="U58" s="460" t="s">
        <v>191</v>
      </c>
      <c r="V58" s="43">
        <v>0.37777777777777777</v>
      </c>
      <c r="W58" s="460" t="s">
        <v>54</v>
      </c>
      <c r="X58" s="43">
        <v>0.4715277777777777</v>
      </c>
      <c r="Y58" s="460" t="s">
        <v>16</v>
      </c>
      <c r="Z58" s="553">
        <v>0.5215277777777777</v>
      </c>
      <c r="AA58" s="554" t="s">
        <v>189</v>
      </c>
      <c r="AB58" s="43">
        <v>0.5652777777777778</v>
      </c>
      <c r="AC58" s="460" t="s">
        <v>16</v>
      </c>
      <c r="AD58" s="45">
        <v>0.6034722222222222</v>
      </c>
      <c r="AE58" s="460" t="s">
        <v>54</v>
      </c>
      <c r="AF58" s="43">
        <v>0.6208333333333333</v>
      </c>
      <c r="AG58" s="460" t="s">
        <v>191</v>
      </c>
      <c r="AH58" s="45">
        <v>0.6277777777777778</v>
      </c>
      <c r="AI58" s="460" t="s">
        <v>80</v>
      </c>
      <c r="AJ58" s="502">
        <v>0.6555555555555556</v>
      </c>
      <c r="AK58" s="463" t="s">
        <v>54</v>
      </c>
      <c r="AL58" s="45">
        <v>0.6694444444444444</v>
      </c>
      <c r="AM58" s="460" t="s">
        <v>16</v>
      </c>
      <c r="AN58" s="45">
        <v>0.7145833333333333</v>
      </c>
      <c r="AO58" s="460" t="s">
        <v>189</v>
      </c>
      <c r="AP58" s="45">
        <v>0.8902777777777777</v>
      </c>
      <c r="AQ58" s="406" t="s">
        <v>19</v>
      </c>
    </row>
    <row r="59" spans="1:43" ht="12" customHeight="1">
      <c r="A59" s="407">
        <f t="shared" si="10"/>
        <v>0.7</v>
      </c>
      <c r="B59" s="48"/>
      <c r="C59" s="11">
        <v>700</v>
      </c>
      <c r="D59" s="11">
        <f t="shared" si="15"/>
        <v>8500</v>
      </c>
      <c r="E59" s="11">
        <f t="shared" si="16"/>
        <v>16700</v>
      </c>
      <c r="F59" s="408" t="s">
        <v>93</v>
      </c>
      <c r="G59" s="409">
        <f>VLOOKUP(F59,'[1]Arkusz1'!$A$2:$E$100,3,FALSE)</f>
        <v>0</v>
      </c>
      <c r="H59" s="410">
        <v>2</v>
      </c>
      <c r="I59" s="424">
        <v>0.001388888888888884</v>
      </c>
      <c r="J59" s="559">
        <v>0.001388888888888884</v>
      </c>
      <c r="K59" s="426"/>
      <c r="L59" s="51" t="s">
        <v>26</v>
      </c>
      <c r="M59" s="460"/>
      <c r="N59" s="557" t="s">
        <v>26</v>
      </c>
      <c r="O59" s="554"/>
      <c r="P59" s="557" t="s">
        <v>26</v>
      </c>
      <c r="Q59" s="554"/>
      <c r="R59" s="557" t="s">
        <v>26</v>
      </c>
      <c r="S59" s="554"/>
      <c r="T59" s="51">
        <v>0.32013888888888886</v>
      </c>
      <c r="U59" s="460" t="s">
        <v>191</v>
      </c>
      <c r="V59" s="494" t="s">
        <v>26</v>
      </c>
      <c r="W59" s="493"/>
      <c r="X59" s="494" t="s">
        <v>26</v>
      </c>
      <c r="Y59" s="52"/>
      <c r="Z59" s="542" t="s">
        <v>26</v>
      </c>
      <c r="AA59" s="547"/>
      <c r="AB59" s="51" t="s">
        <v>26</v>
      </c>
      <c r="AC59" s="460"/>
      <c r="AD59" s="43" t="s">
        <v>26</v>
      </c>
      <c r="AE59" s="52"/>
      <c r="AF59" s="51">
        <v>0.6222222222222222</v>
      </c>
      <c r="AG59" s="460" t="s">
        <v>191</v>
      </c>
      <c r="AH59" s="51" t="s">
        <v>26</v>
      </c>
      <c r="AI59" s="460"/>
      <c r="AJ59" s="51" t="s">
        <v>26</v>
      </c>
      <c r="AK59" s="463"/>
      <c r="AL59" s="51" t="s">
        <v>26</v>
      </c>
      <c r="AM59" s="460"/>
      <c r="AN59" s="51" t="s">
        <v>26</v>
      </c>
      <c r="AO59" s="460"/>
      <c r="AP59" s="51" t="s">
        <v>26</v>
      </c>
      <c r="AQ59" s="406"/>
    </row>
    <row r="60" spans="1:43" ht="12" customHeight="1">
      <c r="A60" s="407">
        <f t="shared" si="10"/>
        <v>0.4</v>
      </c>
      <c r="B60" s="48">
        <f>B58+A60</f>
        <v>8.2</v>
      </c>
      <c r="C60" s="11">
        <v>400</v>
      </c>
      <c r="F60" s="408" t="s">
        <v>91</v>
      </c>
      <c r="G60" s="409">
        <f>VLOOKUP(F60,'[1]Arkusz1'!$A$2:$E$100,3,FALSE)</f>
        <v>0</v>
      </c>
      <c r="H60" s="410">
        <v>2</v>
      </c>
      <c r="I60" s="424">
        <v>0.001388888888888884</v>
      </c>
      <c r="J60" s="559">
        <v>0.001388888888888884</v>
      </c>
      <c r="K60" s="426"/>
      <c r="L60" s="51">
        <v>0.2618055555555555</v>
      </c>
      <c r="M60" s="460" t="s">
        <v>16</v>
      </c>
      <c r="N60" s="557">
        <v>0.29930555555555555</v>
      </c>
      <c r="O60" s="554" t="s">
        <v>80</v>
      </c>
      <c r="P60" s="557">
        <v>0.30902777777777773</v>
      </c>
      <c r="Q60" s="554" t="s">
        <v>54</v>
      </c>
      <c r="R60" s="557">
        <v>0.3131944444444444</v>
      </c>
      <c r="S60" s="554" t="s">
        <v>54</v>
      </c>
      <c r="T60" s="51" t="s">
        <v>26</v>
      </c>
      <c r="U60" s="460"/>
      <c r="V60" s="51">
        <v>0.37916666666666665</v>
      </c>
      <c r="W60" s="460" t="s">
        <v>54</v>
      </c>
      <c r="X60" s="51">
        <v>0.4729166666666666</v>
      </c>
      <c r="Y60" s="460" t="s">
        <v>16</v>
      </c>
      <c r="Z60" s="51">
        <v>0.5229166666666666</v>
      </c>
      <c r="AA60" s="554" t="s">
        <v>189</v>
      </c>
      <c r="AB60" s="51">
        <v>0.5666666666666667</v>
      </c>
      <c r="AC60" s="460" t="s">
        <v>16</v>
      </c>
      <c r="AD60" s="51">
        <v>0.6048611111111111</v>
      </c>
      <c r="AE60" s="460" t="s">
        <v>54</v>
      </c>
      <c r="AF60" s="51" t="s">
        <v>26</v>
      </c>
      <c r="AG60" s="460"/>
      <c r="AH60" s="51">
        <v>0.6291666666666667</v>
      </c>
      <c r="AI60" s="460" t="s">
        <v>80</v>
      </c>
      <c r="AJ60" s="51">
        <v>0.6569444444444444</v>
      </c>
      <c r="AK60" s="463" t="s">
        <v>54</v>
      </c>
      <c r="AL60" s="51">
        <v>0.6708333333333333</v>
      </c>
      <c r="AM60" s="460" t="s">
        <v>16</v>
      </c>
      <c r="AN60" s="51">
        <v>0.7159722222222222</v>
      </c>
      <c r="AO60" s="460" t="s">
        <v>189</v>
      </c>
      <c r="AP60" s="51">
        <v>0.8916666666666666</v>
      </c>
      <c r="AQ60" s="406" t="s">
        <v>19</v>
      </c>
    </row>
    <row r="61" spans="1:43" ht="12" customHeight="1">
      <c r="A61" s="407">
        <f t="shared" si="10"/>
        <v>0.7</v>
      </c>
      <c r="B61" s="48">
        <f aca="true" t="shared" si="17" ref="B61:B74">B60+A61</f>
        <v>8.899999999999999</v>
      </c>
      <c r="C61" s="11">
        <v>700</v>
      </c>
      <c r="F61" s="414" t="s">
        <v>89</v>
      </c>
      <c r="G61" s="409">
        <f>VLOOKUP(F61,'[1]Arkusz1'!$A$2:$E$100,3,FALSE)</f>
        <v>0</v>
      </c>
      <c r="H61" s="410">
        <v>4</v>
      </c>
      <c r="I61" s="420">
        <v>0.000694444444444442</v>
      </c>
      <c r="J61" s="412">
        <v>0.000694444444444442</v>
      </c>
      <c r="K61" s="426"/>
      <c r="L61" s="51">
        <v>0.26249999999999996</v>
      </c>
      <c r="M61" s="460" t="s">
        <v>16</v>
      </c>
      <c r="N61" s="557">
        <v>0.3</v>
      </c>
      <c r="O61" s="554" t="s">
        <v>80</v>
      </c>
      <c r="P61" s="557">
        <v>0.3097222222222222</v>
      </c>
      <c r="Q61" s="554" t="s">
        <v>54</v>
      </c>
      <c r="R61" s="557">
        <v>0.31388888888888883</v>
      </c>
      <c r="S61" s="554" t="s">
        <v>54</v>
      </c>
      <c r="T61" s="51" t="s">
        <v>26</v>
      </c>
      <c r="U61" s="460"/>
      <c r="V61" s="51">
        <v>0.3798611111111111</v>
      </c>
      <c r="W61" s="460" t="s">
        <v>54</v>
      </c>
      <c r="X61" s="51">
        <v>0.47361111111111104</v>
      </c>
      <c r="Y61" s="460" t="s">
        <v>16</v>
      </c>
      <c r="Z61" s="51">
        <v>0.523611111111111</v>
      </c>
      <c r="AA61" s="554" t="s">
        <v>189</v>
      </c>
      <c r="AB61" s="51">
        <v>0.5673611111111111</v>
      </c>
      <c r="AC61" s="460" t="s">
        <v>16</v>
      </c>
      <c r="AD61" s="51">
        <v>0.6055555555555555</v>
      </c>
      <c r="AE61" s="460" t="s">
        <v>54</v>
      </c>
      <c r="AF61" s="51" t="s">
        <v>26</v>
      </c>
      <c r="AG61" s="460"/>
      <c r="AH61" s="51">
        <v>0.6298611111111111</v>
      </c>
      <c r="AI61" s="460" t="s">
        <v>80</v>
      </c>
      <c r="AJ61" s="51">
        <v>0.6576388888888889</v>
      </c>
      <c r="AK61" s="463" t="s">
        <v>54</v>
      </c>
      <c r="AL61" s="51">
        <v>0.6715277777777777</v>
      </c>
      <c r="AM61" s="460" t="s">
        <v>16</v>
      </c>
      <c r="AN61" s="51">
        <v>0.7166666666666667</v>
      </c>
      <c r="AO61" s="460" t="s">
        <v>189</v>
      </c>
      <c r="AP61" s="51">
        <v>0.892361111111111</v>
      </c>
      <c r="AQ61" s="406" t="s">
        <v>19</v>
      </c>
    </row>
    <row r="62" spans="1:43" ht="12" customHeight="1">
      <c r="A62" s="407">
        <f t="shared" si="10"/>
        <v>0.45</v>
      </c>
      <c r="B62" s="48">
        <f t="shared" si="17"/>
        <v>9.349999999999998</v>
      </c>
      <c r="C62" s="11">
        <v>450</v>
      </c>
      <c r="F62" s="569" t="s">
        <v>37</v>
      </c>
      <c r="G62" s="57" t="s">
        <v>37</v>
      </c>
      <c r="H62" s="410"/>
      <c r="I62" s="420">
        <v>0.000694444444444442</v>
      </c>
      <c r="J62" s="412">
        <v>0.000694444444444442</v>
      </c>
      <c r="K62" s="426"/>
      <c r="L62" s="430">
        <v>0.2631944444444444</v>
      </c>
      <c r="M62" s="479" t="s">
        <v>16</v>
      </c>
      <c r="N62" s="570">
        <v>0.30069444444444443</v>
      </c>
      <c r="O62" s="554" t="s">
        <v>80</v>
      </c>
      <c r="P62" s="570">
        <v>0.3104166666666666</v>
      </c>
      <c r="Q62" s="554" t="s">
        <v>54</v>
      </c>
      <c r="R62" s="570">
        <v>0.31458333333333327</v>
      </c>
      <c r="S62" s="554" t="s">
        <v>54</v>
      </c>
      <c r="T62" s="430">
        <v>0.3222222222222222</v>
      </c>
      <c r="U62" s="460" t="s">
        <v>191</v>
      </c>
      <c r="V62" s="430">
        <v>0.38055555555555554</v>
      </c>
      <c r="W62" s="460" t="s">
        <v>54</v>
      </c>
      <c r="X62" s="430">
        <v>0.4743055555555555</v>
      </c>
      <c r="Y62" s="460" t="s">
        <v>16</v>
      </c>
      <c r="Z62" s="430">
        <v>0.5243055555555555</v>
      </c>
      <c r="AA62" s="554" t="s">
        <v>189</v>
      </c>
      <c r="AB62" s="430">
        <v>0.5680555555555555</v>
      </c>
      <c r="AC62" s="460" t="s">
        <v>16</v>
      </c>
      <c r="AD62" s="430">
        <v>0.60625</v>
      </c>
      <c r="AE62" s="460" t="s">
        <v>54</v>
      </c>
      <c r="AF62" s="430">
        <v>0.6243055555555556</v>
      </c>
      <c r="AG62" s="460" t="s">
        <v>191</v>
      </c>
      <c r="AH62" s="430">
        <v>0.6305555555555555</v>
      </c>
      <c r="AI62" s="460" t="s">
        <v>80</v>
      </c>
      <c r="AJ62" s="430">
        <v>0.6583333333333333</v>
      </c>
      <c r="AK62" s="463" t="s">
        <v>54</v>
      </c>
      <c r="AL62" s="430">
        <v>0.6722222222222222</v>
      </c>
      <c r="AM62" s="460" t="s">
        <v>16</v>
      </c>
      <c r="AN62" s="430">
        <v>0.7173611111111111</v>
      </c>
      <c r="AO62" s="460" t="s">
        <v>189</v>
      </c>
      <c r="AP62" s="430">
        <v>0.8930555555555555</v>
      </c>
      <c r="AQ62" s="406" t="s">
        <v>19</v>
      </c>
    </row>
    <row r="63" spans="1:43" s="22" customFormat="1" ht="12" customHeight="1">
      <c r="A63" s="443">
        <f t="shared" si="10"/>
        <v>0.5</v>
      </c>
      <c r="B63" s="67">
        <f t="shared" si="17"/>
        <v>9.849999999999998</v>
      </c>
      <c r="C63" s="22">
        <v>500</v>
      </c>
      <c r="D63" s="11" t="e">
        <f>#REF!+C63</f>
        <v>#REF!</v>
      </c>
      <c r="E63" s="22">
        <v>17200</v>
      </c>
      <c r="F63" s="373" t="s">
        <v>55</v>
      </c>
      <c r="G63" s="24">
        <f>VLOOKUP(F63,'[1]Arkusz1'!$A$2:$E$100,3,FALSE)</f>
        <v>0</v>
      </c>
      <c r="H63" s="25">
        <v>2</v>
      </c>
      <c r="I63" s="487">
        <v>0.0020833333333333333</v>
      </c>
      <c r="J63" s="563">
        <v>0.0020833333333333333</v>
      </c>
      <c r="K63" s="489"/>
      <c r="L63" s="456">
        <v>0.2652777777777777</v>
      </c>
      <c r="M63" s="451" t="s">
        <v>16</v>
      </c>
      <c r="N63" s="534">
        <v>0.30277777777777776</v>
      </c>
      <c r="O63" s="535" t="s">
        <v>80</v>
      </c>
      <c r="P63" s="534">
        <v>0.31249999999999994</v>
      </c>
      <c r="Q63" s="537" t="s">
        <v>54</v>
      </c>
      <c r="R63" s="534">
        <v>0.3166666666666666</v>
      </c>
      <c r="S63" s="535" t="s">
        <v>54</v>
      </c>
      <c r="T63" s="29"/>
      <c r="U63" s="451"/>
      <c r="V63" s="29">
        <v>0.38263888888888886</v>
      </c>
      <c r="W63" s="452" t="s">
        <v>54</v>
      </c>
      <c r="X63" s="29">
        <v>0.4763888888888888</v>
      </c>
      <c r="Y63" s="452" t="s">
        <v>16</v>
      </c>
      <c r="Z63" s="534">
        <v>0.5263888888888888</v>
      </c>
      <c r="AA63" s="535" t="s">
        <v>189</v>
      </c>
      <c r="AB63" s="534">
        <v>0.5701388888888889</v>
      </c>
      <c r="AC63" s="452" t="s">
        <v>16</v>
      </c>
      <c r="AD63" s="31">
        <v>0.6083333333333333</v>
      </c>
      <c r="AE63" s="451" t="s">
        <v>54</v>
      </c>
      <c r="AF63" s="27"/>
      <c r="AG63" s="27"/>
      <c r="AH63" s="31">
        <v>0.6326388888888889</v>
      </c>
      <c r="AI63" s="452" t="s">
        <v>80</v>
      </c>
      <c r="AJ63" s="450">
        <v>0.6604166666666667</v>
      </c>
      <c r="AK63" s="457" t="s">
        <v>54</v>
      </c>
      <c r="AL63" s="31">
        <v>0.6743055555555555</v>
      </c>
      <c r="AM63" s="452" t="s">
        <v>16</v>
      </c>
      <c r="AN63" s="31">
        <v>0.7194444444444444</v>
      </c>
      <c r="AO63" s="452" t="s">
        <v>189</v>
      </c>
      <c r="AP63" s="31">
        <v>0.8951388888888888</v>
      </c>
      <c r="AQ63" s="389" t="s">
        <v>19</v>
      </c>
    </row>
    <row r="64" spans="1:43" ht="12" customHeight="1">
      <c r="A64" s="407">
        <f t="shared" si="10"/>
        <v>0.3</v>
      </c>
      <c r="B64" s="48">
        <f t="shared" si="17"/>
        <v>10.149999999999999</v>
      </c>
      <c r="C64" s="11">
        <v>300</v>
      </c>
      <c r="D64" s="11" t="e">
        <f>#REF!+C64</f>
        <v>#REF!</v>
      </c>
      <c r="F64" s="408" t="s">
        <v>32</v>
      </c>
      <c r="G64" s="392">
        <f>VLOOKUP(F64,'[1]Arkusz1'!$A$2:$E$100,3,FALSE)</f>
        <v>0</v>
      </c>
      <c r="H64" s="393">
        <v>6</v>
      </c>
      <c r="I64" s="35"/>
      <c r="J64" s="498">
        <v>0.001388888888888884</v>
      </c>
      <c r="K64" s="429"/>
      <c r="L64" s="571"/>
      <c r="M64" s="572"/>
      <c r="N64" s="573"/>
      <c r="O64" s="574"/>
      <c r="P64" s="573"/>
      <c r="Q64" s="574"/>
      <c r="R64" s="574"/>
      <c r="S64" s="574"/>
      <c r="T64" s="573"/>
      <c r="U64" s="575"/>
      <c r="V64" s="573"/>
      <c r="W64" s="574"/>
      <c r="X64" s="574"/>
      <c r="Y64" s="574"/>
      <c r="Z64" s="576">
        <v>0.5277777777777777</v>
      </c>
      <c r="AA64" s="577" t="s">
        <v>189</v>
      </c>
      <c r="AB64" s="574"/>
      <c r="AC64" s="574"/>
      <c r="AD64" s="574"/>
      <c r="AE64" s="572"/>
      <c r="AF64" s="572"/>
      <c r="AG64" s="572"/>
      <c r="AH64" s="574"/>
      <c r="AI64" s="574"/>
      <c r="AJ64" s="574"/>
      <c r="AK64" s="575"/>
      <c r="AL64" s="574"/>
      <c r="AM64" s="572"/>
      <c r="AN64" s="578">
        <v>0.7208333333333333</v>
      </c>
      <c r="AO64" s="400" t="s">
        <v>189</v>
      </c>
      <c r="AP64" s="579"/>
      <c r="AQ64" s="580"/>
    </row>
    <row r="65" spans="1:42" ht="12" customHeight="1">
      <c r="A65" s="407">
        <f t="shared" si="10"/>
        <v>0.8</v>
      </c>
      <c r="B65" s="48">
        <f t="shared" si="17"/>
        <v>10.95</v>
      </c>
      <c r="C65" s="11">
        <v>800</v>
      </c>
      <c r="D65" s="11" t="e">
        <f aca="true" t="shared" si="18" ref="D65:D74">D64+C65</f>
        <v>#REF!</v>
      </c>
      <c r="F65" s="408" t="s">
        <v>30</v>
      </c>
      <c r="G65" s="409">
        <f>VLOOKUP(F65,'[1]Arkusz1'!$A$2:$E$100,3,FALSE)</f>
        <v>0</v>
      </c>
      <c r="H65" s="410">
        <v>2</v>
      </c>
      <c r="I65" s="47"/>
      <c r="J65" s="412">
        <v>0.001388888888888884</v>
      </c>
      <c r="K65" s="413"/>
      <c r="L65" s="419"/>
      <c r="M65" s="401"/>
      <c r="N65" s="416"/>
      <c r="O65" s="418"/>
      <c r="P65" s="416"/>
      <c r="Q65" s="418"/>
      <c r="R65" s="418"/>
      <c r="S65" s="418"/>
      <c r="T65" s="416"/>
      <c r="U65" s="417"/>
      <c r="V65" s="416"/>
      <c r="W65" s="418"/>
      <c r="X65" s="418"/>
      <c r="Y65" s="418"/>
      <c r="Z65" s="581">
        <v>0.5291666666666666</v>
      </c>
      <c r="AA65" s="582" t="s">
        <v>189</v>
      </c>
      <c r="AB65" s="418"/>
      <c r="AC65" s="418"/>
      <c r="AD65" s="418"/>
      <c r="AE65" s="401"/>
      <c r="AF65" s="401"/>
      <c r="AG65" s="401"/>
      <c r="AH65" s="418"/>
      <c r="AI65" s="418"/>
      <c r="AJ65" s="418"/>
      <c r="AK65" s="417"/>
      <c r="AL65" s="418"/>
      <c r="AM65" s="401"/>
      <c r="AN65" s="399">
        <v>0.7222222222222222</v>
      </c>
      <c r="AO65" s="400" t="s">
        <v>189</v>
      </c>
      <c r="AP65" s="434"/>
    </row>
    <row r="66" spans="1:42" ht="12" customHeight="1">
      <c r="A66" s="407">
        <f t="shared" si="10"/>
        <v>0.3</v>
      </c>
      <c r="B66" s="48">
        <f t="shared" si="17"/>
        <v>11.25</v>
      </c>
      <c r="C66" s="11">
        <v>300</v>
      </c>
      <c r="D66" s="11" t="e">
        <f t="shared" si="18"/>
        <v>#REF!</v>
      </c>
      <c r="F66" s="408" t="s">
        <v>24</v>
      </c>
      <c r="G66" s="409">
        <f>VLOOKUP(F66,'[1]Arkusz1'!$A$2:$E$100,3,FALSE)</f>
        <v>0</v>
      </c>
      <c r="H66" s="410">
        <v>2</v>
      </c>
      <c r="I66" s="47"/>
      <c r="J66" s="412">
        <v>0.000694444444444442</v>
      </c>
      <c r="K66" s="413"/>
      <c r="L66" s="419"/>
      <c r="M66" s="401"/>
      <c r="N66" s="416"/>
      <c r="O66" s="418"/>
      <c r="P66" s="416"/>
      <c r="Q66" s="418"/>
      <c r="R66" s="418"/>
      <c r="S66" s="418"/>
      <c r="T66" s="416"/>
      <c r="U66" s="417"/>
      <c r="V66" s="416"/>
      <c r="W66" s="418"/>
      <c r="X66" s="418"/>
      <c r="Y66" s="418"/>
      <c r="Z66" s="581">
        <v>0.529861111111111</v>
      </c>
      <c r="AA66" s="582" t="s">
        <v>189</v>
      </c>
      <c r="AB66" s="418"/>
      <c r="AC66" s="418"/>
      <c r="AD66" s="418"/>
      <c r="AE66" s="401"/>
      <c r="AF66" s="401"/>
      <c r="AG66" s="401"/>
      <c r="AH66" s="418"/>
      <c r="AI66" s="418"/>
      <c r="AJ66" s="418"/>
      <c r="AK66" s="417"/>
      <c r="AL66" s="418"/>
      <c r="AM66" s="401"/>
      <c r="AN66" s="399">
        <v>0.7229166666666667</v>
      </c>
      <c r="AO66" s="400" t="s">
        <v>189</v>
      </c>
      <c r="AP66" s="434"/>
    </row>
    <row r="67" spans="1:42" ht="12" customHeight="1">
      <c r="A67" s="407">
        <f t="shared" si="10"/>
        <v>0.5</v>
      </c>
      <c r="B67" s="48">
        <f t="shared" si="17"/>
        <v>11.75</v>
      </c>
      <c r="C67" s="11">
        <v>500</v>
      </c>
      <c r="D67" s="11" t="e">
        <f t="shared" si="18"/>
        <v>#REF!</v>
      </c>
      <c r="F67" s="408" t="s">
        <v>131</v>
      </c>
      <c r="G67" s="409">
        <f>VLOOKUP(F67,'[1]Arkusz1'!$A$2:$E$100,3,FALSE)</f>
        <v>0</v>
      </c>
      <c r="H67" s="410">
        <v>4</v>
      </c>
      <c r="I67" s="47"/>
      <c r="J67" s="412">
        <v>0.001388888888888889</v>
      </c>
      <c r="K67" s="413"/>
      <c r="L67" s="419"/>
      <c r="M67" s="401"/>
      <c r="N67" s="416"/>
      <c r="O67" s="418"/>
      <c r="P67" s="416"/>
      <c r="Q67" s="418"/>
      <c r="R67" s="418"/>
      <c r="S67" s="418"/>
      <c r="T67" s="416"/>
      <c r="U67" s="417"/>
      <c r="V67" s="416"/>
      <c r="W67" s="418"/>
      <c r="X67" s="418"/>
      <c r="Y67" s="418"/>
      <c r="Z67" s="581">
        <v>0.5312499999999999</v>
      </c>
      <c r="AA67" s="582" t="s">
        <v>189</v>
      </c>
      <c r="AB67" s="418"/>
      <c r="AC67" s="418"/>
      <c r="AD67" s="418"/>
      <c r="AE67" s="401"/>
      <c r="AF67" s="401"/>
      <c r="AG67" s="401"/>
      <c r="AH67" s="418"/>
      <c r="AI67" s="418"/>
      <c r="AJ67" s="418"/>
      <c r="AK67" s="417"/>
      <c r="AL67" s="418"/>
      <c r="AM67" s="401"/>
      <c r="AN67" s="399">
        <v>0.7243055555555555</v>
      </c>
      <c r="AO67" s="400" t="s">
        <v>189</v>
      </c>
      <c r="AP67" s="434"/>
    </row>
    <row r="68" spans="1:42" ht="12" customHeight="1">
      <c r="A68" s="407">
        <f t="shared" si="10"/>
        <v>0.3</v>
      </c>
      <c r="B68" s="48">
        <f t="shared" si="17"/>
        <v>12.05</v>
      </c>
      <c r="C68" s="11">
        <v>300</v>
      </c>
      <c r="D68" s="11" t="e">
        <f t="shared" si="18"/>
        <v>#REF!</v>
      </c>
      <c r="F68" s="408" t="s">
        <v>129</v>
      </c>
      <c r="G68" s="409">
        <f>VLOOKUP(F68,'[1]Arkusz1'!$A$2:$E$100,3,FALSE)</f>
        <v>0</v>
      </c>
      <c r="H68" s="410">
        <v>1</v>
      </c>
      <c r="I68" s="47"/>
      <c r="J68" s="412">
        <v>0.0006944444444444445</v>
      </c>
      <c r="K68" s="413"/>
      <c r="L68" s="419"/>
      <c r="M68" s="401"/>
      <c r="N68" s="416"/>
      <c r="O68" s="418"/>
      <c r="P68" s="416"/>
      <c r="Q68" s="418"/>
      <c r="R68" s="418"/>
      <c r="S68" s="418"/>
      <c r="T68" s="416"/>
      <c r="U68" s="417"/>
      <c r="V68" s="416"/>
      <c r="W68" s="418"/>
      <c r="X68" s="418"/>
      <c r="Y68" s="418"/>
      <c r="Z68" s="581">
        <v>0.5319444444444443</v>
      </c>
      <c r="AA68" s="582" t="s">
        <v>189</v>
      </c>
      <c r="AB68" s="418"/>
      <c r="AC68" s="418"/>
      <c r="AD68" s="418"/>
      <c r="AE68" s="401"/>
      <c r="AF68" s="401"/>
      <c r="AG68" s="401"/>
      <c r="AH68" s="418"/>
      <c r="AI68" s="418"/>
      <c r="AJ68" s="418"/>
      <c r="AK68" s="417"/>
      <c r="AL68" s="418"/>
      <c r="AM68" s="401"/>
      <c r="AN68" s="399">
        <v>0.725</v>
      </c>
      <c r="AO68" s="400" t="s">
        <v>189</v>
      </c>
      <c r="AP68" s="434"/>
    </row>
    <row r="69" spans="1:42" ht="12" customHeight="1">
      <c r="A69" s="407">
        <f t="shared" si="10"/>
        <v>0.7</v>
      </c>
      <c r="B69" s="48">
        <f t="shared" si="17"/>
        <v>12.75</v>
      </c>
      <c r="C69" s="11">
        <v>700</v>
      </c>
      <c r="D69" s="11" t="e">
        <f t="shared" si="18"/>
        <v>#REF!</v>
      </c>
      <c r="F69" s="408" t="s">
        <v>127</v>
      </c>
      <c r="G69" s="409">
        <f>VLOOKUP(F69,'[1]Arkusz1'!$A$2:$E$100,3,FALSE)</f>
        <v>0</v>
      </c>
      <c r="H69" s="410">
        <v>3</v>
      </c>
      <c r="I69" s="47"/>
      <c r="J69" s="412">
        <v>0.001388888888888884</v>
      </c>
      <c r="K69" s="413"/>
      <c r="L69" s="419"/>
      <c r="M69" s="401"/>
      <c r="N69" s="416"/>
      <c r="O69" s="418"/>
      <c r="P69" s="416"/>
      <c r="Q69" s="418"/>
      <c r="R69" s="418"/>
      <c r="S69" s="418"/>
      <c r="T69" s="416"/>
      <c r="U69" s="417"/>
      <c r="V69" s="416"/>
      <c r="W69" s="418"/>
      <c r="X69" s="418"/>
      <c r="Y69" s="418"/>
      <c r="Z69" s="581">
        <v>0.5333333333333332</v>
      </c>
      <c r="AA69" s="582" t="s">
        <v>189</v>
      </c>
      <c r="AB69" s="418"/>
      <c r="AC69" s="418"/>
      <c r="AD69" s="418"/>
      <c r="AE69" s="401"/>
      <c r="AF69" s="401"/>
      <c r="AG69" s="401"/>
      <c r="AH69" s="418"/>
      <c r="AI69" s="418"/>
      <c r="AJ69" s="418"/>
      <c r="AK69" s="417"/>
      <c r="AL69" s="418"/>
      <c r="AM69" s="401"/>
      <c r="AN69" s="399">
        <v>0.7263888888888889</v>
      </c>
      <c r="AO69" s="400" t="s">
        <v>189</v>
      </c>
      <c r="AP69" s="434"/>
    </row>
    <row r="70" spans="1:42" ht="12" customHeight="1">
      <c r="A70" s="407">
        <f t="shared" si="10"/>
        <v>0.4</v>
      </c>
      <c r="B70" s="48">
        <f t="shared" si="17"/>
        <v>13.15</v>
      </c>
      <c r="C70" s="11">
        <v>400</v>
      </c>
      <c r="D70" s="11" t="e">
        <f t="shared" si="18"/>
        <v>#REF!</v>
      </c>
      <c r="F70" s="408" t="s">
        <v>125</v>
      </c>
      <c r="G70" s="409">
        <f>VLOOKUP(F70,'[1]Arkusz1'!$A$2:$E$100,3,FALSE)</f>
        <v>0</v>
      </c>
      <c r="H70" s="410">
        <v>1</v>
      </c>
      <c r="I70" s="47"/>
      <c r="J70" s="412">
        <v>0.000694444444444442</v>
      </c>
      <c r="K70" s="413"/>
      <c r="L70" s="419"/>
      <c r="M70" s="401"/>
      <c r="N70" s="416"/>
      <c r="O70" s="418"/>
      <c r="P70" s="416"/>
      <c r="Q70" s="418"/>
      <c r="R70" s="418"/>
      <c r="S70" s="418"/>
      <c r="T70" s="416"/>
      <c r="U70" s="417"/>
      <c r="V70" s="416"/>
      <c r="W70" s="418"/>
      <c r="X70" s="418"/>
      <c r="Y70" s="418"/>
      <c r="Z70" s="581">
        <v>0.5340277777777777</v>
      </c>
      <c r="AA70" s="582" t="s">
        <v>189</v>
      </c>
      <c r="AB70" s="418"/>
      <c r="AC70" s="418"/>
      <c r="AD70" s="418"/>
      <c r="AE70" s="401"/>
      <c r="AF70" s="401"/>
      <c r="AG70" s="401"/>
      <c r="AH70" s="418"/>
      <c r="AI70" s="418"/>
      <c r="AJ70" s="418"/>
      <c r="AK70" s="417"/>
      <c r="AL70" s="418"/>
      <c r="AM70" s="401"/>
      <c r="AN70" s="399">
        <v>0.7270833333333333</v>
      </c>
      <c r="AO70" s="400" t="s">
        <v>189</v>
      </c>
      <c r="AP70" s="434"/>
    </row>
    <row r="71" spans="1:42" ht="12" customHeight="1">
      <c r="A71" s="407">
        <f t="shared" si="10"/>
        <v>0.3</v>
      </c>
      <c r="B71" s="48">
        <f t="shared" si="17"/>
        <v>13.450000000000001</v>
      </c>
      <c r="C71" s="11">
        <v>300</v>
      </c>
      <c r="D71" s="11" t="e">
        <f t="shared" si="18"/>
        <v>#REF!</v>
      </c>
      <c r="F71" s="408" t="s">
        <v>123</v>
      </c>
      <c r="G71" s="409">
        <f>VLOOKUP(F71,'[1]Arkusz1'!$A$2:$E$100,3,FALSE)</f>
        <v>0</v>
      </c>
      <c r="H71" s="410">
        <v>6</v>
      </c>
      <c r="I71" s="47"/>
      <c r="J71" s="412">
        <v>0.000694444444444442</v>
      </c>
      <c r="K71" s="413"/>
      <c r="L71" s="419"/>
      <c r="M71" s="401"/>
      <c r="N71" s="416"/>
      <c r="O71" s="418"/>
      <c r="P71" s="416"/>
      <c r="Q71" s="418"/>
      <c r="R71" s="418"/>
      <c r="S71" s="418"/>
      <c r="T71" s="416"/>
      <c r="U71" s="417"/>
      <c r="V71" s="416"/>
      <c r="W71" s="418"/>
      <c r="X71" s="418"/>
      <c r="Y71" s="418"/>
      <c r="Z71" s="581">
        <v>0.5347222222222221</v>
      </c>
      <c r="AA71" s="582" t="s">
        <v>189</v>
      </c>
      <c r="AB71" s="418"/>
      <c r="AC71" s="418"/>
      <c r="AD71" s="418"/>
      <c r="AE71" s="401"/>
      <c r="AF71" s="401"/>
      <c r="AG71" s="401"/>
      <c r="AH71" s="418"/>
      <c r="AI71" s="418"/>
      <c r="AJ71" s="418"/>
      <c r="AK71" s="417"/>
      <c r="AL71" s="418"/>
      <c r="AM71" s="401"/>
      <c r="AN71" s="399">
        <v>0.7277777777777777</v>
      </c>
      <c r="AO71" s="400" t="s">
        <v>189</v>
      </c>
      <c r="AP71" s="434"/>
    </row>
    <row r="72" spans="1:42" ht="12" customHeight="1">
      <c r="A72" s="407">
        <f t="shared" si="10"/>
        <v>0.6</v>
      </c>
      <c r="B72" s="48">
        <f t="shared" si="17"/>
        <v>14.05</v>
      </c>
      <c r="C72" s="11">
        <v>600</v>
      </c>
      <c r="D72" s="11" t="e">
        <f t="shared" si="18"/>
        <v>#REF!</v>
      </c>
      <c r="F72" s="408" t="s">
        <v>121</v>
      </c>
      <c r="G72" s="409">
        <f>VLOOKUP(F72,'[1]Arkusz1'!$A$2:$E$100,3,FALSE)</f>
        <v>0</v>
      </c>
      <c r="H72" s="410">
        <v>8</v>
      </c>
      <c r="I72" s="47"/>
      <c r="J72" s="412">
        <v>0.000694444444444442</v>
      </c>
      <c r="K72" s="413"/>
      <c r="L72" s="419"/>
      <c r="M72" s="401"/>
      <c r="N72" s="416"/>
      <c r="O72" s="418"/>
      <c r="P72" s="416"/>
      <c r="Q72" s="418"/>
      <c r="R72" s="418"/>
      <c r="S72" s="418"/>
      <c r="T72" s="416"/>
      <c r="U72" s="417"/>
      <c r="V72" s="416"/>
      <c r="W72" s="418"/>
      <c r="X72" s="416"/>
      <c r="Y72" s="417"/>
      <c r="Z72" s="581">
        <v>0.5354166666666665</v>
      </c>
      <c r="AA72" s="582" t="s">
        <v>189</v>
      </c>
      <c r="AB72" s="418"/>
      <c r="AC72" s="418"/>
      <c r="AD72" s="418"/>
      <c r="AE72" s="401"/>
      <c r="AF72" s="401"/>
      <c r="AG72" s="401"/>
      <c r="AH72" s="418"/>
      <c r="AI72" s="418"/>
      <c r="AJ72" s="418"/>
      <c r="AK72" s="417"/>
      <c r="AL72" s="418"/>
      <c r="AM72" s="401"/>
      <c r="AN72" s="399">
        <v>0.7284722222222222</v>
      </c>
      <c r="AO72" s="400" t="s">
        <v>189</v>
      </c>
      <c r="AP72" s="434"/>
    </row>
    <row r="73" spans="1:42" ht="12" customHeight="1">
      <c r="A73" s="474">
        <f t="shared" si="10"/>
        <v>0.4</v>
      </c>
      <c r="B73" s="55">
        <f t="shared" si="17"/>
        <v>14.450000000000001</v>
      </c>
      <c r="C73" s="11">
        <v>400</v>
      </c>
      <c r="D73" s="11" t="e">
        <f t="shared" si="18"/>
        <v>#REF!</v>
      </c>
      <c r="F73" s="583" t="s">
        <v>120</v>
      </c>
      <c r="G73" s="584">
        <f>VLOOKUP(F73,'[1]Arkusz1'!$A$2:$E$100,3,FALSE)</f>
        <v>0</v>
      </c>
      <c r="H73" s="585">
        <v>10</v>
      </c>
      <c r="I73" s="586"/>
      <c r="J73" s="587">
        <v>0.000694444444444442</v>
      </c>
      <c r="K73" s="588"/>
      <c r="L73" s="419"/>
      <c r="M73" s="401"/>
      <c r="N73" s="416"/>
      <c r="O73" s="418"/>
      <c r="P73" s="416"/>
      <c r="Q73" s="418"/>
      <c r="R73" s="418"/>
      <c r="S73" s="418"/>
      <c r="T73" s="416"/>
      <c r="U73" s="417"/>
      <c r="V73" s="416"/>
      <c r="W73" s="418"/>
      <c r="X73" s="416"/>
      <c r="Y73" s="417"/>
      <c r="Z73" s="589">
        <v>0.536111111111111</v>
      </c>
      <c r="AA73" s="590" t="s">
        <v>189</v>
      </c>
      <c r="AB73" s="418"/>
      <c r="AC73" s="418"/>
      <c r="AD73" s="418"/>
      <c r="AE73" s="401"/>
      <c r="AF73" s="401"/>
      <c r="AG73" s="401"/>
      <c r="AH73" s="418"/>
      <c r="AI73" s="418"/>
      <c r="AJ73" s="418"/>
      <c r="AK73" s="417"/>
      <c r="AL73" s="418"/>
      <c r="AM73" s="401"/>
      <c r="AN73" s="434">
        <v>0.7291666666666666</v>
      </c>
      <c r="AO73" s="400" t="s">
        <v>189</v>
      </c>
      <c r="AP73" s="434"/>
    </row>
    <row r="74" spans="1:42" s="22" customFormat="1" ht="12" customHeight="1">
      <c r="A74" s="443">
        <f t="shared" si="10"/>
        <v>0.7</v>
      </c>
      <c r="B74" s="67">
        <f t="shared" si="17"/>
        <v>15.15</v>
      </c>
      <c r="C74" s="22">
        <v>700</v>
      </c>
      <c r="D74" s="11" t="e">
        <f t="shared" si="18"/>
        <v>#REF!</v>
      </c>
      <c r="F74" s="373" t="s">
        <v>117</v>
      </c>
      <c r="G74" s="24">
        <f>VLOOKUP(F74,'[1]Arkusz1'!$A$2:$E$100,3,FALSE)</f>
        <v>0</v>
      </c>
      <c r="H74" s="25">
        <v>12</v>
      </c>
      <c r="I74" s="20"/>
      <c r="J74" s="591">
        <v>0.001388888888888884</v>
      </c>
      <c r="K74" s="512"/>
      <c r="L74" s="405"/>
      <c r="M74" s="398"/>
      <c r="N74" s="405"/>
      <c r="O74" s="398"/>
      <c r="P74" s="402"/>
      <c r="Q74" s="404"/>
      <c r="R74" s="404"/>
      <c r="S74" s="404"/>
      <c r="T74" s="402"/>
      <c r="U74" s="403"/>
      <c r="V74" s="402"/>
      <c r="W74" s="404"/>
      <c r="X74" s="402"/>
      <c r="Y74" s="403"/>
      <c r="Z74" s="592">
        <v>0.5374999999999999</v>
      </c>
      <c r="AA74" s="593" t="s">
        <v>189</v>
      </c>
      <c r="AB74" s="404"/>
      <c r="AC74" s="404"/>
      <c r="AD74" s="398"/>
      <c r="AE74" s="398"/>
      <c r="AF74" s="398"/>
      <c r="AG74" s="398"/>
      <c r="AH74" s="404"/>
      <c r="AI74" s="404"/>
      <c r="AJ74" s="404"/>
      <c r="AK74" s="403"/>
      <c r="AL74" s="404"/>
      <c r="AM74" s="404"/>
      <c r="AN74" s="456">
        <v>0.7305555555555555</v>
      </c>
      <c r="AO74" s="388" t="s">
        <v>189</v>
      </c>
      <c r="AP74" s="594"/>
    </row>
    <row r="75" spans="8:40" ht="4.5" customHeight="1">
      <c r="H75" s="595"/>
      <c r="Y75" s="7"/>
      <c r="AN75" s="580"/>
    </row>
    <row r="76" ht="12.75">
      <c r="A76" s="596" t="s">
        <v>157</v>
      </c>
    </row>
    <row r="77" ht="12.75">
      <c r="A77" s="10" t="s">
        <v>58</v>
      </c>
    </row>
    <row r="78" ht="12.75">
      <c r="A78" s="11" t="s">
        <v>59</v>
      </c>
    </row>
    <row r="79" ht="12.75">
      <c r="A79" s="11" t="s">
        <v>60</v>
      </c>
    </row>
    <row r="80" ht="12.75">
      <c r="A80" s="11" t="s">
        <v>192</v>
      </c>
    </row>
    <row r="81" spans="1:43" ht="12.75">
      <c r="A81" s="11" t="s">
        <v>193</v>
      </c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</row>
    <row r="82" ht="12.75">
      <c r="A82" s="11" t="s">
        <v>194</v>
      </c>
    </row>
    <row r="83" ht="12.75">
      <c r="A83" s="597" t="s">
        <v>195</v>
      </c>
    </row>
    <row r="84" ht="12.75">
      <c r="A84" s="88" t="s">
        <v>196</v>
      </c>
    </row>
    <row r="85" ht="12.75">
      <c r="A85" s="11" t="s">
        <v>108</v>
      </c>
    </row>
    <row r="87" ht="12.75">
      <c r="A87" s="2" t="s">
        <v>64</v>
      </c>
    </row>
  </sheetData>
  <sheetProtection selectLockedCells="1" selectUnlockedCells="1"/>
  <mergeCells count="8">
    <mergeCell ref="A3:AS3"/>
    <mergeCell ref="A4:AS4"/>
    <mergeCell ref="A5:B5"/>
    <mergeCell ref="C5:E5"/>
    <mergeCell ref="A6:B6"/>
    <mergeCell ref="L6:AS6"/>
    <mergeCell ref="AT23:AU23"/>
    <mergeCell ref="AT24:AY24"/>
  </mergeCells>
  <printOptions/>
  <pageMargins left="2.8743055555555554" right="0.7083333333333334" top="0.7479166666666667" bottom="0.7479166666666667" header="0.5118055555555555" footer="0.5118055555555555"/>
  <pageSetup fitToHeight="1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9"/>
  <sheetViews>
    <sheetView showZeros="0" workbookViewId="0" topLeftCell="A31">
      <selection activeCell="A3" sqref="A3"/>
    </sheetView>
  </sheetViews>
  <sheetFormatPr defaultColWidth="9.140625" defaultRowHeight="12.75"/>
  <cols>
    <col min="1" max="1" width="6.00390625" style="11" customWidth="1"/>
    <col min="2" max="2" width="4.8515625" style="11" customWidth="1"/>
    <col min="3" max="4" width="10.00390625" style="11" hidden="1" customWidth="1"/>
    <col min="5" max="5" width="9.00390625" style="11" hidden="1" customWidth="1"/>
    <col min="6" max="6" width="19.57421875" style="11" hidden="1" customWidth="1"/>
    <col min="7" max="7" width="24.8515625" style="11" customWidth="1"/>
    <col min="8" max="8" width="10.7109375" style="7" customWidth="1"/>
    <col min="9" max="9" width="11.8515625" style="7" hidden="1" customWidth="1"/>
    <col min="10" max="10" width="9.140625" style="7" hidden="1" customWidth="1"/>
    <col min="11" max="11" width="5.57421875" style="11" customWidth="1"/>
    <col min="12" max="12" width="3.421875" style="10" customWidth="1"/>
    <col min="13" max="13" width="5.57421875" style="11" customWidth="1"/>
    <col min="14" max="14" width="3.57421875" style="10" customWidth="1"/>
    <col min="15" max="15" width="5.57421875" style="11" customWidth="1"/>
    <col min="16" max="16" width="2.28125" style="10" customWidth="1"/>
    <col min="17" max="17" width="5.7109375" style="10" customWidth="1"/>
    <col min="18" max="18" width="2.28125" style="10" customWidth="1"/>
    <col min="19" max="19" width="5.57421875" style="11" customWidth="1"/>
    <col min="20" max="20" width="2.7109375" style="10" customWidth="1"/>
    <col min="21" max="21" width="6.421875" style="7" customWidth="1"/>
    <col min="22" max="22" width="6.421875" style="4" customWidth="1"/>
    <col min="23" max="23" width="2.7109375" style="10" customWidth="1"/>
    <col min="24" max="24" width="6.421875" style="11" customWidth="1"/>
    <col min="25" max="25" width="2.8515625" style="10" customWidth="1"/>
    <col min="26" max="26" width="6.421875" style="11" customWidth="1"/>
    <col min="27" max="27" width="2.7109375" style="11" customWidth="1"/>
    <col min="28" max="30" width="6.421875" style="7" customWidth="1"/>
    <col min="31" max="31" width="6.421875" style="4" customWidth="1"/>
    <col min="32" max="32" width="3.7109375" style="10" customWidth="1"/>
    <col min="33" max="33" width="6.421875" style="11" customWidth="1"/>
    <col min="34" max="34" width="3.7109375" style="10" customWidth="1"/>
    <col min="35" max="35" width="6.421875" style="11" customWidth="1"/>
    <col min="36" max="36" width="5.28125" style="10" customWidth="1"/>
    <col min="37" max="16384" width="9.00390625" style="11" customWidth="1"/>
  </cols>
  <sheetData>
    <row r="1" ht="12.75">
      <c r="AJ1" s="3" t="s">
        <v>0</v>
      </c>
    </row>
    <row r="2" ht="12.75">
      <c r="AJ2" s="4" t="s">
        <v>197</v>
      </c>
    </row>
    <row r="3" spans="1:36" ht="17.25">
      <c r="A3" s="6" t="s">
        <v>198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7.25">
      <c r="A4" s="6" t="s">
        <v>199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10" ht="18">
      <c r="A5" s="7"/>
      <c r="B5" s="7"/>
      <c r="C5" s="8" t="s">
        <v>4</v>
      </c>
      <c r="D5" s="8"/>
      <c r="E5" s="8"/>
      <c r="F5" s="9"/>
      <c r="G5" s="9"/>
      <c r="H5" s="6"/>
      <c r="I5" s="6"/>
      <c r="J5" s="6"/>
    </row>
    <row r="6" spans="1:36" ht="28.5" customHeight="1">
      <c r="A6" s="12" t="s">
        <v>5</v>
      </c>
      <c r="B6" s="12"/>
      <c r="C6" s="370" t="s">
        <v>6</v>
      </c>
      <c r="D6" s="370"/>
      <c r="E6" s="371" t="s">
        <v>7</v>
      </c>
      <c r="F6" s="15" t="s">
        <v>68</v>
      </c>
      <c r="G6" s="16" t="s">
        <v>9</v>
      </c>
      <c r="H6" s="17" t="s">
        <v>10</v>
      </c>
      <c r="I6" s="18" t="s">
        <v>200</v>
      </c>
      <c r="J6" s="18" t="s">
        <v>201</v>
      </c>
      <c r="K6" s="15" t="s">
        <v>13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22" customFormat="1" ht="13.5">
      <c r="A7" s="598">
        <v>0</v>
      </c>
      <c r="B7" s="599"/>
      <c r="C7" s="600">
        <v>0</v>
      </c>
      <c r="D7" s="600"/>
      <c r="E7" s="600"/>
      <c r="F7" s="601" t="s">
        <v>117</v>
      </c>
      <c r="G7" s="602" t="s">
        <v>118</v>
      </c>
      <c r="H7" s="603">
        <v>11</v>
      </c>
      <c r="I7" s="604"/>
      <c r="J7" s="605"/>
      <c r="K7" s="606">
        <v>0.17708333333333334</v>
      </c>
      <c r="L7" s="607" t="s">
        <v>16</v>
      </c>
      <c r="M7" s="608">
        <v>0.2236111111111111</v>
      </c>
      <c r="N7" s="609" t="s">
        <v>75</v>
      </c>
      <c r="O7" s="610"/>
      <c r="P7" s="611"/>
      <c r="Q7" s="611"/>
      <c r="R7" s="611"/>
      <c r="S7" s="612"/>
      <c r="T7" s="611"/>
      <c r="U7" s="613"/>
      <c r="V7" s="614"/>
      <c r="W7" s="615"/>
      <c r="X7" s="606">
        <v>0.548611111111111</v>
      </c>
      <c r="Y7" s="616" t="s">
        <v>202</v>
      </c>
      <c r="Z7" s="617"/>
      <c r="AA7" s="613"/>
      <c r="AB7" s="613"/>
      <c r="AC7" s="613"/>
      <c r="AD7" s="613"/>
      <c r="AE7" s="618"/>
      <c r="AF7" s="619"/>
      <c r="AG7" s="612"/>
      <c r="AH7" s="615"/>
      <c r="AI7" s="606">
        <v>0.8902777777777778</v>
      </c>
      <c r="AJ7" s="616" t="s">
        <v>203</v>
      </c>
    </row>
    <row r="8" spans="1:36" s="22" customFormat="1" ht="12.75">
      <c r="A8" s="620">
        <v>0.7</v>
      </c>
      <c r="B8" s="621">
        <v>0.7</v>
      </c>
      <c r="C8" s="622">
        <v>700</v>
      </c>
      <c r="D8" s="622">
        <v>700</v>
      </c>
      <c r="E8" s="600"/>
      <c r="F8" s="623" t="s">
        <v>120</v>
      </c>
      <c r="G8" s="624" t="s">
        <v>118</v>
      </c>
      <c r="H8" s="625">
        <v>9</v>
      </c>
      <c r="I8" s="626">
        <v>0.0006944444444444445</v>
      </c>
      <c r="J8" s="627">
        <v>0.001388888888888889</v>
      </c>
      <c r="K8" s="628">
        <v>0.17777777777777778</v>
      </c>
      <c r="L8" s="629" t="s">
        <v>16</v>
      </c>
      <c r="M8" s="630">
        <v>0.22430555555555554</v>
      </c>
      <c r="N8" s="631" t="s">
        <v>75</v>
      </c>
      <c r="O8" s="632"/>
      <c r="P8" s="633"/>
      <c r="Q8" s="633"/>
      <c r="R8" s="633"/>
      <c r="S8" s="634"/>
      <c r="T8" s="633"/>
      <c r="U8" s="635"/>
      <c r="V8" s="636"/>
      <c r="W8" s="637"/>
      <c r="X8" s="638">
        <v>0.5499999999999999</v>
      </c>
      <c r="Y8" s="639" t="s">
        <v>202</v>
      </c>
      <c r="Z8" s="640"/>
      <c r="AA8" s="635"/>
      <c r="AB8" s="635"/>
      <c r="AC8" s="635"/>
      <c r="AD8" s="635"/>
      <c r="AE8" s="641"/>
      <c r="AF8" s="642"/>
      <c r="AG8" s="634"/>
      <c r="AH8" s="637"/>
      <c r="AI8" s="638">
        <v>0.8909722222222223</v>
      </c>
      <c r="AJ8" s="643" t="s">
        <v>203</v>
      </c>
    </row>
    <row r="9" spans="1:36" s="22" customFormat="1" ht="12.75">
      <c r="A9" s="644">
        <v>0.4</v>
      </c>
      <c r="B9" s="645">
        <v>1.1</v>
      </c>
      <c r="C9" s="622">
        <v>400</v>
      </c>
      <c r="D9" s="622">
        <v>1100</v>
      </c>
      <c r="E9" s="600"/>
      <c r="F9" s="646" t="s">
        <v>121</v>
      </c>
      <c r="G9" s="647" t="s">
        <v>122</v>
      </c>
      <c r="H9" s="648">
        <v>7</v>
      </c>
      <c r="I9" s="649">
        <v>0.001388888888888884</v>
      </c>
      <c r="J9" s="650">
        <v>0.0006944444444444445</v>
      </c>
      <c r="K9" s="628">
        <v>0.17916666666666667</v>
      </c>
      <c r="L9" s="651" t="s">
        <v>16</v>
      </c>
      <c r="M9" s="652">
        <v>0.22569444444444442</v>
      </c>
      <c r="N9" s="631" t="s">
        <v>75</v>
      </c>
      <c r="O9" s="632"/>
      <c r="P9" s="633"/>
      <c r="Q9" s="633"/>
      <c r="R9" s="633"/>
      <c r="S9" s="634"/>
      <c r="T9" s="633"/>
      <c r="U9" s="635"/>
      <c r="V9" s="636"/>
      <c r="W9" s="637"/>
      <c r="X9" s="638">
        <v>0.5506944444444444</v>
      </c>
      <c r="Y9" s="639" t="s">
        <v>202</v>
      </c>
      <c r="Z9" s="640"/>
      <c r="AA9" s="635"/>
      <c r="AB9" s="635"/>
      <c r="AC9" s="635"/>
      <c r="AD9" s="635"/>
      <c r="AE9" s="641"/>
      <c r="AF9" s="642"/>
      <c r="AG9" s="634"/>
      <c r="AH9" s="637"/>
      <c r="AI9" s="638">
        <v>0.8923611111111112</v>
      </c>
      <c r="AJ9" s="643" t="s">
        <v>203</v>
      </c>
    </row>
    <row r="10" spans="1:36" ht="12.75">
      <c r="A10" s="644">
        <v>0.6</v>
      </c>
      <c r="B10" s="645">
        <v>1.7000000000000002</v>
      </c>
      <c r="C10" s="622">
        <v>600</v>
      </c>
      <c r="D10" s="622">
        <v>1700</v>
      </c>
      <c r="E10" s="622"/>
      <c r="F10" s="646" t="s">
        <v>123</v>
      </c>
      <c r="G10" s="647" t="s">
        <v>124</v>
      </c>
      <c r="H10" s="648">
        <v>5</v>
      </c>
      <c r="I10" s="649">
        <v>0.000694444444444442</v>
      </c>
      <c r="J10" s="650">
        <v>0.000694444444444442</v>
      </c>
      <c r="K10" s="628">
        <v>0.1798611111111111</v>
      </c>
      <c r="L10" s="651" t="s">
        <v>16</v>
      </c>
      <c r="M10" s="652">
        <v>0.22638888888888886</v>
      </c>
      <c r="N10" s="631" t="s">
        <v>75</v>
      </c>
      <c r="O10" s="653"/>
      <c r="P10" s="654"/>
      <c r="Q10" s="654"/>
      <c r="R10" s="654"/>
      <c r="S10" s="655"/>
      <c r="T10" s="654"/>
      <c r="U10" s="656"/>
      <c r="V10" s="657"/>
      <c r="W10" s="658"/>
      <c r="X10" s="638">
        <v>0.5513888888888888</v>
      </c>
      <c r="Y10" s="639" t="s">
        <v>202</v>
      </c>
      <c r="Z10" s="659"/>
      <c r="AA10" s="656"/>
      <c r="AB10" s="656"/>
      <c r="AC10" s="656"/>
      <c r="AD10" s="656"/>
      <c r="AE10" s="660"/>
      <c r="AF10" s="661"/>
      <c r="AG10" s="655"/>
      <c r="AH10" s="658"/>
      <c r="AI10" s="638">
        <v>0.8930555555555556</v>
      </c>
      <c r="AJ10" s="643" t="s">
        <v>203</v>
      </c>
    </row>
    <row r="11" spans="1:36" ht="12.75">
      <c r="A11" s="644">
        <v>0.3</v>
      </c>
      <c r="B11" s="645">
        <v>2</v>
      </c>
      <c r="C11" s="622">
        <v>300</v>
      </c>
      <c r="D11" s="622">
        <v>2000</v>
      </c>
      <c r="E11" s="622"/>
      <c r="F11" s="646" t="s">
        <v>125</v>
      </c>
      <c r="G11" s="647" t="s">
        <v>126</v>
      </c>
      <c r="H11" s="648">
        <v>2</v>
      </c>
      <c r="I11" s="649">
        <v>0.000694444444444442</v>
      </c>
      <c r="J11" s="662">
        <v>0.000694444444444442</v>
      </c>
      <c r="K11" s="628">
        <v>0.18055555555555555</v>
      </c>
      <c r="L11" s="651" t="s">
        <v>16</v>
      </c>
      <c r="M11" s="652">
        <v>0.2270833333333333</v>
      </c>
      <c r="N11" s="631" t="s">
        <v>75</v>
      </c>
      <c r="O11" s="653"/>
      <c r="P11" s="654"/>
      <c r="Q11" s="654"/>
      <c r="R11" s="654"/>
      <c r="S11" s="655"/>
      <c r="T11" s="654"/>
      <c r="U11" s="656"/>
      <c r="V11" s="657"/>
      <c r="W11" s="658"/>
      <c r="X11" s="663">
        <v>0.5520833333333333</v>
      </c>
      <c r="Y11" s="639" t="s">
        <v>202</v>
      </c>
      <c r="Z11" s="659"/>
      <c r="AA11" s="659"/>
      <c r="AB11" s="656"/>
      <c r="AC11" s="656"/>
      <c r="AD11" s="656"/>
      <c r="AE11" s="660"/>
      <c r="AF11" s="661"/>
      <c r="AG11" s="655"/>
      <c r="AH11" s="658"/>
      <c r="AI11" s="638">
        <v>0.89375</v>
      </c>
      <c r="AJ11" s="643" t="s">
        <v>203</v>
      </c>
    </row>
    <row r="12" spans="1:36" ht="12.75">
      <c r="A12" s="644">
        <v>0.4</v>
      </c>
      <c r="B12" s="645">
        <v>2.4</v>
      </c>
      <c r="C12" s="622">
        <v>400</v>
      </c>
      <c r="D12" s="622">
        <v>2400</v>
      </c>
      <c r="E12" s="622"/>
      <c r="F12" s="646" t="s">
        <v>127</v>
      </c>
      <c r="G12" s="647" t="s">
        <v>128</v>
      </c>
      <c r="H12" s="648">
        <v>4</v>
      </c>
      <c r="I12" s="649">
        <v>0.000694444444444442</v>
      </c>
      <c r="J12" s="664">
        <v>0.000694444444444442</v>
      </c>
      <c r="K12" s="628">
        <v>0.18125</v>
      </c>
      <c r="L12" s="651" t="s">
        <v>16</v>
      </c>
      <c r="M12" s="652">
        <v>0.22777777777777775</v>
      </c>
      <c r="N12" s="631" t="s">
        <v>75</v>
      </c>
      <c r="O12" s="653"/>
      <c r="P12" s="654"/>
      <c r="Q12" s="654"/>
      <c r="R12" s="654"/>
      <c r="S12" s="655"/>
      <c r="T12" s="654"/>
      <c r="U12" s="656"/>
      <c r="V12" s="657"/>
      <c r="W12" s="658"/>
      <c r="X12" s="663">
        <v>0.5527777777777777</v>
      </c>
      <c r="Y12" s="639" t="s">
        <v>202</v>
      </c>
      <c r="Z12" s="659"/>
      <c r="AA12" s="659"/>
      <c r="AB12" s="656"/>
      <c r="AC12" s="656"/>
      <c r="AD12" s="656"/>
      <c r="AE12" s="660"/>
      <c r="AF12" s="661"/>
      <c r="AG12" s="655"/>
      <c r="AH12" s="658"/>
      <c r="AI12" s="638">
        <v>0.8944444444444445</v>
      </c>
      <c r="AJ12" s="643" t="s">
        <v>203</v>
      </c>
    </row>
    <row r="13" spans="1:36" ht="12.75">
      <c r="A13" s="644">
        <v>0.7</v>
      </c>
      <c r="B13" s="645">
        <v>3.0999999999999996</v>
      </c>
      <c r="C13" s="622">
        <v>700</v>
      </c>
      <c r="D13" s="622">
        <v>3100</v>
      </c>
      <c r="E13" s="622"/>
      <c r="F13" s="646" t="s">
        <v>129</v>
      </c>
      <c r="G13" s="647" t="s">
        <v>130</v>
      </c>
      <c r="H13" s="648">
        <v>2</v>
      </c>
      <c r="I13" s="649">
        <v>0.001388888888888884</v>
      </c>
      <c r="J13" s="664">
        <v>0.001388888888888884</v>
      </c>
      <c r="K13" s="628">
        <v>0.18263888888888888</v>
      </c>
      <c r="L13" s="651" t="s">
        <v>16</v>
      </c>
      <c r="M13" s="652">
        <v>0.22916666666666663</v>
      </c>
      <c r="N13" s="631" t="s">
        <v>75</v>
      </c>
      <c r="O13" s="653"/>
      <c r="P13" s="654"/>
      <c r="Q13" s="654"/>
      <c r="R13" s="654"/>
      <c r="S13" s="655"/>
      <c r="T13" s="654"/>
      <c r="U13" s="656"/>
      <c r="V13" s="657"/>
      <c r="W13" s="658"/>
      <c r="X13" s="663">
        <v>0.5541666666666666</v>
      </c>
      <c r="Y13" s="639" t="s">
        <v>202</v>
      </c>
      <c r="Z13" s="659"/>
      <c r="AA13" s="659"/>
      <c r="AB13" s="656"/>
      <c r="AC13" s="656"/>
      <c r="AD13" s="656"/>
      <c r="AE13" s="660"/>
      <c r="AF13" s="661"/>
      <c r="AG13" s="655"/>
      <c r="AH13" s="658"/>
      <c r="AI13" s="638">
        <v>0.8958333333333334</v>
      </c>
      <c r="AJ13" s="643" t="s">
        <v>203</v>
      </c>
    </row>
    <row r="14" spans="1:36" ht="12.75">
      <c r="A14" s="644">
        <v>0.3</v>
      </c>
      <c r="B14" s="645">
        <v>3.3999999999999995</v>
      </c>
      <c r="C14" s="622">
        <v>300</v>
      </c>
      <c r="D14" s="622">
        <v>3400</v>
      </c>
      <c r="E14" s="622"/>
      <c r="F14" s="646" t="s">
        <v>131</v>
      </c>
      <c r="G14" s="647" t="s">
        <v>132</v>
      </c>
      <c r="H14" s="648">
        <v>3</v>
      </c>
      <c r="I14" s="649">
        <v>0.000694444444444442</v>
      </c>
      <c r="J14" s="662">
        <v>0.000694444444444442</v>
      </c>
      <c r="K14" s="628">
        <v>0.18333333333333332</v>
      </c>
      <c r="L14" s="651" t="s">
        <v>16</v>
      </c>
      <c r="M14" s="652">
        <v>0.22986111111111107</v>
      </c>
      <c r="N14" s="631" t="s">
        <v>75</v>
      </c>
      <c r="O14" s="653"/>
      <c r="P14" s="654"/>
      <c r="Q14" s="654"/>
      <c r="R14" s="654"/>
      <c r="S14" s="655"/>
      <c r="T14" s="654"/>
      <c r="U14" s="656"/>
      <c r="V14" s="657"/>
      <c r="W14" s="658"/>
      <c r="X14" s="663">
        <v>0.554861111111111</v>
      </c>
      <c r="Y14" s="639" t="s">
        <v>202</v>
      </c>
      <c r="Z14" s="659"/>
      <c r="AA14" s="659"/>
      <c r="AB14" s="656"/>
      <c r="AC14" s="656"/>
      <c r="AD14" s="656"/>
      <c r="AE14" s="660"/>
      <c r="AF14" s="661"/>
      <c r="AG14" s="655"/>
      <c r="AH14" s="658"/>
      <c r="AI14" s="638">
        <v>0.8965277777777778</v>
      </c>
      <c r="AJ14" s="643" t="s">
        <v>203</v>
      </c>
    </row>
    <row r="15" spans="1:36" ht="12.75">
      <c r="A15" s="644">
        <v>0.5</v>
      </c>
      <c r="B15" s="645">
        <v>3.8999999999999995</v>
      </c>
      <c r="C15" s="622">
        <v>500</v>
      </c>
      <c r="D15" s="622">
        <v>3900</v>
      </c>
      <c r="E15" s="622"/>
      <c r="F15" s="646" t="s">
        <v>24</v>
      </c>
      <c r="G15" s="647" t="s">
        <v>25</v>
      </c>
      <c r="H15" s="648">
        <v>1</v>
      </c>
      <c r="I15" s="649">
        <v>0.001388888888888884</v>
      </c>
      <c r="J15" s="662">
        <v>0.001388888888888884</v>
      </c>
      <c r="K15" s="628">
        <v>0.1847222222222222</v>
      </c>
      <c r="L15" s="651" t="s">
        <v>16</v>
      </c>
      <c r="M15" s="652">
        <v>0.23124999999999996</v>
      </c>
      <c r="N15" s="631" t="s">
        <v>75</v>
      </c>
      <c r="O15" s="653"/>
      <c r="P15" s="654"/>
      <c r="Q15" s="654"/>
      <c r="R15" s="654"/>
      <c r="S15" s="655"/>
      <c r="T15" s="654"/>
      <c r="U15" s="656"/>
      <c r="V15" s="657"/>
      <c r="W15" s="658"/>
      <c r="X15" s="663">
        <v>0.5562499999999999</v>
      </c>
      <c r="Y15" s="639" t="s">
        <v>202</v>
      </c>
      <c r="Z15" s="659"/>
      <c r="AA15" s="659"/>
      <c r="AB15" s="656"/>
      <c r="AC15" s="656"/>
      <c r="AD15" s="656"/>
      <c r="AE15" s="660"/>
      <c r="AF15" s="661"/>
      <c r="AG15" s="655"/>
      <c r="AH15" s="658"/>
      <c r="AI15" s="638">
        <v>0.8979166666666667</v>
      </c>
      <c r="AJ15" s="643" t="s">
        <v>203</v>
      </c>
    </row>
    <row r="16" spans="1:36" ht="12.75">
      <c r="A16" s="644">
        <v>0.2</v>
      </c>
      <c r="B16" s="645">
        <v>4.1</v>
      </c>
      <c r="C16" s="622">
        <v>200</v>
      </c>
      <c r="D16" s="622">
        <v>4100</v>
      </c>
      <c r="E16" s="622"/>
      <c r="F16" s="646" t="s">
        <v>30</v>
      </c>
      <c r="G16" s="647" t="s">
        <v>31</v>
      </c>
      <c r="H16" s="648">
        <v>1</v>
      </c>
      <c r="I16" s="649">
        <v>0.000694444444444442</v>
      </c>
      <c r="J16" s="662">
        <v>0.000694444444444442</v>
      </c>
      <c r="K16" s="628">
        <v>0.18541666666666665</v>
      </c>
      <c r="L16" s="651" t="s">
        <v>16</v>
      </c>
      <c r="M16" s="652">
        <v>0.2319444444444444</v>
      </c>
      <c r="N16" s="631" t="s">
        <v>75</v>
      </c>
      <c r="O16" s="653"/>
      <c r="P16" s="654"/>
      <c r="Q16" s="654"/>
      <c r="R16" s="654"/>
      <c r="S16" s="655"/>
      <c r="T16" s="654"/>
      <c r="U16" s="656"/>
      <c r="V16" s="657"/>
      <c r="W16" s="658"/>
      <c r="X16" s="663">
        <v>0.5569444444444444</v>
      </c>
      <c r="Y16" s="639" t="s">
        <v>202</v>
      </c>
      <c r="Z16" s="659"/>
      <c r="AA16" s="659"/>
      <c r="AB16" s="656"/>
      <c r="AC16" s="656"/>
      <c r="AD16" s="656"/>
      <c r="AE16" s="660"/>
      <c r="AF16" s="661"/>
      <c r="AG16" s="655"/>
      <c r="AH16" s="658"/>
      <c r="AI16" s="638">
        <v>0.8986111111111111</v>
      </c>
      <c r="AJ16" s="643" t="s">
        <v>203</v>
      </c>
    </row>
    <row r="17" spans="1:36" ht="13.5">
      <c r="A17" s="665">
        <v>0.7</v>
      </c>
      <c r="B17" s="666">
        <v>4.8</v>
      </c>
      <c r="C17" s="622">
        <v>700</v>
      </c>
      <c r="D17" s="622">
        <v>4800</v>
      </c>
      <c r="E17" s="622"/>
      <c r="F17" s="667" t="s">
        <v>32</v>
      </c>
      <c r="G17" s="668" t="s">
        <v>33</v>
      </c>
      <c r="H17" s="669">
        <v>5</v>
      </c>
      <c r="I17" s="670">
        <v>0.001388888888888884</v>
      </c>
      <c r="J17" s="671">
        <v>0.001388888888888884</v>
      </c>
      <c r="K17" s="672">
        <v>0.18680555555555553</v>
      </c>
      <c r="L17" s="673" t="s">
        <v>16</v>
      </c>
      <c r="M17" s="652">
        <v>0.23333333333333328</v>
      </c>
      <c r="N17" s="674" t="s">
        <v>75</v>
      </c>
      <c r="O17" s="675"/>
      <c r="P17" s="676"/>
      <c r="Q17" s="676"/>
      <c r="R17" s="676"/>
      <c r="S17" s="677"/>
      <c r="T17" s="676"/>
      <c r="U17" s="678"/>
      <c r="V17" s="679"/>
      <c r="W17" s="680"/>
      <c r="X17" s="681">
        <v>0.5583333333333332</v>
      </c>
      <c r="Y17" s="682" t="s">
        <v>202</v>
      </c>
      <c r="Z17" s="683"/>
      <c r="AA17" s="683"/>
      <c r="AB17" s="684"/>
      <c r="AC17" s="678"/>
      <c r="AD17" s="678"/>
      <c r="AE17" s="685"/>
      <c r="AF17" s="686"/>
      <c r="AG17" s="677"/>
      <c r="AH17" s="687"/>
      <c r="AI17" s="688">
        <v>0.9</v>
      </c>
      <c r="AJ17" s="689" t="s">
        <v>203</v>
      </c>
    </row>
    <row r="18" spans="1:36" s="22" customFormat="1" ht="13.5">
      <c r="A18" s="690">
        <v>0.2</v>
      </c>
      <c r="B18" s="599">
        <v>5</v>
      </c>
      <c r="C18" s="600">
        <v>200</v>
      </c>
      <c r="D18" s="622">
        <v>5000</v>
      </c>
      <c r="E18" s="600"/>
      <c r="F18" s="601" t="s">
        <v>34</v>
      </c>
      <c r="G18" s="691" t="s">
        <v>35</v>
      </c>
      <c r="H18" s="692">
        <v>2</v>
      </c>
      <c r="I18" s="693">
        <v>0.001388888888888884</v>
      </c>
      <c r="J18" s="694">
        <v>0.001388888888888889</v>
      </c>
      <c r="K18" s="695">
        <v>0.18819444444444441</v>
      </c>
      <c r="L18" s="696" t="s">
        <v>16</v>
      </c>
      <c r="M18" s="697">
        <v>0.23472222222222217</v>
      </c>
      <c r="N18" s="698" t="s">
        <v>79</v>
      </c>
      <c r="O18" s="697">
        <v>0.2791666666666667</v>
      </c>
      <c r="P18" s="696" t="s">
        <v>79</v>
      </c>
      <c r="Q18" s="697">
        <v>0.31805555555555554</v>
      </c>
      <c r="R18" s="696" t="s">
        <v>16</v>
      </c>
      <c r="S18" s="697">
        <v>0.3541666666666667</v>
      </c>
      <c r="T18" s="696" t="s">
        <v>79</v>
      </c>
      <c r="U18" s="699">
        <v>0.40277777777777773</v>
      </c>
      <c r="V18" s="699">
        <v>0.46527777777777773</v>
      </c>
      <c r="W18" s="699"/>
      <c r="X18" s="697">
        <v>0.5597222222222221</v>
      </c>
      <c r="Y18" s="696" t="s">
        <v>202</v>
      </c>
      <c r="Z18" s="699">
        <v>0.607638888888889</v>
      </c>
      <c r="AA18" s="699"/>
      <c r="AB18" s="699">
        <v>0.6527777777777778</v>
      </c>
      <c r="AC18" s="699">
        <v>0.6979166666666666</v>
      </c>
      <c r="AD18" s="700">
        <v>0.7291666666666666</v>
      </c>
      <c r="AE18" s="701">
        <v>0.7708333333333334</v>
      </c>
      <c r="AF18" s="696" t="s">
        <v>119</v>
      </c>
      <c r="AG18" s="697">
        <v>0.8125</v>
      </c>
      <c r="AH18" s="696" t="s">
        <v>119</v>
      </c>
      <c r="AI18" s="702">
        <v>0.9013888888888889</v>
      </c>
      <c r="AJ18" s="703" t="s">
        <v>76</v>
      </c>
    </row>
    <row r="19" spans="1:36" ht="12.75">
      <c r="A19" s="620">
        <v>0.9</v>
      </c>
      <c r="B19" s="621">
        <v>5.9</v>
      </c>
      <c r="C19" s="622">
        <v>900</v>
      </c>
      <c r="D19" s="622">
        <v>5900</v>
      </c>
      <c r="E19" s="622">
        <v>900</v>
      </c>
      <c r="F19" s="704" t="s">
        <v>93</v>
      </c>
      <c r="G19" s="624" t="s">
        <v>94</v>
      </c>
      <c r="H19" s="625">
        <v>1</v>
      </c>
      <c r="I19" s="705">
        <v>0.001388888888888884</v>
      </c>
      <c r="J19" s="706">
        <v>0.002083333333333326</v>
      </c>
      <c r="K19" s="628">
        <v>0.1895833333333333</v>
      </c>
      <c r="L19" s="629" t="s">
        <v>16</v>
      </c>
      <c r="M19" s="630">
        <v>0.23611111111111105</v>
      </c>
      <c r="N19" s="629" t="s">
        <v>79</v>
      </c>
      <c r="O19" s="630">
        <v>0.28125</v>
      </c>
      <c r="P19" s="629" t="s">
        <v>79</v>
      </c>
      <c r="Q19" s="630">
        <v>0.32013888888888886</v>
      </c>
      <c r="R19" s="629" t="s">
        <v>16</v>
      </c>
      <c r="S19" s="630">
        <v>0.35625</v>
      </c>
      <c r="T19" s="629" t="s">
        <v>79</v>
      </c>
      <c r="U19" s="707">
        <v>0.40486111111111106</v>
      </c>
      <c r="V19" s="707">
        <v>0.46736111111111106</v>
      </c>
      <c r="W19" s="707">
        <v>0.002083333333333326</v>
      </c>
      <c r="X19" s="630">
        <v>0.5618055555555554</v>
      </c>
      <c r="Y19" s="629" t="s">
        <v>202</v>
      </c>
      <c r="Z19" s="707">
        <v>0.6097222222222223</v>
      </c>
      <c r="AA19" s="707">
        <v>0.002083333333333326</v>
      </c>
      <c r="AB19" s="707">
        <v>0.6548611111111111</v>
      </c>
      <c r="AC19" s="707">
        <v>0.7</v>
      </c>
      <c r="AD19" s="707">
        <v>0.73125</v>
      </c>
      <c r="AE19" s="566">
        <v>0.7729166666666667</v>
      </c>
      <c r="AF19" s="629" t="s">
        <v>119</v>
      </c>
      <c r="AG19" s="630">
        <v>0.8138888888888889</v>
      </c>
      <c r="AH19" s="629" t="s">
        <v>119</v>
      </c>
      <c r="AI19" s="708">
        <v>0.9027777777777778</v>
      </c>
      <c r="AJ19" s="709" t="s">
        <v>76</v>
      </c>
    </row>
    <row r="20" spans="1:36" ht="12.75">
      <c r="A20" s="644">
        <v>0.7</v>
      </c>
      <c r="B20" s="645">
        <v>6.6</v>
      </c>
      <c r="C20" s="622">
        <v>700</v>
      </c>
      <c r="D20" s="622">
        <v>6600</v>
      </c>
      <c r="E20" s="622">
        <v>1600</v>
      </c>
      <c r="F20" s="646" t="s">
        <v>171</v>
      </c>
      <c r="G20" s="647" t="s">
        <v>204</v>
      </c>
      <c r="H20" s="648">
        <v>31</v>
      </c>
      <c r="I20" s="649">
        <v>0.001388888888888884</v>
      </c>
      <c r="J20" s="662">
        <v>0.001388888888888884</v>
      </c>
      <c r="K20" s="628">
        <v>0.19097222222222218</v>
      </c>
      <c r="L20" s="710" t="s">
        <v>16</v>
      </c>
      <c r="M20" s="711">
        <v>0.23749999999999993</v>
      </c>
      <c r="N20" s="710" t="s">
        <v>79</v>
      </c>
      <c r="O20" s="711">
        <v>0.2826388888888889</v>
      </c>
      <c r="P20" s="710" t="s">
        <v>79</v>
      </c>
      <c r="Q20" s="711">
        <v>0.32152777777777775</v>
      </c>
      <c r="R20" s="710" t="s">
        <v>16</v>
      </c>
      <c r="S20" s="711">
        <v>0.3576388888888889</v>
      </c>
      <c r="T20" s="710" t="s">
        <v>79</v>
      </c>
      <c r="U20" s="712">
        <v>0.40624999999999994</v>
      </c>
      <c r="V20" s="712">
        <v>0.46874999999999994</v>
      </c>
      <c r="W20" s="712">
        <v>0.00347222222222221</v>
      </c>
      <c r="X20" s="711">
        <v>0.5631944444444443</v>
      </c>
      <c r="Y20" s="710" t="s">
        <v>202</v>
      </c>
      <c r="Z20" s="712">
        <v>0.6111111111111112</v>
      </c>
      <c r="AA20" s="712">
        <v>0.00347222222222221</v>
      </c>
      <c r="AB20" s="712">
        <v>0.65625</v>
      </c>
      <c r="AC20" s="712">
        <v>0.7013888888888888</v>
      </c>
      <c r="AD20" s="713">
        <v>0.7326388888888888</v>
      </c>
      <c r="AE20" s="568">
        <v>0.7743055555555556</v>
      </c>
      <c r="AF20" s="710" t="s">
        <v>119</v>
      </c>
      <c r="AG20" s="711">
        <v>0.8152777777777778</v>
      </c>
      <c r="AH20" s="710" t="s">
        <v>119</v>
      </c>
      <c r="AI20" s="714">
        <v>0.9041666666666667</v>
      </c>
      <c r="AJ20" s="715" t="s">
        <v>76</v>
      </c>
    </row>
    <row r="21" spans="1:36" ht="12.75">
      <c r="A21" s="644">
        <v>0.4</v>
      </c>
      <c r="B21" s="645">
        <v>7.000000000000001</v>
      </c>
      <c r="C21" s="622">
        <v>400</v>
      </c>
      <c r="D21" s="622">
        <v>7000</v>
      </c>
      <c r="E21" s="622">
        <v>2000</v>
      </c>
      <c r="F21" s="646" t="s">
        <v>172</v>
      </c>
      <c r="G21" s="647" t="s">
        <v>205</v>
      </c>
      <c r="H21" s="648">
        <v>29</v>
      </c>
      <c r="I21" s="649">
        <v>0.000694444444444442</v>
      </c>
      <c r="J21" s="662">
        <v>0.000694444444444442</v>
      </c>
      <c r="K21" s="628">
        <v>0.19166666666666662</v>
      </c>
      <c r="L21" s="710" t="s">
        <v>16</v>
      </c>
      <c r="M21" s="711">
        <v>0.23819444444444438</v>
      </c>
      <c r="N21" s="710" t="s">
        <v>79</v>
      </c>
      <c r="O21" s="711">
        <v>0.2833333333333333</v>
      </c>
      <c r="P21" s="710" t="s">
        <v>79</v>
      </c>
      <c r="Q21" s="711">
        <v>0.3222222222222222</v>
      </c>
      <c r="R21" s="710" t="s">
        <v>16</v>
      </c>
      <c r="S21" s="711">
        <v>0.35833333333333334</v>
      </c>
      <c r="T21" s="710" t="s">
        <v>79</v>
      </c>
      <c r="U21" s="712">
        <v>0.4069444444444444</v>
      </c>
      <c r="V21" s="712">
        <v>0.4694444444444444</v>
      </c>
      <c r="W21" s="712">
        <v>0.004166666666666652</v>
      </c>
      <c r="X21" s="711">
        <v>0.5638888888888888</v>
      </c>
      <c r="Y21" s="710" t="s">
        <v>202</v>
      </c>
      <c r="Z21" s="712">
        <v>0.6118055555555556</v>
      </c>
      <c r="AA21" s="712">
        <v>0.004166666666666652</v>
      </c>
      <c r="AB21" s="712">
        <v>0.6569444444444444</v>
      </c>
      <c r="AC21" s="712">
        <v>0.7020833333333333</v>
      </c>
      <c r="AD21" s="713">
        <v>0.7333333333333333</v>
      </c>
      <c r="AE21" s="568">
        <v>0.775</v>
      </c>
      <c r="AF21" s="710" t="s">
        <v>119</v>
      </c>
      <c r="AG21" s="711">
        <v>0.8159722222222222</v>
      </c>
      <c r="AH21" s="710" t="s">
        <v>119</v>
      </c>
      <c r="AI21" s="714">
        <v>0.9048611111111111</v>
      </c>
      <c r="AJ21" s="715" t="s">
        <v>76</v>
      </c>
    </row>
    <row r="22" spans="1:36" ht="12.75">
      <c r="A22" s="644">
        <v>0.9</v>
      </c>
      <c r="B22" s="645">
        <v>7.900000000000001</v>
      </c>
      <c r="C22" s="622">
        <v>900</v>
      </c>
      <c r="D22" s="622">
        <v>7900</v>
      </c>
      <c r="E22" s="622">
        <v>2900</v>
      </c>
      <c r="F22" s="646" t="s">
        <v>173</v>
      </c>
      <c r="G22" s="647" t="s">
        <v>206</v>
      </c>
      <c r="H22" s="648">
        <v>27</v>
      </c>
      <c r="I22" s="649">
        <v>0.000694444444444442</v>
      </c>
      <c r="J22" s="627">
        <v>0.0006944444444444445</v>
      </c>
      <c r="K22" s="628">
        <v>0.19236111111111107</v>
      </c>
      <c r="L22" s="710" t="s">
        <v>16</v>
      </c>
      <c r="M22" s="711">
        <v>0.23888888888888882</v>
      </c>
      <c r="N22" s="710" t="s">
        <v>79</v>
      </c>
      <c r="O22" s="711">
        <v>0.28402777777777777</v>
      </c>
      <c r="P22" s="710" t="s">
        <v>79</v>
      </c>
      <c r="Q22" s="711">
        <v>0.32291666666666663</v>
      </c>
      <c r="R22" s="710" t="s">
        <v>16</v>
      </c>
      <c r="S22" s="711">
        <v>0.3590277777777778</v>
      </c>
      <c r="T22" s="710" t="s">
        <v>79</v>
      </c>
      <c r="U22" s="712">
        <v>0.40763888888888883</v>
      </c>
      <c r="V22" s="712">
        <v>0.47013888888888883</v>
      </c>
      <c r="W22" s="712">
        <v>0.0048611111111110964</v>
      </c>
      <c r="X22" s="711">
        <v>0.5645833333333332</v>
      </c>
      <c r="Y22" s="710" t="s">
        <v>202</v>
      </c>
      <c r="Z22" s="712">
        <v>0.6125</v>
      </c>
      <c r="AA22" s="712">
        <v>0.0048611111111110964</v>
      </c>
      <c r="AB22" s="712">
        <v>0.6576388888888889</v>
      </c>
      <c r="AC22" s="712">
        <v>0.7027777777777777</v>
      </c>
      <c r="AD22" s="713">
        <v>0.7340277777777777</v>
      </c>
      <c r="AE22" s="568">
        <v>0.7756944444444445</v>
      </c>
      <c r="AF22" s="710" t="s">
        <v>119</v>
      </c>
      <c r="AG22" s="711">
        <v>0.8166666666666667</v>
      </c>
      <c r="AH22" s="710" t="s">
        <v>119</v>
      </c>
      <c r="AI22" s="714">
        <v>0.9055555555555556</v>
      </c>
      <c r="AJ22" s="715" t="s">
        <v>76</v>
      </c>
    </row>
    <row r="23" spans="1:36" ht="12.75">
      <c r="A23" s="644">
        <v>0.4</v>
      </c>
      <c r="B23" s="645">
        <v>8.3</v>
      </c>
      <c r="C23" s="622">
        <v>400</v>
      </c>
      <c r="D23" s="622">
        <v>8300</v>
      </c>
      <c r="E23" s="622">
        <v>3300</v>
      </c>
      <c r="F23" s="646" t="s">
        <v>174</v>
      </c>
      <c r="G23" s="647" t="s">
        <v>206</v>
      </c>
      <c r="H23" s="648">
        <v>25</v>
      </c>
      <c r="I23" s="649">
        <v>0.000694444444444442</v>
      </c>
      <c r="J23" s="662">
        <v>0.000694444444444442</v>
      </c>
      <c r="K23" s="628">
        <v>0.1930555555555555</v>
      </c>
      <c r="L23" s="710" t="s">
        <v>16</v>
      </c>
      <c r="M23" s="711">
        <v>0.23958333333333326</v>
      </c>
      <c r="N23" s="710" t="s">
        <v>79</v>
      </c>
      <c r="O23" s="711">
        <v>0.2847222222222222</v>
      </c>
      <c r="P23" s="710" t="s">
        <v>79</v>
      </c>
      <c r="Q23" s="711">
        <v>0.32361111111111107</v>
      </c>
      <c r="R23" s="710" t="s">
        <v>16</v>
      </c>
      <c r="S23" s="711">
        <v>0.3597222222222222</v>
      </c>
      <c r="T23" s="710" t="s">
        <v>79</v>
      </c>
      <c r="U23" s="712">
        <v>0.40833333333333327</v>
      </c>
      <c r="V23" s="712">
        <v>0.47083333333333327</v>
      </c>
      <c r="W23" s="712">
        <v>0.005555555555555538</v>
      </c>
      <c r="X23" s="711">
        <v>0.5652777777777777</v>
      </c>
      <c r="Y23" s="710" t="s">
        <v>202</v>
      </c>
      <c r="Z23" s="712">
        <v>0.6131944444444445</v>
      </c>
      <c r="AA23" s="712">
        <v>0.005555555555555538</v>
      </c>
      <c r="AB23" s="712">
        <v>0.6583333333333333</v>
      </c>
      <c r="AC23" s="712">
        <v>0.7034722222222222</v>
      </c>
      <c r="AD23" s="713">
        <v>0.7347222222222222</v>
      </c>
      <c r="AE23" s="568">
        <v>0.7763888888888889</v>
      </c>
      <c r="AF23" s="710" t="s">
        <v>119</v>
      </c>
      <c r="AG23" s="711">
        <v>0.8173611111111111</v>
      </c>
      <c r="AH23" s="710" t="s">
        <v>119</v>
      </c>
      <c r="AI23" s="714">
        <v>0.90625</v>
      </c>
      <c r="AJ23" s="715" t="s">
        <v>76</v>
      </c>
    </row>
    <row r="24" spans="1:38" ht="13.5">
      <c r="A24" s="665">
        <v>0.8</v>
      </c>
      <c r="B24" s="666">
        <v>9.100000000000001</v>
      </c>
      <c r="C24" s="622">
        <v>800</v>
      </c>
      <c r="D24" s="622">
        <v>9100</v>
      </c>
      <c r="E24" s="622">
        <v>4100</v>
      </c>
      <c r="F24" s="667" t="s">
        <v>175</v>
      </c>
      <c r="G24" s="668" t="s">
        <v>207</v>
      </c>
      <c r="H24" s="669">
        <v>23</v>
      </c>
      <c r="I24" s="670">
        <v>0.000694444444444442</v>
      </c>
      <c r="J24" s="671">
        <v>0.000694444444444442</v>
      </c>
      <c r="K24" s="716">
        <v>0.19374999999999995</v>
      </c>
      <c r="L24" s="717" t="s">
        <v>16</v>
      </c>
      <c r="M24" s="718">
        <v>0.2402777777777777</v>
      </c>
      <c r="N24" s="717" t="s">
        <v>79</v>
      </c>
      <c r="O24" s="719">
        <v>0.28541666666666665</v>
      </c>
      <c r="P24" s="717" t="s">
        <v>79</v>
      </c>
      <c r="Q24" s="719">
        <v>0.3243055555555555</v>
      </c>
      <c r="R24" s="717" t="s">
        <v>16</v>
      </c>
      <c r="S24" s="719">
        <v>0.36041666666666666</v>
      </c>
      <c r="T24" s="717" t="s">
        <v>79</v>
      </c>
      <c r="U24" s="720">
        <v>0.4090277777777777</v>
      </c>
      <c r="V24" s="720">
        <v>0.4715277777777777</v>
      </c>
      <c r="W24" s="720">
        <v>0.00624999999999998</v>
      </c>
      <c r="X24" s="719">
        <v>0.5659722222222221</v>
      </c>
      <c r="Y24" s="717" t="s">
        <v>202</v>
      </c>
      <c r="Z24" s="720">
        <v>0.6138888888888889</v>
      </c>
      <c r="AA24" s="720">
        <v>0.00624999999999998</v>
      </c>
      <c r="AB24" s="720">
        <v>0.6590277777777778</v>
      </c>
      <c r="AC24" s="720">
        <v>0.7041666666666666</v>
      </c>
      <c r="AD24" s="721">
        <v>0.7354166666666666</v>
      </c>
      <c r="AE24" s="722">
        <v>0.7770833333333333</v>
      </c>
      <c r="AF24" s="717" t="s">
        <v>119</v>
      </c>
      <c r="AG24" s="719">
        <v>0.8180555555555555</v>
      </c>
      <c r="AH24" s="717" t="s">
        <v>119</v>
      </c>
      <c r="AI24" s="723">
        <v>0.9069444444444444</v>
      </c>
      <c r="AJ24" s="724" t="s">
        <v>76</v>
      </c>
      <c r="AK24" s="10"/>
      <c r="AL24" s="10"/>
    </row>
    <row r="25" spans="1:40" s="22" customFormat="1" ht="13.5">
      <c r="A25" s="690">
        <v>0.6</v>
      </c>
      <c r="B25" s="599">
        <v>9.700000000000001</v>
      </c>
      <c r="C25" s="600">
        <v>600</v>
      </c>
      <c r="D25" s="622">
        <v>9700</v>
      </c>
      <c r="E25" s="600">
        <v>4700</v>
      </c>
      <c r="F25" s="601" t="s">
        <v>176</v>
      </c>
      <c r="G25" s="602" t="s">
        <v>208</v>
      </c>
      <c r="H25" s="603">
        <v>21</v>
      </c>
      <c r="I25" s="693">
        <v>0.000694444444444442</v>
      </c>
      <c r="J25" s="694">
        <v>0.000694444444444442</v>
      </c>
      <c r="K25" s="725">
        <v>0.1944444444444444</v>
      </c>
      <c r="L25" s="726" t="s">
        <v>16</v>
      </c>
      <c r="M25" s="727">
        <v>0.24097222222222214</v>
      </c>
      <c r="N25" s="728" t="s">
        <v>79</v>
      </c>
      <c r="O25" s="729">
        <v>0.2861111111111111</v>
      </c>
      <c r="P25" s="726" t="s">
        <v>79</v>
      </c>
      <c r="Q25" s="729">
        <v>0.32499999999999996</v>
      </c>
      <c r="R25" s="726" t="s">
        <v>16</v>
      </c>
      <c r="S25" s="729">
        <v>0.3611111111111111</v>
      </c>
      <c r="T25" s="726" t="s">
        <v>79</v>
      </c>
      <c r="U25" s="730">
        <v>0.40972222222222215</v>
      </c>
      <c r="V25" s="730">
        <v>0.47222222222222215</v>
      </c>
      <c r="W25" s="730">
        <v>0.006944444444444422</v>
      </c>
      <c r="X25" s="608">
        <v>0.5666666666666665</v>
      </c>
      <c r="Y25" s="726" t="s">
        <v>202</v>
      </c>
      <c r="Z25" s="730">
        <v>0.6145833333333334</v>
      </c>
      <c r="AA25" s="730">
        <v>0.006944444444444422</v>
      </c>
      <c r="AB25" s="730">
        <v>0.6597222222222222</v>
      </c>
      <c r="AC25" s="730">
        <v>0.704861111111111</v>
      </c>
      <c r="AD25" s="731">
        <v>0.736111111111111</v>
      </c>
      <c r="AE25" s="732">
        <v>0.7777777777777778</v>
      </c>
      <c r="AF25" s="726" t="s">
        <v>119</v>
      </c>
      <c r="AG25" s="729">
        <v>0.81875</v>
      </c>
      <c r="AH25" s="673" t="s">
        <v>119</v>
      </c>
      <c r="AI25" s="733">
        <v>0.9076388888888889</v>
      </c>
      <c r="AJ25" s="734" t="s">
        <v>76</v>
      </c>
      <c r="AK25" s="10"/>
      <c r="AL25" s="10"/>
      <c r="AM25" s="10"/>
      <c r="AN25" s="10"/>
    </row>
    <row r="26" spans="1:38" ht="12.75">
      <c r="A26" s="620">
        <v>0.5</v>
      </c>
      <c r="B26" s="621">
        <v>10.200000000000001</v>
      </c>
      <c r="C26" s="622">
        <v>500</v>
      </c>
      <c r="D26" s="622">
        <v>10200</v>
      </c>
      <c r="E26" s="622"/>
      <c r="F26" s="704" t="s">
        <v>177</v>
      </c>
      <c r="G26" s="624" t="s">
        <v>177</v>
      </c>
      <c r="H26" s="625"/>
      <c r="I26" s="705"/>
      <c r="J26" s="694">
        <v>0.000694444444444442</v>
      </c>
      <c r="K26" s="735"/>
      <c r="L26" s="629"/>
      <c r="M26" s="630"/>
      <c r="N26" s="629"/>
      <c r="O26" s="630"/>
      <c r="P26" s="629"/>
      <c r="Q26" s="630"/>
      <c r="R26" s="629"/>
      <c r="S26" s="630"/>
      <c r="T26" s="629"/>
      <c r="U26" s="707"/>
      <c r="V26" s="707"/>
      <c r="W26" s="707"/>
      <c r="X26" s="630">
        <v>0.567361111111111</v>
      </c>
      <c r="Y26" s="629" t="s">
        <v>16</v>
      </c>
      <c r="Z26" s="707"/>
      <c r="AA26" s="707"/>
      <c r="AB26" s="707"/>
      <c r="AC26" s="707"/>
      <c r="AD26" s="736"/>
      <c r="AE26" s="566"/>
      <c r="AF26" s="629"/>
      <c r="AG26" s="630"/>
      <c r="AH26" s="629"/>
      <c r="AI26" s="737"/>
      <c r="AJ26" s="709"/>
      <c r="AK26" s="10"/>
      <c r="AL26" s="10"/>
    </row>
    <row r="27" spans="1:43" ht="12.75">
      <c r="A27" s="644">
        <v>1.4</v>
      </c>
      <c r="B27" s="645">
        <v>11.600000000000001</v>
      </c>
      <c r="C27" s="622">
        <v>1400</v>
      </c>
      <c r="D27" s="622">
        <v>11600</v>
      </c>
      <c r="E27" s="622">
        <v>5300</v>
      </c>
      <c r="F27" s="646" t="s">
        <v>178</v>
      </c>
      <c r="G27" s="647" t="s">
        <v>209</v>
      </c>
      <c r="H27" s="648">
        <v>19</v>
      </c>
      <c r="I27" s="649">
        <v>0.001388888888888884</v>
      </c>
      <c r="J27" s="664">
        <v>0.001388888888888884</v>
      </c>
      <c r="K27" s="628">
        <v>0.19583333333333328</v>
      </c>
      <c r="L27" s="710" t="s">
        <v>16</v>
      </c>
      <c r="M27" s="711">
        <v>0.24236111111111103</v>
      </c>
      <c r="N27" s="710" t="s">
        <v>79</v>
      </c>
      <c r="O27" s="711">
        <v>0.2875</v>
      </c>
      <c r="P27" s="710" t="s">
        <v>79</v>
      </c>
      <c r="Q27" s="711">
        <v>0.32638888888888884</v>
      </c>
      <c r="R27" s="710" t="s">
        <v>16</v>
      </c>
      <c r="S27" s="711">
        <v>0.3625</v>
      </c>
      <c r="T27" s="710" t="s">
        <v>79</v>
      </c>
      <c r="U27" s="712">
        <v>0.41111111111111104</v>
      </c>
      <c r="V27" s="712">
        <v>0.47361111111111104</v>
      </c>
      <c r="W27" s="712">
        <v>0.008333333333333307</v>
      </c>
      <c r="X27" s="712">
        <v>0.5687499999999999</v>
      </c>
      <c r="Y27" s="712" t="e">
        <f>#N/A</f>
        <v>#N/A</v>
      </c>
      <c r="Z27" s="712">
        <v>0.6159722222222223</v>
      </c>
      <c r="AA27" s="712">
        <v>0.008333333333333307</v>
      </c>
      <c r="AB27" s="712">
        <v>0.6611111111111111</v>
      </c>
      <c r="AC27" s="712">
        <v>0.7062499999999999</v>
      </c>
      <c r="AD27" s="713">
        <v>0.7374999999999999</v>
      </c>
      <c r="AE27" s="568">
        <v>0.7791666666666667</v>
      </c>
      <c r="AF27" s="710" t="s">
        <v>119</v>
      </c>
      <c r="AG27" s="711">
        <v>0.8201388888888889</v>
      </c>
      <c r="AH27" s="710" t="s">
        <v>119</v>
      </c>
      <c r="AI27" s="714">
        <v>0.9090277777777778</v>
      </c>
      <c r="AJ27" s="715" t="s">
        <v>76</v>
      </c>
      <c r="AK27" s="10"/>
      <c r="AL27" s="10"/>
      <c r="AM27" s="10"/>
      <c r="AN27" s="10"/>
      <c r="AO27" s="10"/>
      <c r="AP27" s="10"/>
      <c r="AQ27" s="10"/>
    </row>
    <row r="28" spans="1:43" ht="12.75">
      <c r="A28" s="644">
        <v>0.5</v>
      </c>
      <c r="B28" s="645">
        <v>12.100000000000001</v>
      </c>
      <c r="C28" s="622">
        <v>500</v>
      </c>
      <c r="D28" s="622">
        <v>12100</v>
      </c>
      <c r="E28" s="622">
        <v>5800</v>
      </c>
      <c r="F28" s="646" t="s">
        <v>180</v>
      </c>
      <c r="G28" s="647" t="s">
        <v>210</v>
      </c>
      <c r="H28" s="648">
        <v>17</v>
      </c>
      <c r="I28" s="649">
        <v>0.000694444444444442</v>
      </c>
      <c r="J28" s="627">
        <v>0.000694444444444442</v>
      </c>
      <c r="K28" s="628">
        <v>0.19652777777777772</v>
      </c>
      <c r="L28" s="710" t="s">
        <v>16</v>
      </c>
      <c r="M28" s="711">
        <v>0.24305555555555547</v>
      </c>
      <c r="N28" s="710" t="s">
        <v>79</v>
      </c>
      <c r="O28" s="711">
        <v>0.2881944444444444</v>
      </c>
      <c r="P28" s="710" t="s">
        <v>79</v>
      </c>
      <c r="Q28" s="711">
        <v>0.3270833333333333</v>
      </c>
      <c r="R28" s="710" t="s">
        <v>16</v>
      </c>
      <c r="S28" s="711">
        <v>0.36319444444444443</v>
      </c>
      <c r="T28" s="710" t="s">
        <v>79</v>
      </c>
      <c r="U28" s="712">
        <v>0.4118055555555555</v>
      </c>
      <c r="V28" s="712">
        <v>0.4743055555555555</v>
      </c>
      <c r="W28" s="712">
        <v>0.00902777777777775</v>
      </c>
      <c r="X28" s="712">
        <v>0.5694444444444443</v>
      </c>
      <c r="Y28" s="712" t="e">
        <f>#N/A</f>
        <v>#N/A</v>
      </c>
      <c r="Z28" s="712">
        <v>0.6166666666666667</v>
      </c>
      <c r="AA28" s="712">
        <v>0.00902777777777775</v>
      </c>
      <c r="AB28" s="712">
        <v>0.6618055555555555</v>
      </c>
      <c r="AC28" s="712">
        <v>0.7069444444444444</v>
      </c>
      <c r="AD28" s="713">
        <v>0.7381944444444444</v>
      </c>
      <c r="AE28" s="568">
        <v>0.7798611111111111</v>
      </c>
      <c r="AF28" s="710" t="s">
        <v>119</v>
      </c>
      <c r="AG28" s="711">
        <v>0.8208333333333333</v>
      </c>
      <c r="AH28" s="710" t="s">
        <v>119</v>
      </c>
      <c r="AI28" s="714">
        <v>0.9097222222222222</v>
      </c>
      <c r="AJ28" s="715" t="s">
        <v>76</v>
      </c>
      <c r="AK28" s="10"/>
      <c r="AL28" s="10"/>
      <c r="AM28" s="10"/>
      <c r="AN28" s="10"/>
      <c r="AO28" s="10"/>
      <c r="AP28" s="10"/>
      <c r="AQ28" s="10"/>
    </row>
    <row r="29" spans="1:42" ht="12.75">
      <c r="A29" s="644">
        <v>0.5</v>
      </c>
      <c r="B29" s="645">
        <v>12.600000000000001</v>
      </c>
      <c r="C29" s="622">
        <v>500</v>
      </c>
      <c r="D29" s="622">
        <v>12600</v>
      </c>
      <c r="E29" s="622">
        <v>6300</v>
      </c>
      <c r="F29" s="646" t="s">
        <v>181</v>
      </c>
      <c r="G29" s="647" t="s">
        <v>181</v>
      </c>
      <c r="H29" s="648">
        <v>15</v>
      </c>
      <c r="I29" s="649">
        <v>0.000694444444444442</v>
      </c>
      <c r="J29" s="662">
        <v>0.000694444444444442</v>
      </c>
      <c r="K29" s="628">
        <v>0.19722222222222216</v>
      </c>
      <c r="L29" s="710" t="s">
        <v>16</v>
      </c>
      <c r="M29" s="711">
        <v>0.2437499999999999</v>
      </c>
      <c r="N29" s="710" t="s">
        <v>79</v>
      </c>
      <c r="O29" s="711">
        <v>0.28888888888888886</v>
      </c>
      <c r="P29" s="710" t="s">
        <v>79</v>
      </c>
      <c r="Q29" s="711">
        <v>0.3277777777777777</v>
      </c>
      <c r="R29" s="710" t="s">
        <v>16</v>
      </c>
      <c r="S29" s="711">
        <v>0.3638888888888889</v>
      </c>
      <c r="T29" s="710" t="s">
        <v>79</v>
      </c>
      <c r="U29" s="712">
        <v>0.4124999999999999</v>
      </c>
      <c r="V29" s="712">
        <v>0.4749999999999999</v>
      </c>
      <c r="W29" s="712">
        <v>0.009722222222222191</v>
      </c>
      <c r="X29" s="712">
        <v>0.5701388888888888</v>
      </c>
      <c r="Y29" s="712" t="e">
        <f>#N/A</f>
        <v>#N/A</v>
      </c>
      <c r="Z29" s="712">
        <v>0.6173611111111111</v>
      </c>
      <c r="AA29" s="712">
        <v>0.009722222222222191</v>
      </c>
      <c r="AB29" s="712">
        <v>0.6625</v>
      </c>
      <c r="AC29" s="712">
        <v>0.7076388888888888</v>
      </c>
      <c r="AD29" s="713">
        <v>0.7388888888888888</v>
      </c>
      <c r="AE29" s="568">
        <v>0.7805555555555556</v>
      </c>
      <c r="AF29" s="710" t="s">
        <v>119</v>
      </c>
      <c r="AG29" s="711">
        <v>0.8215277777777777</v>
      </c>
      <c r="AH29" s="710" t="s">
        <v>119</v>
      </c>
      <c r="AI29" s="714">
        <v>0.9104166666666667</v>
      </c>
      <c r="AJ29" s="715" t="s">
        <v>76</v>
      </c>
      <c r="AK29" s="10"/>
      <c r="AL29" s="10"/>
      <c r="AM29" s="10"/>
      <c r="AN29" s="10"/>
      <c r="AO29" s="10"/>
      <c r="AP29" s="10"/>
    </row>
    <row r="30" spans="1:36" ht="12.75">
      <c r="A30" s="644">
        <v>0.5</v>
      </c>
      <c r="B30" s="645">
        <v>13.100000000000001</v>
      </c>
      <c r="C30" s="622">
        <v>500</v>
      </c>
      <c r="D30" s="622">
        <v>13100</v>
      </c>
      <c r="E30" s="622">
        <v>6800</v>
      </c>
      <c r="F30" s="646" t="s">
        <v>182</v>
      </c>
      <c r="G30" s="647" t="s">
        <v>182</v>
      </c>
      <c r="H30" s="648">
        <v>13</v>
      </c>
      <c r="I30" s="649">
        <v>0.000694444444444442</v>
      </c>
      <c r="J30" s="662">
        <v>0.000694444444444442</v>
      </c>
      <c r="K30" s="628">
        <v>0.1979166666666666</v>
      </c>
      <c r="L30" s="710" t="s">
        <v>16</v>
      </c>
      <c r="M30" s="711">
        <v>0.24444444444444435</v>
      </c>
      <c r="N30" s="710" t="s">
        <v>79</v>
      </c>
      <c r="O30" s="711">
        <v>0.2895833333333333</v>
      </c>
      <c r="P30" s="710" t="s">
        <v>79</v>
      </c>
      <c r="Q30" s="711">
        <v>0.32847222222222217</v>
      </c>
      <c r="R30" s="710" t="s">
        <v>16</v>
      </c>
      <c r="S30" s="711">
        <v>0.3645833333333333</v>
      </c>
      <c r="T30" s="710" t="s">
        <v>79</v>
      </c>
      <c r="U30" s="712">
        <v>0.41319444444444436</v>
      </c>
      <c r="V30" s="712">
        <v>0.47569444444444436</v>
      </c>
      <c r="W30" s="712">
        <v>0.010416666666666633</v>
      </c>
      <c r="X30" s="712">
        <v>0.5708333333333332</v>
      </c>
      <c r="Y30" s="712" t="e">
        <f>#N/A</f>
        <v>#N/A</v>
      </c>
      <c r="Z30" s="712">
        <v>0.6180555555555556</v>
      </c>
      <c r="AA30" s="712">
        <v>0.010416666666666633</v>
      </c>
      <c r="AB30" s="712">
        <v>0.6631944444444444</v>
      </c>
      <c r="AC30" s="712">
        <v>0.7083333333333333</v>
      </c>
      <c r="AD30" s="712">
        <v>0.7395833333333333</v>
      </c>
      <c r="AE30" s="568">
        <v>0.78125</v>
      </c>
      <c r="AF30" s="710" t="s">
        <v>119</v>
      </c>
      <c r="AG30" s="711">
        <v>0.8222222222222222</v>
      </c>
      <c r="AH30" s="710" t="s">
        <v>119</v>
      </c>
      <c r="AI30" s="711">
        <v>0.9111111111111111</v>
      </c>
      <c r="AJ30" s="715" t="s">
        <v>76</v>
      </c>
    </row>
    <row r="31" spans="1:36" ht="12.75">
      <c r="A31" s="644">
        <v>0.6</v>
      </c>
      <c r="B31" s="645">
        <v>13.7</v>
      </c>
      <c r="C31" s="622">
        <v>600</v>
      </c>
      <c r="D31" s="622">
        <v>13700</v>
      </c>
      <c r="E31" s="622">
        <v>7400</v>
      </c>
      <c r="F31" s="646" t="s">
        <v>183</v>
      </c>
      <c r="G31" s="647" t="s">
        <v>183</v>
      </c>
      <c r="H31" s="648">
        <v>11</v>
      </c>
      <c r="I31" s="649">
        <v>0.001388888888888884</v>
      </c>
      <c r="J31" s="662">
        <v>0.001388888888888884</v>
      </c>
      <c r="K31" s="628">
        <v>0.19930555555555549</v>
      </c>
      <c r="L31" s="710" t="s">
        <v>16</v>
      </c>
      <c r="M31" s="711">
        <v>0.24583333333333324</v>
      </c>
      <c r="N31" s="710" t="s">
        <v>79</v>
      </c>
      <c r="O31" s="711">
        <v>0.2909722222222222</v>
      </c>
      <c r="P31" s="710" t="s">
        <v>79</v>
      </c>
      <c r="Q31" s="711">
        <v>0.32986111111111105</v>
      </c>
      <c r="R31" s="710" t="s">
        <v>16</v>
      </c>
      <c r="S31" s="711">
        <v>0.3659722222222222</v>
      </c>
      <c r="T31" s="710" t="s">
        <v>79</v>
      </c>
      <c r="U31" s="712">
        <v>0.41458333333333325</v>
      </c>
      <c r="V31" s="712">
        <v>0.47708333333333325</v>
      </c>
      <c r="W31" s="712">
        <v>0.011805555555555517</v>
      </c>
      <c r="X31" s="712">
        <v>0.5722222222222221</v>
      </c>
      <c r="Y31" s="712" t="e">
        <f>#N/A</f>
        <v>#N/A</v>
      </c>
      <c r="Z31" s="712">
        <v>0.6194444444444445</v>
      </c>
      <c r="AA31" s="712">
        <v>0.011805555555555517</v>
      </c>
      <c r="AB31" s="712">
        <v>0.6645833333333333</v>
      </c>
      <c r="AC31" s="712">
        <v>0.7097222222222221</v>
      </c>
      <c r="AD31" s="713">
        <v>0.7409722222222221</v>
      </c>
      <c r="AE31" s="568">
        <v>0.7826388888888889</v>
      </c>
      <c r="AF31" s="710" t="s">
        <v>119</v>
      </c>
      <c r="AG31" s="711">
        <v>0.8236111111111111</v>
      </c>
      <c r="AH31" s="710" t="s">
        <v>119</v>
      </c>
      <c r="AI31" s="714">
        <v>0.9125</v>
      </c>
      <c r="AJ31" s="715" t="s">
        <v>76</v>
      </c>
    </row>
    <row r="32" spans="1:36" ht="13.5">
      <c r="A32" s="665">
        <v>0.5</v>
      </c>
      <c r="B32" s="666">
        <v>14.2</v>
      </c>
      <c r="C32" s="622">
        <v>500</v>
      </c>
      <c r="D32" s="622">
        <v>14200</v>
      </c>
      <c r="E32" s="622">
        <v>7900</v>
      </c>
      <c r="F32" s="667" t="s">
        <v>184</v>
      </c>
      <c r="G32" s="668" t="s">
        <v>184</v>
      </c>
      <c r="H32" s="669"/>
      <c r="I32" s="670">
        <v>0.000694444444444442</v>
      </c>
      <c r="J32" s="664">
        <v>0.000694444444444442</v>
      </c>
      <c r="K32" s="672">
        <v>0.19999999999999993</v>
      </c>
      <c r="L32" s="717" t="s">
        <v>16</v>
      </c>
      <c r="M32" s="719">
        <v>0.24652777777777768</v>
      </c>
      <c r="N32" s="717" t="s">
        <v>79</v>
      </c>
      <c r="O32" s="719">
        <v>0.29166666666666663</v>
      </c>
      <c r="P32" s="717" t="s">
        <v>79</v>
      </c>
      <c r="Q32" s="719">
        <v>0.3305555555555555</v>
      </c>
      <c r="R32" s="717" t="s">
        <v>16</v>
      </c>
      <c r="S32" s="719">
        <v>0.36666666666666664</v>
      </c>
      <c r="T32" s="717" t="s">
        <v>79</v>
      </c>
      <c r="U32" s="720">
        <v>0.4152777777777777</v>
      </c>
      <c r="V32" s="720">
        <v>0.4777777777777777</v>
      </c>
      <c r="W32" s="720">
        <v>0.012499999999999959</v>
      </c>
      <c r="X32" s="720">
        <v>0.5729166666666665</v>
      </c>
      <c r="Y32" s="720" t="e">
        <f>#N/A</f>
        <v>#N/A</v>
      </c>
      <c r="Z32" s="720">
        <v>0.6201388888888889</v>
      </c>
      <c r="AA32" s="720">
        <v>0.012499999999999959</v>
      </c>
      <c r="AB32" s="720">
        <v>0.6652777777777777</v>
      </c>
      <c r="AC32" s="720">
        <v>0.7104166666666666</v>
      </c>
      <c r="AD32" s="721">
        <v>0.7416666666666666</v>
      </c>
      <c r="AE32" s="722">
        <v>0.7833333333333333</v>
      </c>
      <c r="AF32" s="717" t="s">
        <v>119</v>
      </c>
      <c r="AG32" s="719">
        <v>0.8243055555555555</v>
      </c>
      <c r="AH32" s="717" t="s">
        <v>119</v>
      </c>
      <c r="AI32" s="723">
        <v>0.9131944444444444</v>
      </c>
      <c r="AJ32" s="724" t="s">
        <v>76</v>
      </c>
    </row>
    <row r="33" spans="1:36" s="22" customFormat="1" ht="13.5">
      <c r="A33" s="690">
        <v>0.5</v>
      </c>
      <c r="B33" s="599">
        <v>14.7</v>
      </c>
      <c r="C33" s="600">
        <v>500</v>
      </c>
      <c r="D33" s="622">
        <v>14700</v>
      </c>
      <c r="E33" s="600">
        <v>8400</v>
      </c>
      <c r="F33" s="601" t="s">
        <v>187</v>
      </c>
      <c r="G33" s="602" t="s">
        <v>187</v>
      </c>
      <c r="H33" s="603"/>
      <c r="I33" s="693">
        <v>0.000694444444444442</v>
      </c>
      <c r="J33" s="694">
        <v>0.000694444444444442</v>
      </c>
      <c r="K33" s="695">
        <v>0.20069444444444437</v>
      </c>
      <c r="L33" s="726" t="s">
        <v>16</v>
      </c>
      <c r="M33" s="729">
        <v>0.24722222222222212</v>
      </c>
      <c r="N33" s="728" t="s">
        <v>79</v>
      </c>
      <c r="O33" s="729">
        <v>0.29236111111111107</v>
      </c>
      <c r="P33" s="726" t="s">
        <v>79</v>
      </c>
      <c r="Q33" s="729">
        <v>0.33124999999999993</v>
      </c>
      <c r="R33" s="726" t="s">
        <v>16</v>
      </c>
      <c r="S33" s="729">
        <v>0.3673611111111111</v>
      </c>
      <c r="T33" s="726" t="s">
        <v>79</v>
      </c>
      <c r="U33" s="730">
        <v>0.41597222222222213</v>
      </c>
      <c r="V33" s="730">
        <v>0.47847222222222213</v>
      </c>
      <c r="W33" s="730">
        <v>0.013194444444444401</v>
      </c>
      <c r="X33" s="730">
        <v>0.573611111111111</v>
      </c>
      <c r="Y33" s="730" t="e">
        <f>#N/A</f>
        <v>#N/A</v>
      </c>
      <c r="Z33" s="730">
        <v>0.6208333333333333</v>
      </c>
      <c r="AA33" s="730">
        <v>0.013194444444444401</v>
      </c>
      <c r="AB33" s="730">
        <v>0.6659722222222222</v>
      </c>
      <c r="AC33" s="730">
        <v>0.711111111111111</v>
      </c>
      <c r="AD33" s="731">
        <v>0.742361111111111</v>
      </c>
      <c r="AE33" s="732">
        <v>0.7840277777777778</v>
      </c>
      <c r="AF33" s="726" t="s">
        <v>119</v>
      </c>
      <c r="AG33" s="729">
        <v>0.825</v>
      </c>
      <c r="AH33" s="726" t="s">
        <v>119</v>
      </c>
      <c r="AI33" s="738">
        <v>0.9138888888888889</v>
      </c>
      <c r="AJ33" s="739" t="s">
        <v>76</v>
      </c>
    </row>
    <row r="34" spans="1:36" ht="12.75">
      <c r="A34" s="620">
        <v>0.8</v>
      </c>
      <c r="B34" s="621">
        <v>15.500000000000002</v>
      </c>
      <c r="C34" s="622">
        <v>800</v>
      </c>
      <c r="D34" s="622">
        <v>15500</v>
      </c>
      <c r="E34" s="622">
        <v>9200</v>
      </c>
      <c r="F34" s="704" t="s">
        <v>211</v>
      </c>
      <c r="G34" s="624" t="s">
        <v>212</v>
      </c>
      <c r="H34" s="625">
        <v>5</v>
      </c>
      <c r="I34" s="705">
        <v>0.000694444444444442</v>
      </c>
      <c r="J34" s="694">
        <v>0.000694444444444442</v>
      </c>
      <c r="K34" s="628">
        <v>0.2013888888888888</v>
      </c>
      <c r="L34" s="629" t="s">
        <v>16</v>
      </c>
      <c r="M34" s="630">
        <v>0.24791666666666656</v>
      </c>
      <c r="N34" s="629" t="s">
        <v>79</v>
      </c>
      <c r="O34" s="630">
        <v>0.2930555555555555</v>
      </c>
      <c r="P34" s="629" t="s">
        <v>79</v>
      </c>
      <c r="Q34" s="630">
        <v>0.3319444444444444</v>
      </c>
      <c r="R34" s="629" t="s">
        <v>16</v>
      </c>
      <c r="S34" s="630">
        <v>0.3680555555555555</v>
      </c>
      <c r="T34" s="629" t="s">
        <v>79</v>
      </c>
      <c r="U34" s="707">
        <v>0.4166666666666666</v>
      </c>
      <c r="V34" s="707">
        <v>0.4791666666666666</v>
      </c>
      <c r="W34" s="707">
        <v>0.013888888888888843</v>
      </c>
      <c r="X34" s="707">
        <v>0.5743055555555554</v>
      </c>
      <c r="Y34" s="707" t="e">
        <f>#N/A</f>
        <v>#N/A</v>
      </c>
      <c r="Z34" s="707">
        <v>0.6215277777777778</v>
      </c>
      <c r="AA34" s="707">
        <v>0.013888888888888843</v>
      </c>
      <c r="AB34" s="707">
        <v>0.6666666666666666</v>
      </c>
      <c r="AC34" s="707">
        <v>0.7118055555555555</v>
      </c>
      <c r="AD34" s="707">
        <v>0.7430555555555555</v>
      </c>
      <c r="AE34" s="566">
        <v>0.7847222222222222</v>
      </c>
      <c r="AF34" s="629" t="s">
        <v>119</v>
      </c>
      <c r="AG34" s="630">
        <v>0.8256944444444444</v>
      </c>
      <c r="AH34" s="629" t="s">
        <v>119</v>
      </c>
      <c r="AI34" s="630">
        <v>0.9145833333333333</v>
      </c>
      <c r="AJ34" s="709" t="s">
        <v>76</v>
      </c>
    </row>
    <row r="35" spans="1:36" ht="13.5">
      <c r="A35" s="665">
        <v>0.6</v>
      </c>
      <c r="B35" s="666">
        <v>16.1</v>
      </c>
      <c r="C35" s="622">
        <v>600</v>
      </c>
      <c r="D35" s="622">
        <v>16100</v>
      </c>
      <c r="E35" s="622">
        <v>9800</v>
      </c>
      <c r="F35" s="667" t="s">
        <v>213</v>
      </c>
      <c r="G35" s="740" t="s">
        <v>213</v>
      </c>
      <c r="H35" s="741">
        <v>3</v>
      </c>
      <c r="I35" s="670">
        <v>0.000694444444444442</v>
      </c>
      <c r="J35" s="664">
        <v>0.000694444444444442</v>
      </c>
      <c r="K35" s="672">
        <v>0.20208333333333325</v>
      </c>
      <c r="L35" s="717" t="s">
        <v>16</v>
      </c>
      <c r="M35" s="719">
        <v>0.248611111111111</v>
      </c>
      <c r="N35" s="717" t="s">
        <v>79</v>
      </c>
      <c r="O35" s="719">
        <v>0.29374999999999996</v>
      </c>
      <c r="P35" s="717" t="s">
        <v>79</v>
      </c>
      <c r="Q35" s="719">
        <v>0.3326388888888888</v>
      </c>
      <c r="R35" s="717" t="s">
        <v>16</v>
      </c>
      <c r="S35" s="719">
        <v>0.36874999999999997</v>
      </c>
      <c r="T35" s="717" t="s">
        <v>79</v>
      </c>
      <c r="U35" s="720">
        <v>0.417361111111111</v>
      </c>
      <c r="V35" s="720">
        <v>0.479861111111111</v>
      </c>
      <c r="W35" s="720">
        <v>0.014583333333333285</v>
      </c>
      <c r="X35" s="720">
        <v>0.5749999999999998</v>
      </c>
      <c r="Y35" s="720" t="e">
        <f>#N/A</f>
        <v>#N/A</v>
      </c>
      <c r="Z35" s="720">
        <v>0.6222222222222222</v>
      </c>
      <c r="AA35" s="720">
        <v>0.014583333333333285</v>
      </c>
      <c r="AB35" s="720">
        <v>0.6673611111111111</v>
      </c>
      <c r="AC35" s="720">
        <v>0.7124999999999999</v>
      </c>
      <c r="AD35" s="721">
        <v>0.7437499999999999</v>
      </c>
      <c r="AE35" s="722">
        <v>0.7854166666666667</v>
      </c>
      <c r="AF35" s="717" t="s">
        <v>119</v>
      </c>
      <c r="AG35" s="719">
        <v>0.8263888888888888</v>
      </c>
      <c r="AH35" s="717" t="s">
        <v>119</v>
      </c>
      <c r="AI35" s="723">
        <v>0.9152777777777777</v>
      </c>
      <c r="AJ35" s="724" t="s">
        <v>76</v>
      </c>
    </row>
    <row r="36" spans="1:36" ht="13.5">
      <c r="A36" s="690">
        <v>1</v>
      </c>
      <c r="B36" s="599">
        <v>17.1</v>
      </c>
      <c r="C36" s="742">
        <v>600</v>
      </c>
      <c r="D36" s="742">
        <v>16700</v>
      </c>
      <c r="E36" s="742">
        <v>10400</v>
      </c>
      <c r="F36" s="601" t="s">
        <v>214</v>
      </c>
      <c r="G36" s="602" t="s">
        <v>215</v>
      </c>
      <c r="H36" s="603"/>
      <c r="I36" s="693">
        <v>0.001388888888888884</v>
      </c>
      <c r="J36" s="694">
        <v>0.001388888888888889</v>
      </c>
      <c r="K36" s="743">
        <v>0.20347222222222214</v>
      </c>
      <c r="L36" s="728" t="s">
        <v>16</v>
      </c>
      <c r="M36" s="727">
        <v>0.2499999999999999</v>
      </c>
      <c r="N36" s="744" t="s">
        <v>79</v>
      </c>
      <c r="O36" s="727">
        <v>0.29513888888888884</v>
      </c>
      <c r="P36" s="728" t="s">
        <v>79</v>
      </c>
      <c r="Q36" s="727">
        <v>0.3340277777777777</v>
      </c>
      <c r="R36" s="728" t="s">
        <v>16</v>
      </c>
      <c r="S36" s="727">
        <v>0.37013888888888885</v>
      </c>
      <c r="T36" s="728" t="s">
        <v>79</v>
      </c>
      <c r="U36" s="745">
        <v>0.4187499999999999</v>
      </c>
      <c r="V36" s="730">
        <v>0.4812499999999999</v>
      </c>
      <c r="W36" s="730">
        <v>0.015972222222222172</v>
      </c>
      <c r="X36" s="730">
        <v>0.5763888888888887</v>
      </c>
      <c r="Y36" s="730" t="e">
        <f>#N/A</f>
        <v>#N/A</v>
      </c>
      <c r="Z36" s="746">
        <v>0.6236111111111111</v>
      </c>
      <c r="AA36" s="746">
        <v>0.015972222222222172</v>
      </c>
      <c r="AB36" s="745">
        <v>0.66875</v>
      </c>
      <c r="AC36" s="745">
        <v>0.7138888888888888</v>
      </c>
      <c r="AD36" s="747">
        <v>0.7451388888888888</v>
      </c>
      <c r="AE36" s="534">
        <v>0.7868055555555555</v>
      </c>
      <c r="AF36" s="744" t="s">
        <v>119</v>
      </c>
      <c r="AG36" s="725">
        <v>0.8277777777777777</v>
      </c>
      <c r="AH36" s="728" t="s">
        <v>119</v>
      </c>
      <c r="AI36" s="727">
        <v>0.9166666666666666</v>
      </c>
      <c r="AJ36" s="739" t="s">
        <v>76</v>
      </c>
    </row>
    <row r="37" spans="1:36" ht="12.75">
      <c r="A37" s="620">
        <v>0.5</v>
      </c>
      <c r="B37" s="621">
        <v>17.6</v>
      </c>
      <c r="C37" s="622"/>
      <c r="D37" s="622"/>
      <c r="E37" s="622"/>
      <c r="F37" s="704"/>
      <c r="G37" s="748" t="s">
        <v>216</v>
      </c>
      <c r="H37" s="749"/>
      <c r="I37" s="705">
        <v>0.000694444444444442</v>
      </c>
      <c r="J37" s="694">
        <v>0.001388888888888884</v>
      </c>
      <c r="K37" s="735">
        <v>0.20416666666666658</v>
      </c>
      <c r="L37" s="629" t="s">
        <v>16</v>
      </c>
      <c r="M37" s="630">
        <v>0.2513888888888888</v>
      </c>
      <c r="N37" s="629" t="s">
        <v>79</v>
      </c>
      <c r="O37" s="652">
        <v>0.2965277777777777</v>
      </c>
      <c r="P37" s="629" t="s">
        <v>79</v>
      </c>
      <c r="Q37" s="630">
        <v>0.3354166666666666</v>
      </c>
      <c r="R37" s="629" t="s">
        <v>16</v>
      </c>
      <c r="S37" s="630">
        <v>0.37152777777777773</v>
      </c>
      <c r="T37" s="629" t="s">
        <v>79</v>
      </c>
      <c r="U37" s="707">
        <v>0.4201388888888888</v>
      </c>
      <c r="V37" s="707">
        <v>0.4826388888888888</v>
      </c>
      <c r="W37" s="707">
        <v>0.017361111111111056</v>
      </c>
      <c r="X37" s="707">
        <v>0.5777777777777776</v>
      </c>
      <c r="Y37" s="707" t="e">
        <f>#N/A</f>
        <v>#N/A</v>
      </c>
      <c r="Z37" s="707">
        <v>0.625</v>
      </c>
      <c r="AA37" s="707">
        <v>0.017361111111111056</v>
      </c>
      <c r="AB37" s="707">
        <v>0.6701388888888888</v>
      </c>
      <c r="AC37" s="707">
        <v>0.7152777777777777</v>
      </c>
      <c r="AD37" s="707">
        <v>0.7465277777777777</v>
      </c>
      <c r="AE37" s="566">
        <v>0.7881944444444444</v>
      </c>
      <c r="AF37" s="629" t="s">
        <v>119</v>
      </c>
      <c r="AG37" s="630">
        <v>0.8284722222222222</v>
      </c>
      <c r="AH37" s="629" t="s">
        <v>119</v>
      </c>
      <c r="AI37" s="708">
        <v>0.9173611111111111</v>
      </c>
      <c r="AJ37" s="709" t="s">
        <v>76</v>
      </c>
    </row>
    <row r="38" spans="1:36" ht="12.75">
      <c r="A38" s="644">
        <v>0.7</v>
      </c>
      <c r="B38" s="645">
        <v>18.3</v>
      </c>
      <c r="C38" s="622"/>
      <c r="D38" s="622"/>
      <c r="E38" s="622"/>
      <c r="F38" s="646"/>
      <c r="G38" s="647" t="s">
        <v>217</v>
      </c>
      <c r="H38" s="648"/>
      <c r="I38" s="649">
        <v>0.000694444444444442</v>
      </c>
      <c r="J38" s="664">
        <v>0.0006944444444444445</v>
      </c>
      <c r="K38" s="628">
        <v>0.20486111111111102</v>
      </c>
      <c r="L38" s="710" t="s">
        <v>16</v>
      </c>
      <c r="M38" s="711">
        <v>0.2520833333333332</v>
      </c>
      <c r="N38" s="710" t="s">
        <v>79</v>
      </c>
      <c r="O38" s="711">
        <v>0.29722222222222217</v>
      </c>
      <c r="P38" s="710" t="s">
        <v>79</v>
      </c>
      <c r="Q38" s="711">
        <v>0.336111111111111</v>
      </c>
      <c r="R38" s="710" t="s">
        <v>16</v>
      </c>
      <c r="S38" s="711">
        <v>0.3722222222222222</v>
      </c>
      <c r="T38" s="710" t="s">
        <v>79</v>
      </c>
      <c r="U38" s="712">
        <v>0.4208333333333332</v>
      </c>
      <c r="V38" s="712">
        <v>0.4833333333333332</v>
      </c>
      <c r="W38" s="712">
        <v>0.018055555555555502</v>
      </c>
      <c r="X38" s="712">
        <v>0.578472222222222</v>
      </c>
      <c r="Y38" s="712" t="e">
        <f>#N/A</f>
        <v>#N/A</v>
      </c>
      <c r="Z38" s="712">
        <v>0.6256944444444444</v>
      </c>
      <c r="AA38" s="712">
        <v>0.018055555555555502</v>
      </c>
      <c r="AB38" s="712">
        <v>0.6708333333333333</v>
      </c>
      <c r="AC38" s="712">
        <v>0.7159722222222221</v>
      </c>
      <c r="AD38" s="713">
        <v>0.7472222222222221</v>
      </c>
      <c r="AE38" s="568">
        <v>0.7888888888888889</v>
      </c>
      <c r="AF38" s="710" t="s">
        <v>119</v>
      </c>
      <c r="AG38" s="711">
        <v>0.8291666666666666</v>
      </c>
      <c r="AH38" s="710" t="s">
        <v>119</v>
      </c>
      <c r="AI38" s="714">
        <v>0.9180555555555555</v>
      </c>
      <c r="AJ38" s="715" t="s">
        <v>76</v>
      </c>
    </row>
    <row r="39" spans="1:36" ht="13.5">
      <c r="A39" s="665">
        <v>0.5</v>
      </c>
      <c r="B39" s="666">
        <v>18.8</v>
      </c>
      <c r="C39" s="622"/>
      <c r="D39" s="622"/>
      <c r="E39" s="622"/>
      <c r="F39" s="667"/>
      <c r="G39" s="740" t="s">
        <v>218</v>
      </c>
      <c r="H39" s="741"/>
      <c r="I39" s="670">
        <v>0.000694444444444442</v>
      </c>
      <c r="J39" s="664">
        <v>0.000694444444444442</v>
      </c>
      <c r="K39" s="672">
        <v>0.20555555555555546</v>
      </c>
      <c r="L39" s="717" t="s">
        <v>16</v>
      </c>
      <c r="M39" s="719">
        <v>0.25277777777777766</v>
      </c>
      <c r="N39" s="717" t="s">
        <v>79</v>
      </c>
      <c r="O39" s="719">
        <v>0.2979166666666666</v>
      </c>
      <c r="P39" s="717" t="s">
        <v>79</v>
      </c>
      <c r="Q39" s="719">
        <v>0.33680555555555547</v>
      </c>
      <c r="R39" s="717" t="s">
        <v>16</v>
      </c>
      <c r="S39" s="719">
        <v>0.3729166666666666</v>
      </c>
      <c r="T39" s="717" t="s">
        <v>79</v>
      </c>
      <c r="U39" s="720">
        <v>0.42152777777777767</v>
      </c>
      <c r="V39" s="720">
        <v>0.48402777777777767</v>
      </c>
      <c r="W39" s="720">
        <v>0.018749999999999944</v>
      </c>
      <c r="X39" s="720">
        <v>0.5791666666666665</v>
      </c>
      <c r="Y39" s="720" t="e">
        <f>#N/A</f>
        <v>#N/A</v>
      </c>
      <c r="Z39" s="720">
        <v>0.6263888888888889</v>
      </c>
      <c r="AA39" s="720">
        <v>0.018749999999999944</v>
      </c>
      <c r="AB39" s="720">
        <v>0.6715277777777777</v>
      </c>
      <c r="AC39" s="720">
        <v>0.7166666666666666</v>
      </c>
      <c r="AD39" s="721">
        <v>0.7479166666666666</v>
      </c>
      <c r="AE39" s="722">
        <v>0.7895833333333333</v>
      </c>
      <c r="AF39" s="717" t="s">
        <v>119</v>
      </c>
      <c r="AG39" s="719">
        <v>0.829861111111111</v>
      </c>
      <c r="AH39" s="717" t="s">
        <v>119</v>
      </c>
      <c r="AI39" s="723">
        <v>0.91875</v>
      </c>
      <c r="AJ39" s="724" t="s">
        <v>76</v>
      </c>
    </row>
    <row r="40" spans="1:36" ht="13.5">
      <c r="A40" s="690">
        <v>0.6</v>
      </c>
      <c r="B40" s="599">
        <v>19.400000000000002</v>
      </c>
      <c r="C40" s="742"/>
      <c r="D40" s="742"/>
      <c r="E40" s="742"/>
      <c r="F40" s="601"/>
      <c r="G40" s="602" t="s">
        <v>219</v>
      </c>
      <c r="H40" s="603"/>
      <c r="I40" s="693">
        <v>0.000694444444444442</v>
      </c>
      <c r="J40" s="694">
        <v>0.000694444444444442</v>
      </c>
      <c r="K40" s="695">
        <v>0.2062499999999999</v>
      </c>
      <c r="L40" s="607" t="s">
        <v>16</v>
      </c>
      <c r="M40" s="727">
        <v>0.2534722222222221</v>
      </c>
      <c r="N40" s="609" t="s">
        <v>79</v>
      </c>
      <c r="O40" s="608">
        <v>0.29861111111111105</v>
      </c>
      <c r="P40" s="607" t="s">
        <v>79</v>
      </c>
      <c r="Q40" s="608">
        <v>0.3374999999999999</v>
      </c>
      <c r="R40" s="607" t="s">
        <v>16</v>
      </c>
      <c r="S40" s="608">
        <v>0.37361111111111106</v>
      </c>
      <c r="T40" s="607" t="s">
        <v>79</v>
      </c>
      <c r="U40" s="750">
        <v>0.4222222222222221</v>
      </c>
      <c r="V40" s="750">
        <v>0.4847222222222221</v>
      </c>
      <c r="W40" s="750">
        <v>0.019444444444444386</v>
      </c>
      <c r="X40" s="750">
        <v>0.5798611111111109</v>
      </c>
      <c r="Y40" s="750" t="e">
        <f>#N/A</f>
        <v>#N/A</v>
      </c>
      <c r="Z40" s="750">
        <v>0.6270833333333333</v>
      </c>
      <c r="AA40" s="750">
        <v>0.019444444444444386</v>
      </c>
      <c r="AB40" s="750">
        <v>0.6722222222222222</v>
      </c>
      <c r="AC40" s="751">
        <v>0.717361111111111</v>
      </c>
      <c r="AD40" s="752">
        <v>0.748611111111111</v>
      </c>
      <c r="AE40" s="753">
        <v>0.7902777777777777</v>
      </c>
      <c r="AF40" s="609" t="s">
        <v>119</v>
      </c>
      <c r="AG40" s="608">
        <v>0.8305555555555555</v>
      </c>
      <c r="AH40" s="607" t="s">
        <v>119</v>
      </c>
      <c r="AI40" s="754">
        <v>0.9194444444444444</v>
      </c>
      <c r="AJ40" s="755" t="s">
        <v>76</v>
      </c>
    </row>
    <row r="41" spans="1:36" ht="9" customHeight="1">
      <c r="A41" s="756"/>
      <c r="B41" s="757"/>
      <c r="C41" s="622"/>
      <c r="D41" s="622"/>
      <c r="E41" s="622"/>
      <c r="F41" s="758"/>
      <c r="G41" s="759"/>
      <c r="H41" s="760"/>
      <c r="I41" s="693"/>
      <c r="J41" s="694"/>
      <c r="K41" s="761"/>
      <c r="L41" s="673"/>
      <c r="M41" s="762"/>
      <c r="N41" s="674"/>
      <c r="O41" s="762"/>
      <c r="P41" s="673"/>
      <c r="Q41" s="762"/>
      <c r="R41" s="673"/>
      <c r="S41" s="762"/>
      <c r="T41" s="673"/>
      <c r="U41" s="763"/>
      <c r="V41" s="561"/>
      <c r="W41" s="673"/>
      <c r="X41" s="762"/>
      <c r="Y41" s="673"/>
      <c r="Z41" s="764"/>
      <c r="AA41" s="765"/>
      <c r="AB41" s="763"/>
      <c r="AC41" s="763"/>
      <c r="AD41" s="766"/>
      <c r="AE41" s="561"/>
      <c r="AF41" s="674"/>
      <c r="AG41" s="762"/>
      <c r="AH41" s="673"/>
      <c r="AI41" s="762"/>
      <c r="AJ41" s="689"/>
    </row>
    <row r="42" spans="1:36" ht="13.5">
      <c r="A42" s="690"/>
      <c r="B42" s="599"/>
      <c r="C42" s="742"/>
      <c r="D42" s="742"/>
      <c r="E42" s="742"/>
      <c r="F42" s="601"/>
      <c r="G42" s="602" t="s">
        <v>219</v>
      </c>
      <c r="H42" s="603"/>
      <c r="I42" s="693"/>
      <c r="J42" s="694"/>
      <c r="K42" s="743">
        <v>0.20833333333333334</v>
      </c>
      <c r="L42" s="767" t="s">
        <v>167</v>
      </c>
      <c r="M42" s="768">
        <v>0.2569444444444445</v>
      </c>
      <c r="N42" s="769" t="s">
        <v>220</v>
      </c>
      <c r="O42" s="768">
        <v>0.3</v>
      </c>
      <c r="P42" s="767" t="s">
        <v>79</v>
      </c>
      <c r="Q42" s="768">
        <v>0.33888888888888885</v>
      </c>
      <c r="R42" s="767" t="s">
        <v>16</v>
      </c>
      <c r="S42" s="768">
        <v>0.37847222222222227</v>
      </c>
      <c r="T42" s="767" t="s">
        <v>79</v>
      </c>
      <c r="U42" s="770">
        <v>0.4236111111111111</v>
      </c>
      <c r="V42" s="564">
        <v>0.4861111111111111</v>
      </c>
      <c r="W42" s="767" t="s">
        <v>221</v>
      </c>
      <c r="X42" s="768">
        <v>0.5833333333333334</v>
      </c>
      <c r="Y42" s="767" t="s">
        <v>202</v>
      </c>
      <c r="Z42" s="564">
        <v>0.6284722222222222</v>
      </c>
      <c r="AA42" s="767" t="s">
        <v>202</v>
      </c>
      <c r="AB42" s="770">
        <v>0.6736111111111112</v>
      </c>
      <c r="AC42" s="771">
        <v>0.71875</v>
      </c>
      <c r="AD42" s="752">
        <v>0.75</v>
      </c>
      <c r="AE42" s="772">
        <v>0.7916666666666666</v>
      </c>
      <c r="AF42" s="769" t="s">
        <v>119</v>
      </c>
      <c r="AG42" s="768">
        <v>0.8333333333333334</v>
      </c>
      <c r="AH42" s="767" t="s">
        <v>119</v>
      </c>
      <c r="AI42" s="773">
        <v>0.9222222222222222</v>
      </c>
      <c r="AJ42" s="703" t="s">
        <v>222</v>
      </c>
    </row>
    <row r="43" spans="1:36" ht="12.75">
      <c r="A43" s="620">
        <v>0.6</v>
      </c>
      <c r="B43" s="621">
        <v>0.6</v>
      </c>
      <c r="C43" s="622"/>
      <c r="D43" s="622"/>
      <c r="E43" s="622"/>
      <c r="F43" s="704"/>
      <c r="G43" s="748" t="s">
        <v>218</v>
      </c>
      <c r="H43" s="749"/>
      <c r="I43" s="705">
        <v>0.000694444444444442</v>
      </c>
      <c r="J43" s="706">
        <v>0.000694444444444442</v>
      </c>
      <c r="K43" s="735">
        <v>0.20902777777777778</v>
      </c>
      <c r="L43" s="629" t="s">
        <v>167</v>
      </c>
      <c r="M43" s="630">
        <v>0.2576388888888889</v>
      </c>
      <c r="N43" s="629" t="s">
        <v>220</v>
      </c>
      <c r="O43" s="630">
        <v>0.30069444444444443</v>
      </c>
      <c r="P43" s="629" t="s">
        <v>79</v>
      </c>
      <c r="Q43" s="630">
        <v>0.3395833333333333</v>
      </c>
      <c r="R43" s="629" t="s">
        <v>16</v>
      </c>
      <c r="S43" s="630">
        <v>0.3791666666666667</v>
      </c>
      <c r="T43" s="629" t="s">
        <v>79</v>
      </c>
      <c r="U43" s="707">
        <v>0.42430555555555555</v>
      </c>
      <c r="V43" s="566">
        <v>0.48680555555555555</v>
      </c>
      <c r="W43" s="629" t="s">
        <v>221</v>
      </c>
      <c r="X43" s="630">
        <v>0.5840277777777778</v>
      </c>
      <c r="Y43" s="629" t="s">
        <v>202</v>
      </c>
      <c r="Z43" s="566">
        <v>0.6291666666666667</v>
      </c>
      <c r="AA43" s="629" t="s">
        <v>202</v>
      </c>
      <c r="AB43" s="707">
        <v>0.6743055555555556</v>
      </c>
      <c r="AC43" s="707">
        <v>0.7194444444444444</v>
      </c>
      <c r="AD43" s="736">
        <v>0.7506944444444444</v>
      </c>
      <c r="AE43" s="566">
        <v>0.7923611111111111</v>
      </c>
      <c r="AF43" s="629" t="s">
        <v>119</v>
      </c>
      <c r="AG43" s="630">
        <v>0.8340277777777778</v>
      </c>
      <c r="AH43" s="629" t="s">
        <v>119</v>
      </c>
      <c r="AI43" s="708">
        <v>0.9229166666666666</v>
      </c>
      <c r="AJ43" s="709" t="s">
        <v>222</v>
      </c>
    </row>
    <row r="44" spans="1:36" ht="12.75">
      <c r="A44" s="644">
        <v>0.5</v>
      </c>
      <c r="B44" s="645">
        <v>1.1</v>
      </c>
      <c r="C44" s="622"/>
      <c r="D44" s="622"/>
      <c r="E44" s="622"/>
      <c r="F44" s="646"/>
      <c r="G44" s="647" t="s">
        <v>217</v>
      </c>
      <c r="H44" s="648"/>
      <c r="I44" s="649">
        <v>0.000694444444444442</v>
      </c>
      <c r="J44" s="662">
        <v>0.001388888888888884</v>
      </c>
      <c r="K44" s="628">
        <v>0.20972222222222223</v>
      </c>
      <c r="L44" s="710" t="s">
        <v>167</v>
      </c>
      <c r="M44" s="711">
        <v>0.2590277777777778</v>
      </c>
      <c r="N44" s="710" t="s">
        <v>220</v>
      </c>
      <c r="O44" s="711">
        <v>0.3020833333333333</v>
      </c>
      <c r="P44" s="710" t="s">
        <v>79</v>
      </c>
      <c r="Q44" s="711">
        <v>0.3409722222222222</v>
      </c>
      <c r="R44" s="710" t="s">
        <v>16</v>
      </c>
      <c r="S44" s="711">
        <v>0.3805555555555556</v>
      </c>
      <c r="T44" s="710" t="s">
        <v>79</v>
      </c>
      <c r="U44" s="712">
        <v>0.425</v>
      </c>
      <c r="V44" s="568">
        <v>0.4875</v>
      </c>
      <c r="W44" s="710" t="s">
        <v>221</v>
      </c>
      <c r="X44" s="711">
        <v>0.5847222222222223</v>
      </c>
      <c r="Y44" s="710" t="s">
        <v>202</v>
      </c>
      <c r="Z44" s="568">
        <v>0.6298611111111111</v>
      </c>
      <c r="AA44" s="710" t="s">
        <v>202</v>
      </c>
      <c r="AB44" s="712">
        <v>0.675</v>
      </c>
      <c r="AC44" s="712">
        <v>0.7201388888888889</v>
      </c>
      <c r="AD44" s="713">
        <v>0.7513888888888889</v>
      </c>
      <c r="AE44" s="568">
        <v>0.7930555555555555</v>
      </c>
      <c r="AF44" s="710" t="s">
        <v>119</v>
      </c>
      <c r="AG44" s="711">
        <v>0.8347222222222223</v>
      </c>
      <c r="AH44" s="710" t="s">
        <v>119</v>
      </c>
      <c r="AI44" s="714">
        <v>0.923611111111111</v>
      </c>
      <c r="AJ44" s="715" t="s">
        <v>222</v>
      </c>
    </row>
    <row r="45" spans="1:36" ht="13.5">
      <c r="A45" s="665">
        <v>0.7</v>
      </c>
      <c r="B45" s="666">
        <v>1.8</v>
      </c>
      <c r="C45" s="622"/>
      <c r="D45" s="622"/>
      <c r="E45" s="622"/>
      <c r="F45" s="667"/>
      <c r="G45" s="740" t="s">
        <v>216</v>
      </c>
      <c r="H45" s="741"/>
      <c r="I45" s="670">
        <v>0.000694444444444442</v>
      </c>
      <c r="J45" s="671">
        <v>0.000694444444444442</v>
      </c>
      <c r="K45" s="672">
        <v>0.21041666666666667</v>
      </c>
      <c r="L45" s="717" t="s">
        <v>167</v>
      </c>
      <c r="M45" s="719">
        <v>0.25972222222222224</v>
      </c>
      <c r="N45" s="717" t="s">
        <v>220</v>
      </c>
      <c r="O45" s="719">
        <v>0.30277777777777776</v>
      </c>
      <c r="P45" s="717" t="s">
        <v>79</v>
      </c>
      <c r="Q45" s="719">
        <v>0.3416666666666666</v>
      </c>
      <c r="R45" s="717" t="s">
        <v>16</v>
      </c>
      <c r="S45" s="719">
        <v>0.38125000000000003</v>
      </c>
      <c r="T45" s="717" t="s">
        <v>79</v>
      </c>
      <c r="U45" s="720">
        <v>0.42569444444444443</v>
      </c>
      <c r="V45" s="722">
        <v>0.48819444444444443</v>
      </c>
      <c r="W45" s="717" t="s">
        <v>221</v>
      </c>
      <c r="X45" s="719">
        <v>0.5854166666666667</v>
      </c>
      <c r="Y45" s="717" t="s">
        <v>202</v>
      </c>
      <c r="Z45" s="722">
        <v>0.6305555555555555</v>
      </c>
      <c r="AA45" s="717" t="s">
        <v>202</v>
      </c>
      <c r="AB45" s="720">
        <v>0.6756944444444445</v>
      </c>
      <c r="AC45" s="720">
        <v>0.7208333333333333</v>
      </c>
      <c r="AD45" s="721">
        <v>0.7520833333333333</v>
      </c>
      <c r="AE45" s="722">
        <v>0.79375</v>
      </c>
      <c r="AF45" s="717" t="s">
        <v>119</v>
      </c>
      <c r="AG45" s="719">
        <v>0.8354166666666667</v>
      </c>
      <c r="AH45" s="717" t="s">
        <v>119</v>
      </c>
      <c r="AI45" s="723">
        <v>0.9243055555555555</v>
      </c>
      <c r="AJ45" s="724" t="s">
        <v>222</v>
      </c>
    </row>
    <row r="46" spans="1:36" ht="13.5">
      <c r="A46" s="690">
        <v>0.5</v>
      </c>
      <c r="B46" s="599">
        <v>2.3</v>
      </c>
      <c r="C46" s="742"/>
      <c r="D46" s="742"/>
      <c r="E46" s="742"/>
      <c r="F46" s="601"/>
      <c r="G46" s="602" t="s">
        <v>215</v>
      </c>
      <c r="H46" s="603"/>
      <c r="I46" s="693">
        <v>0.000694444444444442</v>
      </c>
      <c r="J46" s="694">
        <v>0.001388888888888884</v>
      </c>
      <c r="K46" s="695">
        <v>0.2111111111111111</v>
      </c>
      <c r="L46" s="726" t="s">
        <v>167</v>
      </c>
      <c r="M46" s="729">
        <v>0.2611111111111111</v>
      </c>
      <c r="N46" s="728" t="s">
        <v>220</v>
      </c>
      <c r="O46" s="729">
        <v>0.30416666666666664</v>
      </c>
      <c r="P46" s="726" t="s">
        <v>79</v>
      </c>
      <c r="Q46" s="729">
        <v>0.3430555555555555</v>
      </c>
      <c r="R46" s="726" t="s">
        <v>16</v>
      </c>
      <c r="S46" s="729">
        <v>0.3826388888888889</v>
      </c>
      <c r="T46" s="726" t="s">
        <v>79</v>
      </c>
      <c r="U46" s="730">
        <v>0.4263888888888889</v>
      </c>
      <c r="V46" s="774">
        <v>0.4888888888888889</v>
      </c>
      <c r="W46" s="744" t="s">
        <v>221</v>
      </c>
      <c r="X46" s="775">
        <v>0.5861111111111111</v>
      </c>
      <c r="Y46" s="744" t="s">
        <v>202</v>
      </c>
      <c r="Z46" s="775">
        <v>0.63125</v>
      </c>
      <c r="AA46" s="744" t="s">
        <v>202</v>
      </c>
      <c r="AB46" s="776">
        <v>0.6763888888888889</v>
      </c>
      <c r="AC46" s="730">
        <v>0.7215277777777778</v>
      </c>
      <c r="AD46" s="730">
        <v>0.7527777777777778</v>
      </c>
      <c r="AE46" s="774">
        <v>0.7944444444444444</v>
      </c>
      <c r="AF46" s="744" t="s">
        <v>119</v>
      </c>
      <c r="AG46" s="775">
        <v>0.8361111111111111</v>
      </c>
      <c r="AH46" s="744" t="s">
        <v>119</v>
      </c>
      <c r="AI46" s="738">
        <v>0.9249999999999999</v>
      </c>
      <c r="AJ46" s="739" t="s">
        <v>222</v>
      </c>
    </row>
    <row r="47" spans="1:36" ht="12.75">
      <c r="A47" s="620">
        <v>1</v>
      </c>
      <c r="B47" s="621">
        <v>3.3</v>
      </c>
      <c r="C47" s="622"/>
      <c r="D47" s="622"/>
      <c r="E47" s="622"/>
      <c r="F47" s="704"/>
      <c r="G47" s="748" t="s">
        <v>223</v>
      </c>
      <c r="H47" s="749">
        <v>4</v>
      </c>
      <c r="I47" s="705">
        <v>0.001388888888888884</v>
      </c>
      <c r="J47" s="706">
        <v>0.001388888888888884</v>
      </c>
      <c r="K47" s="628">
        <v>0.2125</v>
      </c>
      <c r="L47" s="629" t="s">
        <v>167</v>
      </c>
      <c r="M47" s="630">
        <v>0.2625</v>
      </c>
      <c r="N47" s="629" t="s">
        <v>220</v>
      </c>
      <c r="O47" s="630">
        <v>0.3055555555555555</v>
      </c>
      <c r="P47" s="629" t="s">
        <v>79</v>
      </c>
      <c r="Q47" s="630">
        <v>0.3444444444444444</v>
      </c>
      <c r="R47" s="629" t="s">
        <v>16</v>
      </c>
      <c r="S47" s="630">
        <v>0.3840277777777778</v>
      </c>
      <c r="T47" s="629" t="s">
        <v>79</v>
      </c>
      <c r="U47" s="707">
        <v>0.42777777777777776</v>
      </c>
      <c r="V47" s="566">
        <v>0.49027777777777776</v>
      </c>
      <c r="W47" s="629" t="s">
        <v>221</v>
      </c>
      <c r="X47" s="630">
        <v>0.5875</v>
      </c>
      <c r="Y47" s="629" t="s">
        <v>202</v>
      </c>
      <c r="Z47" s="566">
        <v>0.6326388888888889</v>
      </c>
      <c r="AA47" s="629" t="s">
        <v>202</v>
      </c>
      <c r="AB47" s="707">
        <v>0.6777777777777778</v>
      </c>
      <c r="AC47" s="707">
        <v>0.7229166666666667</v>
      </c>
      <c r="AD47" s="736">
        <v>0.7541666666666667</v>
      </c>
      <c r="AE47" s="566">
        <v>0.7958333333333333</v>
      </c>
      <c r="AF47" s="629" t="s">
        <v>119</v>
      </c>
      <c r="AG47" s="630">
        <v>0.8375</v>
      </c>
      <c r="AH47" s="629" t="s">
        <v>119</v>
      </c>
      <c r="AI47" s="708">
        <v>0.9263888888888888</v>
      </c>
      <c r="AJ47" s="709" t="s">
        <v>222</v>
      </c>
    </row>
    <row r="48" spans="1:36" ht="13.5">
      <c r="A48" s="665">
        <v>0.6</v>
      </c>
      <c r="B48" s="666">
        <v>3.9</v>
      </c>
      <c r="C48" s="622">
        <v>600</v>
      </c>
      <c r="D48" s="622" t="e">
        <f>#N/A</f>
        <v>#N/A</v>
      </c>
      <c r="E48" s="622" t="e">
        <f>#N/A</f>
        <v>#N/A</v>
      </c>
      <c r="F48" s="667" t="s">
        <v>211</v>
      </c>
      <c r="G48" s="668" t="s">
        <v>212</v>
      </c>
      <c r="H48" s="669">
        <v>6</v>
      </c>
      <c r="I48" s="670">
        <v>0.000694444444444442</v>
      </c>
      <c r="J48" s="671">
        <v>0.000694444444444442</v>
      </c>
      <c r="K48" s="716">
        <v>0.21319444444444444</v>
      </c>
      <c r="L48" s="717" t="s">
        <v>167</v>
      </c>
      <c r="M48" s="719">
        <v>0.26319444444444445</v>
      </c>
      <c r="N48" s="717" t="s">
        <v>220</v>
      </c>
      <c r="O48" s="719">
        <v>0.30624999999999997</v>
      </c>
      <c r="P48" s="717" t="s">
        <v>79</v>
      </c>
      <c r="Q48" s="719">
        <v>0.34513888888888883</v>
      </c>
      <c r="R48" s="717" t="s">
        <v>16</v>
      </c>
      <c r="S48" s="719">
        <v>0.38472222222222224</v>
      </c>
      <c r="T48" s="717" t="s">
        <v>79</v>
      </c>
      <c r="U48" s="720">
        <v>0.4284722222222222</v>
      </c>
      <c r="V48" s="722">
        <v>0.4909722222222222</v>
      </c>
      <c r="W48" s="717" t="s">
        <v>221</v>
      </c>
      <c r="X48" s="719">
        <v>0.5881944444444445</v>
      </c>
      <c r="Y48" s="717" t="s">
        <v>202</v>
      </c>
      <c r="Z48" s="722">
        <v>0.6333333333333333</v>
      </c>
      <c r="AA48" s="717" t="s">
        <v>202</v>
      </c>
      <c r="AB48" s="720">
        <v>0.6784722222222223</v>
      </c>
      <c r="AC48" s="720">
        <v>0.7236111111111111</v>
      </c>
      <c r="AD48" s="721">
        <v>0.7548611111111111</v>
      </c>
      <c r="AE48" s="722">
        <v>0.7965277777777777</v>
      </c>
      <c r="AF48" s="717" t="s">
        <v>119</v>
      </c>
      <c r="AG48" s="719">
        <v>0.8381944444444445</v>
      </c>
      <c r="AH48" s="717" t="s">
        <v>119</v>
      </c>
      <c r="AI48" s="723">
        <v>0.9270833333333333</v>
      </c>
      <c r="AJ48" s="724" t="s">
        <v>222</v>
      </c>
    </row>
    <row r="49" spans="1:36" s="22" customFormat="1" ht="13.5">
      <c r="A49" s="690">
        <v>0.9</v>
      </c>
      <c r="B49" s="599">
        <v>4.8</v>
      </c>
      <c r="C49" s="600">
        <v>900</v>
      </c>
      <c r="D49" s="622" t="e">
        <f>#N/A</f>
        <v>#N/A</v>
      </c>
      <c r="E49" s="600" t="e">
        <f>#N/A</f>
        <v>#N/A</v>
      </c>
      <c r="F49" s="601" t="s">
        <v>187</v>
      </c>
      <c r="G49" s="691" t="s">
        <v>187</v>
      </c>
      <c r="H49" s="692"/>
      <c r="I49" s="693">
        <v>0.001388888888888884</v>
      </c>
      <c r="J49" s="694">
        <v>0.001388888888888884</v>
      </c>
      <c r="K49" s="695">
        <v>0.21458333333333332</v>
      </c>
      <c r="L49" s="777" t="s">
        <v>167</v>
      </c>
      <c r="M49" s="778">
        <v>0.26458333333333334</v>
      </c>
      <c r="N49" s="779" t="s">
        <v>220</v>
      </c>
      <c r="O49" s="778">
        <v>0.30763888888888885</v>
      </c>
      <c r="P49" s="777" t="s">
        <v>79</v>
      </c>
      <c r="Q49" s="778">
        <v>0.3465277777777777</v>
      </c>
      <c r="R49" s="777" t="s">
        <v>16</v>
      </c>
      <c r="S49" s="778">
        <v>0.3861111111111111</v>
      </c>
      <c r="T49" s="777" t="s">
        <v>79</v>
      </c>
      <c r="U49" s="780">
        <v>0.4298611111111111</v>
      </c>
      <c r="V49" s="781">
        <v>0.4923611111111111</v>
      </c>
      <c r="W49" s="777" t="s">
        <v>221</v>
      </c>
      <c r="X49" s="778">
        <v>0.5895833333333333</v>
      </c>
      <c r="Y49" s="777" t="s">
        <v>202</v>
      </c>
      <c r="Z49" s="781">
        <v>0.6347222222222222</v>
      </c>
      <c r="AA49" s="777" t="s">
        <v>202</v>
      </c>
      <c r="AB49" s="780">
        <v>0.6798611111111111</v>
      </c>
      <c r="AC49" s="782">
        <v>0.725</v>
      </c>
      <c r="AD49" s="783">
        <v>0.75625</v>
      </c>
      <c r="AE49" s="781">
        <v>0.7979166666666666</v>
      </c>
      <c r="AF49" s="779" t="s">
        <v>119</v>
      </c>
      <c r="AG49" s="778">
        <v>0.8395833333333333</v>
      </c>
      <c r="AH49" s="777" t="s">
        <v>119</v>
      </c>
      <c r="AI49" s="738">
        <v>0.9284722222222221</v>
      </c>
      <c r="AJ49" s="739" t="s">
        <v>222</v>
      </c>
    </row>
    <row r="50" spans="1:36" ht="12.75">
      <c r="A50" s="620">
        <v>0.6</v>
      </c>
      <c r="B50" s="621">
        <v>5.4</v>
      </c>
      <c r="C50" s="622">
        <v>600</v>
      </c>
      <c r="D50" s="622" t="e">
        <f>#N/A</f>
        <v>#N/A</v>
      </c>
      <c r="E50" s="622" t="e">
        <f>#N/A</f>
        <v>#N/A</v>
      </c>
      <c r="F50" s="704" t="s">
        <v>184</v>
      </c>
      <c r="G50" s="624" t="s">
        <v>184</v>
      </c>
      <c r="H50" s="625"/>
      <c r="I50" s="705">
        <v>0.000694444444444442</v>
      </c>
      <c r="J50" s="706">
        <v>0.000694444444444442</v>
      </c>
      <c r="K50" s="628">
        <v>0.21527777777777776</v>
      </c>
      <c r="L50" s="629" t="s">
        <v>167</v>
      </c>
      <c r="M50" s="630">
        <v>0.2652777777777778</v>
      </c>
      <c r="N50" s="629" t="s">
        <v>220</v>
      </c>
      <c r="O50" s="630">
        <v>0.3083333333333333</v>
      </c>
      <c r="P50" s="629" t="s">
        <v>79</v>
      </c>
      <c r="Q50" s="630">
        <v>0.34722222222222215</v>
      </c>
      <c r="R50" s="629" t="s">
        <v>16</v>
      </c>
      <c r="S50" s="630">
        <v>0.38680555555555557</v>
      </c>
      <c r="T50" s="629" t="s">
        <v>79</v>
      </c>
      <c r="U50" s="707">
        <v>0.4305555555555555</v>
      </c>
      <c r="V50" s="566">
        <v>0.4930555555555555</v>
      </c>
      <c r="W50" s="629" t="s">
        <v>221</v>
      </c>
      <c r="X50" s="630">
        <v>0.5902777777777778</v>
      </c>
      <c r="Y50" s="629" t="s">
        <v>202</v>
      </c>
      <c r="Z50" s="566">
        <v>0.6354166666666666</v>
      </c>
      <c r="AA50" s="629" t="s">
        <v>202</v>
      </c>
      <c r="AB50" s="707">
        <v>0.6805555555555556</v>
      </c>
      <c r="AC50" s="707">
        <v>0.7256944444444444</v>
      </c>
      <c r="AD50" s="736">
        <v>0.7569444444444444</v>
      </c>
      <c r="AE50" s="566">
        <v>0.798611111111111</v>
      </c>
      <c r="AF50" s="629" t="s">
        <v>119</v>
      </c>
      <c r="AG50" s="630">
        <v>0.8402777777777778</v>
      </c>
      <c r="AH50" s="629" t="s">
        <v>119</v>
      </c>
      <c r="AI50" s="708">
        <v>0.9291666666666666</v>
      </c>
      <c r="AJ50" s="709" t="s">
        <v>222</v>
      </c>
    </row>
    <row r="51" spans="1:36" ht="12.75">
      <c r="A51" s="644">
        <v>0.5</v>
      </c>
      <c r="B51" s="645">
        <v>5.9</v>
      </c>
      <c r="C51" s="622">
        <v>500</v>
      </c>
      <c r="D51" s="622" t="e">
        <f>#N/A</f>
        <v>#N/A</v>
      </c>
      <c r="E51" s="622" t="e">
        <f>#N/A</f>
        <v>#N/A</v>
      </c>
      <c r="F51" s="784" t="s">
        <v>183</v>
      </c>
      <c r="G51" s="785" t="s">
        <v>183</v>
      </c>
      <c r="H51" s="648">
        <v>12</v>
      </c>
      <c r="I51" s="649">
        <v>0.000694444444444442</v>
      </c>
      <c r="J51" s="662">
        <v>0.000694444444444442</v>
      </c>
      <c r="K51" s="628">
        <v>0.2159722222222222</v>
      </c>
      <c r="L51" s="710" t="s">
        <v>167</v>
      </c>
      <c r="M51" s="711">
        <v>0.2659722222222222</v>
      </c>
      <c r="N51" s="710" t="s">
        <v>220</v>
      </c>
      <c r="O51" s="711">
        <v>0.30902777777777773</v>
      </c>
      <c r="P51" s="710" t="s">
        <v>79</v>
      </c>
      <c r="Q51" s="711">
        <v>0.3479166666666666</v>
      </c>
      <c r="R51" s="710" t="s">
        <v>16</v>
      </c>
      <c r="S51" s="711">
        <v>0.3875</v>
      </c>
      <c r="T51" s="710" t="s">
        <v>79</v>
      </c>
      <c r="U51" s="712">
        <v>0.43124999999999997</v>
      </c>
      <c r="V51" s="568">
        <v>0.49374999999999997</v>
      </c>
      <c r="W51" s="710" t="s">
        <v>221</v>
      </c>
      <c r="X51" s="711">
        <v>0.5909722222222222</v>
      </c>
      <c r="Y51" s="710" t="s">
        <v>202</v>
      </c>
      <c r="Z51" s="568">
        <v>0.6361111111111111</v>
      </c>
      <c r="AA51" s="710" t="s">
        <v>202</v>
      </c>
      <c r="AB51" s="712">
        <v>0.68125</v>
      </c>
      <c r="AC51" s="712">
        <v>0.7263888888888889</v>
      </c>
      <c r="AD51" s="713">
        <v>0.7576388888888889</v>
      </c>
      <c r="AE51" s="568">
        <v>0.7993055555555555</v>
      </c>
      <c r="AF51" s="710" t="s">
        <v>119</v>
      </c>
      <c r="AG51" s="711">
        <v>0.8409722222222222</v>
      </c>
      <c r="AH51" s="710" t="s">
        <v>119</v>
      </c>
      <c r="AI51" s="714">
        <v>0.929861111111111</v>
      </c>
      <c r="AJ51" s="715" t="s">
        <v>222</v>
      </c>
    </row>
    <row r="52" spans="1:36" ht="12.75">
      <c r="A52" s="644">
        <v>0.6</v>
      </c>
      <c r="B52" s="645">
        <v>6.499999999999999</v>
      </c>
      <c r="C52" s="622">
        <v>600</v>
      </c>
      <c r="D52" s="622" t="e">
        <f>#N/A</f>
        <v>#N/A</v>
      </c>
      <c r="E52" s="622" t="e">
        <f>#N/A</f>
        <v>#N/A</v>
      </c>
      <c r="F52" s="646" t="s">
        <v>182</v>
      </c>
      <c r="G52" s="647" t="s">
        <v>182</v>
      </c>
      <c r="H52" s="648">
        <v>14</v>
      </c>
      <c r="I52" s="649">
        <v>0.000694444444444442</v>
      </c>
      <c r="J52" s="662">
        <v>0.000694444444444442</v>
      </c>
      <c r="K52" s="628">
        <v>0.21666666666666665</v>
      </c>
      <c r="L52" s="710" t="s">
        <v>167</v>
      </c>
      <c r="M52" s="711">
        <v>0.26666666666666666</v>
      </c>
      <c r="N52" s="710" t="s">
        <v>220</v>
      </c>
      <c r="O52" s="711">
        <v>0.3097222222222222</v>
      </c>
      <c r="P52" s="710" t="s">
        <v>79</v>
      </c>
      <c r="Q52" s="711">
        <v>0.34861111111111104</v>
      </c>
      <c r="R52" s="710" t="s">
        <v>16</v>
      </c>
      <c r="S52" s="711">
        <v>0.38819444444444445</v>
      </c>
      <c r="T52" s="710" t="s">
        <v>79</v>
      </c>
      <c r="U52" s="712">
        <v>0.4319444444444444</v>
      </c>
      <c r="V52" s="568">
        <v>0.4944444444444444</v>
      </c>
      <c r="W52" s="710" t="s">
        <v>221</v>
      </c>
      <c r="X52" s="711">
        <v>0.5916666666666667</v>
      </c>
      <c r="Y52" s="710" t="s">
        <v>202</v>
      </c>
      <c r="Z52" s="568">
        <v>0.6368055555555555</v>
      </c>
      <c r="AA52" s="710" t="s">
        <v>202</v>
      </c>
      <c r="AB52" s="712">
        <v>0.6819444444444445</v>
      </c>
      <c r="AC52" s="712">
        <v>0.7270833333333333</v>
      </c>
      <c r="AD52" s="713">
        <v>0.7583333333333333</v>
      </c>
      <c r="AE52" s="568">
        <v>0.8</v>
      </c>
      <c r="AF52" s="710" t="s">
        <v>119</v>
      </c>
      <c r="AG52" s="711">
        <v>0.8416666666666667</v>
      </c>
      <c r="AH52" s="710" t="s">
        <v>119</v>
      </c>
      <c r="AI52" s="714">
        <v>0.9305555555555555</v>
      </c>
      <c r="AJ52" s="715" t="s">
        <v>222</v>
      </c>
    </row>
    <row r="53" spans="1:36" ht="12.75">
      <c r="A53" s="644">
        <v>0.5</v>
      </c>
      <c r="B53" s="645">
        <v>6.999999999999999</v>
      </c>
      <c r="C53" s="622">
        <v>500</v>
      </c>
      <c r="D53" s="622" t="e">
        <f>#N/A</f>
        <v>#N/A</v>
      </c>
      <c r="E53" s="622" t="e">
        <f>#N/A</f>
        <v>#N/A</v>
      </c>
      <c r="F53" s="646" t="s">
        <v>181</v>
      </c>
      <c r="G53" s="647" t="s">
        <v>181</v>
      </c>
      <c r="H53" s="648">
        <v>16</v>
      </c>
      <c r="I53" s="649">
        <v>0.000694444444444442</v>
      </c>
      <c r="J53" s="662">
        <v>0.000694444444444442</v>
      </c>
      <c r="K53" s="628">
        <v>0.2173611111111111</v>
      </c>
      <c r="L53" s="710" t="s">
        <v>167</v>
      </c>
      <c r="M53" s="711">
        <v>0.2673611111111111</v>
      </c>
      <c r="N53" s="710" t="s">
        <v>220</v>
      </c>
      <c r="O53" s="711">
        <v>0.3104166666666666</v>
      </c>
      <c r="P53" s="710" t="s">
        <v>79</v>
      </c>
      <c r="Q53" s="711">
        <v>0.3493055555555555</v>
      </c>
      <c r="R53" s="710" t="s">
        <v>16</v>
      </c>
      <c r="S53" s="711">
        <v>0.3888888888888889</v>
      </c>
      <c r="T53" s="710" t="s">
        <v>79</v>
      </c>
      <c r="U53" s="712">
        <v>0.43263888888888885</v>
      </c>
      <c r="V53" s="568">
        <v>0.49513888888888885</v>
      </c>
      <c r="W53" s="710" t="s">
        <v>221</v>
      </c>
      <c r="X53" s="711">
        <v>0.5923611111111111</v>
      </c>
      <c r="Y53" s="710" t="s">
        <v>202</v>
      </c>
      <c r="Z53" s="568">
        <v>0.6375</v>
      </c>
      <c r="AA53" s="710" t="s">
        <v>202</v>
      </c>
      <c r="AB53" s="712">
        <v>0.6826388888888889</v>
      </c>
      <c r="AC53" s="712">
        <v>0.7277777777777777</v>
      </c>
      <c r="AD53" s="713">
        <v>0.7590277777777777</v>
      </c>
      <c r="AE53" s="568">
        <v>0.8006944444444444</v>
      </c>
      <c r="AF53" s="710" t="s">
        <v>119</v>
      </c>
      <c r="AG53" s="711">
        <v>0.8423611111111111</v>
      </c>
      <c r="AH53" s="710" t="s">
        <v>119</v>
      </c>
      <c r="AI53" s="714">
        <v>0.9312499999999999</v>
      </c>
      <c r="AJ53" s="715" t="s">
        <v>222</v>
      </c>
    </row>
    <row r="54" spans="1:36" ht="12.75">
      <c r="A54" s="644">
        <v>0.4</v>
      </c>
      <c r="B54" s="645">
        <v>7.4</v>
      </c>
      <c r="C54" s="622">
        <v>400</v>
      </c>
      <c r="D54" s="622" t="e">
        <f>#N/A</f>
        <v>#N/A</v>
      </c>
      <c r="E54" s="622" t="e">
        <f>#N/A</f>
        <v>#N/A</v>
      </c>
      <c r="F54" s="646" t="s">
        <v>180</v>
      </c>
      <c r="G54" s="647" t="s">
        <v>210</v>
      </c>
      <c r="H54" s="648">
        <v>18</v>
      </c>
      <c r="I54" s="649">
        <v>0.000694444444444442</v>
      </c>
      <c r="J54" s="662">
        <v>0.000694444444444442</v>
      </c>
      <c r="K54" s="628">
        <v>0.21805555555555553</v>
      </c>
      <c r="L54" s="710" t="s">
        <v>167</v>
      </c>
      <c r="M54" s="711">
        <v>0.26805555555555555</v>
      </c>
      <c r="N54" s="710" t="s">
        <v>220</v>
      </c>
      <c r="O54" s="711">
        <v>0.31111111111111106</v>
      </c>
      <c r="P54" s="710" t="s">
        <v>79</v>
      </c>
      <c r="Q54" s="711">
        <v>0.3499999999999999</v>
      </c>
      <c r="R54" s="710" t="s">
        <v>16</v>
      </c>
      <c r="S54" s="711">
        <v>0.38958333333333334</v>
      </c>
      <c r="T54" s="710" t="s">
        <v>79</v>
      </c>
      <c r="U54" s="712">
        <v>0.4333333333333333</v>
      </c>
      <c r="V54" s="568">
        <v>0.4958333333333333</v>
      </c>
      <c r="W54" s="710" t="s">
        <v>221</v>
      </c>
      <c r="X54" s="711">
        <v>0.5930555555555556</v>
      </c>
      <c r="Y54" s="710" t="s">
        <v>202</v>
      </c>
      <c r="Z54" s="568">
        <v>0.6381944444444444</v>
      </c>
      <c r="AA54" s="710" t="s">
        <v>202</v>
      </c>
      <c r="AB54" s="712">
        <v>0.6833333333333333</v>
      </c>
      <c r="AC54" s="712">
        <v>0.7284722222222222</v>
      </c>
      <c r="AD54" s="713">
        <v>0.7597222222222222</v>
      </c>
      <c r="AE54" s="568">
        <v>0.8013888888888888</v>
      </c>
      <c r="AF54" s="710" t="s">
        <v>119</v>
      </c>
      <c r="AG54" s="711">
        <v>0.8430555555555556</v>
      </c>
      <c r="AH54" s="710" t="s">
        <v>119</v>
      </c>
      <c r="AI54" s="714">
        <v>0.9319444444444444</v>
      </c>
      <c r="AJ54" s="715" t="s">
        <v>222</v>
      </c>
    </row>
    <row r="55" spans="1:36" ht="12.75">
      <c r="A55" s="644">
        <v>0.4</v>
      </c>
      <c r="B55" s="645">
        <v>7.8</v>
      </c>
      <c r="C55" s="622">
        <v>400</v>
      </c>
      <c r="D55" s="622" t="e">
        <f>#N/A</f>
        <v>#N/A</v>
      </c>
      <c r="E55" s="622" t="e">
        <f>#N/A</f>
        <v>#N/A</v>
      </c>
      <c r="F55" s="646" t="s">
        <v>178</v>
      </c>
      <c r="G55" s="647" t="s">
        <v>209</v>
      </c>
      <c r="H55" s="648">
        <v>20</v>
      </c>
      <c r="I55" s="649">
        <v>0.000694444444444442</v>
      </c>
      <c r="J55" s="627">
        <v>0.000694444444444442</v>
      </c>
      <c r="K55" s="628">
        <v>0.21874999999999997</v>
      </c>
      <c r="L55" s="710" t="s">
        <v>167</v>
      </c>
      <c r="M55" s="711">
        <v>0.26875</v>
      </c>
      <c r="N55" s="710" t="s">
        <v>220</v>
      </c>
      <c r="O55" s="711">
        <v>0.3118055555555555</v>
      </c>
      <c r="P55" s="710" t="s">
        <v>79</v>
      </c>
      <c r="Q55" s="711">
        <v>0.35069444444444436</v>
      </c>
      <c r="R55" s="710" t="s">
        <v>16</v>
      </c>
      <c r="S55" s="711">
        <v>0.3902777777777778</v>
      </c>
      <c r="T55" s="710" t="s">
        <v>79</v>
      </c>
      <c r="U55" s="712">
        <v>0.43402777777777773</v>
      </c>
      <c r="V55" s="568">
        <v>0.49652777777777773</v>
      </c>
      <c r="W55" s="710" t="s">
        <v>221</v>
      </c>
      <c r="X55" s="711">
        <v>0.59375</v>
      </c>
      <c r="Y55" s="710" t="s">
        <v>202</v>
      </c>
      <c r="Z55" s="568">
        <v>0.6388888888888888</v>
      </c>
      <c r="AA55" s="710" t="s">
        <v>202</v>
      </c>
      <c r="AB55" s="712">
        <v>0.6840277777777778</v>
      </c>
      <c r="AC55" s="712">
        <v>0.7291666666666666</v>
      </c>
      <c r="AD55" s="713">
        <v>0.7604166666666666</v>
      </c>
      <c r="AE55" s="568">
        <v>0.8020833333333333</v>
      </c>
      <c r="AF55" s="710" t="s">
        <v>119</v>
      </c>
      <c r="AG55" s="711">
        <v>0.84375</v>
      </c>
      <c r="AH55" s="710" t="s">
        <v>119</v>
      </c>
      <c r="AI55" s="714">
        <v>0.9326388888888888</v>
      </c>
      <c r="AJ55" s="715" t="s">
        <v>222</v>
      </c>
    </row>
    <row r="56" spans="1:36" ht="13.5">
      <c r="A56" s="665">
        <v>1</v>
      </c>
      <c r="B56" s="666">
        <v>8.8</v>
      </c>
      <c r="C56" s="622">
        <v>1000</v>
      </c>
      <c r="D56" s="622" t="e">
        <f>#N/A</f>
        <v>#N/A</v>
      </c>
      <c r="E56" s="622"/>
      <c r="F56" s="667" t="s">
        <v>177</v>
      </c>
      <c r="G56" s="668" t="s">
        <v>177</v>
      </c>
      <c r="H56" s="669"/>
      <c r="I56" s="670">
        <v>0.000694444444444442</v>
      </c>
      <c r="J56" s="671">
        <v>0.000694444444444442</v>
      </c>
      <c r="K56" s="672">
        <v>0.21944444444444441</v>
      </c>
      <c r="L56" s="786" t="s">
        <v>16</v>
      </c>
      <c r="M56" s="718">
        <v>0.26944444444444443</v>
      </c>
      <c r="N56" s="786" t="s">
        <v>224</v>
      </c>
      <c r="O56" s="718"/>
      <c r="P56" s="786"/>
      <c r="Q56" s="718"/>
      <c r="R56" s="786"/>
      <c r="S56" s="718"/>
      <c r="T56" s="786"/>
      <c r="U56" s="787"/>
      <c r="V56" s="788"/>
      <c r="W56" s="789"/>
      <c r="X56" s="718">
        <v>0.5944444444444444</v>
      </c>
      <c r="Y56" s="786" t="s">
        <v>16</v>
      </c>
      <c r="Z56" s="788">
        <v>0.6395833333333333</v>
      </c>
      <c r="AA56" s="786" t="s">
        <v>16</v>
      </c>
      <c r="AB56" s="787"/>
      <c r="AC56" s="787"/>
      <c r="AD56" s="790"/>
      <c r="AE56" s="788"/>
      <c r="AF56" s="786"/>
      <c r="AG56" s="718"/>
      <c r="AH56" s="786"/>
      <c r="AI56" s="791"/>
      <c r="AJ56" s="792"/>
    </row>
    <row r="57" spans="1:36" s="22" customFormat="1" ht="13.5">
      <c r="A57" s="690">
        <v>0.6</v>
      </c>
      <c r="B57" s="599">
        <v>9.4</v>
      </c>
      <c r="C57" s="600">
        <v>600</v>
      </c>
      <c r="D57" s="622" t="e">
        <f>#N/A</f>
        <v>#N/A</v>
      </c>
      <c r="E57" s="600">
        <v>18400</v>
      </c>
      <c r="F57" s="601" t="s">
        <v>176</v>
      </c>
      <c r="G57" s="602" t="s">
        <v>208</v>
      </c>
      <c r="H57" s="603">
        <v>22</v>
      </c>
      <c r="I57" s="693">
        <v>0.001388888888888884</v>
      </c>
      <c r="J57" s="694">
        <v>0.001388888888888884</v>
      </c>
      <c r="K57" s="695">
        <v>0.2208333333333333</v>
      </c>
      <c r="L57" s="744" t="s">
        <v>16</v>
      </c>
      <c r="M57" s="727">
        <v>0.2708333333333333</v>
      </c>
      <c r="N57" s="793" t="s">
        <v>79</v>
      </c>
      <c r="O57" s="727">
        <v>0.3131944444444444</v>
      </c>
      <c r="P57" s="744" t="s">
        <v>79</v>
      </c>
      <c r="Q57" s="727">
        <v>0.35208333333333325</v>
      </c>
      <c r="R57" s="744" t="s">
        <v>16</v>
      </c>
      <c r="S57" s="727">
        <v>0.39166666666666666</v>
      </c>
      <c r="T57" s="744" t="s">
        <v>79</v>
      </c>
      <c r="U57" s="774">
        <v>0.4354166666666666</v>
      </c>
      <c r="V57" s="534">
        <v>0.4979166666666666</v>
      </c>
      <c r="W57" s="744" t="s">
        <v>221</v>
      </c>
      <c r="X57" s="745">
        <v>0.5958333333333333</v>
      </c>
      <c r="Y57" s="745"/>
      <c r="Z57" s="745">
        <v>0.6409722222222222</v>
      </c>
      <c r="AA57" s="745" t="e">
        <f>#N/A</f>
        <v>#N/A</v>
      </c>
      <c r="AB57" s="774">
        <v>0.6854166666666667</v>
      </c>
      <c r="AC57" s="774">
        <v>0.7305555555555555</v>
      </c>
      <c r="AD57" s="774">
        <v>0.7618055555555555</v>
      </c>
      <c r="AE57" s="774">
        <v>0.8034722222222221</v>
      </c>
      <c r="AF57" s="793" t="s">
        <v>119</v>
      </c>
      <c r="AG57" s="774">
        <v>0.8451388888888889</v>
      </c>
      <c r="AH57" s="744" t="s">
        <v>119</v>
      </c>
      <c r="AI57" s="774">
        <v>0.9340277777777777</v>
      </c>
      <c r="AJ57" s="794" t="s">
        <v>222</v>
      </c>
    </row>
    <row r="58" spans="1:36" ht="12.75">
      <c r="A58" s="620">
        <v>0.6</v>
      </c>
      <c r="B58" s="621">
        <v>10</v>
      </c>
      <c r="C58" s="622">
        <v>600</v>
      </c>
      <c r="D58" s="622" t="e">
        <f>#N/A</f>
        <v>#N/A</v>
      </c>
      <c r="E58" s="622">
        <v>19000</v>
      </c>
      <c r="F58" s="704" t="s">
        <v>175</v>
      </c>
      <c r="G58" s="624" t="s">
        <v>207</v>
      </c>
      <c r="H58" s="625">
        <v>24</v>
      </c>
      <c r="I58" s="705">
        <v>0.000694444444444442</v>
      </c>
      <c r="J58" s="706">
        <v>0.000694444444444442</v>
      </c>
      <c r="K58" s="735">
        <v>0.22152777777777774</v>
      </c>
      <c r="L58" s="629" t="s">
        <v>16</v>
      </c>
      <c r="M58" s="630">
        <v>0.27152777777777776</v>
      </c>
      <c r="N58" s="629" t="s">
        <v>79</v>
      </c>
      <c r="O58" s="630">
        <v>0.31388888888888883</v>
      </c>
      <c r="P58" s="629" t="s">
        <v>79</v>
      </c>
      <c r="Q58" s="630">
        <v>0.3527777777777777</v>
      </c>
      <c r="R58" s="629" t="s">
        <v>16</v>
      </c>
      <c r="S58" s="630">
        <v>0.3923611111111111</v>
      </c>
      <c r="T58" s="629" t="s">
        <v>79</v>
      </c>
      <c r="U58" s="707">
        <v>0.43611111111111106</v>
      </c>
      <c r="V58" s="566">
        <v>0.49861111111111106</v>
      </c>
      <c r="W58" s="629" t="s">
        <v>221</v>
      </c>
      <c r="X58" s="707">
        <v>0.5965277777777778</v>
      </c>
      <c r="Y58" s="707">
        <v>0.22152777777777774</v>
      </c>
      <c r="Z58" s="707">
        <v>0.6416666666666666</v>
      </c>
      <c r="AA58" s="707" t="e">
        <f>#N/A</f>
        <v>#N/A</v>
      </c>
      <c r="AB58" s="707">
        <v>0.6861111111111111</v>
      </c>
      <c r="AC58" s="707">
        <v>0.73125</v>
      </c>
      <c r="AD58" s="736">
        <v>0.7625</v>
      </c>
      <c r="AE58" s="566">
        <v>0.8041666666666666</v>
      </c>
      <c r="AF58" s="629" t="s">
        <v>119</v>
      </c>
      <c r="AG58" s="630">
        <v>0.8458333333333333</v>
      </c>
      <c r="AH58" s="629" t="s">
        <v>119</v>
      </c>
      <c r="AI58" s="708">
        <v>0.9347222222222221</v>
      </c>
      <c r="AJ58" s="709" t="s">
        <v>222</v>
      </c>
    </row>
    <row r="59" spans="1:36" ht="12.75">
      <c r="A59" s="644">
        <v>0.7</v>
      </c>
      <c r="B59" s="645">
        <v>10.7</v>
      </c>
      <c r="C59" s="622">
        <v>700</v>
      </c>
      <c r="D59" s="622" t="e">
        <f>#N/A</f>
        <v>#N/A</v>
      </c>
      <c r="E59" s="622">
        <v>19700</v>
      </c>
      <c r="F59" s="646" t="s">
        <v>174</v>
      </c>
      <c r="G59" s="647" t="s">
        <v>206</v>
      </c>
      <c r="H59" s="648">
        <v>26</v>
      </c>
      <c r="I59" s="649">
        <v>0.000694444444444442</v>
      </c>
      <c r="J59" s="662">
        <v>0.000694444444444442</v>
      </c>
      <c r="K59" s="638">
        <v>0.22222222222222218</v>
      </c>
      <c r="L59" s="710" t="s">
        <v>16</v>
      </c>
      <c r="M59" s="711">
        <v>0.2722222222222222</v>
      </c>
      <c r="N59" s="710" t="s">
        <v>79</v>
      </c>
      <c r="O59" s="711">
        <v>0.31458333333333327</v>
      </c>
      <c r="P59" s="710" t="s">
        <v>79</v>
      </c>
      <c r="Q59" s="711">
        <v>0.35347222222222213</v>
      </c>
      <c r="R59" s="710" t="s">
        <v>16</v>
      </c>
      <c r="S59" s="711">
        <v>0.39305555555555555</v>
      </c>
      <c r="T59" s="710" t="s">
        <v>79</v>
      </c>
      <c r="U59" s="712">
        <v>0.4368055555555555</v>
      </c>
      <c r="V59" s="568">
        <v>0.4993055555555555</v>
      </c>
      <c r="W59" s="710" t="s">
        <v>221</v>
      </c>
      <c r="X59" s="712">
        <v>0.5972222222222222</v>
      </c>
      <c r="Y59" s="712">
        <v>0.4437499999999999</v>
      </c>
      <c r="Z59" s="712">
        <v>0.642361111111111</v>
      </c>
      <c r="AA59" s="712" t="e">
        <f>#N/A</f>
        <v>#N/A</v>
      </c>
      <c r="AB59" s="712">
        <v>0.6868055555555556</v>
      </c>
      <c r="AC59" s="712">
        <v>0.7319444444444444</v>
      </c>
      <c r="AD59" s="713">
        <v>0.7631944444444444</v>
      </c>
      <c r="AE59" s="568">
        <v>0.804861111111111</v>
      </c>
      <c r="AF59" s="710" t="s">
        <v>119</v>
      </c>
      <c r="AG59" s="711">
        <v>0.8465277777777778</v>
      </c>
      <c r="AH59" s="710" t="s">
        <v>119</v>
      </c>
      <c r="AI59" s="714">
        <v>0.9354166666666666</v>
      </c>
      <c r="AJ59" s="715" t="s">
        <v>222</v>
      </c>
    </row>
    <row r="60" spans="1:36" ht="12.75">
      <c r="A60" s="644">
        <v>0.5</v>
      </c>
      <c r="B60" s="645">
        <v>11.2</v>
      </c>
      <c r="C60" s="622">
        <v>500</v>
      </c>
      <c r="D60" s="622" t="e">
        <f>#N/A</f>
        <v>#N/A</v>
      </c>
      <c r="E60" s="622">
        <v>20200</v>
      </c>
      <c r="F60" s="646" t="s">
        <v>173</v>
      </c>
      <c r="G60" s="647" t="s">
        <v>206</v>
      </c>
      <c r="H60" s="648">
        <v>28</v>
      </c>
      <c r="I60" s="649">
        <v>0.000694444444444442</v>
      </c>
      <c r="J60" s="662">
        <v>0.000694444444444442</v>
      </c>
      <c r="K60" s="638">
        <v>0.22291666666666662</v>
      </c>
      <c r="L60" s="710" t="s">
        <v>16</v>
      </c>
      <c r="M60" s="711">
        <v>0.27291666666666664</v>
      </c>
      <c r="N60" s="710" t="s">
        <v>79</v>
      </c>
      <c r="O60" s="711">
        <v>0.3152777777777777</v>
      </c>
      <c r="P60" s="710" t="s">
        <v>79</v>
      </c>
      <c r="Q60" s="711">
        <v>0.3541666666666666</v>
      </c>
      <c r="R60" s="710" t="s">
        <v>16</v>
      </c>
      <c r="S60" s="711">
        <v>0.39375</v>
      </c>
      <c r="T60" s="710" t="s">
        <v>79</v>
      </c>
      <c r="U60" s="712">
        <v>0.43749999999999994</v>
      </c>
      <c r="V60" s="568">
        <v>0.49999999999999994</v>
      </c>
      <c r="W60" s="710" t="s">
        <v>221</v>
      </c>
      <c r="X60" s="712">
        <v>0.5979166666666667</v>
      </c>
      <c r="Y60" s="712">
        <v>0.6666666666666665</v>
      </c>
      <c r="Z60" s="712">
        <v>0.6430555555555555</v>
      </c>
      <c r="AA60" s="712" t="e">
        <f>#N/A</f>
        <v>#N/A</v>
      </c>
      <c r="AB60" s="712">
        <v>0.6875</v>
      </c>
      <c r="AC60" s="712">
        <v>0.7326388888888888</v>
      </c>
      <c r="AD60" s="713">
        <v>0.7638888888888888</v>
      </c>
      <c r="AE60" s="568">
        <v>0.8055555555555555</v>
      </c>
      <c r="AF60" s="710" t="s">
        <v>119</v>
      </c>
      <c r="AG60" s="711">
        <v>0.8472222222222222</v>
      </c>
      <c r="AH60" s="710" t="s">
        <v>119</v>
      </c>
      <c r="AI60" s="714">
        <v>0.936111111111111</v>
      </c>
      <c r="AJ60" s="715" t="s">
        <v>222</v>
      </c>
    </row>
    <row r="61" spans="1:36" ht="12.75">
      <c r="A61" s="644">
        <v>1</v>
      </c>
      <c r="B61" s="645">
        <v>12.2</v>
      </c>
      <c r="C61" s="622">
        <v>1000</v>
      </c>
      <c r="D61" s="622" t="e">
        <f>#N/A</f>
        <v>#N/A</v>
      </c>
      <c r="E61" s="622">
        <v>21200</v>
      </c>
      <c r="F61" s="646" t="s">
        <v>172</v>
      </c>
      <c r="G61" s="647" t="s">
        <v>205</v>
      </c>
      <c r="H61" s="648">
        <v>30</v>
      </c>
      <c r="I61" s="649">
        <v>0.001388888888888884</v>
      </c>
      <c r="J61" s="662">
        <v>0.001388888888888884</v>
      </c>
      <c r="K61" s="638">
        <v>0.2243055555555555</v>
      </c>
      <c r="L61" s="710" t="s">
        <v>16</v>
      </c>
      <c r="M61" s="711">
        <v>0.2743055555555555</v>
      </c>
      <c r="N61" s="710" t="s">
        <v>79</v>
      </c>
      <c r="O61" s="711">
        <v>0.3166666666666666</v>
      </c>
      <c r="P61" s="710" t="s">
        <v>79</v>
      </c>
      <c r="Q61" s="711">
        <v>0.35555555555555546</v>
      </c>
      <c r="R61" s="710" t="s">
        <v>16</v>
      </c>
      <c r="S61" s="711">
        <v>0.3951388888888889</v>
      </c>
      <c r="T61" s="710" t="s">
        <v>79</v>
      </c>
      <c r="U61" s="712">
        <v>0.43888888888888883</v>
      </c>
      <c r="V61" s="568">
        <v>0.5013888888888889</v>
      </c>
      <c r="W61" s="710" t="s">
        <v>221</v>
      </c>
      <c r="X61" s="712">
        <v>0.5993055555555555</v>
      </c>
      <c r="Y61" s="712">
        <v>0.890972222222222</v>
      </c>
      <c r="Z61" s="712">
        <v>0.6444444444444444</v>
      </c>
      <c r="AA61" s="712" t="e">
        <f>#N/A</f>
        <v>#N/A</v>
      </c>
      <c r="AB61" s="712">
        <v>0.6888888888888889</v>
      </c>
      <c r="AC61" s="712">
        <v>0.7340277777777777</v>
      </c>
      <c r="AD61" s="713">
        <v>0.7652777777777777</v>
      </c>
      <c r="AE61" s="568">
        <v>0.8069444444444444</v>
      </c>
      <c r="AF61" s="710" t="s">
        <v>119</v>
      </c>
      <c r="AG61" s="711">
        <v>0.8486111111111111</v>
      </c>
      <c r="AH61" s="710" t="s">
        <v>119</v>
      </c>
      <c r="AI61" s="714">
        <v>0.9374999999999999</v>
      </c>
      <c r="AJ61" s="715" t="s">
        <v>222</v>
      </c>
    </row>
    <row r="62" spans="1:36" ht="12.75">
      <c r="A62" s="644">
        <v>0.4</v>
      </c>
      <c r="B62" s="645">
        <v>12.6</v>
      </c>
      <c r="C62" s="622">
        <v>400</v>
      </c>
      <c r="D62" s="622" t="e">
        <f>#N/A</f>
        <v>#N/A</v>
      </c>
      <c r="E62" s="622">
        <v>21600</v>
      </c>
      <c r="F62" s="646" t="s">
        <v>171</v>
      </c>
      <c r="G62" s="647" t="s">
        <v>204</v>
      </c>
      <c r="H62" s="648">
        <v>32</v>
      </c>
      <c r="I62" s="649">
        <v>0.000694444444444442</v>
      </c>
      <c r="J62" s="662">
        <v>0.000694444444444442</v>
      </c>
      <c r="K62" s="638">
        <v>0.22499999999999995</v>
      </c>
      <c r="L62" s="710" t="s">
        <v>16</v>
      </c>
      <c r="M62" s="711">
        <v>0.27499999999999997</v>
      </c>
      <c r="N62" s="710" t="s">
        <v>79</v>
      </c>
      <c r="O62" s="711">
        <v>0.31736111111111104</v>
      </c>
      <c r="P62" s="710" t="s">
        <v>79</v>
      </c>
      <c r="Q62" s="711">
        <v>0.3562499999999999</v>
      </c>
      <c r="R62" s="710" t="s">
        <v>16</v>
      </c>
      <c r="S62" s="711">
        <v>0.3958333333333333</v>
      </c>
      <c r="T62" s="710" t="s">
        <v>79</v>
      </c>
      <c r="U62" s="712">
        <v>0.43958333333333327</v>
      </c>
      <c r="V62" s="568">
        <v>0.5020833333333333</v>
      </c>
      <c r="W62" s="710" t="s">
        <v>221</v>
      </c>
      <c r="X62" s="712">
        <v>0.6</v>
      </c>
      <c r="Y62" s="712">
        <v>1.115972222222222</v>
      </c>
      <c r="Z62" s="712">
        <v>0.6451388888888888</v>
      </c>
      <c r="AA62" s="712" t="e">
        <f>#N/A</f>
        <v>#N/A</v>
      </c>
      <c r="AB62" s="712">
        <v>0.6895833333333333</v>
      </c>
      <c r="AC62" s="712">
        <v>0.7347222222222222</v>
      </c>
      <c r="AD62" s="713">
        <v>0.7659722222222222</v>
      </c>
      <c r="AE62" s="568">
        <v>0.8076388888888888</v>
      </c>
      <c r="AF62" s="710" t="s">
        <v>119</v>
      </c>
      <c r="AG62" s="711">
        <v>0.8493055555555555</v>
      </c>
      <c r="AH62" s="710" t="s">
        <v>119</v>
      </c>
      <c r="AI62" s="714">
        <v>0.9381944444444443</v>
      </c>
      <c r="AJ62" s="715" t="s">
        <v>222</v>
      </c>
    </row>
    <row r="63" spans="1:36" ht="12.75">
      <c r="A63" s="644">
        <v>0.7</v>
      </c>
      <c r="B63" s="645">
        <v>13.3</v>
      </c>
      <c r="C63" s="622">
        <v>700</v>
      </c>
      <c r="D63" s="622" t="e">
        <f>#N/A</f>
        <v>#N/A</v>
      </c>
      <c r="E63" s="622">
        <v>22300</v>
      </c>
      <c r="F63" s="646" t="s">
        <v>93</v>
      </c>
      <c r="G63" s="647" t="s">
        <v>94</v>
      </c>
      <c r="H63" s="648">
        <v>2</v>
      </c>
      <c r="I63" s="649">
        <v>0.001388888888888884</v>
      </c>
      <c r="J63" s="627">
        <v>0.001388888888888884</v>
      </c>
      <c r="K63" s="638">
        <v>0.22638888888888883</v>
      </c>
      <c r="L63" s="710" t="s">
        <v>16</v>
      </c>
      <c r="M63" s="711">
        <v>0.27638888888888885</v>
      </c>
      <c r="N63" s="710" t="s">
        <v>79</v>
      </c>
      <c r="O63" s="711">
        <v>0.3187499999999999</v>
      </c>
      <c r="P63" s="710" t="s">
        <v>79</v>
      </c>
      <c r="Q63" s="711">
        <v>0.3576388888888888</v>
      </c>
      <c r="R63" s="710" t="s">
        <v>16</v>
      </c>
      <c r="S63" s="711">
        <v>0.3972222222222222</v>
      </c>
      <c r="T63" s="710" t="s">
        <v>79</v>
      </c>
      <c r="U63" s="712">
        <v>0.44097222222222215</v>
      </c>
      <c r="V63" s="568">
        <v>0.5034722222222222</v>
      </c>
      <c r="W63" s="710" t="s">
        <v>221</v>
      </c>
      <c r="X63" s="712">
        <v>0.6013888888888889</v>
      </c>
      <c r="Y63" s="712">
        <v>1.3423611111111107</v>
      </c>
      <c r="Z63" s="712">
        <v>0.6465277777777777</v>
      </c>
      <c r="AA63" s="712" t="e">
        <f>#N/A</f>
        <v>#N/A</v>
      </c>
      <c r="AB63" s="712">
        <v>0.6909722222222222</v>
      </c>
      <c r="AC63" s="712">
        <v>0.736111111111111</v>
      </c>
      <c r="AD63" s="713">
        <v>0.767361111111111</v>
      </c>
      <c r="AE63" s="568">
        <v>0.8090277777777777</v>
      </c>
      <c r="AF63" s="710" t="s">
        <v>119</v>
      </c>
      <c r="AG63" s="711">
        <v>0.8506944444444444</v>
      </c>
      <c r="AH63" s="710" t="s">
        <v>119</v>
      </c>
      <c r="AI63" s="714"/>
      <c r="AJ63" s="715"/>
    </row>
    <row r="64" spans="1:36" ht="12.75">
      <c r="A64" s="644">
        <v>0.6</v>
      </c>
      <c r="B64" s="645"/>
      <c r="C64" s="622"/>
      <c r="D64" s="622"/>
      <c r="E64" s="622"/>
      <c r="F64" s="646"/>
      <c r="G64" s="647" t="s">
        <v>92</v>
      </c>
      <c r="H64" s="648">
        <v>2</v>
      </c>
      <c r="I64" s="662">
        <v>0.000694444444444442</v>
      </c>
      <c r="J64" s="662">
        <v>0.000694444444444442</v>
      </c>
      <c r="K64" s="638"/>
      <c r="L64" s="710"/>
      <c r="M64" s="711"/>
      <c r="N64" s="710"/>
      <c r="O64" s="711"/>
      <c r="P64" s="710"/>
      <c r="Q64" s="711"/>
      <c r="R64" s="710"/>
      <c r="S64" s="711"/>
      <c r="T64" s="710"/>
      <c r="U64" s="712"/>
      <c r="V64" s="568"/>
      <c r="W64" s="710"/>
      <c r="X64" s="795"/>
      <c r="Y64" s="795"/>
      <c r="Z64" s="712"/>
      <c r="AA64" s="712"/>
      <c r="AB64" s="712"/>
      <c r="AC64" s="712"/>
      <c r="AD64" s="713"/>
      <c r="AE64" s="568"/>
      <c r="AF64" s="710"/>
      <c r="AG64" s="711"/>
      <c r="AH64" s="710"/>
      <c r="AI64" s="714">
        <v>0.9388888888888888</v>
      </c>
      <c r="AJ64" s="715" t="s">
        <v>222</v>
      </c>
    </row>
    <row r="65" spans="1:36" ht="13.5">
      <c r="A65" s="665">
        <v>0.7</v>
      </c>
      <c r="B65" s="666"/>
      <c r="C65" s="622"/>
      <c r="D65" s="622"/>
      <c r="E65" s="622"/>
      <c r="F65" s="667"/>
      <c r="G65" s="409" t="s">
        <v>90</v>
      </c>
      <c r="H65" s="410">
        <v>4</v>
      </c>
      <c r="I65" s="662">
        <v>0.000694444444444442</v>
      </c>
      <c r="J65" s="650">
        <v>0.000694444444444442</v>
      </c>
      <c r="K65" s="796"/>
      <c r="L65" s="797"/>
      <c r="M65" s="798"/>
      <c r="N65" s="799"/>
      <c r="O65" s="798"/>
      <c r="P65" s="797"/>
      <c r="Q65" s="798"/>
      <c r="R65" s="797"/>
      <c r="S65" s="798"/>
      <c r="T65" s="797"/>
      <c r="U65" s="800"/>
      <c r="V65" s="801"/>
      <c r="W65" s="797"/>
      <c r="X65" s="802"/>
      <c r="Y65" s="802"/>
      <c r="Z65" s="720"/>
      <c r="AA65" s="720"/>
      <c r="AB65" s="800"/>
      <c r="AC65" s="800"/>
      <c r="AD65" s="803"/>
      <c r="AE65" s="801"/>
      <c r="AF65" s="799"/>
      <c r="AG65" s="798"/>
      <c r="AH65" s="797"/>
      <c r="AI65" s="804">
        <v>0.9395833333333332</v>
      </c>
      <c r="AJ65" s="805" t="s">
        <v>222</v>
      </c>
    </row>
    <row r="66" spans="1:36" s="22" customFormat="1" ht="13.5">
      <c r="A66" s="690">
        <v>0.5</v>
      </c>
      <c r="B66" s="599">
        <v>13.8</v>
      </c>
      <c r="C66" s="600">
        <v>500</v>
      </c>
      <c r="D66" s="622" t="e">
        <f>#N/A</f>
        <v>#N/A</v>
      </c>
      <c r="E66" s="600">
        <v>22800</v>
      </c>
      <c r="F66" s="601" t="s">
        <v>55</v>
      </c>
      <c r="G66" s="602" t="s">
        <v>56</v>
      </c>
      <c r="H66" s="603">
        <v>2</v>
      </c>
      <c r="I66" s="693">
        <v>0.001388888888888884</v>
      </c>
      <c r="J66" s="806">
        <v>0.001388888888888884</v>
      </c>
      <c r="K66" s="695">
        <v>0.22777777777777772</v>
      </c>
      <c r="L66" s="744" t="s">
        <v>16</v>
      </c>
      <c r="M66" s="727">
        <v>0.27777777777777773</v>
      </c>
      <c r="N66" s="744" t="s">
        <v>79</v>
      </c>
      <c r="O66" s="807">
        <v>0.3201388888888888</v>
      </c>
      <c r="P66" s="744" t="s">
        <v>79</v>
      </c>
      <c r="Q66" s="727">
        <v>0.35902777777777767</v>
      </c>
      <c r="R66" s="744" t="s">
        <v>16</v>
      </c>
      <c r="S66" s="727">
        <v>0.3986111111111111</v>
      </c>
      <c r="T66" s="744" t="s">
        <v>79</v>
      </c>
      <c r="U66" s="745">
        <v>0.44236111111111104</v>
      </c>
      <c r="V66" s="536">
        <v>0.5048611111111111</v>
      </c>
      <c r="W66" s="744" t="s">
        <v>221</v>
      </c>
      <c r="X66" s="745">
        <v>0.6027777777777777</v>
      </c>
      <c r="Y66" s="745">
        <v>0.22777777777777772</v>
      </c>
      <c r="Z66" s="745">
        <v>0.6479166666666666</v>
      </c>
      <c r="AA66" s="745" t="e">
        <f>#N/A</f>
        <v>#N/A</v>
      </c>
      <c r="AB66" s="745">
        <v>0.6923611111111111</v>
      </c>
      <c r="AC66" s="745">
        <v>0.7374999999999999</v>
      </c>
      <c r="AD66" s="752">
        <v>0.7687499999999999</v>
      </c>
      <c r="AE66" s="536">
        <v>0.8104166666666666</v>
      </c>
      <c r="AF66" s="744" t="s">
        <v>119</v>
      </c>
      <c r="AG66" s="807">
        <v>0.8520833333333333</v>
      </c>
      <c r="AH66" s="744" t="s">
        <v>119</v>
      </c>
      <c r="AI66" s="808">
        <v>0.9409722222222221</v>
      </c>
      <c r="AJ66" s="794" t="s">
        <v>222</v>
      </c>
    </row>
    <row r="67" spans="1:36" ht="12.75">
      <c r="A67" s="620">
        <v>0.3</v>
      </c>
      <c r="B67" s="621">
        <v>14.1</v>
      </c>
      <c r="C67" s="622">
        <v>300</v>
      </c>
      <c r="D67" s="622" t="e">
        <f>#N/A</f>
        <v>#N/A</v>
      </c>
      <c r="E67" s="622"/>
      <c r="F67" s="704" t="s">
        <v>32</v>
      </c>
      <c r="G67" s="624" t="s">
        <v>33</v>
      </c>
      <c r="H67" s="625">
        <v>6</v>
      </c>
      <c r="I67" s="705">
        <v>0.001388888888888884</v>
      </c>
      <c r="J67" s="694">
        <v>0.001388888888888884</v>
      </c>
      <c r="K67" s="809"/>
      <c r="L67" s="810"/>
      <c r="M67" s="811"/>
      <c r="N67" s="811"/>
      <c r="O67" s="811"/>
      <c r="P67" s="812"/>
      <c r="Q67" s="812"/>
      <c r="R67" s="812"/>
      <c r="S67" s="811"/>
      <c r="T67" s="812"/>
      <c r="U67" s="813"/>
      <c r="V67" s="581">
        <v>0.50625</v>
      </c>
      <c r="W67" s="643" t="s">
        <v>221</v>
      </c>
      <c r="X67" s="814"/>
      <c r="Y67" s="814"/>
      <c r="Z67" s="815"/>
      <c r="AA67" s="815"/>
      <c r="AB67" s="815"/>
      <c r="AC67" s="816"/>
      <c r="AD67" s="816"/>
      <c r="AE67" s="817"/>
      <c r="AF67" s="818"/>
      <c r="AG67" s="819"/>
      <c r="AH67" s="820"/>
      <c r="AI67" s="821">
        <v>0.942361111111111</v>
      </c>
      <c r="AJ67" s="709" t="s">
        <v>222</v>
      </c>
    </row>
    <row r="68" spans="1:36" ht="12.75">
      <c r="A68" s="644">
        <v>0.8</v>
      </c>
      <c r="B68" s="645">
        <v>14.9</v>
      </c>
      <c r="C68" s="622">
        <v>800</v>
      </c>
      <c r="D68" s="622" t="e">
        <f>#N/A</f>
        <v>#N/A</v>
      </c>
      <c r="E68" s="622"/>
      <c r="F68" s="646" t="s">
        <v>30</v>
      </c>
      <c r="G68" s="647" t="s">
        <v>31</v>
      </c>
      <c r="H68" s="648">
        <v>2</v>
      </c>
      <c r="I68" s="649">
        <v>0.001388888888888884</v>
      </c>
      <c r="J68" s="662">
        <v>0.001388888888888884</v>
      </c>
      <c r="K68" s="822"/>
      <c r="L68" s="661"/>
      <c r="M68" s="655"/>
      <c r="N68" s="655"/>
      <c r="O68" s="655"/>
      <c r="P68" s="654"/>
      <c r="Q68" s="654"/>
      <c r="R68" s="654"/>
      <c r="S68" s="655"/>
      <c r="T68" s="654"/>
      <c r="U68" s="656"/>
      <c r="V68" s="581">
        <v>0.5076388888888889</v>
      </c>
      <c r="W68" s="643" t="s">
        <v>221</v>
      </c>
      <c r="X68" s="640"/>
      <c r="Y68" s="640"/>
      <c r="Z68" s="656"/>
      <c r="AA68" s="656"/>
      <c r="AB68" s="656"/>
      <c r="AC68" s="823"/>
      <c r="AD68" s="823"/>
      <c r="AE68" s="657"/>
      <c r="AF68" s="654"/>
      <c r="AG68" s="822"/>
      <c r="AH68" s="661"/>
      <c r="AI68" s="824">
        <v>0.9437499999999999</v>
      </c>
      <c r="AJ68" s="825" t="s">
        <v>222</v>
      </c>
    </row>
    <row r="69" spans="1:36" ht="12.75">
      <c r="A69" s="644">
        <v>0.3</v>
      </c>
      <c r="B69" s="645">
        <v>15.2</v>
      </c>
      <c r="C69" s="622">
        <v>300</v>
      </c>
      <c r="D69" s="622" t="e">
        <f>#N/A</f>
        <v>#N/A</v>
      </c>
      <c r="E69" s="622"/>
      <c r="F69" s="646" t="s">
        <v>24</v>
      </c>
      <c r="G69" s="647" t="s">
        <v>25</v>
      </c>
      <c r="H69" s="648">
        <v>2</v>
      </c>
      <c r="I69" s="649">
        <v>0.000694444444444442</v>
      </c>
      <c r="J69" s="662">
        <v>0.000694444444444442</v>
      </c>
      <c r="K69" s="822"/>
      <c r="L69" s="661"/>
      <c r="M69" s="655"/>
      <c r="N69" s="655"/>
      <c r="O69" s="655"/>
      <c r="P69" s="654"/>
      <c r="Q69" s="654"/>
      <c r="R69" s="654"/>
      <c r="S69" s="655"/>
      <c r="T69" s="654"/>
      <c r="U69" s="656"/>
      <c r="V69" s="581">
        <v>0.5083333333333333</v>
      </c>
      <c r="W69" s="643" t="s">
        <v>221</v>
      </c>
      <c r="X69" s="659"/>
      <c r="Y69" s="659"/>
      <c r="Z69" s="656"/>
      <c r="AA69" s="656"/>
      <c r="AB69" s="656"/>
      <c r="AC69" s="823"/>
      <c r="AD69" s="823"/>
      <c r="AE69" s="657"/>
      <c r="AF69" s="654"/>
      <c r="AG69" s="822"/>
      <c r="AH69" s="661"/>
      <c r="AI69" s="824">
        <v>0.9444444444444443</v>
      </c>
      <c r="AJ69" s="825" t="s">
        <v>222</v>
      </c>
    </row>
    <row r="70" spans="1:36" ht="12.75">
      <c r="A70" s="644">
        <v>0.5</v>
      </c>
      <c r="B70" s="645">
        <v>15.7</v>
      </c>
      <c r="C70" s="622">
        <v>500</v>
      </c>
      <c r="D70" s="622" t="e">
        <f>#N/A</f>
        <v>#N/A</v>
      </c>
      <c r="E70" s="622"/>
      <c r="F70" s="646" t="s">
        <v>131</v>
      </c>
      <c r="G70" s="647" t="s">
        <v>132</v>
      </c>
      <c r="H70" s="648">
        <v>4</v>
      </c>
      <c r="I70" s="649">
        <v>0.000694444444444442</v>
      </c>
      <c r="J70" s="662">
        <v>0.000694444444444442</v>
      </c>
      <c r="K70" s="822"/>
      <c r="L70" s="661"/>
      <c r="M70" s="655"/>
      <c r="N70" s="655"/>
      <c r="O70" s="655"/>
      <c r="P70" s="654"/>
      <c r="Q70" s="654"/>
      <c r="R70" s="654"/>
      <c r="S70" s="655"/>
      <c r="T70" s="654"/>
      <c r="U70" s="656"/>
      <c r="V70" s="581">
        <v>0.5090277777777777</v>
      </c>
      <c r="W70" s="643" t="s">
        <v>221</v>
      </c>
      <c r="X70" s="659"/>
      <c r="Y70" s="659"/>
      <c r="Z70" s="656"/>
      <c r="AA70" s="656"/>
      <c r="AB70" s="656"/>
      <c r="AC70" s="823"/>
      <c r="AD70" s="823"/>
      <c r="AE70" s="657"/>
      <c r="AF70" s="654"/>
      <c r="AG70" s="822"/>
      <c r="AH70" s="661"/>
      <c r="AI70" s="824">
        <v>0.9451388888888888</v>
      </c>
      <c r="AJ70" s="825" t="s">
        <v>222</v>
      </c>
    </row>
    <row r="71" spans="1:36" ht="12.75">
      <c r="A71" s="644">
        <v>0.3</v>
      </c>
      <c r="B71" s="645">
        <v>16</v>
      </c>
      <c r="C71" s="622">
        <v>300</v>
      </c>
      <c r="D71" s="622" t="e">
        <f>#N/A</f>
        <v>#N/A</v>
      </c>
      <c r="E71" s="622"/>
      <c r="F71" s="646" t="s">
        <v>129</v>
      </c>
      <c r="G71" s="647" t="s">
        <v>130</v>
      </c>
      <c r="H71" s="648">
        <v>1</v>
      </c>
      <c r="I71" s="649">
        <v>0.000694444444444442</v>
      </c>
      <c r="J71" s="662">
        <v>0.001388888888888884</v>
      </c>
      <c r="K71" s="822"/>
      <c r="L71" s="661"/>
      <c r="M71" s="655"/>
      <c r="N71" s="655"/>
      <c r="O71" s="655"/>
      <c r="P71" s="654"/>
      <c r="Q71" s="654"/>
      <c r="R71" s="654"/>
      <c r="S71" s="655"/>
      <c r="T71" s="654"/>
      <c r="U71" s="656"/>
      <c r="V71" s="581">
        <v>0.5104166666666666</v>
      </c>
      <c r="W71" s="643" t="s">
        <v>221</v>
      </c>
      <c r="X71" s="659"/>
      <c r="Y71" s="659"/>
      <c r="Z71" s="656"/>
      <c r="AA71" s="656"/>
      <c r="AB71" s="656"/>
      <c r="AC71" s="823"/>
      <c r="AD71" s="823"/>
      <c r="AE71" s="657"/>
      <c r="AF71" s="654"/>
      <c r="AG71" s="822"/>
      <c r="AH71" s="661"/>
      <c r="AI71" s="824">
        <v>0.9458333333333332</v>
      </c>
      <c r="AJ71" s="825" t="s">
        <v>222</v>
      </c>
    </row>
    <row r="72" spans="1:36" ht="12.75">
      <c r="A72" s="644">
        <v>0.7</v>
      </c>
      <c r="B72" s="645">
        <v>16.7</v>
      </c>
      <c r="C72" s="622">
        <v>700</v>
      </c>
      <c r="D72" s="622" t="e">
        <f>#N/A</f>
        <v>#N/A</v>
      </c>
      <c r="E72" s="622"/>
      <c r="F72" s="646" t="s">
        <v>127</v>
      </c>
      <c r="G72" s="647" t="s">
        <v>128</v>
      </c>
      <c r="H72" s="648">
        <v>3</v>
      </c>
      <c r="I72" s="649">
        <v>0.000694444444444442</v>
      </c>
      <c r="J72" s="662">
        <v>0.001388888888888884</v>
      </c>
      <c r="K72" s="822"/>
      <c r="L72" s="661"/>
      <c r="M72" s="655"/>
      <c r="N72" s="655"/>
      <c r="O72" s="655"/>
      <c r="P72" s="654"/>
      <c r="Q72" s="654"/>
      <c r="R72" s="654"/>
      <c r="S72" s="655"/>
      <c r="T72" s="654"/>
      <c r="U72" s="656"/>
      <c r="V72" s="581">
        <v>0.5118055555555555</v>
      </c>
      <c r="W72" s="643" t="s">
        <v>221</v>
      </c>
      <c r="X72" s="659"/>
      <c r="Y72" s="659"/>
      <c r="Z72" s="656"/>
      <c r="AA72" s="656"/>
      <c r="AB72" s="656"/>
      <c r="AC72" s="823"/>
      <c r="AD72" s="823"/>
      <c r="AE72" s="657"/>
      <c r="AF72" s="654"/>
      <c r="AG72" s="822"/>
      <c r="AH72" s="661"/>
      <c r="AI72" s="824">
        <v>0.9465277777777776</v>
      </c>
      <c r="AJ72" s="825" t="s">
        <v>222</v>
      </c>
    </row>
    <row r="73" spans="1:36" ht="12.75">
      <c r="A73" s="644">
        <v>0.4</v>
      </c>
      <c r="B73" s="645">
        <v>17.099999999999998</v>
      </c>
      <c r="C73" s="622">
        <v>400</v>
      </c>
      <c r="D73" s="622" t="e">
        <f>#N/A</f>
        <v>#N/A</v>
      </c>
      <c r="E73" s="622"/>
      <c r="F73" s="646" t="s">
        <v>125</v>
      </c>
      <c r="G73" s="647" t="s">
        <v>126</v>
      </c>
      <c r="H73" s="648">
        <v>1</v>
      </c>
      <c r="I73" s="649">
        <v>0.000694444444444442</v>
      </c>
      <c r="J73" s="662">
        <v>0.000694444444444442</v>
      </c>
      <c r="K73" s="822"/>
      <c r="L73" s="661"/>
      <c r="M73" s="655"/>
      <c r="N73" s="655"/>
      <c r="O73" s="655"/>
      <c r="P73" s="654"/>
      <c r="Q73" s="654"/>
      <c r="R73" s="654"/>
      <c r="S73" s="655"/>
      <c r="T73" s="654"/>
      <c r="U73" s="656"/>
      <c r="V73" s="581">
        <v>0.5125</v>
      </c>
      <c r="W73" s="643" t="s">
        <v>221</v>
      </c>
      <c r="X73" s="659"/>
      <c r="Y73" s="659"/>
      <c r="Z73" s="656"/>
      <c r="AA73" s="656"/>
      <c r="AB73" s="656"/>
      <c r="AC73" s="823"/>
      <c r="AD73" s="823"/>
      <c r="AE73" s="657"/>
      <c r="AF73" s="654"/>
      <c r="AG73" s="822"/>
      <c r="AH73" s="661"/>
      <c r="AI73" s="824">
        <v>0.9472222222222221</v>
      </c>
      <c r="AJ73" s="825" t="s">
        <v>222</v>
      </c>
    </row>
    <row r="74" spans="1:36" ht="12.75">
      <c r="A74" s="644">
        <v>0.3</v>
      </c>
      <c r="B74" s="645">
        <v>17.4</v>
      </c>
      <c r="C74" s="622">
        <v>300</v>
      </c>
      <c r="D74" s="622" t="e">
        <f>#N/A</f>
        <v>#N/A</v>
      </c>
      <c r="E74" s="622"/>
      <c r="F74" s="646" t="s">
        <v>123</v>
      </c>
      <c r="G74" s="647" t="s">
        <v>124</v>
      </c>
      <c r="H74" s="648">
        <v>6</v>
      </c>
      <c r="I74" s="649">
        <v>0.000694444444444442</v>
      </c>
      <c r="J74" s="662">
        <v>0.000694444444444442</v>
      </c>
      <c r="K74" s="822"/>
      <c r="L74" s="661"/>
      <c r="M74" s="655"/>
      <c r="N74" s="655"/>
      <c r="O74" s="655"/>
      <c r="P74" s="654"/>
      <c r="Q74" s="654"/>
      <c r="R74" s="654"/>
      <c r="S74" s="655"/>
      <c r="T74" s="654"/>
      <c r="U74" s="656"/>
      <c r="V74" s="581">
        <v>0.5131944444444444</v>
      </c>
      <c r="W74" s="639" t="s">
        <v>221</v>
      </c>
      <c r="X74" s="659"/>
      <c r="Y74" s="659"/>
      <c r="Z74" s="656"/>
      <c r="AA74" s="656"/>
      <c r="AB74" s="656"/>
      <c r="AC74" s="823"/>
      <c r="AD74" s="823"/>
      <c r="AE74" s="657"/>
      <c r="AF74" s="654"/>
      <c r="AG74" s="822"/>
      <c r="AH74" s="661"/>
      <c r="AI74" s="826">
        <v>0.9479166666666665</v>
      </c>
      <c r="AJ74" s="715" t="s">
        <v>222</v>
      </c>
    </row>
    <row r="75" spans="1:36" ht="12.75">
      <c r="A75" s="644">
        <v>0.6</v>
      </c>
      <c r="B75" s="645">
        <v>18</v>
      </c>
      <c r="C75" s="622">
        <v>600</v>
      </c>
      <c r="D75" s="622" t="e">
        <f>#N/A</f>
        <v>#N/A</v>
      </c>
      <c r="E75" s="622"/>
      <c r="F75" s="646" t="s">
        <v>121</v>
      </c>
      <c r="G75" s="647" t="s">
        <v>122</v>
      </c>
      <c r="H75" s="648">
        <v>8</v>
      </c>
      <c r="I75" s="649">
        <v>0.000694444444444442</v>
      </c>
      <c r="J75" s="662">
        <v>0.000694444444444442</v>
      </c>
      <c r="K75" s="822"/>
      <c r="L75" s="661"/>
      <c r="M75" s="655"/>
      <c r="N75" s="654"/>
      <c r="O75" s="655"/>
      <c r="P75" s="654"/>
      <c r="Q75" s="654"/>
      <c r="R75" s="654"/>
      <c r="S75" s="655"/>
      <c r="T75" s="654"/>
      <c r="U75" s="656"/>
      <c r="V75" s="581">
        <v>0.5138888888888888</v>
      </c>
      <c r="W75" s="639" t="s">
        <v>221</v>
      </c>
      <c r="X75" s="653"/>
      <c r="Y75" s="654"/>
      <c r="Z75" s="656"/>
      <c r="AA75" s="656"/>
      <c r="AB75" s="656"/>
      <c r="AC75" s="823"/>
      <c r="AD75" s="823"/>
      <c r="AE75" s="657"/>
      <c r="AF75" s="654"/>
      <c r="AG75" s="822"/>
      <c r="AH75" s="661"/>
      <c r="AI75" s="826">
        <v>0.948611111111111</v>
      </c>
      <c r="AJ75" s="715" t="s">
        <v>222</v>
      </c>
    </row>
    <row r="76" spans="1:36" ht="13.5">
      <c r="A76" s="665">
        <v>0.4</v>
      </c>
      <c r="B76" s="666">
        <v>18.4</v>
      </c>
      <c r="C76" s="622">
        <v>400</v>
      </c>
      <c r="D76" s="622" t="e">
        <f>#N/A</f>
        <v>#N/A</v>
      </c>
      <c r="E76" s="622"/>
      <c r="F76" s="827" t="s">
        <v>120</v>
      </c>
      <c r="G76" s="668" t="s">
        <v>118</v>
      </c>
      <c r="H76" s="669">
        <v>10</v>
      </c>
      <c r="I76" s="670">
        <v>0.000694444444444442</v>
      </c>
      <c r="J76" s="671">
        <v>0.000694444444444442</v>
      </c>
      <c r="K76" s="822"/>
      <c r="L76" s="661"/>
      <c r="M76" s="655"/>
      <c r="N76" s="654"/>
      <c r="O76" s="655"/>
      <c r="P76" s="654"/>
      <c r="Q76" s="654"/>
      <c r="R76" s="654"/>
      <c r="S76" s="655"/>
      <c r="T76" s="654"/>
      <c r="U76" s="656"/>
      <c r="V76" s="828">
        <v>0.5145833333333333</v>
      </c>
      <c r="W76" s="829" t="s">
        <v>221</v>
      </c>
      <c r="X76" s="653"/>
      <c r="Y76" s="654"/>
      <c r="Z76" s="656"/>
      <c r="AA76" s="656"/>
      <c r="AB76" s="656"/>
      <c r="AC76" s="823"/>
      <c r="AD76" s="823"/>
      <c r="AE76" s="657"/>
      <c r="AF76" s="654"/>
      <c r="AG76" s="822"/>
      <c r="AH76" s="661"/>
      <c r="AI76" s="830">
        <v>0.9493055555555554</v>
      </c>
      <c r="AJ76" s="724" t="s">
        <v>222</v>
      </c>
    </row>
    <row r="77" spans="1:36" s="22" customFormat="1" ht="13.5">
      <c r="A77" s="690">
        <v>0.7</v>
      </c>
      <c r="B77" s="599">
        <v>19.099999999999998</v>
      </c>
      <c r="C77" s="600">
        <v>700</v>
      </c>
      <c r="D77" s="622" t="e">
        <f>#N/A</f>
        <v>#N/A</v>
      </c>
      <c r="E77" s="600"/>
      <c r="F77" s="601" t="s">
        <v>117</v>
      </c>
      <c r="G77" s="602" t="s">
        <v>118</v>
      </c>
      <c r="H77" s="603">
        <v>12</v>
      </c>
      <c r="I77" s="806">
        <v>0.001388888888888884</v>
      </c>
      <c r="J77" s="831">
        <v>0.001388888888888884</v>
      </c>
      <c r="K77" s="832"/>
      <c r="L77" s="642"/>
      <c r="M77" s="634"/>
      <c r="N77" s="634"/>
      <c r="O77" s="634"/>
      <c r="P77" s="633"/>
      <c r="Q77" s="633"/>
      <c r="R77" s="633"/>
      <c r="S77" s="634"/>
      <c r="T77" s="633"/>
      <c r="U77" s="635"/>
      <c r="V77" s="592">
        <v>0.5159722222222222</v>
      </c>
      <c r="W77" s="833" t="s">
        <v>221</v>
      </c>
      <c r="X77" s="640"/>
      <c r="Y77" s="640"/>
      <c r="Z77" s="635"/>
      <c r="AA77" s="635"/>
      <c r="AB77" s="635"/>
      <c r="AC77" s="834"/>
      <c r="AD77" s="834"/>
      <c r="AE77" s="636"/>
      <c r="AF77" s="633"/>
      <c r="AG77" s="832"/>
      <c r="AH77" s="642"/>
      <c r="AI77" s="835">
        <v>0.9506944444444443</v>
      </c>
      <c r="AJ77" s="794" t="s">
        <v>222</v>
      </c>
    </row>
    <row r="78" ht="6" customHeight="1"/>
    <row r="79" ht="12.75">
      <c r="A79" s="596" t="s">
        <v>57</v>
      </c>
    </row>
    <row r="80" ht="12.75">
      <c r="A80" s="10" t="s">
        <v>58</v>
      </c>
    </row>
    <row r="81" ht="12.75">
      <c r="A81" s="11" t="s">
        <v>59</v>
      </c>
    </row>
    <row r="82" ht="12.75">
      <c r="A82" s="11" t="s">
        <v>109</v>
      </c>
    </row>
    <row r="83" spans="1:36" ht="12.75">
      <c r="A83" s="11" t="s">
        <v>192</v>
      </c>
      <c r="Z83" s="4"/>
      <c r="AA83" s="430"/>
      <c r="AB83" s="836"/>
      <c r="AC83" s="836"/>
      <c r="AD83" s="836"/>
      <c r="AE83" s="430"/>
      <c r="AF83" s="61"/>
      <c r="AG83" s="60"/>
      <c r="AH83" s="61"/>
      <c r="AI83" s="60"/>
      <c r="AJ83" s="61"/>
    </row>
    <row r="84" spans="1:26" ht="12.75">
      <c r="A84" s="11" t="s">
        <v>193</v>
      </c>
      <c r="Z84" s="4"/>
    </row>
    <row r="85" spans="1:26" ht="12.75">
      <c r="A85" s="11" t="s">
        <v>110</v>
      </c>
      <c r="Z85" s="4"/>
    </row>
    <row r="86" ht="12.75">
      <c r="A86" s="11" t="s">
        <v>141</v>
      </c>
    </row>
    <row r="87" ht="12.75">
      <c r="A87" s="11" t="s">
        <v>108</v>
      </c>
    </row>
    <row r="89" ht="12.75">
      <c r="A89" s="2" t="s">
        <v>64</v>
      </c>
    </row>
  </sheetData>
  <sheetProtection selectLockedCells="1" selectUnlockedCells="1"/>
  <mergeCells count="117">
    <mergeCell ref="A3:AJ3"/>
    <mergeCell ref="A4:AJ4"/>
    <mergeCell ref="A5:B5"/>
    <mergeCell ref="C5:E5"/>
    <mergeCell ref="A6:B6"/>
    <mergeCell ref="K6:AJ6"/>
    <mergeCell ref="Z11:AA11"/>
    <mergeCell ref="Z12:AA12"/>
    <mergeCell ref="Z13:AA13"/>
    <mergeCell ref="Z14:AA14"/>
    <mergeCell ref="Z15:AA15"/>
    <mergeCell ref="Z16:AA16"/>
    <mergeCell ref="Z17:AA17"/>
    <mergeCell ref="V18:W18"/>
    <mergeCell ref="Z18:AA18"/>
    <mergeCell ref="V19:W19"/>
    <mergeCell ref="Z19:AA19"/>
    <mergeCell ref="V20:W20"/>
    <mergeCell ref="Z20:AA20"/>
    <mergeCell ref="V21:W21"/>
    <mergeCell ref="Z21:AA21"/>
    <mergeCell ref="V22:W22"/>
    <mergeCell ref="Z22:AA22"/>
    <mergeCell ref="V23:W23"/>
    <mergeCell ref="Z23:AA23"/>
    <mergeCell ref="V24:W24"/>
    <mergeCell ref="Z24:AA24"/>
    <mergeCell ref="AK24:AL24"/>
    <mergeCell ref="V25:W25"/>
    <mergeCell ref="Z25:AA25"/>
    <mergeCell ref="AK25:AN25"/>
    <mergeCell ref="V26:W26"/>
    <mergeCell ref="Z26:AA26"/>
    <mergeCell ref="AK26:AL26"/>
    <mergeCell ref="V27:W27"/>
    <mergeCell ref="X27:Y27"/>
    <mergeCell ref="Z27:AA27"/>
    <mergeCell ref="AK27:AQ27"/>
    <mergeCell ref="V28:W28"/>
    <mergeCell ref="X28:Y28"/>
    <mergeCell ref="Z28:AA28"/>
    <mergeCell ref="AK28:AQ28"/>
    <mergeCell ref="V29:W29"/>
    <mergeCell ref="X29:Y29"/>
    <mergeCell ref="Z29:AA29"/>
    <mergeCell ref="AK29:AP29"/>
    <mergeCell ref="V30:W30"/>
    <mergeCell ref="X30:Y30"/>
    <mergeCell ref="Z30:AA30"/>
    <mergeCell ref="V31:W31"/>
    <mergeCell ref="X31:Y31"/>
    <mergeCell ref="Z31:AA31"/>
    <mergeCell ref="V32:W32"/>
    <mergeCell ref="X32:Y32"/>
    <mergeCell ref="Z32:AA32"/>
    <mergeCell ref="V33:W33"/>
    <mergeCell ref="X33:Y33"/>
    <mergeCell ref="Z33:AA33"/>
    <mergeCell ref="V34:W34"/>
    <mergeCell ref="X34:Y34"/>
    <mergeCell ref="Z34:AA34"/>
    <mergeCell ref="V35:W35"/>
    <mergeCell ref="X35:Y35"/>
    <mergeCell ref="Z35:AA35"/>
    <mergeCell ref="V36:W36"/>
    <mergeCell ref="X36:Y36"/>
    <mergeCell ref="Z36:AA36"/>
    <mergeCell ref="V37:W37"/>
    <mergeCell ref="X37:Y37"/>
    <mergeCell ref="Z37:AA37"/>
    <mergeCell ref="V38:W38"/>
    <mergeCell ref="X38:Y38"/>
    <mergeCell ref="Z38:AA38"/>
    <mergeCell ref="V39:W39"/>
    <mergeCell ref="X39:Y39"/>
    <mergeCell ref="Z39:AA39"/>
    <mergeCell ref="V40:W40"/>
    <mergeCell ref="X40:Y40"/>
    <mergeCell ref="Z40:AA40"/>
    <mergeCell ref="X57:Y57"/>
    <mergeCell ref="Z57:AA57"/>
    <mergeCell ref="X58:Y58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63:Y63"/>
    <mergeCell ref="Z63:AA63"/>
    <mergeCell ref="X64:Y64"/>
    <mergeCell ref="Z64:AA64"/>
    <mergeCell ref="X65:Y65"/>
    <mergeCell ref="Z65:AA65"/>
    <mergeCell ref="X66:Y66"/>
    <mergeCell ref="Z66:AA66"/>
    <mergeCell ref="X67:Y67"/>
    <mergeCell ref="Z67:AA67"/>
    <mergeCell ref="X68:Y68"/>
    <mergeCell ref="Z68:AA68"/>
    <mergeCell ref="X69:Y69"/>
    <mergeCell ref="Z69:AA69"/>
    <mergeCell ref="X70:Y70"/>
    <mergeCell ref="Z70:AA70"/>
    <mergeCell ref="X71:Y71"/>
    <mergeCell ref="Z71:AA71"/>
    <mergeCell ref="X72:Y72"/>
    <mergeCell ref="Z72:AA72"/>
    <mergeCell ref="X73:Y73"/>
    <mergeCell ref="Z73:AA73"/>
    <mergeCell ref="X74:Y74"/>
    <mergeCell ref="Z74:AA74"/>
    <mergeCell ref="X77:Y77"/>
    <mergeCell ref="Z77:AA77"/>
  </mergeCells>
  <printOptions/>
  <pageMargins left="0.5402777777777777" right="0.14027777777777778" top="0.1701388888888889" bottom="0.2" header="0.5118055555555555" footer="0.5118055555555555"/>
  <pageSetup fitToHeight="1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7"/>
  <sheetViews>
    <sheetView showZeros="0" workbookViewId="0" topLeftCell="P1">
      <selection activeCell="Z1" sqref="Z1"/>
    </sheetView>
  </sheetViews>
  <sheetFormatPr defaultColWidth="9.140625" defaultRowHeight="12.75"/>
  <cols>
    <col min="1" max="1" width="6.00390625" style="89" customWidth="1"/>
    <col min="2" max="2" width="4.8515625" style="89" customWidth="1"/>
    <col min="3" max="3" width="10.00390625" style="89" hidden="1" customWidth="1"/>
    <col min="4" max="4" width="9.140625" style="89" hidden="1" customWidth="1"/>
    <col min="5" max="5" width="22.421875" style="89" hidden="1" customWidth="1"/>
    <col min="6" max="6" width="22.421875" style="89" customWidth="1"/>
    <col min="7" max="7" width="11.00390625" style="90" customWidth="1"/>
    <col min="8" max="11" width="12.28125" style="90" hidden="1" customWidth="1"/>
    <col min="12" max="12" width="5.421875" style="91" customWidth="1"/>
    <col min="13" max="13" width="2.7109375" style="89" customWidth="1"/>
    <col min="14" max="14" width="5.421875" style="91" customWidth="1"/>
    <col min="15" max="15" width="2.00390625" style="92" customWidth="1"/>
    <col min="16" max="16" width="5.421875" style="89" customWidth="1"/>
    <col min="17" max="17" width="3.421875" style="92" customWidth="1"/>
    <col min="18" max="18" width="5.57421875" style="89" customWidth="1"/>
    <col min="19" max="19" width="2.28125" style="89" customWidth="1"/>
    <col min="20" max="20" width="5.421875" style="91" customWidth="1"/>
    <col min="21" max="21" width="3.00390625" style="92" customWidth="1"/>
    <col min="22" max="22" width="5.421875" style="91" customWidth="1"/>
    <col min="23" max="23" width="3.00390625" style="92" customWidth="1"/>
    <col min="24" max="24" width="5.421875" style="89" customWidth="1"/>
    <col min="25" max="25" width="2.7109375" style="89" customWidth="1"/>
    <col min="26" max="26" width="5.421875" style="89" customWidth="1"/>
    <col min="27" max="27" width="2.00390625" style="89" customWidth="1"/>
    <col min="28" max="29" width="5.421875" style="89" customWidth="1"/>
    <col min="30" max="30" width="2.28125" style="92" customWidth="1"/>
    <col min="31" max="31" width="5.421875" style="89" customWidth="1"/>
    <col min="32" max="32" width="2.28125" style="92" customWidth="1"/>
    <col min="33" max="33" width="5.421875" style="89" customWidth="1"/>
    <col min="34" max="34" width="5.421875" style="91" customWidth="1"/>
    <col min="35" max="35" width="2.421875" style="92" customWidth="1"/>
    <col min="36" max="36" width="5.421875" style="91" customWidth="1"/>
    <col min="37" max="37" width="2.28125" style="92" customWidth="1"/>
    <col min="38" max="38" width="5.57421875" style="89" customWidth="1"/>
    <col min="39" max="39" width="4.7109375" style="89" customWidth="1"/>
    <col min="40" max="40" width="5.421875" style="89" customWidth="1"/>
    <col min="41" max="41" width="4.7109375" style="89" customWidth="1"/>
    <col min="42" max="42" width="5.421875" style="89" customWidth="1"/>
    <col min="43" max="43" width="4.140625" style="89" customWidth="1"/>
    <col min="44" max="16384" width="9.00390625" style="89" customWidth="1"/>
  </cols>
  <sheetData>
    <row r="1" spans="1:43" ht="14.25">
      <c r="A1" s="11"/>
      <c r="B1" s="11"/>
      <c r="C1" s="11"/>
      <c r="D1" s="11"/>
      <c r="E1" s="11"/>
      <c r="F1" s="11"/>
      <c r="G1" s="7"/>
      <c r="H1" s="7"/>
      <c r="I1" s="7"/>
      <c r="J1" s="7"/>
      <c r="K1" s="7"/>
      <c r="L1" s="4"/>
      <c r="M1" s="11"/>
      <c r="N1" s="4"/>
      <c r="O1" s="10"/>
      <c r="P1" s="11"/>
      <c r="Q1" s="10"/>
      <c r="R1" s="11"/>
      <c r="S1" s="11"/>
      <c r="T1" s="4"/>
      <c r="U1" s="10"/>
      <c r="V1" s="4"/>
      <c r="W1" s="10"/>
      <c r="X1" s="11"/>
      <c r="Y1" s="11"/>
      <c r="Z1" s="11"/>
      <c r="AA1" s="11"/>
      <c r="AB1" s="11"/>
      <c r="AC1" s="11"/>
      <c r="AD1" s="10"/>
      <c r="AE1" s="11"/>
      <c r="AF1" s="10"/>
      <c r="AG1" s="11"/>
      <c r="AH1" s="4"/>
      <c r="AI1" s="10"/>
      <c r="AJ1" s="4"/>
      <c r="AK1" s="10"/>
      <c r="AL1" s="11"/>
      <c r="AM1" s="11"/>
      <c r="AN1" s="11"/>
      <c r="AO1" s="11"/>
      <c r="AP1" s="11"/>
      <c r="AQ1" s="3"/>
    </row>
    <row r="2" spans="1:43" ht="14.25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4"/>
      <c r="M2" s="11"/>
      <c r="N2" s="4"/>
      <c r="O2" s="10"/>
      <c r="P2" s="11"/>
      <c r="Q2" s="10"/>
      <c r="R2" s="11"/>
      <c r="S2" s="11"/>
      <c r="T2" s="4"/>
      <c r="U2" s="10"/>
      <c r="V2" s="4"/>
      <c r="W2" s="10"/>
      <c r="X2" s="11"/>
      <c r="Y2" s="11"/>
      <c r="Z2" s="11"/>
      <c r="AA2" s="11"/>
      <c r="AB2" s="11"/>
      <c r="AC2" s="11"/>
      <c r="AD2" s="10"/>
      <c r="AE2" s="11"/>
      <c r="AF2" s="10"/>
      <c r="AG2" s="11"/>
      <c r="AH2" s="4"/>
      <c r="AI2" s="10"/>
      <c r="AJ2" s="4"/>
      <c r="AK2" s="10"/>
      <c r="AL2" s="11"/>
      <c r="AM2" s="11"/>
      <c r="AN2" s="11"/>
      <c r="AO2" s="11"/>
      <c r="AP2" s="11"/>
      <c r="AQ2" s="4"/>
    </row>
    <row r="3" spans="1:43" ht="17.25">
      <c r="A3" s="6" t="s">
        <v>225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7.25">
      <c r="A4" s="6" t="s">
        <v>226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8">
      <c r="A5" s="7"/>
      <c r="B5" s="7"/>
      <c r="C5" s="8" t="s">
        <v>4</v>
      </c>
      <c r="D5" s="8"/>
      <c r="E5" s="9"/>
      <c r="F5" s="9"/>
      <c r="G5" s="6"/>
      <c r="H5" s="6"/>
      <c r="I5" s="6"/>
      <c r="J5" s="6"/>
      <c r="K5" s="6"/>
      <c r="L5" s="9"/>
      <c r="M5" s="11"/>
      <c r="N5" s="4"/>
      <c r="O5" s="10"/>
      <c r="P5" s="11"/>
      <c r="Q5" s="10"/>
      <c r="R5" s="11"/>
      <c r="S5" s="11"/>
      <c r="T5" s="4"/>
      <c r="U5" s="10"/>
      <c r="V5" s="4"/>
      <c r="W5" s="10"/>
      <c r="X5" s="11"/>
      <c r="Y5" s="11"/>
      <c r="Z5" s="11"/>
      <c r="AA5" s="11"/>
      <c r="AB5" s="11"/>
      <c r="AC5" s="11"/>
      <c r="AD5" s="10"/>
      <c r="AE5" s="11"/>
      <c r="AF5" s="10"/>
      <c r="AG5" s="11"/>
      <c r="AH5" s="4"/>
      <c r="AI5" s="10"/>
      <c r="AJ5" s="4"/>
      <c r="AK5" s="10"/>
      <c r="AL5" s="11"/>
      <c r="AM5" s="11"/>
      <c r="AN5" s="11"/>
      <c r="AO5" s="11"/>
      <c r="AP5" s="11"/>
      <c r="AQ5" s="11"/>
    </row>
    <row r="6" spans="1:43" ht="28.5" customHeight="1">
      <c r="A6" s="837" t="s">
        <v>5</v>
      </c>
      <c r="B6" s="837"/>
      <c r="C6" s="370" t="s">
        <v>6</v>
      </c>
      <c r="D6" s="371" t="s">
        <v>227</v>
      </c>
      <c r="E6" s="838" t="s">
        <v>68</v>
      </c>
      <c r="F6" s="839" t="s">
        <v>9</v>
      </c>
      <c r="G6" s="840" t="s">
        <v>10</v>
      </c>
      <c r="H6" s="841" t="s">
        <v>228</v>
      </c>
      <c r="I6" s="841" t="s">
        <v>229</v>
      </c>
      <c r="J6" s="841" t="s">
        <v>230</v>
      </c>
      <c r="K6" s="841" t="s">
        <v>231</v>
      </c>
      <c r="L6" s="838" t="s">
        <v>13</v>
      </c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838"/>
      <c r="AJ6" s="838"/>
      <c r="AK6" s="838"/>
      <c r="AL6" s="838"/>
      <c r="AM6" s="838"/>
      <c r="AN6" s="838"/>
      <c r="AO6" s="838"/>
      <c r="AP6" s="838"/>
      <c r="AQ6" s="838"/>
    </row>
    <row r="7" spans="1:44" ht="13.5">
      <c r="A7" s="66"/>
      <c r="B7" s="67"/>
      <c r="C7" s="528"/>
      <c r="D7" s="528"/>
      <c r="E7" s="23" t="s">
        <v>232</v>
      </c>
      <c r="F7" s="24">
        <f>VLOOKUP(E7,'[1]Arkusz1'!$A$2:$E$100,3,FALSE)</f>
        <v>0</v>
      </c>
      <c r="G7" s="25"/>
      <c r="H7" s="533"/>
      <c r="I7" s="533"/>
      <c r="J7" s="533"/>
      <c r="K7" s="533"/>
      <c r="L7" s="842">
        <v>0.2152777777777778</v>
      </c>
      <c r="M7" s="843" t="s">
        <v>16</v>
      </c>
      <c r="N7" s="844">
        <v>0.2520833333333333</v>
      </c>
      <c r="O7" s="843" t="s">
        <v>16</v>
      </c>
      <c r="P7" s="844">
        <v>0.2881944444444445</v>
      </c>
      <c r="Q7" s="843" t="s">
        <v>233</v>
      </c>
      <c r="R7" s="845"/>
      <c r="S7" s="846"/>
      <c r="T7" s="847">
        <v>0.3076555555555555</v>
      </c>
      <c r="U7" s="843" t="s">
        <v>234</v>
      </c>
      <c r="V7" s="847">
        <v>0.34932222222222226</v>
      </c>
      <c r="W7" s="843" t="s">
        <v>233</v>
      </c>
      <c r="X7" s="848">
        <v>0.3979333333333333</v>
      </c>
      <c r="Y7" s="448" t="s">
        <v>233</v>
      </c>
      <c r="Z7" s="848">
        <v>0.4534888888888889</v>
      </c>
      <c r="AA7" s="843" t="s">
        <v>235</v>
      </c>
      <c r="AB7" s="849">
        <v>0.49515555555555557</v>
      </c>
      <c r="AC7" s="847">
        <v>0.5590277777777778</v>
      </c>
      <c r="AD7" s="843" t="s">
        <v>236</v>
      </c>
      <c r="AE7" s="847">
        <v>0.5541666666666667</v>
      </c>
      <c r="AF7" s="843" t="s">
        <v>54</v>
      </c>
      <c r="AG7" s="849">
        <v>0.6062500000000001</v>
      </c>
      <c r="AH7" s="847">
        <v>0.6472222222222223</v>
      </c>
      <c r="AI7" s="843" t="s">
        <v>236</v>
      </c>
      <c r="AJ7" s="847">
        <v>0.642361111111111</v>
      </c>
      <c r="AK7" s="843" t="s">
        <v>54</v>
      </c>
      <c r="AL7" s="848">
        <v>0.7139055555555555</v>
      </c>
      <c r="AM7" s="448" t="s">
        <v>237</v>
      </c>
      <c r="AN7" s="848">
        <v>0.7521</v>
      </c>
      <c r="AO7" s="448" t="s">
        <v>238</v>
      </c>
      <c r="AP7" s="848">
        <v>0.7937666666666666</v>
      </c>
      <c r="AQ7" s="850" t="s">
        <v>238</v>
      </c>
      <c r="AR7" s="307"/>
    </row>
    <row r="8" spans="1:44" ht="12.75">
      <c r="A8" s="35">
        <f aca="true" t="shared" si="0" ref="A8:A11">C8/1000</f>
        <v>0.6</v>
      </c>
      <c r="B8" s="36">
        <f aca="true" t="shared" si="1" ref="B8:B11">B7+A8</f>
        <v>0.6</v>
      </c>
      <c r="C8" s="11">
        <v>600</v>
      </c>
      <c r="D8" s="11">
        <f aca="true" t="shared" si="2" ref="D8:D11">D7+C8</f>
        <v>600</v>
      </c>
      <c r="E8" s="37" t="s">
        <v>239</v>
      </c>
      <c r="F8" s="38">
        <f>VLOOKUP(E8,'[1]Arkusz1'!$A$2:$E$100,3,FALSE)</f>
        <v>0</v>
      </c>
      <c r="G8" s="39">
        <v>19</v>
      </c>
      <c r="H8" s="490">
        <v>0.000694444444444442</v>
      </c>
      <c r="I8" s="851">
        <v>0.001388888888888884</v>
      </c>
      <c r="J8" s="491">
        <v>0.000694444444444442</v>
      </c>
      <c r="K8" s="851">
        <v>0.001388888888888884</v>
      </c>
      <c r="L8" s="852">
        <v>0.21597222222222223</v>
      </c>
      <c r="M8" s="853" t="s">
        <v>16</v>
      </c>
      <c r="N8" s="854">
        <v>0.25277777777777777</v>
      </c>
      <c r="O8" s="853" t="s">
        <v>16</v>
      </c>
      <c r="P8" s="854">
        <v>0.2888888888888889</v>
      </c>
      <c r="Q8" s="853" t="s">
        <v>233</v>
      </c>
      <c r="R8" s="855"/>
      <c r="S8" s="856"/>
      <c r="T8" s="857">
        <v>0.30834999999999996</v>
      </c>
      <c r="U8" s="853" t="s">
        <v>234</v>
      </c>
      <c r="V8" s="857">
        <v>0.3500166666666667</v>
      </c>
      <c r="W8" s="853" t="s">
        <v>233</v>
      </c>
      <c r="X8" s="858">
        <v>0.39862777777777775</v>
      </c>
      <c r="Y8" s="428" t="s">
        <v>233</v>
      </c>
      <c r="Z8" s="858">
        <v>0.45418333333333333</v>
      </c>
      <c r="AA8" s="853" t="s">
        <v>235</v>
      </c>
      <c r="AB8" s="498">
        <v>0.49654444444444445</v>
      </c>
      <c r="AC8" s="857">
        <v>0.5604166666666667</v>
      </c>
      <c r="AD8" s="853" t="s">
        <v>236</v>
      </c>
      <c r="AE8" s="857">
        <v>0.5555555555555556</v>
      </c>
      <c r="AF8" s="853" t="s">
        <v>54</v>
      </c>
      <c r="AG8" s="498">
        <v>0.607638888888889</v>
      </c>
      <c r="AH8" s="857">
        <v>0.6486111111111111</v>
      </c>
      <c r="AI8" s="853" t="s">
        <v>236</v>
      </c>
      <c r="AJ8" s="857">
        <v>0.6437499999999999</v>
      </c>
      <c r="AK8" s="853" t="s">
        <v>54</v>
      </c>
      <c r="AL8" s="858">
        <v>0.7145999999999999</v>
      </c>
      <c r="AM8" s="428" t="s">
        <v>237</v>
      </c>
      <c r="AN8" s="858">
        <v>0.7527944444444444</v>
      </c>
      <c r="AO8" s="428" t="s">
        <v>238</v>
      </c>
      <c r="AP8" s="858">
        <v>0.7944611111111111</v>
      </c>
      <c r="AQ8" s="859" t="s">
        <v>238</v>
      </c>
      <c r="AR8" s="307"/>
    </row>
    <row r="9" spans="1:44" ht="12.75">
      <c r="A9" s="47">
        <f t="shared" si="0"/>
        <v>0.5</v>
      </c>
      <c r="B9" s="48">
        <f t="shared" si="1"/>
        <v>1.1</v>
      </c>
      <c r="C9" s="11">
        <v>500</v>
      </c>
      <c r="D9" s="11">
        <f t="shared" si="2"/>
        <v>1100</v>
      </c>
      <c r="E9" s="49" t="s">
        <v>240</v>
      </c>
      <c r="F9" s="38">
        <f>VLOOKUP(E9,'[1]Arkusz1'!$A$2:$E$100,3,FALSE)</f>
        <v>0</v>
      </c>
      <c r="G9" s="39">
        <v>17</v>
      </c>
      <c r="H9" s="427">
        <v>0.000694444444444442</v>
      </c>
      <c r="I9" s="851">
        <v>0.000694444444444442</v>
      </c>
      <c r="J9" s="428">
        <v>0.000694444444444442</v>
      </c>
      <c r="K9" s="851">
        <v>0.000694444444444442</v>
      </c>
      <c r="L9" s="852">
        <v>0.21666666666666667</v>
      </c>
      <c r="M9" s="853" t="s">
        <v>16</v>
      </c>
      <c r="N9" s="854">
        <v>0.2534722222222222</v>
      </c>
      <c r="O9" s="853" t="s">
        <v>16</v>
      </c>
      <c r="P9" s="854">
        <v>0.28958333333333336</v>
      </c>
      <c r="Q9" s="853" t="s">
        <v>233</v>
      </c>
      <c r="R9" s="855"/>
      <c r="S9" s="856"/>
      <c r="T9" s="857">
        <v>0.3090444444444444</v>
      </c>
      <c r="U9" s="860" t="s">
        <v>234</v>
      </c>
      <c r="V9" s="861">
        <v>0.35071111111111114</v>
      </c>
      <c r="W9" s="860" t="s">
        <v>233</v>
      </c>
      <c r="X9" s="862">
        <v>0.3993222222222222</v>
      </c>
      <c r="Y9" s="421" t="s">
        <v>233</v>
      </c>
      <c r="Z9" s="862">
        <v>0.45487777777777777</v>
      </c>
      <c r="AA9" s="860" t="s">
        <v>235</v>
      </c>
      <c r="AB9" s="498">
        <v>0.4972388888888889</v>
      </c>
      <c r="AC9" s="857">
        <v>0.5611111111111111</v>
      </c>
      <c r="AD9" s="860" t="s">
        <v>236</v>
      </c>
      <c r="AE9" s="857">
        <v>0.55625</v>
      </c>
      <c r="AF9" s="853" t="s">
        <v>54</v>
      </c>
      <c r="AG9" s="412">
        <v>0.6083333333333334</v>
      </c>
      <c r="AH9" s="857">
        <v>0.6493055555555556</v>
      </c>
      <c r="AI9" s="860" t="s">
        <v>236</v>
      </c>
      <c r="AJ9" s="857">
        <v>0.6444444444444444</v>
      </c>
      <c r="AK9" s="853" t="s">
        <v>54</v>
      </c>
      <c r="AL9" s="862">
        <v>0.7152944444444443</v>
      </c>
      <c r="AM9" s="421" t="s">
        <v>237</v>
      </c>
      <c r="AN9" s="862">
        <v>0.7534888888888889</v>
      </c>
      <c r="AO9" s="428" t="s">
        <v>238</v>
      </c>
      <c r="AP9" s="862">
        <v>0.7951555555555555</v>
      </c>
      <c r="AQ9" s="863" t="s">
        <v>238</v>
      </c>
      <c r="AR9" s="307"/>
    </row>
    <row r="10" spans="1:44" ht="12.75">
      <c r="A10" s="47">
        <f t="shared" si="0"/>
        <v>0.7</v>
      </c>
      <c r="B10" s="48">
        <f t="shared" si="1"/>
        <v>1.8</v>
      </c>
      <c r="C10" s="11">
        <v>700</v>
      </c>
      <c r="D10" s="11">
        <f t="shared" si="2"/>
        <v>1800</v>
      </c>
      <c r="E10" s="49" t="s">
        <v>241</v>
      </c>
      <c r="F10" s="38">
        <f>VLOOKUP(E10,'[1]Arkusz1'!$A$2:$E$100,3,FALSE)</f>
        <v>0</v>
      </c>
      <c r="G10" s="39">
        <v>15</v>
      </c>
      <c r="H10" s="427">
        <v>0.000694444444444442</v>
      </c>
      <c r="I10" s="851">
        <v>0.000694444444444442</v>
      </c>
      <c r="J10" s="428">
        <v>0.000694444444444442</v>
      </c>
      <c r="K10" s="851">
        <v>0.000694444444444442</v>
      </c>
      <c r="L10" s="852">
        <v>0.21736111111111112</v>
      </c>
      <c r="M10" s="853" t="s">
        <v>16</v>
      </c>
      <c r="N10" s="854">
        <v>0.25416666666666665</v>
      </c>
      <c r="O10" s="853" t="s">
        <v>16</v>
      </c>
      <c r="P10" s="854">
        <v>0.2902777777777778</v>
      </c>
      <c r="Q10" s="853" t="s">
        <v>233</v>
      </c>
      <c r="R10" s="855"/>
      <c r="S10" s="856"/>
      <c r="T10" s="857">
        <v>0.30973888888888884</v>
      </c>
      <c r="U10" s="860" t="s">
        <v>234</v>
      </c>
      <c r="V10" s="861">
        <v>0.3514055555555556</v>
      </c>
      <c r="W10" s="860" t="s">
        <v>233</v>
      </c>
      <c r="X10" s="862">
        <v>0.40001666666666663</v>
      </c>
      <c r="Y10" s="421" t="s">
        <v>233</v>
      </c>
      <c r="Z10" s="862">
        <v>0.4555722222222222</v>
      </c>
      <c r="AA10" s="860" t="s">
        <v>235</v>
      </c>
      <c r="AB10" s="498">
        <v>0.49793333333333334</v>
      </c>
      <c r="AC10" s="857">
        <v>0.5618055555555556</v>
      </c>
      <c r="AD10" s="860" t="s">
        <v>236</v>
      </c>
      <c r="AE10" s="857">
        <v>0.5569444444444445</v>
      </c>
      <c r="AF10" s="853" t="s">
        <v>54</v>
      </c>
      <c r="AG10" s="412">
        <v>0.6090277777777778</v>
      </c>
      <c r="AH10" s="857">
        <v>0.65</v>
      </c>
      <c r="AI10" s="860" t="s">
        <v>236</v>
      </c>
      <c r="AJ10" s="857">
        <v>0.6451388888888888</v>
      </c>
      <c r="AK10" s="853" t="s">
        <v>54</v>
      </c>
      <c r="AL10" s="862">
        <v>0.7159888888888888</v>
      </c>
      <c r="AM10" s="421" t="s">
        <v>237</v>
      </c>
      <c r="AN10" s="862">
        <v>0.7541833333333333</v>
      </c>
      <c r="AO10" s="428" t="s">
        <v>238</v>
      </c>
      <c r="AP10" s="862">
        <v>0.79585</v>
      </c>
      <c r="AQ10" s="863" t="s">
        <v>238</v>
      </c>
      <c r="AR10" s="307"/>
    </row>
    <row r="11" spans="1:44" ht="12.75">
      <c r="A11" s="47">
        <f t="shared" si="0"/>
        <v>0.6</v>
      </c>
      <c r="B11" s="48">
        <f t="shared" si="1"/>
        <v>2.4</v>
      </c>
      <c r="C11" s="11">
        <v>600</v>
      </c>
      <c r="D11" s="11">
        <f t="shared" si="2"/>
        <v>2400</v>
      </c>
      <c r="E11" s="49" t="s">
        <v>242</v>
      </c>
      <c r="F11" s="38">
        <f>VLOOKUP(E11,'[1]Arkusz1'!$A$2:$E$100,3,FALSE)</f>
        <v>0</v>
      </c>
      <c r="G11" s="39">
        <v>13</v>
      </c>
      <c r="H11" s="427">
        <v>0.001388888888888884</v>
      </c>
      <c r="I11" s="851">
        <v>0.001388888888888884</v>
      </c>
      <c r="J11" s="428">
        <v>0.001388888888888884</v>
      </c>
      <c r="K11" s="851">
        <v>0.001388888888888884</v>
      </c>
      <c r="L11" s="852">
        <v>0.21875</v>
      </c>
      <c r="M11" s="853" t="s">
        <v>16</v>
      </c>
      <c r="N11" s="854">
        <v>0.25555555555555554</v>
      </c>
      <c r="O11" s="853" t="s">
        <v>16</v>
      </c>
      <c r="P11" s="854">
        <v>0.2916666666666667</v>
      </c>
      <c r="Q11" s="853" t="s">
        <v>233</v>
      </c>
      <c r="R11" s="855"/>
      <c r="S11" s="856"/>
      <c r="T11" s="857">
        <v>0.3111277777777777</v>
      </c>
      <c r="U11" s="860" t="s">
        <v>234</v>
      </c>
      <c r="V11" s="861">
        <v>0.35279444444444447</v>
      </c>
      <c r="W11" s="860" t="s">
        <v>233</v>
      </c>
      <c r="X11" s="862">
        <v>0.4014055555555555</v>
      </c>
      <c r="Y11" s="421" t="s">
        <v>233</v>
      </c>
      <c r="Z11" s="862">
        <v>0.4569611111111111</v>
      </c>
      <c r="AA11" s="860" t="s">
        <v>235</v>
      </c>
      <c r="AB11" s="498">
        <v>0.4993222222222222</v>
      </c>
      <c r="AC11" s="857">
        <v>0.5631944444444444</v>
      </c>
      <c r="AD11" s="860" t="s">
        <v>236</v>
      </c>
      <c r="AE11" s="857">
        <v>0.5583333333333333</v>
      </c>
      <c r="AF11" s="853" t="s">
        <v>54</v>
      </c>
      <c r="AG11" s="412">
        <v>0.6104166666666667</v>
      </c>
      <c r="AH11" s="857">
        <v>0.6513888888888889</v>
      </c>
      <c r="AI11" s="860" t="s">
        <v>236</v>
      </c>
      <c r="AJ11" s="857">
        <v>0.6465277777777777</v>
      </c>
      <c r="AK11" s="853" t="s">
        <v>54</v>
      </c>
      <c r="AL11" s="862">
        <v>0.7173777777777777</v>
      </c>
      <c r="AM11" s="421" t="s">
        <v>237</v>
      </c>
      <c r="AN11" s="862">
        <v>0.7555722222222222</v>
      </c>
      <c r="AO11" s="428" t="s">
        <v>238</v>
      </c>
      <c r="AP11" s="862">
        <v>0.7972388888888888</v>
      </c>
      <c r="AQ11" s="863" t="s">
        <v>238</v>
      </c>
      <c r="AR11" s="307"/>
    </row>
    <row r="12" spans="1:44" ht="12.75">
      <c r="A12" s="47">
        <f aca="true" t="shared" si="3" ref="A12:A14">ROUND(C12/1000,1)</f>
        <v>0.7</v>
      </c>
      <c r="B12" s="864"/>
      <c r="C12" s="865">
        <v>685</v>
      </c>
      <c r="D12" s="865"/>
      <c r="E12" s="49" t="s">
        <v>73</v>
      </c>
      <c r="F12" s="38">
        <f>VLOOKUP(E12,'[1]Arkusz1'!$A$2:$E$100,3,FALSE)</f>
        <v>0</v>
      </c>
      <c r="G12" s="39">
        <v>5</v>
      </c>
      <c r="H12" s="427"/>
      <c r="I12" s="851"/>
      <c r="J12" s="428"/>
      <c r="K12" s="851">
        <v>0.000694444444444442</v>
      </c>
      <c r="L12" s="852"/>
      <c r="M12" s="853"/>
      <c r="N12" s="866"/>
      <c r="O12" s="853"/>
      <c r="P12" s="866"/>
      <c r="Q12" s="853"/>
      <c r="R12" s="855"/>
      <c r="S12" s="856"/>
      <c r="T12" s="857"/>
      <c r="U12" s="860"/>
      <c r="V12" s="861"/>
      <c r="W12" s="860"/>
      <c r="X12" s="862"/>
      <c r="Y12" s="421"/>
      <c r="Z12" s="862"/>
      <c r="AA12" s="860"/>
      <c r="AB12" s="498"/>
      <c r="AC12" s="857"/>
      <c r="AD12" s="853"/>
      <c r="AE12" s="857">
        <v>0.5590277777777778</v>
      </c>
      <c r="AF12" s="853" t="s">
        <v>54</v>
      </c>
      <c r="AG12" s="412"/>
      <c r="AH12" s="857"/>
      <c r="AI12" s="853"/>
      <c r="AJ12" s="857">
        <v>0.6472222222222221</v>
      </c>
      <c r="AK12" s="853" t="s">
        <v>54</v>
      </c>
      <c r="AL12" s="862"/>
      <c r="AM12" s="421"/>
      <c r="AN12" s="862"/>
      <c r="AO12" s="428"/>
      <c r="AP12" s="862"/>
      <c r="AQ12" s="863"/>
      <c r="AR12" s="307"/>
    </row>
    <row r="13" spans="1:44" ht="12.75">
      <c r="A13" s="47">
        <f t="shared" si="3"/>
        <v>0.3</v>
      </c>
      <c r="B13" s="864"/>
      <c r="C13" s="865">
        <v>250</v>
      </c>
      <c r="D13" s="865"/>
      <c r="E13" s="49" t="s">
        <v>81</v>
      </c>
      <c r="F13" s="38">
        <f>VLOOKUP(E13,'[1]Arkusz1'!$A$2:$E$100,3,FALSE)</f>
        <v>0</v>
      </c>
      <c r="G13" s="39">
        <v>1</v>
      </c>
      <c r="H13" s="427">
        <v>0</v>
      </c>
      <c r="I13" s="851">
        <v>0</v>
      </c>
      <c r="J13" s="428">
        <v>0</v>
      </c>
      <c r="K13" s="851">
        <v>0.000694444444444442</v>
      </c>
      <c r="L13" s="852">
        <v>0</v>
      </c>
      <c r="M13" s="853"/>
      <c r="N13" s="866"/>
      <c r="O13" s="853"/>
      <c r="P13" s="866"/>
      <c r="Q13" s="853"/>
      <c r="R13" s="855"/>
      <c r="S13" s="856"/>
      <c r="T13" s="857"/>
      <c r="U13" s="860"/>
      <c r="V13" s="861"/>
      <c r="W13" s="860"/>
      <c r="X13" s="862"/>
      <c r="Y13" s="421"/>
      <c r="Z13" s="862"/>
      <c r="AA13" s="860"/>
      <c r="AB13" s="498"/>
      <c r="AC13" s="857"/>
      <c r="AD13" s="853"/>
      <c r="AE13" s="857">
        <v>0.5597222222222222</v>
      </c>
      <c r="AF13" s="853" t="s">
        <v>54</v>
      </c>
      <c r="AG13" s="412"/>
      <c r="AH13" s="857"/>
      <c r="AI13" s="853"/>
      <c r="AJ13" s="857">
        <v>0.6479166666666666</v>
      </c>
      <c r="AK13" s="853" t="s">
        <v>54</v>
      </c>
      <c r="AL13" s="862"/>
      <c r="AM13" s="421"/>
      <c r="AN13" s="862"/>
      <c r="AO13" s="428"/>
      <c r="AP13" s="862"/>
      <c r="AQ13" s="863"/>
      <c r="AR13" s="307"/>
    </row>
    <row r="14" spans="1:44" ht="12.75">
      <c r="A14" s="47">
        <f t="shared" si="3"/>
        <v>0.6</v>
      </c>
      <c r="B14" s="864"/>
      <c r="C14" s="865">
        <v>550</v>
      </c>
      <c r="D14" s="865"/>
      <c r="E14" s="49" t="s">
        <v>77</v>
      </c>
      <c r="F14" s="38">
        <f>VLOOKUP(E14,'[1]Arkusz1'!$A$2:$E$100,3,FALSE)</f>
        <v>0</v>
      </c>
      <c r="G14" s="39">
        <v>3</v>
      </c>
      <c r="H14" s="427">
        <v>0</v>
      </c>
      <c r="I14" s="851">
        <v>0</v>
      </c>
      <c r="J14" s="428">
        <v>0</v>
      </c>
      <c r="K14" s="851">
        <v>0.0014111111111111407</v>
      </c>
      <c r="L14" s="852">
        <v>0</v>
      </c>
      <c r="M14" s="428"/>
      <c r="N14" s="866"/>
      <c r="O14" s="853"/>
      <c r="P14" s="866"/>
      <c r="Q14" s="853"/>
      <c r="R14" s="855"/>
      <c r="S14" s="856"/>
      <c r="T14" s="857"/>
      <c r="U14" s="860"/>
      <c r="V14" s="861"/>
      <c r="W14" s="860"/>
      <c r="X14" s="862"/>
      <c r="Y14" s="421"/>
      <c r="Z14" s="862"/>
      <c r="AA14" s="860"/>
      <c r="AB14" s="498"/>
      <c r="AC14" s="858"/>
      <c r="AD14" s="853"/>
      <c r="AE14" s="857">
        <v>0.5611333333333334</v>
      </c>
      <c r="AF14" s="853" t="s">
        <v>54</v>
      </c>
      <c r="AG14" s="412"/>
      <c r="AH14" s="857"/>
      <c r="AI14" s="853"/>
      <c r="AJ14" s="857">
        <v>0.6493277777777777</v>
      </c>
      <c r="AK14" s="853" t="s">
        <v>54</v>
      </c>
      <c r="AL14" s="862"/>
      <c r="AM14" s="421"/>
      <c r="AN14" s="862"/>
      <c r="AO14" s="428"/>
      <c r="AP14" s="862"/>
      <c r="AQ14" s="863"/>
      <c r="AR14" s="307"/>
    </row>
    <row r="15" spans="1:44" ht="12.75">
      <c r="A15" s="47">
        <f aca="true" t="shared" si="4" ref="A15:A17">C15/1000</f>
        <v>0.6</v>
      </c>
      <c r="B15" s="48">
        <f>B11+A15</f>
        <v>3</v>
      </c>
      <c r="C15" s="11">
        <v>600</v>
      </c>
      <c r="D15" s="11">
        <f>D11+C15</f>
        <v>3000</v>
      </c>
      <c r="E15" s="49" t="s">
        <v>243</v>
      </c>
      <c r="F15" s="38">
        <f>VLOOKUP(E15,'[1]Arkusz1'!$A$2:$E$100,3,FALSE)</f>
        <v>0</v>
      </c>
      <c r="G15" s="39">
        <v>11</v>
      </c>
      <c r="H15" s="427">
        <v>0.000694444444444442</v>
      </c>
      <c r="I15" s="851">
        <v>0.000694444444444442</v>
      </c>
      <c r="J15" s="428">
        <v>0.000694444444444442</v>
      </c>
      <c r="K15" s="851"/>
      <c r="L15" s="852">
        <v>0.21944444444444444</v>
      </c>
      <c r="M15" s="853" t="s">
        <v>16</v>
      </c>
      <c r="N15" s="854">
        <v>0.25625</v>
      </c>
      <c r="O15" s="853" t="s">
        <v>79</v>
      </c>
      <c r="P15" s="854">
        <v>0.2923611111111111</v>
      </c>
      <c r="Q15" s="853" t="s">
        <v>233</v>
      </c>
      <c r="R15" s="855"/>
      <c r="S15" s="856"/>
      <c r="T15" s="857">
        <v>0.31182222222222217</v>
      </c>
      <c r="U15" s="860" t="s">
        <v>234</v>
      </c>
      <c r="V15" s="861">
        <v>0.3534888888888889</v>
      </c>
      <c r="W15" s="860" t="s">
        <v>233</v>
      </c>
      <c r="X15" s="867">
        <v>0.40209999999999996</v>
      </c>
      <c r="Y15" s="860" t="s">
        <v>235</v>
      </c>
      <c r="Z15" s="862">
        <v>0.45765555555555554</v>
      </c>
      <c r="AA15" s="860" t="s">
        <v>235</v>
      </c>
      <c r="AB15" s="498">
        <v>0.5000166666666667</v>
      </c>
      <c r="AC15" s="498">
        <v>0.5638888888888889</v>
      </c>
      <c r="AD15" s="498" t="e">
        <f>#N/A</f>
        <v>#N/A</v>
      </c>
      <c r="AE15" s="868"/>
      <c r="AF15" s="869"/>
      <c r="AG15" s="412">
        <v>0.6111111111111112</v>
      </c>
      <c r="AH15" s="498">
        <v>0.6520833333333333</v>
      </c>
      <c r="AI15" s="498" t="e">
        <f>#N/A</f>
        <v>#N/A</v>
      </c>
      <c r="AJ15" s="870"/>
      <c r="AK15" s="869"/>
      <c r="AL15" s="862">
        <v>0.7180722222222221</v>
      </c>
      <c r="AM15" s="421" t="s">
        <v>237</v>
      </c>
      <c r="AN15" s="862">
        <v>0.7562666666666666</v>
      </c>
      <c r="AO15" s="428" t="s">
        <v>238</v>
      </c>
      <c r="AP15" s="862">
        <v>0.7979333333333333</v>
      </c>
      <c r="AQ15" s="863" t="s">
        <v>238</v>
      </c>
      <c r="AR15" s="307"/>
    </row>
    <row r="16" spans="1:44" ht="12.75">
      <c r="A16" s="47">
        <f t="shared" si="4"/>
        <v>0.4</v>
      </c>
      <c r="B16" s="48">
        <f aca="true" t="shared" si="5" ref="B16:B21">B15+A16</f>
        <v>3.4</v>
      </c>
      <c r="C16" s="11">
        <v>400</v>
      </c>
      <c r="D16" s="11">
        <f aca="true" t="shared" si="6" ref="D16:D17">D15+C16</f>
        <v>3400</v>
      </c>
      <c r="E16" s="49" t="s">
        <v>244</v>
      </c>
      <c r="F16" s="38">
        <f>VLOOKUP(E16,'[1]Arkusz1'!$A$2:$E$100,3,FALSE)</f>
        <v>0</v>
      </c>
      <c r="G16" s="39">
        <v>9</v>
      </c>
      <c r="H16" s="427">
        <v>0.000694444444444442</v>
      </c>
      <c r="I16" s="851">
        <v>0.000694444444444442</v>
      </c>
      <c r="J16" s="428">
        <v>0.000694444444444442</v>
      </c>
      <c r="K16" s="851"/>
      <c r="L16" s="852">
        <v>0.22013888888888888</v>
      </c>
      <c r="M16" s="853" t="s">
        <v>16</v>
      </c>
      <c r="N16" s="857">
        <v>0.2569444444444444</v>
      </c>
      <c r="O16" s="860" t="s">
        <v>79</v>
      </c>
      <c r="P16" s="854">
        <v>0.29305555555555557</v>
      </c>
      <c r="Q16" s="853" t="s">
        <v>233</v>
      </c>
      <c r="R16" s="855"/>
      <c r="S16" s="856"/>
      <c r="T16" s="857">
        <v>0.3125166666666666</v>
      </c>
      <c r="U16" s="860" t="s">
        <v>234</v>
      </c>
      <c r="V16" s="861">
        <v>0.35418333333333335</v>
      </c>
      <c r="W16" s="860" t="s">
        <v>233</v>
      </c>
      <c r="X16" s="867">
        <v>0.4027944444444444</v>
      </c>
      <c r="Y16" s="860" t="s">
        <v>235</v>
      </c>
      <c r="Z16" s="862">
        <v>0.45835</v>
      </c>
      <c r="AA16" s="860" t="s">
        <v>235</v>
      </c>
      <c r="AB16" s="498">
        <v>0.5007111111111111</v>
      </c>
      <c r="AC16" s="498">
        <v>0.5645833333333333</v>
      </c>
      <c r="AD16" s="498" t="e">
        <f>#N/A</f>
        <v>#N/A</v>
      </c>
      <c r="AE16" s="868"/>
      <c r="AF16" s="869"/>
      <c r="AG16" s="412">
        <v>0.6118055555555556</v>
      </c>
      <c r="AH16" s="498">
        <v>0.6527777777777778</v>
      </c>
      <c r="AI16" s="498" t="e">
        <f>#N/A</f>
        <v>#N/A</v>
      </c>
      <c r="AJ16" s="870"/>
      <c r="AK16" s="869"/>
      <c r="AL16" s="862">
        <v>0.7187666666666666</v>
      </c>
      <c r="AM16" s="421" t="s">
        <v>237</v>
      </c>
      <c r="AN16" s="862">
        <v>0.7569611111111111</v>
      </c>
      <c r="AO16" s="428" t="s">
        <v>238</v>
      </c>
      <c r="AP16" s="862">
        <v>0.7986277777777777</v>
      </c>
      <c r="AQ16" s="863" t="s">
        <v>238</v>
      </c>
      <c r="AR16" s="307"/>
    </row>
    <row r="17" spans="1:44" ht="12.75">
      <c r="A17" s="47">
        <f t="shared" si="4"/>
        <v>0.5</v>
      </c>
      <c r="B17" s="48">
        <f t="shared" si="5"/>
        <v>3.9</v>
      </c>
      <c r="C17" s="11">
        <v>500</v>
      </c>
      <c r="D17" s="11">
        <f t="shared" si="6"/>
        <v>3900</v>
      </c>
      <c r="E17" s="49" t="s">
        <v>245</v>
      </c>
      <c r="F17" s="38">
        <f>VLOOKUP(E17,'[1]Arkusz1'!$A$2:$E$100,3,FALSE)</f>
        <v>0</v>
      </c>
      <c r="G17" s="39">
        <v>7</v>
      </c>
      <c r="H17" s="427">
        <v>0.001388888888888884</v>
      </c>
      <c r="I17" s="851">
        <v>0.001388888888888884</v>
      </c>
      <c r="J17" s="428">
        <v>0.001388888888888884</v>
      </c>
      <c r="K17" s="851"/>
      <c r="L17" s="852">
        <v>0.22152777777777777</v>
      </c>
      <c r="M17" s="853" t="s">
        <v>16</v>
      </c>
      <c r="N17" s="857">
        <v>0.2583333333333333</v>
      </c>
      <c r="O17" s="860" t="s">
        <v>79</v>
      </c>
      <c r="P17" s="854">
        <v>0.29444444444444445</v>
      </c>
      <c r="Q17" s="853" t="s">
        <v>233</v>
      </c>
      <c r="R17" s="855"/>
      <c r="S17" s="856"/>
      <c r="T17" s="857">
        <v>0.3139055555555555</v>
      </c>
      <c r="U17" s="860" t="s">
        <v>234</v>
      </c>
      <c r="V17" s="861">
        <v>0.35557222222222223</v>
      </c>
      <c r="W17" s="860" t="s">
        <v>233</v>
      </c>
      <c r="X17" s="867">
        <v>0.4041833333333333</v>
      </c>
      <c r="Y17" s="860" t="s">
        <v>235</v>
      </c>
      <c r="Z17" s="862">
        <v>0.45973888888888886</v>
      </c>
      <c r="AA17" s="860" t="s">
        <v>235</v>
      </c>
      <c r="AB17" s="498">
        <v>0.5021</v>
      </c>
      <c r="AC17" s="498">
        <v>0.5659722222222222</v>
      </c>
      <c r="AD17" s="498" t="e">
        <f>#N/A</f>
        <v>#N/A</v>
      </c>
      <c r="AE17" s="868"/>
      <c r="AF17" s="869"/>
      <c r="AG17" s="412">
        <v>0.6131944444444445</v>
      </c>
      <c r="AH17" s="498">
        <v>0.6541666666666667</v>
      </c>
      <c r="AI17" s="498" t="e">
        <f>#N/A</f>
        <v>#N/A</v>
      </c>
      <c r="AJ17" s="870"/>
      <c r="AK17" s="869"/>
      <c r="AL17" s="862">
        <v>0.7201555555555554</v>
      </c>
      <c r="AM17" s="421" t="s">
        <v>237</v>
      </c>
      <c r="AN17" s="862">
        <v>0.75835</v>
      </c>
      <c r="AO17" s="428" t="s">
        <v>238</v>
      </c>
      <c r="AP17" s="862">
        <v>0.8000166666666666</v>
      </c>
      <c r="AQ17" s="863" t="s">
        <v>238</v>
      </c>
      <c r="AR17" s="307"/>
    </row>
    <row r="18" spans="1:44" ht="13.5">
      <c r="A18" s="47">
        <v>0.6</v>
      </c>
      <c r="B18" s="48">
        <f t="shared" si="5"/>
        <v>4.5</v>
      </c>
      <c r="C18" s="11">
        <v>700</v>
      </c>
      <c r="D18" s="11" t="e">
        <f>#REF!+C18</f>
        <v>#REF!</v>
      </c>
      <c r="E18" s="56" t="s">
        <v>32</v>
      </c>
      <c r="F18" s="38">
        <f>VLOOKUP(E18,'[1]Arkusz1'!$A$2:$E$100,3,FALSE)</f>
        <v>0</v>
      </c>
      <c r="G18" s="39">
        <v>5</v>
      </c>
      <c r="H18" s="427">
        <v>0.001388888888888884</v>
      </c>
      <c r="I18" s="851">
        <v>0.001388888888888884</v>
      </c>
      <c r="J18" s="428">
        <v>0.001388888888888884</v>
      </c>
      <c r="K18" s="851"/>
      <c r="L18" s="852">
        <v>0.22291666666666665</v>
      </c>
      <c r="M18" s="853" t="s">
        <v>16</v>
      </c>
      <c r="N18" s="857">
        <v>0.2597222222222222</v>
      </c>
      <c r="O18" s="860" t="s">
        <v>79</v>
      </c>
      <c r="P18" s="854">
        <v>0.29583333333333334</v>
      </c>
      <c r="Q18" s="853" t="s">
        <v>233</v>
      </c>
      <c r="R18" s="855"/>
      <c r="S18" s="856"/>
      <c r="T18" s="857">
        <v>0.3152944444444444</v>
      </c>
      <c r="U18" s="860" t="s">
        <v>234</v>
      </c>
      <c r="V18" s="861">
        <v>0.3569611111111111</v>
      </c>
      <c r="W18" s="860" t="s">
        <v>233</v>
      </c>
      <c r="X18" s="867">
        <v>0.40557222222222217</v>
      </c>
      <c r="Y18" s="860" t="s">
        <v>235</v>
      </c>
      <c r="Z18" s="862">
        <v>0.46112777777777775</v>
      </c>
      <c r="AA18" s="860" t="s">
        <v>235</v>
      </c>
      <c r="AB18" s="498">
        <v>0.5034888888888889</v>
      </c>
      <c r="AC18" s="498">
        <v>0.5673611111111111</v>
      </c>
      <c r="AD18" s="498" t="e">
        <f>#N/A</f>
        <v>#N/A</v>
      </c>
      <c r="AE18" s="868"/>
      <c r="AF18" s="869"/>
      <c r="AG18" s="412">
        <v>0.6145833333333334</v>
      </c>
      <c r="AH18" s="498">
        <v>0.6555555555555556</v>
      </c>
      <c r="AI18" s="498" t="e">
        <f>#N/A</f>
        <v>#N/A</v>
      </c>
      <c r="AJ18" s="870"/>
      <c r="AK18" s="869"/>
      <c r="AL18" s="862">
        <v>0.7215444444444443</v>
      </c>
      <c r="AM18" s="421" t="s">
        <v>237</v>
      </c>
      <c r="AN18" s="862">
        <v>0.7597388888888889</v>
      </c>
      <c r="AO18" s="428" t="s">
        <v>238</v>
      </c>
      <c r="AP18" s="862">
        <v>0.8014055555555555</v>
      </c>
      <c r="AQ18" s="863" t="s">
        <v>238</v>
      </c>
      <c r="AR18" s="307"/>
    </row>
    <row r="19" spans="1:44" s="106" customFormat="1" ht="13.5">
      <c r="A19" s="66">
        <f aca="true" t="shared" si="7" ref="A19:A21">C19/1000</f>
        <v>0.2</v>
      </c>
      <c r="B19" s="67">
        <f t="shared" si="5"/>
        <v>4.7</v>
      </c>
      <c r="C19" s="22">
        <v>200</v>
      </c>
      <c r="D19" s="22" t="e">
        <f aca="true" t="shared" si="8" ref="D19:D21">D18+C19</f>
        <v>#REF!</v>
      </c>
      <c r="E19" s="23" t="s">
        <v>34</v>
      </c>
      <c r="F19" s="24">
        <f>VLOOKUP(E19,'[1]Arkusz1'!$A$2:$E$100,3,FALSE)</f>
        <v>0</v>
      </c>
      <c r="G19" s="25">
        <v>2</v>
      </c>
      <c r="H19" s="447">
        <v>0.001388888888888884</v>
      </c>
      <c r="I19" s="871">
        <v>0.001388888888888884</v>
      </c>
      <c r="J19" s="448">
        <v>0.001388888888888884</v>
      </c>
      <c r="K19" s="871"/>
      <c r="L19" s="842">
        <v>0.22430555555555554</v>
      </c>
      <c r="M19" s="843" t="s">
        <v>16</v>
      </c>
      <c r="N19" s="847">
        <v>0.26111111111111107</v>
      </c>
      <c r="O19" s="843" t="s">
        <v>79</v>
      </c>
      <c r="P19" s="844">
        <v>0.2972222222222222</v>
      </c>
      <c r="Q19" s="843" t="s">
        <v>233</v>
      </c>
      <c r="R19" s="872"/>
      <c r="S19" s="873"/>
      <c r="T19" s="847">
        <v>0.31668333333333326</v>
      </c>
      <c r="U19" s="843" t="s">
        <v>234</v>
      </c>
      <c r="V19" s="847">
        <v>0.35835</v>
      </c>
      <c r="W19" s="843" t="s">
        <v>233</v>
      </c>
      <c r="X19" s="872">
        <v>0.40696111111111105</v>
      </c>
      <c r="Y19" s="843" t="s">
        <v>235</v>
      </c>
      <c r="Z19" s="847">
        <v>0.46251666666666663</v>
      </c>
      <c r="AA19" s="843" t="s">
        <v>235</v>
      </c>
      <c r="AB19" s="848">
        <v>0.5048777777777778</v>
      </c>
      <c r="AC19" s="849">
        <v>0.56875</v>
      </c>
      <c r="AD19" s="849" t="e">
        <f>#N/A</f>
        <v>#N/A</v>
      </c>
      <c r="AE19" s="848"/>
      <c r="AF19" s="843"/>
      <c r="AG19" s="848">
        <v>0.6159722222222223</v>
      </c>
      <c r="AH19" s="849">
        <v>0.6569444444444444</v>
      </c>
      <c r="AI19" s="849" t="e">
        <f>#N/A</f>
        <v>#N/A</v>
      </c>
      <c r="AJ19" s="874"/>
      <c r="AK19" s="843"/>
      <c r="AL19" s="847">
        <v>0.7229333333333332</v>
      </c>
      <c r="AM19" s="875" t="s">
        <v>237</v>
      </c>
      <c r="AN19" s="847">
        <v>0.7611277777777777</v>
      </c>
      <c r="AO19" s="448" t="s">
        <v>238</v>
      </c>
      <c r="AP19" s="847">
        <v>0.8027944444444444</v>
      </c>
      <c r="AQ19" s="850" t="s">
        <v>238</v>
      </c>
      <c r="AR19" s="292"/>
    </row>
    <row r="20" spans="1:44" ht="12.75">
      <c r="A20" s="35">
        <f t="shared" si="7"/>
        <v>0.4</v>
      </c>
      <c r="B20" s="36">
        <f t="shared" si="5"/>
        <v>5.1000000000000005</v>
      </c>
      <c r="C20" s="11">
        <v>400</v>
      </c>
      <c r="D20" s="11" t="e">
        <f t="shared" si="8"/>
        <v>#REF!</v>
      </c>
      <c r="E20" s="37" t="s">
        <v>36</v>
      </c>
      <c r="F20" s="38">
        <f>VLOOKUP(E20,'[1]Arkusz1'!$A$2:$E$100,3,FALSE)</f>
        <v>0</v>
      </c>
      <c r="G20" s="39"/>
      <c r="H20" s="427">
        <v>0.001388888888888884</v>
      </c>
      <c r="I20" s="851">
        <v>0.002083333333333326</v>
      </c>
      <c r="J20" s="428">
        <v>0.0020833333333333333</v>
      </c>
      <c r="K20" s="851"/>
      <c r="L20" s="852">
        <v>0.22569444444444442</v>
      </c>
      <c r="M20" s="853" t="s">
        <v>16</v>
      </c>
      <c r="N20" s="876">
        <v>0.26249999999999996</v>
      </c>
      <c r="O20" s="877" t="s">
        <v>79</v>
      </c>
      <c r="P20" s="854">
        <v>0.29930555555555555</v>
      </c>
      <c r="Q20" s="853" t="s">
        <v>233</v>
      </c>
      <c r="R20" s="855"/>
      <c r="S20" s="856"/>
      <c r="T20" s="857">
        <v>0.3187666666666666</v>
      </c>
      <c r="U20" s="853" t="s">
        <v>234</v>
      </c>
      <c r="V20" s="857">
        <v>0.36043333333333333</v>
      </c>
      <c r="W20" s="853" t="s">
        <v>233</v>
      </c>
      <c r="X20" s="858">
        <v>0.4090444444444444</v>
      </c>
      <c r="Y20" s="853" t="s">
        <v>235</v>
      </c>
      <c r="Z20" s="858">
        <v>0.46459999999999996</v>
      </c>
      <c r="AA20" s="853" t="s">
        <v>235</v>
      </c>
      <c r="AB20" s="498">
        <v>0.5069611111111111</v>
      </c>
      <c r="AC20" s="395">
        <v>0.5708333333333333</v>
      </c>
      <c r="AD20" s="395"/>
      <c r="AE20" s="857"/>
      <c r="AF20" s="853"/>
      <c r="AG20" s="498">
        <v>0.6180555555555556</v>
      </c>
      <c r="AH20" s="498">
        <v>0.6590277777777778</v>
      </c>
      <c r="AI20" s="498" t="e">
        <f>#N/A</f>
        <v>#N/A</v>
      </c>
      <c r="AJ20" s="857"/>
      <c r="AK20" s="853"/>
      <c r="AL20" s="858">
        <v>0.7243222222222221</v>
      </c>
      <c r="AM20" s="428" t="s">
        <v>237</v>
      </c>
      <c r="AN20" s="858">
        <v>0.7625166666666666</v>
      </c>
      <c r="AO20" s="428" t="s">
        <v>238</v>
      </c>
      <c r="AP20" s="858">
        <v>0.8041833333333333</v>
      </c>
      <c r="AQ20" s="859" t="s">
        <v>238</v>
      </c>
      <c r="AR20" s="307"/>
    </row>
    <row r="21" spans="1:44" ht="12.75">
      <c r="A21" s="47">
        <f t="shared" si="7"/>
        <v>0.5</v>
      </c>
      <c r="B21" s="48">
        <f t="shared" si="5"/>
        <v>5.6000000000000005</v>
      </c>
      <c r="C21" s="11">
        <v>500</v>
      </c>
      <c r="D21" s="11" t="e">
        <f t="shared" si="8"/>
        <v>#REF!</v>
      </c>
      <c r="E21" s="49" t="s">
        <v>38</v>
      </c>
      <c r="F21" s="38">
        <f>VLOOKUP(E21,'[1]Arkusz1'!$A$2:$E$100,3,FALSE)</f>
        <v>0</v>
      </c>
      <c r="G21" s="39">
        <v>5</v>
      </c>
      <c r="H21" s="427">
        <v>0.001388888888888884</v>
      </c>
      <c r="I21" s="851">
        <v>0.002083333333333326</v>
      </c>
      <c r="J21" s="428">
        <v>0.0020833333333333333</v>
      </c>
      <c r="K21" s="851"/>
      <c r="L21" s="852">
        <v>0.2270833333333333</v>
      </c>
      <c r="M21" s="853" t="s">
        <v>16</v>
      </c>
      <c r="N21" s="857">
        <v>0.26388888888888884</v>
      </c>
      <c r="O21" s="860" t="s">
        <v>79</v>
      </c>
      <c r="P21" s="866">
        <v>0.3013888888888889</v>
      </c>
      <c r="Q21" s="853" t="s">
        <v>233</v>
      </c>
      <c r="R21" s="855"/>
      <c r="S21" s="856"/>
      <c r="T21" s="857"/>
      <c r="U21" s="860"/>
      <c r="V21" s="861">
        <v>0.36251666666666665</v>
      </c>
      <c r="W21" s="860" t="s">
        <v>233</v>
      </c>
      <c r="X21" s="862">
        <v>0.4111277777777777</v>
      </c>
      <c r="Y21" s="860" t="s">
        <v>235</v>
      </c>
      <c r="Z21" s="862">
        <v>0.4666833333333333</v>
      </c>
      <c r="AA21" s="860" t="s">
        <v>235</v>
      </c>
      <c r="AB21" s="498">
        <v>0.5090444444444444</v>
      </c>
      <c r="AC21" s="412">
        <v>0.5729166666666666</v>
      </c>
      <c r="AD21" s="412"/>
      <c r="AE21" s="857"/>
      <c r="AF21" s="853"/>
      <c r="AG21" s="412">
        <v>0.6201388888888889</v>
      </c>
      <c r="AH21" s="412">
        <v>0.6611111111111111</v>
      </c>
      <c r="AI21" s="412" t="e">
        <f>#N/A</f>
        <v>#N/A</v>
      </c>
      <c r="AJ21" s="857"/>
      <c r="AK21" s="853"/>
      <c r="AL21" s="862">
        <v>0.725711111111111</v>
      </c>
      <c r="AM21" s="421" t="s">
        <v>237</v>
      </c>
      <c r="AN21" s="862">
        <v>0.7639055555555555</v>
      </c>
      <c r="AO21" s="428" t="s">
        <v>238</v>
      </c>
      <c r="AP21" s="862">
        <v>0.8055722222222221</v>
      </c>
      <c r="AQ21" s="863" t="s">
        <v>238</v>
      </c>
      <c r="AR21" s="307"/>
    </row>
    <row r="22" spans="1:44" ht="12.75">
      <c r="A22" s="47">
        <v>0.9</v>
      </c>
      <c r="B22" s="48"/>
      <c r="C22" s="11"/>
      <c r="D22" s="11"/>
      <c r="E22" s="49" t="s">
        <v>93</v>
      </c>
      <c r="F22" s="38">
        <f>VLOOKUP(E22,'[1]Arkusz1'!$A$2:$E$100,3,FALSE)</f>
        <v>0</v>
      </c>
      <c r="G22" s="39">
        <v>1</v>
      </c>
      <c r="H22" s="427"/>
      <c r="I22" s="851"/>
      <c r="J22" s="428">
        <v>0.001388888888888884</v>
      </c>
      <c r="K22" s="851"/>
      <c r="L22" s="852"/>
      <c r="M22" s="853"/>
      <c r="N22" s="857"/>
      <c r="O22" s="860"/>
      <c r="P22" s="866">
        <v>0.2986111111111111</v>
      </c>
      <c r="Q22" s="853" t="s">
        <v>233</v>
      </c>
      <c r="R22" s="855"/>
      <c r="S22" s="856"/>
      <c r="T22" s="857"/>
      <c r="U22" s="860"/>
      <c r="V22" s="861">
        <v>0.3597388888888889</v>
      </c>
      <c r="W22" s="860" t="s">
        <v>233</v>
      </c>
      <c r="X22" s="862">
        <v>0.40834999999999994</v>
      </c>
      <c r="Y22" s="860" t="s">
        <v>235</v>
      </c>
      <c r="Z22" s="862">
        <v>0.4639055555555555</v>
      </c>
      <c r="AA22" s="860" t="s">
        <v>235</v>
      </c>
      <c r="AB22" s="498"/>
      <c r="AC22" s="857"/>
      <c r="AD22" s="860"/>
      <c r="AE22" s="857"/>
      <c r="AF22" s="853"/>
      <c r="AG22" s="412"/>
      <c r="AH22" s="857"/>
      <c r="AI22" s="860"/>
      <c r="AJ22" s="857"/>
      <c r="AK22" s="853"/>
      <c r="AL22" s="862"/>
      <c r="AM22" s="421"/>
      <c r="AN22" s="862"/>
      <c r="AO22" s="428"/>
      <c r="AP22" s="862"/>
      <c r="AQ22" s="863"/>
      <c r="AR22" s="307"/>
    </row>
    <row r="23" spans="1:44" ht="12.75">
      <c r="A23" s="47">
        <v>0.4</v>
      </c>
      <c r="B23" s="48"/>
      <c r="C23" s="11"/>
      <c r="D23" s="11"/>
      <c r="E23" s="49" t="s">
        <v>91</v>
      </c>
      <c r="F23" s="38">
        <f>VLOOKUP(E23,'[1]Arkusz1'!$A$2:$E$100,3,FALSE)</f>
        <v>0</v>
      </c>
      <c r="G23" s="39">
        <v>2</v>
      </c>
      <c r="H23" s="427">
        <v>0</v>
      </c>
      <c r="I23" s="851">
        <v>0</v>
      </c>
      <c r="J23" s="428">
        <v>0.001388888888888884</v>
      </c>
      <c r="K23" s="851"/>
      <c r="L23" s="852">
        <v>0</v>
      </c>
      <c r="M23" s="853"/>
      <c r="N23" s="857"/>
      <c r="O23" s="860"/>
      <c r="P23" s="866">
        <v>0.3</v>
      </c>
      <c r="Q23" s="853" t="s">
        <v>233</v>
      </c>
      <c r="R23" s="855"/>
      <c r="S23" s="856"/>
      <c r="T23" s="857"/>
      <c r="U23" s="860"/>
      <c r="V23" s="861">
        <v>0.36112777777777777</v>
      </c>
      <c r="W23" s="860" t="s">
        <v>233</v>
      </c>
      <c r="X23" s="862">
        <v>0.4097388888888888</v>
      </c>
      <c r="Y23" s="860" t="s">
        <v>235</v>
      </c>
      <c r="Z23" s="862">
        <v>0.4652944444444444</v>
      </c>
      <c r="AA23" s="860" t="s">
        <v>235</v>
      </c>
      <c r="AB23" s="498"/>
      <c r="AC23" s="857"/>
      <c r="AD23" s="860"/>
      <c r="AE23" s="857"/>
      <c r="AF23" s="853"/>
      <c r="AG23" s="412"/>
      <c r="AH23" s="857"/>
      <c r="AI23" s="860"/>
      <c r="AJ23" s="857"/>
      <c r="AK23" s="853"/>
      <c r="AL23" s="862"/>
      <c r="AM23" s="421"/>
      <c r="AN23" s="862"/>
      <c r="AO23" s="428"/>
      <c r="AP23" s="862"/>
      <c r="AQ23" s="863"/>
      <c r="AR23" s="307"/>
    </row>
    <row r="24" spans="1:44" ht="12.75">
      <c r="A24" s="47">
        <v>0.7</v>
      </c>
      <c r="B24" s="48"/>
      <c r="C24" s="11"/>
      <c r="D24" s="11"/>
      <c r="E24" s="49" t="s">
        <v>89</v>
      </c>
      <c r="F24" s="38">
        <f>VLOOKUP(E24,'[1]Arkusz1'!$A$2:$E$100,3,FALSE)</f>
        <v>0</v>
      </c>
      <c r="G24" s="39">
        <v>4</v>
      </c>
      <c r="H24" s="427">
        <v>0</v>
      </c>
      <c r="I24" s="851">
        <v>0</v>
      </c>
      <c r="J24" s="428">
        <v>0.0006944444444444445</v>
      </c>
      <c r="K24" s="851"/>
      <c r="L24" s="852">
        <v>0</v>
      </c>
      <c r="M24" s="853"/>
      <c r="N24" s="857"/>
      <c r="O24" s="860"/>
      <c r="P24" s="866">
        <v>0.30069444444444443</v>
      </c>
      <c r="Q24" s="853" t="s">
        <v>233</v>
      </c>
      <c r="R24" s="855"/>
      <c r="S24" s="856"/>
      <c r="T24" s="857"/>
      <c r="U24" s="860"/>
      <c r="V24" s="861">
        <v>0.3618222222222222</v>
      </c>
      <c r="W24" s="860" t="s">
        <v>233</v>
      </c>
      <c r="X24" s="862">
        <v>0.41043333333333326</v>
      </c>
      <c r="Y24" s="860" t="s">
        <v>235</v>
      </c>
      <c r="Z24" s="862">
        <v>0.46598888888888884</v>
      </c>
      <c r="AA24" s="860" t="s">
        <v>235</v>
      </c>
      <c r="AB24" s="498"/>
      <c r="AC24" s="857"/>
      <c r="AD24" s="860"/>
      <c r="AE24" s="857"/>
      <c r="AF24" s="853"/>
      <c r="AG24" s="412"/>
      <c r="AH24" s="857"/>
      <c r="AI24" s="860"/>
      <c r="AJ24" s="857"/>
      <c r="AK24" s="853"/>
      <c r="AL24" s="862"/>
      <c r="AM24" s="421"/>
      <c r="AN24" s="862"/>
      <c r="AO24" s="428"/>
      <c r="AP24" s="862"/>
      <c r="AQ24" s="863"/>
      <c r="AR24" s="307"/>
    </row>
    <row r="25" spans="1:44" ht="12.75">
      <c r="A25" s="47">
        <f aca="true" t="shared" si="9" ref="A25:A27">C25/1000</f>
        <v>0.9</v>
      </c>
      <c r="B25" s="48">
        <f>B21+A25</f>
        <v>6.500000000000001</v>
      </c>
      <c r="C25" s="11">
        <v>900</v>
      </c>
      <c r="D25" s="11" t="e">
        <f>D21+C25</f>
        <v>#REF!</v>
      </c>
      <c r="E25" s="49" t="s">
        <v>40</v>
      </c>
      <c r="F25" s="38">
        <f>VLOOKUP(E25,'[1]Arkusz1'!$A$2:$E$100,3,FALSE)</f>
        <v>0</v>
      </c>
      <c r="G25" s="39">
        <v>1</v>
      </c>
      <c r="H25" s="427">
        <v>0.001388888888888884</v>
      </c>
      <c r="I25" s="851">
        <v>0.001388888888888884</v>
      </c>
      <c r="J25" s="428">
        <v>0.001388888888888889</v>
      </c>
      <c r="K25" s="851"/>
      <c r="L25" s="852">
        <v>0.2284722222222222</v>
      </c>
      <c r="M25" s="853" t="s">
        <v>16</v>
      </c>
      <c r="N25" s="857">
        <v>0.2652777777777777</v>
      </c>
      <c r="O25" s="860" t="s">
        <v>79</v>
      </c>
      <c r="P25" s="866">
        <v>0.30277777777777776</v>
      </c>
      <c r="Q25" s="853" t="s">
        <v>233</v>
      </c>
      <c r="R25" s="855"/>
      <c r="S25" s="856"/>
      <c r="T25" s="857"/>
      <c r="U25" s="860"/>
      <c r="V25" s="861">
        <v>0.36390555555555554</v>
      </c>
      <c r="W25" s="860" t="s">
        <v>233</v>
      </c>
      <c r="X25" s="862">
        <v>0.4125166666666666</v>
      </c>
      <c r="Y25" s="860" t="s">
        <v>235</v>
      </c>
      <c r="Z25" s="862">
        <v>0.46807222222222217</v>
      </c>
      <c r="AA25" s="860" t="s">
        <v>235</v>
      </c>
      <c r="AB25" s="498">
        <v>0.5104333333333333</v>
      </c>
      <c r="AC25" s="412">
        <v>0.5743055555555555</v>
      </c>
      <c r="AD25" s="412"/>
      <c r="AE25" s="857"/>
      <c r="AF25" s="853"/>
      <c r="AG25" s="412">
        <v>0.6215277777777778</v>
      </c>
      <c r="AH25" s="412">
        <v>0.6625</v>
      </c>
      <c r="AI25" s="412" t="e">
        <f>#N/A</f>
        <v>#N/A</v>
      </c>
      <c r="AJ25" s="857"/>
      <c r="AK25" s="853"/>
      <c r="AL25" s="862">
        <v>0.7270999999999999</v>
      </c>
      <c r="AM25" s="421" t="s">
        <v>237</v>
      </c>
      <c r="AN25" s="862">
        <v>0.7652944444444444</v>
      </c>
      <c r="AO25" s="428" t="s">
        <v>238</v>
      </c>
      <c r="AP25" s="862">
        <v>0.806961111111111</v>
      </c>
      <c r="AQ25" s="863" t="s">
        <v>238</v>
      </c>
      <c r="AR25" s="307"/>
    </row>
    <row r="26" spans="1:44" ht="12.75">
      <c r="A26" s="47">
        <f t="shared" si="9"/>
        <v>0.4</v>
      </c>
      <c r="B26" s="48">
        <f aca="true" t="shared" si="10" ref="B26:B27">B25+A26</f>
        <v>6.900000000000001</v>
      </c>
      <c r="C26" s="11">
        <v>400</v>
      </c>
      <c r="D26" s="11" t="e">
        <f aca="true" t="shared" si="11" ref="D26:D27">D25+C26</f>
        <v>#REF!</v>
      </c>
      <c r="E26" s="49" t="s">
        <v>136</v>
      </c>
      <c r="F26" s="38">
        <f>VLOOKUP(E26,'[1]Arkusz1'!$A$2:$E$100,3,FALSE)</f>
        <v>0</v>
      </c>
      <c r="G26" s="39">
        <v>2</v>
      </c>
      <c r="H26" s="427">
        <v>0.000694444444444442</v>
      </c>
      <c r="I26" s="851">
        <v>0.000694444444444442</v>
      </c>
      <c r="J26" s="428">
        <v>0.000694444444444442</v>
      </c>
      <c r="K26" s="851"/>
      <c r="L26" s="852">
        <v>0.22916666666666663</v>
      </c>
      <c r="M26" s="853" t="s">
        <v>16</v>
      </c>
      <c r="N26" s="857">
        <v>0.26597222222222217</v>
      </c>
      <c r="O26" s="860" t="s">
        <v>79</v>
      </c>
      <c r="P26" s="866">
        <v>0.3034722222222222</v>
      </c>
      <c r="Q26" s="853" t="s">
        <v>233</v>
      </c>
      <c r="R26" s="855"/>
      <c r="S26" s="856"/>
      <c r="T26" s="857"/>
      <c r="U26" s="860"/>
      <c r="V26" s="861">
        <v>0.3646</v>
      </c>
      <c r="W26" s="860" t="s">
        <v>233</v>
      </c>
      <c r="X26" s="862">
        <v>0.41321111111111103</v>
      </c>
      <c r="Y26" s="860" t="s">
        <v>235</v>
      </c>
      <c r="Z26" s="862">
        <v>0.4687666666666666</v>
      </c>
      <c r="AA26" s="860" t="s">
        <v>235</v>
      </c>
      <c r="AB26" s="498">
        <v>0.5111277777777777</v>
      </c>
      <c r="AC26" s="412">
        <v>0.575</v>
      </c>
      <c r="AD26" s="412"/>
      <c r="AE26" s="857"/>
      <c r="AF26" s="853"/>
      <c r="AG26" s="412">
        <v>0.6222222222222222</v>
      </c>
      <c r="AH26" s="412">
        <v>0.6631944444444444</v>
      </c>
      <c r="AI26" s="412" t="e">
        <f>#N/A</f>
        <v>#N/A</v>
      </c>
      <c r="AJ26" s="857"/>
      <c r="AK26" s="853"/>
      <c r="AL26" s="862">
        <v>0.7277944444444443</v>
      </c>
      <c r="AM26" s="421" t="s">
        <v>237</v>
      </c>
      <c r="AN26" s="862">
        <v>0.7659888888888888</v>
      </c>
      <c r="AO26" s="428" t="s">
        <v>238</v>
      </c>
      <c r="AP26" s="862">
        <v>0.8076555555555555</v>
      </c>
      <c r="AQ26" s="863" t="s">
        <v>238</v>
      </c>
      <c r="AR26" s="307"/>
    </row>
    <row r="27" spans="1:44" ht="12.75">
      <c r="A27" s="47">
        <f t="shared" si="9"/>
        <v>0.5</v>
      </c>
      <c r="B27" s="48">
        <f t="shared" si="10"/>
        <v>7.400000000000001</v>
      </c>
      <c r="C27" s="11">
        <v>500</v>
      </c>
      <c r="D27" s="11" t="e">
        <f t="shared" si="11"/>
        <v>#REF!</v>
      </c>
      <c r="E27" s="49" t="s">
        <v>138</v>
      </c>
      <c r="F27" s="38">
        <f>VLOOKUP(E27,'[1]Arkusz1'!$A$2:$E$100,3,FALSE)</f>
        <v>0</v>
      </c>
      <c r="G27" s="39">
        <v>4</v>
      </c>
      <c r="H27" s="427">
        <v>0.001388888888888884</v>
      </c>
      <c r="I27" s="851">
        <v>0.001388888888888884</v>
      </c>
      <c r="J27" s="428">
        <v>0.001388888888888884</v>
      </c>
      <c r="K27" s="851"/>
      <c r="L27" s="852">
        <v>0.2305555555555555</v>
      </c>
      <c r="M27" s="853" t="s">
        <v>16</v>
      </c>
      <c r="N27" s="857">
        <v>0.26736111111111105</v>
      </c>
      <c r="O27" s="860" t="s">
        <v>79</v>
      </c>
      <c r="P27" s="866">
        <v>0.3048611111111111</v>
      </c>
      <c r="Q27" s="853" t="s">
        <v>233</v>
      </c>
      <c r="R27" s="855"/>
      <c r="S27" s="856"/>
      <c r="T27" s="857"/>
      <c r="U27" s="860"/>
      <c r="V27" s="861">
        <v>0.36598888888888886</v>
      </c>
      <c r="W27" s="860" t="s">
        <v>233</v>
      </c>
      <c r="X27" s="862">
        <v>0.4145999999999999</v>
      </c>
      <c r="Y27" s="860" t="s">
        <v>235</v>
      </c>
      <c r="Z27" s="862">
        <v>0.4701555555555555</v>
      </c>
      <c r="AA27" s="860" t="s">
        <v>235</v>
      </c>
      <c r="AB27" s="498">
        <v>0.5125166666666666</v>
      </c>
      <c r="AC27" s="412">
        <v>0.5763888888888888</v>
      </c>
      <c r="AD27" s="412"/>
      <c r="AE27" s="857"/>
      <c r="AF27" s="853"/>
      <c r="AG27" s="412">
        <v>0.6236111111111111</v>
      </c>
      <c r="AH27" s="412">
        <v>0.6645833333333333</v>
      </c>
      <c r="AI27" s="412" t="e">
        <f>#N/A</f>
        <v>#N/A</v>
      </c>
      <c r="AJ27" s="857"/>
      <c r="AK27" s="853"/>
      <c r="AL27" s="862">
        <v>0.7291833333333332</v>
      </c>
      <c r="AM27" s="421" t="s">
        <v>237</v>
      </c>
      <c r="AN27" s="862">
        <v>0.7673777777777777</v>
      </c>
      <c r="AO27" s="428" t="s">
        <v>238</v>
      </c>
      <c r="AP27" s="862">
        <v>0.8090444444444443</v>
      </c>
      <c r="AQ27" s="863" t="s">
        <v>238</v>
      </c>
      <c r="AR27" s="307"/>
    </row>
    <row r="28" spans="1:46" ht="12.75">
      <c r="A28" s="54">
        <v>0.7</v>
      </c>
      <c r="B28" s="55"/>
      <c r="C28" s="11"/>
      <c r="D28" s="11"/>
      <c r="E28" s="49" t="s">
        <v>89</v>
      </c>
      <c r="F28" s="38">
        <f>VLOOKUP(E28,'[1]Arkusz1'!$A$2:$E$100,3,FALSE)</f>
        <v>0</v>
      </c>
      <c r="G28" s="39">
        <v>3</v>
      </c>
      <c r="H28" s="427"/>
      <c r="I28" s="851"/>
      <c r="J28" s="428">
        <v>0.000694444444444442</v>
      </c>
      <c r="K28" s="851"/>
      <c r="L28" s="852"/>
      <c r="M28" s="853"/>
      <c r="N28" s="857"/>
      <c r="O28" s="860"/>
      <c r="P28" s="866">
        <v>0.3055555555555555</v>
      </c>
      <c r="Q28" s="853" t="s">
        <v>233</v>
      </c>
      <c r="R28" s="855"/>
      <c r="S28" s="856"/>
      <c r="T28" s="857"/>
      <c r="U28" s="860"/>
      <c r="V28" s="861">
        <v>0.3666833333333333</v>
      </c>
      <c r="W28" s="860" t="s">
        <v>233</v>
      </c>
      <c r="X28" s="862">
        <v>0.41529444444444436</v>
      </c>
      <c r="Y28" s="860" t="s">
        <v>235</v>
      </c>
      <c r="Z28" s="862">
        <v>0.47084999999999994</v>
      </c>
      <c r="AA28" s="860" t="s">
        <v>235</v>
      </c>
      <c r="AB28" s="498"/>
      <c r="AC28" s="857"/>
      <c r="AD28" s="860"/>
      <c r="AE28" s="857"/>
      <c r="AF28" s="853"/>
      <c r="AG28" s="412"/>
      <c r="AH28" s="857"/>
      <c r="AI28" s="860"/>
      <c r="AJ28" s="857"/>
      <c r="AK28" s="853"/>
      <c r="AL28" s="862"/>
      <c r="AM28" s="421"/>
      <c r="AN28" s="862"/>
      <c r="AO28" s="428"/>
      <c r="AP28" s="862"/>
      <c r="AQ28" s="863"/>
      <c r="AR28" s="307"/>
      <c r="AT28" s="90"/>
    </row>
    <row r="29" spans="1:44" ht="12.75">
      <c r="A29" s="54">
        <v>0.4</v>
      </c>
      <c r="B29" s="55"/>
      <c r="C29" s="11"/>
      <c r="D29" s="11"/>
      <c r="E29" s="49" t="s">
        <v>91</v>
      </c>
      <c r="F29" s="38">
        <f>VLOOKUP(E29,'[1]Arkusz1'!$A$2:$E$100,3,FALSE)</f>
        <v>0</v>
      </c>
      <c r="G29" s="39">
        <v>1</v>
      </c>
      <c r="H29" s="427">
        <v>0</v>
      </c>
      <c r="I29" s="851">
        <v>0</v>
      </c>
      <c r="J29" s="428">
        <v>0.000694444444444442</v>
      </c>
      <c r="K29" s="851"/>
      <c r="L29" s="852">
        <v>0</v>
      </c>
      <c r="M29" s="853"/>
      <c r="N29" s="857"/>
      <c r="O29" s="860"/>
      <c r="P29" s="866">
        <v>0.30624999999999997</v>
      </c>
      <c r="Q29" s="853" t="s">
        <v>233</v>
      </c>
      <c r="R29" s="855"/>
      <c r="S29" s="856"/>
      <c r="T29" s="857"/>
      <c r="U29" s="860"/>
      <c r="V29" s="861">
        <v>0.36737777777777775</v>
      </c>
      <c r="W29" s="860" t="s">
        <v>233</v>
      </c>
      <c r="X29" s="862">
        <v>0.4159888888888888</v>
      </c>
      <c r="Y29" s="860" t="s">
        <v>235</v>
      </c>
      <c r="Z29" s="862">
        <v>0.4715444444444444</v>
      </c>
      <c r="AA29" s="860" t="s">
        <v>235</v>
      </c>
      <c r="AB29" s="498"/>
      <c r="AC29" s="857"/>
      <c r="AD29" s="860"/>
      <c r="AE29" s="857"/>
      <c r="AF29" s="853"/>
      <c r="AG29" s="412"/>
      <c r="AH29" s="857"/>
      <c r="AI29" s="860"/>
      <c r="AJ29" s="857"/>
      <c r="AK29" s="853"/>
      <c r="AL29" s="862"/>
      <c r="AM29" s="421"/>
      <c r="AN29" s="862"/>
      <c r="AO29" s="428"/>
      <c r="AP29" s="862"/>
      <c r="AQ29" s="863"/>
      <c r="AR29" s="307"/>
    </row>
    <row r="30" spans="1:44" ht="12.75">
      <c r="A30" s="54">
        <v>0.5</v>
      </c>
      <c r="B30" s="55"/>
      <c r="C30" s="11"/>
      <c r="D30" s="11"/>
      <c r="E30" s="49" t="s">
        <v>93</v>
      </c>
      <c r="F30" s="38">
        <f>VLOOKUP(E30,'[1]Arkusz1'!$A$2:$E$100,3,FALSE)</f>
        <v>0</v>
      </c>
      <c r="G30" s="39">
        <v>2</v>
      </c>
      <c r="H30" s="427">
        <v>0</v>
      </c>
      <c r="I30" s="851">
        <v>0</v>
      </c>
      <c r="J30" s="428">
        <v>0.001388888888888884</v>
      </c>
      <c r="K30" s="851"/>
      <c r="L30" s="852">
        <v>0</v>
      </c>
      <c r="M30" s="853"/>
      <c r="N30" s="857"/>
      <c r="O30" s="860"/>
      <c r="P30" s="866">
        <v>0.30763888888888885</v>
      </c>
      <c r="Q30" s="853" t="s">
        <v>233</v>
      </c>
      <c r="R30" s="855"/>
      <c r="S30" s="856"/>
      <c r="T30" s="857"/>
      <c r="U30" s="860"/>
      <c r="V30" s="861">
        <v>0.36876666666666663</v>
      </c>
      <c r="W30" s="860" t="s">
        <v>233</v>
      </c>
      <c r="X30" s="862">
        <v>0.4173777777777777</v>
      </c>
      <c r="Y30" s="860" t="s">
        <v>235</v>
      </c>
      <c r="Z30" s="862">
        <v>0.47293333333333326</v>
      </c>
      <c r="AA30" s="860" t="s">
        <v>235</v>
      </c>
      <c r="AB30" s="498"/>
      <c r="AC30" s="857"/>
      <c r="AD30" s="860"/>
      <c r="AE30" s="857"/>
      <c r="AF30" s="853"/>
      <c r="AG30" s="412"/>
      <c r="AH30" s="857"/>
      <c r="AI30" s="860"/>
      <c r="AJ30" s="857"/>
      <c r="AK30" s="853"/>
      <c r="AL30" s="862"/>
      <c r="AM30" s="421"/>
      <c r="AN30" s="862"/>
      <c r="AO30" s="428"/>
      <c r="AP30" s="862"/>
      <c r="AQ30" s="863"/>
      <c r="AR30" s="307"/>
    </row>
    <row r="31" spans="1:44" ht="13.5">
      <c r="A31" s="54">
        <f aca="true" t="shared" si="12" ref="A31:A32">C31/1000</f>
        <v>1.1</v>
      </c>
      <c r="B31" s="55">
        <f>B27+A31</f>
        <v>8.500000000000002</v>
      </c>
      <c r="C31" s="11">
        <v>1100</v>
      </c>
      <c r="D31" s="11" t="e">
        <f>D27+C31</f>
        <v>#REF!</v>
      </c>
      <c r="E31" s="56" t="s">
        <v>36</v>
      </c>
      <c r="F31" s="57">
        <f>VLOOKUP(E31,'[1]Arkusz1'!$A$2:$E$100,3,FALSE)</f>
        <v>0</v>
      </c>
      <c r="G31" s="58"/>
      <c r="H31" s="878">
        <v>0.002083333333333326</v>
      </c>
      <c r="I31" s="879">
        <v>0.002083333333333326</v>
      </c>
      <c r="J31" s="880">
        <v>0.002083333333333326</v>
      </c>
      <c r="K31" s="879"/>
      <c r="L31" s="881">
        <v>0.23263888888888884</v>
      </c>
      <c r="M31" s="882" t="s">
        <v>16</v>
      </c>
      <c r="N31" s="883">
        <v>0.2694444444444444</v>
      </c>
      <c r="O31" s="882" t="s">
        <v>79</v>
      </c>
      <c r="P31" s="884">
        <v>0.3069444444444444</v>
      </c>
      <c r="Q31" s="882" t="s">
        <v>233</v>
      </c>
      <c r="R31" s="885"/>
      <c r="S31" s="886"/>
      <c r="T31" s="883"/>
      <c r="U31" s="882"/>
      <c r="V31" s="883">
        <v>0.3680722222222222</v>
      </c>
      <c r="W31" s="882" t="s">
        <v>233</v>
      </c>
      <c r="X31" s="887">
        <v>0.41668333333333324</v>
      </c>
      <c r="Y31" s="882" t="s">
        <v>235</v>
      </c>
      <c r="Z31" s="887">
        <v>0.4722388888888888</v>
      </c>
      <c r="AA31" s="882" t="s">
        <v>235</v>
      </c>
      <c r="AB31" s="587">
        <v>0.5146</v>
      </c>
      <c r="AC31" s="587">
        <v>0.5784722222222222</v>
      </c>
      <c r="AD31" s="587"/>
      <c r="AE31" s="883"/>
      <c r="AF31" s="882"/>
      <c r="AG31" s="587">
        <v>0.6256944444444444</v>
      </c>
      <c r="AH31" s="587">
        <v>0.6666666666666666</v>
      </c>
      <c r="AI31" s="587" t="e">
        <f>#N/A</f>
        <v>#N/A</v>
      </c>
      <c r="AJ31" s="883"/>
      <c r="AK31" s="882"/>
      <c r="AL31" s="887">
        <v>0.7312666666666665</v>
      </c>
      <c r="AM31" s="880" t="s">
        <v>237</v>
      </c>
      <c r="AN31" s="887">
        <v>0.769461111111111</v>
      </c>
      <c r="AO31" s="880" t="s">
        <v>238</v>
      </c>
      <c r="AP31" s="887">
        <v>0.8111277777777777</v>
      </c>
      <c r="AQ31" s="888" t="s">
        <v>238</v>
      </c>
      <c r="AR31" s="307"/>
    </row>
    <row r="32" spans="1:44" s="106" customFormat="1" ht="13.5">
      <c r="A32" s="66">
        <f t="shared" si="12"/>
        <v>0.5</v>
      </c>
      <c r="B32" s="67">
        <f aca="true" t="shared" si="13" ref="B32:B36">B31+A32</f>
        <v>9.000000000000002</v>
      </c>
      <c r="C32" s="22">
        <v>500</v>
      </c>
      <c r="D32" s="22" t="e">
        <f aca="true" t="shared" si="14" ref="D32:D33">D31+C32</f>
        <v>#REF!</v>
      </c>
      <c r="E32" s="23" t="s">
        <v>55</v>
      </c>
      <c r="F32" s="24">
        <f>VLOOKUP(E32,'[1]Arkusz1'!$A$2:$E$100,3,FALSE)</f>
        <v>0</v>
      </c>
      <c r="G32" s="25">
        <v>2</v>
      </c>
      <c r="H32" s="447">
        <v>0.002083333333333326</v>
      </c>
      <c r="I32" s="871">
        <v>0.002083333333333326</v>
      </c>
      <c r="J32" s="448">
        <v>0.002083333333333326</v>
      </c>
      <c r="K32" s="871"/>
      <c r="L32" s="842">
        <v>0.23472222222222217</v>
      </c>
      <c r="M32" s="843" t="s">
        <v>16</v>
      </c>
      <c r="N32" s="847">
        <v>0.2715277777777777</v>
      </c>
      <c r="O32" s="843" t="s">
        <v>79</v>
      </c>
      <c r="P32" s="844">
        <v>0.30902777777777773</v>
      </c>
      <c r="Q32" s="843" t="s">
        <v>79</v>
      </c>
      <c r="R32" s="872"/>
      <c r="S32" s="873"/>
      <c r="T32" s="847"/>
      <c r="U32" s="843"/>
      <c r="V32" s="847">
        <v>0.3701555555555555</v>
      </c>
      <c r="W32" s="889" t="s">
        <v>79</v>
      </c>
      <c r="X32" s="849">
        <v>0.41876666666666656</v>
      </c>
      <c r="Y32" s="849" t="e">
        <f>#N/A</f>
        <v>#N/A</v>
      </c>
      <c r="Z32" s="849">
        <v>0.47432222222222215</v>
      </c>
      <c r="AA32" s="849" t="e">
        <f>#N/A</f>
        <v>#N/A</v>
      </c>
      <c r="AB32" s="849">
        <v>0.5166833333333333</v>
      </c>
      <c r="AC32" s="849">
        <v>0.5805555555555555</v>
      </c>
      <c r="AD32" s="849">
        <v>0.002083333333333326</v>
      </c>
      <c r="AE32" s="871"/>
      <c r="AF32" s="843"/>
      <c r="AG32" s="849">
        <v>0.6277777777777778</v>
      </c>
      <c r="AH32" s="849">
        <v>0.66875</v>
      </c>
      <c r="AI32" s="849" t="e">
        <f>#N/A</f>
        <v>#N/A</v>
      </c>
      <c r="AJ32" s="874"/>
      <c r="AK32" s="843"/>
      <c r="AL32" s="848">
        <v>0.7333499999999998</v>
      </c>
      <c r="AM32" s="448" t="s">
        <v>237</v>
      </c>
      <c r="AN32" s="848">
        <v>0.7715444444444444</v>
      </c>
      <c r="AO32" s="448" t="s">
        <v>238</v>
      </c>
      <c r="AP32" s="848">
        <v>0.813211111111111</v>
      </c>
      <c r="AQ32" s="850" t="s">
        <v>238</v>
      </c>
      <c r="AR32" s="292"/>
    </row>
    <row r="33" spans="1:44" ht="12.75">
      <c r="A33" s="47">
        <v>0.3</v>
      </c>
      <c r="B33" s="48">
        <f t="shared" si="13"/>
        <v>9.300000000000002</v>
      </c>
      <c r="C33" s="11">
        <v>400</v>
      </c>
      <c r="D33" s="11" t="e">
        <f t="shared" si="14"/>
        <v>#REF!</v>
      </c>
      <c r="E33" s="37" t="s">
        <v>32</v>
      </c>
      <c r="F33" s="38">
        <f>VLOOKUP(E33,'[1]Arkusz1'!$A$2:$E$100,3,FALSE)</f>
        <v>0</v>
      </c>
      <c r="G33" s="39">
        <v>6</v>
      </c>
      <c r="H33" s="427">
        <v>0.001388888888888884</v>
      </c>
      <c r="I33" s="851">
        <v>0.001388888888888884</v>
      </c>
      <c r="J33" s="428">
        <v>0.001388888888888884</v>
      </c>
      <c r="K33" s="851"/>
      <c r="L33" s="852">
        <v>0.23611111111111105</v>
      </c>
      <c r="M33" s="853" t="s">
        <v>16</v>
      </c>
      <c r="N33" s="857">
        <v>0.2729166666666666</v>
      </c>
      <c r="O33" s="853" t="s">
        <v>79</v>
      </c>
      <c r="P33" s="854">
        <v>0.3104166666666666</v>
      </c>
      <c r="Q33" s="853" t="s">
        <v>79</v>
      </c>
      <c r="R33" s="855"/>
      <c r="S33" s="856"/>
      <c r="T33" s="857"/>
      <c r="U33" s="853"/>
      <c r="V33" s="857">
        <v>0.3715444444444444</v>
      </c>
      <c r="W33" s="853" t="s">
        <v>79</v>
      </c>
      <c r="X33" s="498">
        <v>0.42015555555555545</v>
      </c>
      <c r="Y33" s="498" t="e">
        <f>#N/A</f>
        <v>#N/A</v>
      </c>
      <c r="Z33" s="498">
        <v>0.47571111111111103</v>
      </c>
      <c r="AA33" s="498" t="e">
        <f>#N/A</f>
        <v>#N/A</v>
      </c>
      <c r="AB33" s="498">
        <v>0.5180722222222222</v>
      </c>
      <c r="AC33" s="498">
        <v>0.5819444444444444</v>
      </c>
      <c r="AD33" s="498">
        <v>0.00347222222222221</v>
      </c>
      <c r="AE33" s="858"/>
      <c r="AF33" s="853"/>
      <c r="AG33" s="498">
        <v>0.6291666666666667</v>
      </c>
      <c r="AH33" s="498">
        <v>0.6701388888888888</v>
      </c>
      <c r="AI33" s="498" t="e">
        <f>#N/A</f>
        <v>#N/A</v>
      </c>
      <c r="AJ33" s="870"/>
      <c r="AK33" s="869"/>
      <c r="AL33" s="858">
        <v>0.7347388888888887</v>
      </c>
      <c r="AM33" s="428" t="s">
        <v>237</v>
      </c>
      <c r="AN33" s="858">
        <v>0.7729333333333333</v>
      </c>
      <c r="AO33" s="428" t="s">
        <v>238</v>
      </c>
      <c r="AP33" s="858">
        <v>0.8145999999999999</v>
      </c>
      <c r="AQ33" s="859" t="s">
        <v>238</v>
      </c>
      <c r="AR33" s="307"/>
    </row>
    <row r="34" spans="1:44" ht="12.75">
      <c r="A34" s="47">
        <v>0.7</v>
      </c>
      <c r="B34" s="48">
        <f t="shared" si="13"/>
        <v>10.000000000000002</v>
      </c>
      <c r="C34" s="11">
        <v>400</v>
      </c>
      <c r="D34" s="11" t="e">
        <f>#REF!+C34</f>
        <v>#REF!</v>
      </c>
      <c r="E34" s="49" t="s">
        <v>245</v>
      </c>
      <c r="F34" s="38">
        <f>VLOOKUP(E34,'[1]Arkusz1'!$A$2:$E$100,3,FALSE)</f>
        <v>0</v>
      </c>
      <c r="G34" s="39">
        <v>8</v>
      </c>
      <c r="H34" s="427">
        <v>0.001388888888888884</v>
      </c>
      <c r="I34" s="851">
        <v>0.001388888888888884</v>
      </c>
      <c r="J34" s="428">
        <v>0.001388888888888884</v>
      </c>
      <c r="K34" s="851"/>
      <c r="L34" s="852">
        <v>0.23749999999999993</v>
      </c>
      <c r="M34" s="853" t="s">
        <v>16</v>
      </c>
      <c r="N34" s="857">
        <v>0.27430555555555547</v>
      </c>
      <c r="O34" s="860" t="s">
        <v>79</v>
      </c>
      <c r="P34" s="866">
        <v>0.3118055555555555</v>
      </c>
      <c r="Q34" s="853" t="s">
        <v>79</v>
      </c>
      <c r="R34" s="855"/>
      <c r="S34" s="856"/>
      <c r="T34" s="857"/>
      <c r="U34" s="853"/>
      <c r="V34" s="861">
        <v>0.3729333333333333</v>
      </c>
      <c r="W34" s="860" t="s">
        <v>79</v>
      </c>
      <c r="X34" s="412">
        <v>0.42154444444444433</v>
      </c>
      <c r="Y34" s="412" t="e">
        <f>#N/A</f>
        <v>#N/A</v>
      </c>
      <c r="Z34" s="412">
        <v>0.4770999999999999</v>
      </c>
      <c r="AA34" s="412" t="e">
        <f>#N/A</f>
        <v>#N/A</v>
      </c>
      <c r="AB34" s="498">
        <v>0.519461111111111</v>
      </c>
      <c r="AC34" s="498">
        <v>0.5833333333333333</v>
      </c>
      <c r="AD34" s="498">
        <v>0.004861111111111094</v>
      </c>
      <c r="AE34" s="858"/>
      <c r="AF34" s="853"/>
      <c r="AG34" s="412">
        <v>0.6305555555555555</v>
      </c>
      <c r="AH34" s="498">
        <v>0.6715277777777777</v>
      </c>
      <c r="AI34" s="498" t="e">
        <f>#N/A</f>
        <v>#N/A</v>
      </c>
      <c r="AJ34" s="870"/>
      <c r="AK34" s="869"/>
      <c r="AL34" s="862">
        <v>0.7361277777777776</v>
      </c>
      <c r="AM34" s="421" t="s">
        <v>237</v>
      </c>
      <c r="AN34" s="862">
        <v>0.7743222222222221</v>
      </c>
      <c r="AO34" s="428" t="s">
        <v>238</v>
      </c>
      <c r="AP34" s="862">
        <v>0.8159888888888888</v>
      </c>
      <c r="AQ34" s="863" t="s">
        <v>238</v>
      </c>
      <c r="AR34" s="307"/>
    </row>
    <row r="35" spans="1:44" ht="12.75">
      <c r="A35" s="47">
        <f aca="true" t="shared" si="15" ref="A35:A36">C35/1000</f>
        <v>0.4</v>
      </c>
      <c r="B35" s="48">
        <f t="shared" si="13"/>
        <v>10.400000000000002</v>
      </c>
      <c r="C35" s="11">
        <v>400</v>
      </c>
      <c r="D35" s="11" t="e">
        <f aca="true" t="shared" si="16" ref="D35:D36">D34+C35</f>
        <v>#REF!</v>
      </c>
      <c r="E35" s="49" t="s">
        <v>244</v>
      </c>
      <c r="F35" s="38">
        <f>VLOOKUP(E35,'[1]Arkusz1'!$A$2:$E$100,3,FALSE)</f>
        <v>0</v>
      </c>
      <c r="G35" s="39">
        <v>10</v>
      </c>
      <c r="H35" s="427">
        <v>0.000694444444444442</v>
      </c>
      <c r="I35" s="851">
        <v>0.000694444444444442</v>
      </c>
      <c r="J35" s="428">
        <v>0.000694444444444442</v>
      </c>
      <c r="K35" s="851"/>
      <c r="L35" s="852">
        <v>0.23819444444444438</v>
      </c>
      <c r="M35" s="853" t="s">
        <v>16</v>
      </c>
      <c r="N35" s="857">
        <v>0.2749999999999999</v>
      </c>
      <c r="O35" s="860" t="s">
        <v>79</v>
      </c>
      <c r="P35" s="866">
        <v>0.31249999999999994</v>
      </c>
      <c r="Q35" s="853" t="s">
        <v>79</v>
      </c>
      <c r="R35" s="855"/>
      <c r="S35" s="856"/>
      <c r="T35" s="857"/>
      <c r="U35" s="853"/>
      <c r="V35" s="861">
        <v>0.3736277777777777</v>
      </c>
      <c r="W35" s="860" t="s">
        <v>79</v>
      </c>
      <c r="X35" s="412">
        <v>0.4222388888888888</v>
      </c>
      <c r="Y35" s="412" t="e">
        <f>#N/A</f>
        <v>#N/A</v>
      </c>
      <c r="Z35" s="412">
        <v>0.47779444444444436</v>
      </c>
      <c r="AA35" s="412" t="e">
        <f>#N/A</f>
        <v>#N/A</v>
      </c>
      <c r="AB35" s="498">
        <v>0.5201555555555555</v>
      </c>
      <c r="AC35" s="498">
        <v>0.5840277777777777</v>
      </c>
      <c r="AD35" s="498">
        <v>0.005555555555555536</v>
      </c>
      <c r="AE35" s="858"/>
      <c r="AF35" s="853"/>
      <c r="AG35" s="412">
        <v>0.63125</v>
      </c>
      <c r="AH35" s="498">
        <v>0.6722222222222222</v>
      </c>
      <c r="AI35" s="498" t="e">
        <f>#N/A</f>
        <v>#N/A</v>
      </c>
      <c r="AJ35" s="870"/>
      <c r="AK35" s="869"/>
      <c r="AL35" s="862">
        <v>0.736822222222222</v>
      </c>
      <c r="AM35" s="421" t="s">
        <v>237</v>
      </c>
      <c r="AN35" s="862">
        <v>0.7750166666666666</v>
      </c>
      <c r="AO35" s="428" t="s">
        <v>238</v>
      </c>
      <c r="AP35" s="862">
        <v>0.8166833333333332</v>
      </c>
      <c r="AQ35" s="863" t="s">
        <v>238</v>
      </c>
      <c r="AR35" s="307"/>
    </row>
    <row r="36" spans="1:44" ht="12.75">
      <c r="A36" s="47">
        <f t="shared" si="15"/>
        <v>0.6</v>
      </c>
      <c r="B36" s="48">
        <f t="shared" si="13"/>
        <v>11.000000000000002</v>
      </c>
      <c r="C36" s="11">
        <v>600</v>
      </c>
      <c r="D36" s="11" t="e">
        <f t="shared" si="16"/>
        <v>#REF!</v>
      </c>
      <c r="E36" s="49" t="s">
        <v>243</v>
      </c>
      <c r="F36" s="38">
        <f>VLOOKUP(E36,'[1]Arkusz1'!$A$2:$E$100,3,FALSE)</f>
        <v>0</v>
      </c>
      <c r="G36" s="39">
        <v>12</v>
      </c>
      <c r="H36" s="427">
        <v>0.000694444444444442</v>
      </c>
      <c r="I36" s="851">
        <v>0.000694444444444442</v>
      </c>
      <c r="J36" s="428">
        <v>0.000694444444444442</v>
      </c>
      <c r="K36" s="851"/>
      <c r="L36" s="852">
        <v>0.23888888888888882</v>
      </c>
      <c r="M36" s="853" t="s">
        <v>16</v>
      </c>
      <c r="N36" s="857">
        <v>0.27569444444444435</v>
      </c>
      <c r="O36" s="860" t="s">
        <v>79</v>
      </c>
      <c r="P36" s="866">
        <v>0.3131944444444444</v>
      </c>
      <c r="Q36" s="853" t="s">
        <v>79</v>
      </c>
      <c r="R36" s="870"/>
      <c r="S36" s="890"/>
      <c r="T36" s="857"/>
      <c r="U36" s="853"/>
      <c r="V36" s="861">
        <v>0.37432222222222217</v>
      </c>
      <c r="W36" s="860" t="s">
        <v>79</v>
      </c>
      <c r="X36" s="412">
        <v>0.4229333333333332</v>
      </c>
      <c r="Y36" s="412" t="e">
        <f>#N/A</f>
        <v>#N/A</v>
      </c>
      <c r="Z36" s="412">
        <v>0.4784888888888888</v>
      </c>
      <c r="AA36" s="412" t="e">
        <f>#N/A</f>
        <v>#N/A</v>
      </c>
      <c r="AB36" s="498">
        <v>0.5208499999999999</v>
      </c>
      <c r="AC36" s="498">
        <v>0.5847222222222221</v>
      </c>
      <c r="AD36" s="498">
        <v>0.006249999999999978</v>
      </c>
      <c r="AE36" s="858"/>
      <c r="AF36" s="853"/>
      <c r="AG36" s="412">
        <v>0.6319444444444444</v>
      </c>
      <c r="AH36" s="498">
        <v>0.6729166666666666</v>
      </c>
      <c r="AI36" s="498" t="e">
        <f>#N/A</f>
        <v>#N/A</v>
      </c>
      <c r="AJ36" s="870"/>
      <c r="AK36" s="869"/>
      <c r="AL36" s="862">
        <v>0.7375166666666665</v>
      </c>
      <c r="AM36" s="421" t="s">
        <v>237</v>
      </c>
      <c r="AN36" s="862">
        <v>0.775711111111111</v>
      </c>
      <c r="AO36" s="428" t="s">
        <v>238</v>
      </c>
      <c r="AP36" s="862">
        <v>0.8173777777777776</v>
      </c>
      <c r="AQ36" s="863" t="s">
        <v>238</v>
      </c>
      <c r="AR36" s="307"/>
    </row>
    <row r="37" spans="1:44" ht="12.75">
      <c r="A37" s="47">
        <v>0.6</v>
      </c>
      <c r="B37" s="48"/>
      <c r="C37" s="11"/>
      <c r="D37" s="11"/>
      <c r="E37" s="49" t="s">
        <v>73</v>
      </c>
      <c r="F37" s="38">
        <f>VLOOKUP(E37,'[1]Arkusz1'!$A$2:$E$100,3,FALSE)</f>
        <v>0</v>
      </c>
      <c r="G37" s="39">
        <v>5</v>
      </c>
      <c r="H37" s="427"/>
      <c r="I37" s="851"/>
      <c r="J37" s="428"/>
      <c r="K37" s="851">
        <v>0.0006944444444444445</v>
      </c>
      <c r="L37" s="852"/>
      <c r="M37" s="853"/>
      <c r="N37" s="857"/>
      <c r="O37" s="860"/>
      <c r="P37" s="891"/>
      <c r="Q37" s="892"/>
      <c r="R37" s="857">
        <v>0.31388888888888883</v>
      </c>
      <c r="S37" s="853" t="s">
        <v>54</v>
      </c>
      <c r="T37" s="857"/>
      <c r="U37" s="853"/>
      <c r="V37" s="861"/>
      <c r="W37" s="860"/>
      <c r="X37" s="862"/>
      <c r="Y37" s="421"/>
      <c r="Z37" s="862"/>
      <c r="AA37" s="421"/>
      <c r="AB37" s="498"/>
      <c r="AC37" s="412"/>
      <c r="AD37" s="412"/>
      <c r="AE37" s="858"/>
      <c r="AF37" s="853"/>
      <c r="AG37" s="412"/>
      <c r="AH37" s="498"/>
      <c r="AI37" s="498"/>
      <c r="AJ37" s="870"/>
      <c r="AK37" s="869"/>
      <c r="AL37" s="862"/>
      <c r="AM37" s="421"/>
      <c r="AN37" s="862"/>
      <c r="AO37" s="428"/>
      <c r="AP37" s="862"/>
      <c r="AQ37" s="863"/>
      <c r="AR37" s="307"/>
    </row>
    <row r="38" spans="1:44" ht="12.75">
      <c r="A38" s="47">
        <v>0.7</v>
      </c>
      <c r="B38" s="48"/>
      <c r="C38" s="11"/>
      <c r="D38" s="11"/>
      <c r="E38" s="49" t="s">
        <v>77</v>
      </c>
      <c r="F38" s="38">
        <f>VLOOKUP(E38,'[1]Arkusz1'!$A$2:$E$100,3,FALSE)</f>
        <v>0</v>
      </c>
      <c r="G38" s="39">
        <v>3</v>
      </c>
      <c r="H38" s="427">
        <v>0</v>
      </c>
      <c r="I38" s="851">
        <v>0</v>
      </c>
      <c r="J38" s="428">
        <v>0</v>
      </c>
      <c r="K38" s="851">
        <v>0.001388888888888889</v>
      </c>
      <c r="L38" s="852">
        <v>0</v>
      </c>
      <c r="M38" s="428"/>
      <c r="N38" s="857"/>
      <c r="O38" s="860"/>
      <c r="P38" s="891"/>
      <c r="Q38" s="892"/>
      <c r="R38" s="857">
        <v>0.3152777777777777</v>
      </c>
      <c r="S38" s="853" t="s">
        <v>54</v>
      </c>
      <c r="T38" s="857"/>
      <c r="U38" s="853"/>
      <c r="V38" s="861"/>
      <c r="W38" s="860"/>
      <c r="X38" s="862"/>
      <c r="Y38" s="421"/>
      <c r="Z38" s="862"/>
      <c r="AA38" s="421"/>
      <c r="AB38" s="498"/>
      <c r="AC38" s="412"/>
      <c r="AD38" s="412"/>
      <c r="AE38" s="858"/>
      <c r="AF38" s="853"/>
      <c r="AG38" s="412"/>
      <c r="AH38" s="498"/>
      <c r="AI38" s="498"/>
      <c r="AJ38" s="870"/>
      <c r="AK38" s="869"/>
      <c r="AL38" s="862"/>
      <c r="AM38" s="421"/>
      <c r="AN38" s="862"/>
      <c r="AO38" s="428"/>
      <c r="AP38" s="862"/>
      <c r="AQ38" s="863"/>
      <c r="AR38" s="307"/>
    </row>
    <row r="39" spans="1:44" ht="12.75">
      <c r="A39" s="47">
        <v>0.3</v>
      </c>
      <c r="B39" s="48"/>
      <c r="C39" s="11"/>
      <c r="D39" s="11"/>
      <c r="E39" s="49" t="s">
        <v>81</v>
      </c>
      <c r="F39" s="38">
        <f>VLOOKUP(E39,'[1]Arkusz1'!$A$2:$E$100,3,FALSE)</f>
        <v>0</v>
      </c>
      <c r="G39" s="39">
        <v>2</v>
      </c>
      <c r="H39" s="427">
        <v>0</v>
      </c>
      <c r="I39" s="851">
        <v>0</v>
      </c>
      <c r="J39" s="428">
        <v>0</v>
      </c>
      <c r="K39" s="851">
        <v>0.000694444444444442</v>
      </c>
      <c r="L39" s="852">
        <v>0</v>
      </c>
      <c r="M39" s="428"/>
      <c r="N39" s="857"/>
      <c r="O39" s="860"/>
      <c r="P39" s="891"/>
      <c r="Q39" s="892"/>
      <c r="R39" s="857">
        <v>0.31597222222222215</v>
      </c>
      <c r="S39" s="853" t="s">
        <v>54</v>
      </c>
      <c r="T39" s="857"/>
      <c r="U39" s="853"/>
      <c r="V39" s="861"/>
      <c r="W39" s="860"/>
      <c r="X39" s="862"/>
      <c r="Y39" s="421"/>
      <c r="Z39" s="862"/>
      <c r="AA39" s="421"/>
      <c r="AB39" s="498"/>
      <c r="AC39" s="412"/>
      <c r="AD39" s="412"/>
      <c r="AE39" s="858"/>
      <c r="AF39" s="853"/>
      <c r="AG39" s="412"/>
      <c r="AH39" s="498"/>
      <c r="AI39" s="498"/>
      <c r="AJ39" s="870"/>
      <c r="AK39" s="869"/>
      <c r="AL39" s="862"/>
      <c r="AM39" s="421"/>
      <c r="AN39" s="862"/>
      <c r="AO39" s="428"/>
      <c r="AP39" s="862"/>
      <c r="AQ39" s="863"/>
      <c r="AR39" s="307"/>
    </row>
    <row r="40" spans="1:44" ht="12.75">
      <c r="A40" s="47">
        <v>0.3</v>
      </c>
      <c r="B40" s="48"/>
      <c r="C40" s="11"/>
      <c r="D40" s="11"/>
      <c r="E40" s="49" t="s">
        <v>73</v>
      </c>
      <c r="F40" s="38">
        <f>VLOOKUP(E40,'[1]Arkusz1'!$A$2:$E$100,3,FALSE)</f>
        <v>0</v>
      </c>
      <c r="G40" s="39">
        <v>6</v>
      </c>
      <c r="H40" s="427">
        <v>0</v>
      </c>
      <c r="I40" s="851">
        <v>0</v>
      </c>
      <c r="J40" s="428">
        <v>0</v>
      </c>
      <c r="K40" s="851">
        <v>0.001388888888888884</v>
      </c>
      <c r="L40" s="852">
        <v>0</v>
      </c>
      <c r="M40" s="428"/>
      <c r="N40" s="857"/>
      <c r="O40" s="860"/>
      <c r="P40" s="891"/>
      <c r="Q40" s="892"/>
      <c r="R40" s="857">
        <v>0.31736111111111104</v>
      </c>
      <c r="S40" s="853" t="s">
        <v>54</v>
      </c>
      <c r="T40" s="857"/>
      <c r="U40" s="853"/>
      <c r="V40" s="861"/>
      <c r="W40" s="860"/>
      <c r="X40" s="862"/>
      <c r="Y40" s="421"/>
      <c r="Z40" s="862"/>
      <c r="AA40" s="421"/>
      <c r="AB40" s="498"/>
      <c r="AC40" s="412"/>
      <c r="AD40" s="412"/>
      <c r="AE40" s="858"/>
      <c r="AF40" s="853"/>
      <c r="AG40" s="412"/>
      <c r="AH40" s="498"/>
      <c r="AI40" s="498"/>
      <c r="AJ40" s="870"/>
      <c r="AK40" s="869"/>
      <c r="AL40" s="862"/>
      <c r="AM40" s="421"/>
      <c r="AN40" s="862"/>
      <c r="AO40" s="428"/>
      <c r="AP40" s="862"/>
      <c r="AQ40" s="863"/>
      <c r="AR40" s="307"/>
    </row>
    <row r="41" spans="1:44" ht="12.75">
      <c r="A41" s="47">
        <f aca="true" t="shared" si="17" ref="A41:A45">C41/1000</f>
        <v>0.7</v>
      </c>
      <c r="B41" s="48">
        <f>B36+A41</f>
        <v>11.700000000000001</v>
      </c>
      <c r="C41" s="11">
        <v>700</v>
      </c>
      <c r="D41" s="11" t="e">
        <f>D36+C41</f>
        <v>#REF!</v>
      </c>
      <c r="E41" s="49" t="s">
        <v>242</v>
      </c>
      <c r="F41" s="38">
        <f>VLOOKUP(E41,'[1]Arkusz1'!$A$2:$E$100,3,FALSE)</f>
        <v>0</v>
      </c>
      <c r="G41" s="39">
        <v>14</v>
      </c>
      <c r="H41" s="427">
        <v>0.000694444444444442</v>
      </c>
      <c r="I41" s="851">
        <v>0.000694444444444442</v>
      </c>
      <c r="J41" s="428">
        <v>0.000694444444444442</v>
      </c>
      <c r="K41" s="851">
        <v>0.0007166666666666988</v>
      </c>
      <c r="L41" s="852">
        <v>0.23958333333333326</v>
      </c>
      <c r="M41" s="853" t="s">
        <v>16</v>
      </c>
      <c r="N41" s="857">
        <v>0.2763888888888888</v>
      </c>
      <c r="O41" s="893" t="s">
        <v>79</v>
      </c>
      <c r="P41" s="891">
        <v>0.31388888888888883</v>
      </c>
      <c r="Q41" s="893" t="s">
        <v>246</v>
      </c>
      <c r="R41" s="857">
        <v>0.31807777777777774</v>
      </c>
      <c r="S41" s="853" t="s">
        <v>54</v>
      </c>
      <c r="T41" s="857"/>
      <c r="U41" s="853"/>
      <c r="V41" s="861">
        <v>0.3750166666666666</v>
      </c>
      <c r="W41" s="860" t="s">
        <v>79</v>
      </c>
      <c r="X41" s="412">
        <v>0.42362777777777766</v>
      </c>
      <c r="Y41" s="412" t="e">
        <f>#N/A</f>
        <v>#N/A</v>
      </c>
      <c r="Z41" s="412">
        <v>0.47918333333333324</v>
      </c>
      <c r="AA41" s="412" t="e">
        <f>#N/A</f>
        <v>#N/A</v>
      </c>
      <c r="AB41" s="498">
        <v>0.5215444444444444</v>
      </c>
      <c r="AC41" s="498">
        <v>0.5854166666666666</v>
      </c>
      <c r="AD41" s="498">
        <v>0.00694444444444442</v>
      </c>
      <c r="AE41" s="858"/>
      <c r="AF41" s="853"/>
      <c r="AG41" s="412">
        <v>0.6326388888888889</v>
      </c>
      <c r="AH41" s="498">
        <v>0.673611111111111</v>
      </c>
      <c r="AI41" s="498" t="e">
        <f>#N/A</f>
        <v>#N/A</v>
      </c>
      <c r="AJ41" s="870"/>
      <c r="AK41" s="869"/>
      <c r="AL41" s="862">
        <v>0.7382111111111109</v>
      </c>
      <c r="AM41" s="421" t="s">
        <v>237</v>
      </c>
      <c r="AN41" s="862">
        <v>0.7764055555555555</v>
      </c>
      <c r="AO41" s="428" t="s">
        <v>238</v>
      </c>
      <c r="AP41" s="862">
        <v>0.8180722222222221</v>
      </c>
      <c r="AQ41" s="863" t="s">
        <v>238</v>
      </c>
      <c r="AR41" s="307"/>
    </row>
    <row r="42" spans="1:44" ht="12.75">
      <c r="A42" s="47">
        <f t="shared" si="17"/>
        <v>0.7</v>
      </c>
      <c r="B42" s="48">
        <f aca="true" t="shared" si="18" ref="B42:B45">B41+A42</f>
        <v>12.4</v>
      </c>
      <c r="C42" s="11">
        <v>700</v>
      </c>
      <c r="D42" s="11" t="e">
        <f aca="true" t="shared" si="19" ref="D42:D45">D41+C42</f>
        <v>#REF!</v>
      </c>
      <c r="E42" s="49" t="s">
        <v>241</v>
      </c>
      <c r="F42" s="38">
        <f>VLOOKUP(E42,'[1]Arkusz1'!$A$2:$E$100,3,FALSE)</f>
        <v>0</v>
      </c>
      <c r="G42" s="39">
        <v>16</v>
      </c>
      <c r="H42" s="427">
        <v>0.001388888888888884</v>
      </c>
      <c r="I42" s="851">
        <v>0.001388888888888884</v>
      </c>
      <c r="J42" s="428">
        <v>0.001388888888888884</v>
      </c>
      <c r="K42" s="851">
        <v>0.001388888888888884</v>
      </c>
      <c r="L42" s="852">
        <v>0.24097222222222214</v>
      </c>
      <c r="M42" s="853" t="s">
        <v>16</v>
      </c>
      <c r="N42" s="857">
        <v>0.2777777777777777</v>
      </c>
      <c r="O42" s="893" t="s">
        <v>79</v>
      </c>
      <c r="P42" s="891">
        <v>0.3152777777777777</v>
      </c>
      <c r="Q42" s="893" t="s">
        <v>246</v>
      </c>
      <c r="R42" s="857">
        <v>0.3194666666666666</v>
      </c>
      <c r="S42" s="853" t="s">
        <v>54</v>
      </c>
      <c r="T42" s="857"/>
      <c r="U42" s="853"/>
      <c r="V42" s="861">
        <v>0.3764055555555555</v>
      </c>
      <c r="W42" s="860" t="s">
        <v>79</v>
      </c>
      <c r="X42" s="412">
        <v>0.42501666666666654</v>
      </c>
      <c r="Y42" s="412" t="e">
        <f>#N/A</f>
        <v>#N/A</v>
      </c>
      <c r="Z42" s="412">
        <v>0.4805722222222221</v>
      </c>
      <c r="AA42" s="412" t="e">
        <f>#N/A</f>
        <v>#N/A</v>
      </c>
      <c r="AB42" s="498">
        <v>0.5229333333333333</v>
      </c>
      <c r="AC42" s="498">
        <v>0.5868055555555555</v>
      </c>
      <c r="AD42" s="498">
        <v>0.008333333333333304</v>
      </c>
      <c r="AE42" s="858"/>
      <c r="AF42" s="853"/>
      <c r="AG42" s="412">
        <v>0.6340277777777777</v>
      </c>
      <c r="AH42" s="498">
        <v>0.6749999999999999</v>
      </c>
      <c r="AI42" s="498" t="e">
        <f>#N/A</f>
        <v>#N/A</v>
      </c>
      <c r="AJ42" s="870"/>
      <c r="AK42" s="869"/>
      <c r="AL42" s="862">
        <v>0.7395999999999998</v>
      </c>
      <c r="AM42" s="421" t="s">
        <v>237</v>
      </c>
      <c r="AN42" s="862">
        <v>0.7777944444444443</v>
      </c>
      <c r="AO42" s="428" t="s">
        <v>238</v>
      </c>
      <c r="AP42" s="862">
        <v>0.819461111111111</v>
      </c>
      <c r="AQ42" s="863" t="s">
        <v>238</v>
      </c>
      <c r="AR42" s="307"/>
    </row>
    <row r="43" spans="1:44" ht="12.75">
      <c r="A43" s="47">
        <f t="shared" si="17"/>
        <v>0.6</v>
      </c>
      <c r="B43" s="48">
        <f t="shared" si="18"/>
        <v>13</v>
      </c>
      <c r="C43" s="11">
        <v>600</v>
      </c>
      <c r="D43" s="11" t="e">
        <f t="shared" si="19"/>
        <v>#REF!</v>
      </c>
      <c r="E43" s="49" t="s">
        <v>240</v>
      </c>
      <c r="F43" s="38">
        <f>VLOOKUP(E43,'[1]Arkusz1'!$A$2:$E$100,3,FALSE)</f>
        <v>0</v>
      </c>
      <c r="G43" s="39">
        <v>18</v>
      </c>
      <c r="H43" s="427">
        <v>0.000694444444444442</v>
      </c>
      <c r="I43" s="851">
        <v>0.000694444444444442</v>
      </c>
      <c r="J43" s="428">
        <v>0.000694444444444442</v>
      </c>
      <c r="K43" s="851">
        <v>0.000694444444444442</v>
      </c>
      <c r="L43" s="852">
        <v>0.24166666666666659</v>
      </c>
      <c r="M43" s="853" t="s">
        <v>16</v>
      </c>
      <c r="N43" s="857">
        <v>0.2784722222222221</v>
      </c>
      <c r="O43" s="893" t="s">
        <v>79</v>
      </c>
      <c r="P43" s="891">
        <v>0.31597222222222215</v>
      </c>
      <c r="Q43" s="893" t="s">
        <v>246</v>
      </c>
      <c r="R43" s="857">
        <v>0.32016111111111106</v>
      </c>
      <c r="S43" s="853" t="s">
        <v>54</v>
      </c>
      <c r="T43" s="857"/>
      <c r="U43" s="853"/>
      <c r="V43" s="861">
        <v>0.37709999999999994</v>
      </c>
      <c r="W43" s="860" t="s">
        <v>79</v>
      </c>
      <c r="X43" s="412">
        <v>0.425711111111111</v>
      </c>
      <c r="Y43" s="412" t="e">
        <f>#N/A</f>
        <v>#N/A</v>
      </c>
      <c r="Z43" s="412">
        <v>0.48126666666666656</v>
      </c>
      <c r="AA43" s="412" t="e">
        <f>#N/A</f>
        <v>#N/A</v>
      </c>
      <c r="AB43" s="498">
        <v>0.5236277777777777</v>
      </c>
      <c r="AC43" s="498">
        <v>0.5874999999999999</v>
      </c>
      <c r="AD43" s="498">
        <v>0.009027777777777746</v>
      </c>
      <c r="AE43" s="858"/>
      <c r="AF43" s="853"/>
      <c r="AG43" s="412">
        <v>0.6347222222222222</v>
      </c>
      <c r="AH43" s="498">
        <v>0.6756944444444444</v>
      </c>
      <c r="AI43" s="498" t="e">
        <f>#N/A</f>
        <v>#N/A</v>
      </c>
      <c r="AJ43" s="870"/>
      <c r="AK43" s="869"/>
      <c r="AL43" s="862">
        <v>0.7402944444444443</v>
      </c>
      <c r="AM43" s="421" t="s">
        <v>237</v>
      </c>
      <c r="AN43" s="862">
        <v>0.7784888888888888</v>
      </c>
      <c r="AO43" s="428" t="s">
        <v>238</v>
      </c>
      <c r="AP43" s="862">
        <v>0.8201555555555554</v>
      </c>
      <c r="AQ43" s="863" t="s">
        <v>238</v>
      </c>
      <c r="AR43" s="307"/>
    </row>
    <row r="44" spans="1:44" ht="13.5">
      <c r="A44" s="54">
        <f t="shared" si="17"/>
        <v>0.5</v>
      </c>
      <c r="B44" s="55">
        <f t="shared" si="18"/>
        <v>13.5</v>
      </c>
      <c r="C44" s="11">
        <v>500</v>
      </c>
      <c r="D44" s="11" t="e">
        <f t="shared" si="19"/>
        <v>#REF!</v>
      </c>
      <c r="E44" s="56" t="s">
        <v>239</v>
      </c>
      <c r="F44" s="57">
        <f>VLOOKUP(E44,'[1]Arkusz1'!$A$2:$E$100,3,FALSE)</f>
        <v>0</v>
      </c>
      <c r="G44" s="58">
        <v>20</v>
      </c>
      <c r="H44" s="424">
        <v>0.000694444444444442</v>
      </c>
      <c r="I44" s="894">
        <v>0.000694444444444442</v>
      </c>
      <c r="J44" s="425">
        <v>0.000694444444444442</v>
      </c>
      <c r="K44" s="894">
        <v>0.000694444444444442</v>
      </c>
      <c r="L44" s="895">
        <v>0.24236111111111103</v>
      </c>
      <c r="M44" s="896" t="s">
        <v>16</v>
      </c>
      <c r="N44" s="897">
        <v>0.27916666666666656</v>
      </c>
      <c r="O44" s="898" t="s">
        <v>79</v>
      </c>
      <c r="P44" s="899">
        <v>0.3166666666666666</v>
      </c>
      <c r="Q44" s="898" t="s">
        <v>246</v>
      </c>
      <c r="R44" s="897">
        <v>0.3208555555555555</v>
      </c>
      <c r="S44" s="896" t="s">
        <v>54</v>
      </c>
      <c r="T44" s="897"/>
      <c r="U44" s="896"/>
      <c r="V44" s="900">
        <v>0.3777944444444444</v>
      </c>
      <c r="W44" s="901" t="s">
        <v>79</v>
      </c>
      <c r="X44" s="552">
        <v>0.4264055555555554</v>
      </c>
      <c r="Y44" s="552" t="e">
        <f>#N/A</f>
        <v>#N/A</v>
      </c>
      <c r="Z44" s="552">
        <v>0.481961111111111</v>
      </c>
      <c r="AA44" s="552" t="e">
        <f>#N/A</f>
        <v>#N/A</v>
      </c>
      <c r="AB44" s="559">
        <v>0.5243222222222221</v>
      </c>
      <c r="AC44" s="559">
        <v>0.5881944444444444</v>
      </c>
      <c r="AD44" s="559">
        <v>0.009722222222222188</v>
      </c>
      <c r="AE44" s="902"/>
      <c r="AF44" s="896"/>
      <c r="AG44" s="552">
        <v>0.6354166666666666</v>
      </c>
      <c r="AH44" s="559">
        <v>0.6763888888888888</v>
      </c>
      <c r="AI44" s="559" t="e">
        <f>#N/A</f>
        <v>#N/A</v>
      </c>
      <c r="AJ44" s="903"/>
      <c r="AK44" s="904"/>
      <c r="AL44" s="905">
        <v>0.7409888888888887</v>
      </c>
      <c r="AM44" s="906" t="s">
        <v>237</v>
      </c>
      <c r="AN44" s="905">
        <v>0.7791833333333332</v>
      </c>
      <c r="AO44" s="425" t="s">
        <v>238</v>
      </c>
      <c r="AP44" s="905">
        <v>0.8208499999999999</v>
      </c>
      <c r="AQ44" s="907" t="s">
        <v>238</v>
      </c>
      <c r="AR44" s="307"/>
    </row>
    <row r="45" spans="1:44" ht="13.5">
      <c r="A45" s="66">
        <f t="shared" si="17"/>
        <v>0.6</v>
      </c>
      <c r="B45" s="67">
        <f t="shared" si="18"/>
        <v>14.1</v>
      </c>
      <c r="C45" s="528">
        <v>600</v>
      </c>
      <c r="D45" s="528" t="e">
        <f t="shared" si="19"/>
        <v>#REF!</v>
      </c>
      <c r="E45" s="23" t="s">
        <v>232</v>
      </c>
      <c r="F45" s="24">
        <f>VLOOKUP(E45,'[1]Arkusz1'!$A$2:$E$100,3,FALSE)</f>
        <v>0</v>
      </c>
      <c r="G45" s="25"/>
      <c r="H45" s="447">
        <v>0.000694444444444442</v>
      </c>
      <c r="I45" s="871">
        <v>0.000694444444444442</v>
      </c>
      <c r="J45" s="448">
        <v>0.000694444444444442</v>
      </c>
      <c r="K45" s="871">
        <v>0.000694444444444442</v>
      </c>
      <c r="L45" s="842">
        <v>0.24305555555555547</v>
      </c>
      <c r="M45" s="843" t="s">
        <v>16</v>
      </c>
      <c r="N45" s="847">
        <v>0.279861111111111</v>
      </c>
      <c r="O45" s="889" t="s">
        <v>79</v>
      </c>
      <c r="P45" s="908">
        <v>0.31736111111111104</v>
      </c>
      <c r="Q45" s="889" t="s">
        <v>246</v>
      </c>
      <c r="R45" s="847">
        <v>0.32154999999999995</v>
      </c>
      <c r="S45" s="843" t="s">
        <v>54</v>
      </c>
      <c r="T45" s="847"/>
      <c r="U45" s="843"/>
      <c r="V45" s="847">
        <v>0.3784888888888888</v>
      </c>
      <c r="W45" s="889" t="s">
        <v>79</v>
      </c>
      <c r="X45" s="849">
        <v>0.42709999999999987</v>
      </c>
      <c r="Y45" s="849" t="e">
        <f>#N/A</f>
        <v>#N/A</v>
      </c>
      <c r="Z45" s="849">
        <v>0.48265555555555545</v>
      </c>
      <c r="AA45" s="849" t="e">
        <f>#N/A</f>
        <v>#N/A</v>
      </c>
      <c r="AB45" s="871">
        <v>0.5250166666666666</v>
      </c>
      <c r="AC45" s="849">
        <v>0.5888888888888888</v>
      </c>
      <c r="AD45" s="849">
        <v>0.01041666666666663</v>
      </c>
      <c r="AE45" s="871"/>
      <c r="AF45" s="843"/>
      <c r="AG45" s="848">
        <v>0.6361111111111111</v>
      </c>
      <c r="AH45" s="848">
        <v>0.6770833333333333</v>
      </c>
      <c r="AI45" s="848" t="e">
        <f>#N/A</f>
        <v>#N/A</v>
      </c>
      <c r="AJ45" s="909"/>
      <c r="AK45" s="910"/>
      <c r="AL45" s="848">
        <v>0.7416833333333331</v>
      </c>
      <c r="AM45" s="448" t="s">
        <v>237</v>
      </c>
      <c r="AN45" s="848">
        <v>0.7798777777777777</v>
      </c>
      <c r="AO45" s="448" t="s">
        <v>238</v>
      </c>
      <c r="AP45" s="848">
        <v>0.8215444444444443</v>
      </c>
      <c r="AQ45" s="850" t="s">
        <v>238</v>
      </c>
      <c r="AR45" s="307"/>
    </row>
    <row r="46" spans="1:2" ht="6" customHeight="1">
      <c r="A46" s="90"/>
      <c r="B46" s="90"/>
    </row>
    <row r="47" spans="1:2" ht="3.75" customHeight="1">
      <c r="A47" s="90"/>
      <c r="B47" s="90"/>
    </row>
    <row r="48" spans="1:43" ht="12.75">
      <c r="A48" s="179" t="s">
        <v>140</v>
      </c>
      <c r="B48" s="90"/>
      <c r="F48" s="202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>
        <f>'[2]40'!AS45</f>
        <v>0</v>
      </c>
    </row>
    <row r="49" spans="1:2" ht="12.75">
      <c r="A49" s="92" t="s">
        <v>58</v>
      </c>
      <c r="B49" s="90"/>
    </row>
    <row r="50" spans="1:24" ht="12.75">
      <c r="A50" s="89" t="s">
        <v>59</v>
      </c>
      <c r="B50" s="90"/>
      <c r="M50" s="92"/>
      <c r="N50" s="89"/>
      <c r="U50" s="91"/>
      <c r="X50" s="91"/>
    </row>
    <row r="51" spans="1:33" ht="12.75">
      <c r="A51" s="89" t="s">
        <v>60</v>
      </c>
      <c r="B51" s="90"/>
      <c r="M51" s="92"/>
      <c r="N51" s="89"/>
      <c r="U51" s="91"/>
      <c r="X51" s="91"/>
      <c r="Y51" s="275"/>
      <c r="Z51" s="275"/>
      <c r="AA51" s="275"/>
      <c r="AB51" s="275"/>
      <c r="AC51" s="275"/>
      <c r="AD51" s="275"/>
      <c r="AE51" s="275"/>
      <c r="AF51" s="275"/>
      <c r="AG51" s="275"/>
    </row>
    <row r="52" spans="1:24" ht="12.75">
      <c r="A52" s="89" t="s">
        <v>247</v>
      </c>
      <c r="B52" s="90"/>
      <c r="M52" s="92"/>
      <c r="N52" s="89"/>
      <c r="U52" s="91"/>
      <c r="X52" s="91"/>
    </row>
    <row r="53" spans="1:2" ht="12.75">
      <c r="A53" s="89" t="s">
        <v>248</v>
      </c>
      <c r="B53" s="90"/>
    </row>
    <row r="54" spans="1:2" ht="12.75">
      <c r="A54" s="89" t="s">
        <v>249</v>
      </c>
      <c r="B54" s="90"/>
    </row>
    <row r="55" spans="1:2" ht="14.25">
      <c r="A55" s="89" t="s">
        <v>250</v>
      </c>
      <c r="B55" s="90"/>
    </row>
    <row r="56" spans="1:2" ht="12.75">
      <c r="A56" s="89" t="s">
        <v>251</v>
      </c>
      <c r="B56" s="90"/>
    </row>
    <row r="57" spans="1:2" ht="12.75">
      <c r="A57" s="92" t="s">
        <v>252</v>
      </c>
      <c r="B57" s="90"/>
    </row>
    <row r="58" spans="1:2" ht="12.75">
      <c r="A58" s="90"/>
      <c r="B58" s="90"/>
    </row>
    <row r="59" spans="1:2" ht="12.75">
      <c r="A59" s="202" t="s">
        <v>64</v>
      </c>
      <c r="B59" s="90"/>
    </row>
    <row r="60" spans="1:2" ht="12.75">
      <c r="A60" s="90"/>
      <c r="B60" s="90"/>
    </row>
    <row r="61" spans="1:2" ht="12.75">
      <c r="A61" s="90"/>
      <c r="B61" s="90"/>
    </row>
    <row r="62" spans="1:2" ht="12.75">
      <c r="A62" s="90"/>
      <c r="B62" s="90"/>
    </row>
    <row r="63" spans="1:2" ht="12.75">
      <c r="A63" s="90"/>
      <c r="B63" s="90"/>
    </row>
    <row r="64" spans="1:2" ht="12.75">
      <c r="A64" s="90"/>
      <c r="B64" s="90"/>
    </row>
    <row r="65" spans="1:2" ht="12.75">
      <c r="A65" s="90"/>
      <c r="B65" s="90"/>
    </row>
    <row r="66" spans="1:2" ht="12.75">
      <c r="A66" s="90"/>
      <c r="B66" s="90"/>
    </row>
    <row r="67" spans="1:2" ht="12.75">
      <c r="A67" s="90"/>
      <c r="B67" s="90"/>
    </row>
  </sheetData>
  <sheetProtection selectLockedCells="1" selectUnlockedCells="1"/>
  <mergeCells count="76">
    <mergeCell ref="A3:AQ3"/>
    <mergeCell ref="A4:AQ4"/>
    <mergeCell ref="A5:B5"/>
    <mergeCell ref="C5:D5"/>
    <mergeCell ref="A6:B6"/>
    <mergeCell ref="L6:AQ6"/>
    <mergeCell ref="AC15:AD15"/>
    <mergeCell ref="AH15:AI15"/>
    <mergeCell ref="AC16:AD16"/>
    <mergeCell ref="AH16:AI16"/>
    <mergeCell ref="AC17:AD17"/>
    <mergeCell ref="AH17:AI17"/>
    <mergeCell ref="AC18:AD18"/>
    <mergeCell ref="AH18:AI18"/>
    <mergeCell ref="AC19:AD19"/>
    <mergeCell ref="AH19:AI19"/>
    <mergeCell ref="AC20:AD20"/>
    <mergeCell ref="AH20:AI20"/>
    <mergeCell ref="AC21:AD21"/>
    <mergeCell ref="AH21:AI21"/>
    <mergeCell ref="AC25:AD25"/>
    <mergeCell ref="AH25:AI25"/>
    <mergeCell ref="AC26:AD26"/>
    <mergeCell ref="AH26:AI26"/>
    <mergeCell ref="AC27:AD27"/>
    <mergeCell ref="AH27:AI27"/>
    <mergeCell ref="AC31:AD31"/>
    <mergeCell ref="AH31:AI31"/>
    <mergeCell ref="X32:Y32"/>
    <mergeCell ref="Z32:AA32"/>
    <mergeCell ref="AC32:AD32"/>
    <mergeCell ref="AH32:AI32"/>
    <mergeCell ref="X33:Y33"/>
    <mergeCell ref="Z33:AA33"/>
    <mergeCell ref="AC33:AD33"/>
    <mergeCell ref="AH33:AI33"/>
    <mergeCell ref="X34:Y34"/>
    <mergeCell ref="Z34:AA34"/>
    <mergeCell ref="AC34:AD34"/>
    <mergeCell ref="AH34:AI34"/>
    <mergeCell ref="X35:Y35"/>
    <mergeCell ref="Z35:AA35"/>
    <mergeCell ref="AC35:AD35"/>
    <mergeCell ref="AH35:AI35"/>
    <mergeCell ref="X36:Y36"/>
    <mergeCell ref="Z36:AA36"/>
    <mergeCell ref="AC36:AD36"/>
    <mergeCell ref="AH36:AI36"/>
    <mergeCell ref="AC37:AD37"/>
    <mergeCell ref="AH37:AI37"/>
    <mergeCell ref="AC38:AD38"/>
    <mergeCell ref="AH38:AI38"/>
    <mergeCell ref="AC39:AD39"/>
    <mergeCell ref="AH39:AI39"/>
    <mergeCell ref="AC40:AD40"/>
    <mergeCell ref="AH40:AI40"/>
    <mergeCell ref="X41:Y41"/>
    <mergeCell ref="Z41:AA41"/>
    <mergeCell ref="AC41:AD41"/>
    <mergeCell ref="AH41:AI41"/>
    <mergeCell ref="X42:Y42"/>
    <mergeCell ref="Z42:AA42"/>
    <mergeCell ref="AC42:AD42"/>
    <mergeCell ref="AH42:AI42"/>
    <mergeCell ref="X43:Y43"/>
    <mergeCell ref="Z43:AA43"/>
    <mergeCell ref="AC43:AD43"/>
    <mergeCell ref="AH43:AI43"/>
    <mergeCell ref="X44:Y44"/>
    <mergeCell ref="Z44:AA44"/>
    <mergeCell ref="AC44:AD44"/>
    <mergeCell ref="AH44:AI44"/>
    <mergeCell ref="X45:Y45"/>
    <mergeCell ref="Z45:AA45"/>
    <mergeCell ref="AC45:AD45"/>
    <mergeCell ref="AH45:AI45"/>
  </mergeCells>
  <printOptions/>
  <pageMargins left="0.7" right="0.31527777777777777" top="0.1951388888888889" bottom="0.19583333333333333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Zeros="0" tabSelected="1" workbookViewId="0" topLeftCell="A1">
      <selection activeCell="O56" sqref="O56"/>
    </sheetView>
  </sheetViews>
  <sheetFormatPr defaultColWidth="9.140625" defaultRowHeight="12.75"/>
  <cols>
    <col min="1" max="1" width="6.00390625" style="1" customWidth="1"/>
    <col min="2" max="2" width="4.8515625" style="1" customWidth="1"/>
    <col min="3" max="3" width="10.00390625" style="1" hidden="1" customWidth="1"/>
    <col min="4" max="4" width="9.140625" style="1" hidden="1" customWidth="1"/>
    <col min="5" max="5" width="22.421875" style="1" hidden="1" customWidth="1"/>
    <col min="6" max="6" width="23.7109375" style="1" customWidth="1"/>
    <col min="7" max="7" width="10.7109375" style="1" customWidth="1"/>
    <col min="8" max="8" width="7.7109375" style="1" hidden="1" customWidth="1"/>
    <col min="9" max="9" width="6.140625" style="1" customWidth="1"/>
    <col min="10" max="10" width="2.28125" style="2" customWidth="1"/>
    <col min="11" max="11" width="6.421875" style="2" customWidth="1"/>
    <col min="12" max="12" width="2.28125" style="2" customWidth="1"/>
    <col min="13" max="13" width="6.140625" style="1" customWidth="1"/>
    <col min="14" max="14" width="2.28125" style="2" customWidth="1"/>
    <col min="15" max="19" width="9.00390625" style="1" customWidth="1"/>
    <col min="20" max="20" width="23.140625" style="1" customWidth="1"/>
    <col min="21" max="16384" width="9.00390625" style="1" customWidth="1"/>
  </cols>
  <sheetData>
    <row r="1" ht="12.75">
      <c r="O1" s="3" t="s">
        <v>0</v>
      </c>
    </row>
    <row r="2" ht="12.75">
      <c r="O2" s="4" t="s">
        <v>197</v>
      </c>
    </row>
    <row r="3" ht="12.75">
      <c r="O3" s="5"/>
    </row>
    <row r="5" spans="1:15" ht="19.5" customHeight="1">
      <c r="A5" s="6" t="s">
        <v>253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9.5" customHeight="1">
      <c r="A6" s="6" t="s">
        <v>254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">
      <c r="A7" s="7"/>
      <c r="B7" s="7"/>
      <c r="C7" s="8" t="s">
        <v>4</v>
      </c>
      <c r="D7" s="8"/>
      <c r="E7" s="9"/>
      <c r="F7" s="9"/>
      <c r="G7" s="9"/>
      <c r="H7" s="9"/>
      <c r="I7" s="9"/>
      <c r="J7" s="10"/>
      <c r="K7" s="10"/>
      <c r="L7" s="10"/>
      <c r="M7" s="11"/>
      <c r="N7" s="10"/>
      <c r="O7" s="11"/>
    </row>
    <row r="8" spans="1:20" ht="28.5" customHeight="1">
      <c r="A8" s="12" t="s">
        <v>5</v>
      </c>
      <c r="B8" s="12"/>
      <c r="C8" s="13" t="s">
        <v>6</v>
      </c>
      <c r="D8" s="14" t="s">
        <v>7</v>
      </c>
      <c r="E8" s="15" t="s">
        <v>8</v>
      </c>
      <c r="F8" s="16" t="s">
        <v>9</v>
      </c>
      <c r="G8" s="17" t="s">
        <v>10</v>
      </c>
      <c r="H8" s="18" t="s">
        <v>255</v>
      </c>
      <c r="I8" s="15" t="s">
        <v>13</v>
      </c>
      <c r="J8" s="15"/>
      <c r="K8" s="15"/>
      <c r="L8" s="15"/>
      <c r="M8" s="15"/>
      <c r="N8" s="15"/>
      <c r="O8" s="22"/>
      <c r="P8" s="33"/>
      <c r="Q8" s="33"/>
      <c r="R8" s="33"/>
      <c r="S8" s="33"/>
      <c r="T8" s="33"/>
    </row>
    <row r="9" spans="1:22" s="33" customFormat="1" ht="13.5">
      <c r="A9" s="911">
        <v>0</v>
      </c>
      <c r="B9" s="912">
        <v>0</v>
      </c>
      <c r="C9" s="22">
        <v>0</v>
      </c>
      <c r="D9" s="22">
        <v>0</v>
      </c>
      <c r="E9" s="913" t="s">
        <v>14</v>
      </c>
      <c r="F9" s="445" t="s">
        <v>15</v>
      </c>
      <c r="G9" s="446">
        <v>7</v>
      </c>
      <c r="H9" s="26"/>
      <c r="I9" s="914">
        <v>0.3347222222222222</v>
      </c>
      <c r="J9" s="915" t="s">
        <v>16</v>
      </c>
      <c r="K9" s="916"/>
      <c r="L9" s="917"/>
      <c r="M9" s="918"/>
      <c r="N9" s="919"/>
      <c r="O9" s="11"/>
      <c r="P9" s="1"/>
      <c r="Q9" s="1"/>
      <c r="R9" s="1"/>
      <c r="S9" s="1"/>
      <c r="T9" s="1"/>
      <c r="V9" s="34"/>
    </row>
    <row r="10" spans="1:22" ht="12.75">
      <c r="A10" s="47">
        <v>0.6</v>
      </c>
      <c r="B10" s="48">
        <v>0.6</v>
      </c>
      <c r="C10" s="920">
        <v>600</v>
      </c>
      <c r="D10" s="920">
        <v>600</v>
      </c>
      <c r="E10" s="49" t="s">
        <v>20</v>
      </c>
      <c r="F10" s="409" t="s">
        <v>21</v>
      </c>
      <c r="G10" s="410">
        <v>5</v>
      </c>
      <c r="H10" s="40">
        <v>0.000694444444444442</v>
      </c>
      <c r="I10" s="921">
        <v>0.33541666666666664</v>
      </c>
      <c r="J10" s="922" t="s">
        <v>16</v>
      </c>
      <c r="K10" s="923"/>
      <c r="L10" s="430"/>
      <c r="M10" s="61"/>
      <c r="N10" s="924"/>
      <c r="O10" s="11"/>
      <c r="V10" s="34"/>
    </row>
    <row r="11" spans="1:22" ht="12.75">
      <c r="A11" s="47">
        <v>0.6</v>
      </c>
      <c r="B11" s="48">
        <v>1.2</v>
      </c>
      <c r="C11" s="920">
        <v>600</v>
      </c>
      <c r="D11" s="920">
        <v>1200</v>
      </c>
      <c r="E11" s="49" t="s">
        <v>22</v>
      </c>
      <c r="F11" s="409" t="s">
        <v>23</v>
      </c>
      <c r="G11" s="410">
        <v>3</v>
      </c>
      <c r="H11" s="40">
        <v>0.000694444444444442</v>
      </c>
      <c r="I11" s="921">
        <v>0.3361111111111111</v>
      </c>
      <c r="J11" s="922" t="s">
        <v>16</v>
      </c>
      <c r="K11" s="923"/>
      <c r="L11" s="430"/>
      <c r="M11" s="61"/>
      <c r="N11" s="924"/>
      <c r="O11" s="11"/>
      <c r="V11" s="50"/>
    </row>
    <row r="12" spans="1:15" ht="12.75">
      <c r="A12" s="47">
        <v>0.7</v>
      </c>
      <c r="B12" s="48">
        <v>1.9</v>
      </c>
      <c r="C12" s="920">
        <v>700</v>
      </c>
      <c r="D12" s="920">
        <v>1900</v>
      </c>
      <c r="E12" s="49" t="s">
        <v>30</v>
      </c>
      <c r="F12" s="409" t="s">
        <v>31</v>
      </c>
      <c r="G12" s="410">
        <v>1</v>
      </c>
      <c r="H12" s="40">
        <v>0.000694444444444442</v>
      </c>
      <c r="I12" s="921">
        <v>0.3368055555555555</v>
      </c>
      <c r="J12" s="922" t="s">
        <v>16</v>
      </c>
      <c r="K12" s="923"/>
      <c r="L12" s="430"/>
      <c r="M12" s="61"/>
      <c r="N12" s="924"/>
      <c r="O12" s="22"/>
    </row>
    <row r="13" spans="1:20" ht="13.5">
      <c r="A13" s="47">
        <v>0.7</v>
      </c>
      <c r="B13" s="48">
        <v>2.5999999999999996</v>
      </c>
      <c r="C13" s="920">
        <v>700</v>
      </c>
      <c r="D13" s="920">
        <v>2600</v>
      </c>
      <c r="E13" s="49" t="s">
        <v>32</v>
      </c>
      <c r="F13" s="409" t="s">
        <v>33</v>
      </c>
      <c r="G13" s="410">
        <v>5</v>
      </c>
      <c r="H13" s="59">
        <v>0.001388888888888884</v>
      </c>
      <c r="I13" s="921">
        <v>0.3381944444444444</v>
      </c>
      <c r="J13" s="922" t="s">
        <v>16</v>
      </c>
      <c r="K13" s="925"/>
      <c r="L13" s="521"/>
      <c r="M13" s="926"/>
      <c r="N13" s="927"/>
      <c r="O13" s="22"/>
      <c r="P13" s="33"/>
      <c r="Q13" s="33"/>
      <c r="R13" s="33"/>
      <c r="S13" s="33"/>
      <c r="T13" s="33"/>
    </row>
    <row r="14" spans="1:15" ht="13.5">
      <c r="A14" s="47">
        <v>0.2</v>
      </c>
      <c r="B14" s="48">
        <v>2.8</v>
      </c>
      <c r="C14" s="928"/>
      <c r="D14" s="929"/>
      <c r="E14" s="930" t="s">
        <v>34</v>
      </c>
      <c r="F14" s="931" t="s">
        <v>35</v>
      </c>
      <c r="G14" s="932">
        <v>2</v>
      </c>
      <c r="H14" s="59">
        <v>0.001388888888888884</v>
      </c>
      <c r="I14" s="933">
        <v>0.3395833333333333</v>
      </c>
      <c r="J14" s="934" t="s">
        <v>16</v>
      </c>
      <c r="K14" s="935">
        <v>0.3972222222222222</v>
      </c>
      <c r="L14" s="936" t="s">
        <v>16</v>
      </c>
      <c r="M14" s="937">
        <v>0.48055555555555557</v>
      </c>
      <c r="N14" s="938" t="s">
        <v>16</v>
      </c>
      <c r="O14" s="11"/>
    </row>
    <row r="15" spans="1:15" s="33" customFormat="1" ht="13.5">
      <c r="A15" s="66">
        <v>0.9</v>
      </c>
      <c r="B15" s="67">
        <v>3.7</v>
      </c>
      <c r="C15" s="528">
        <v>900</v>
      </c>
      <c r="D15" s="939">
        <v>900</v>
      </c>
      <c r="E15" s="23" t="s">
        <v>245</v>
      </c>
      <c r="F15" s="940" t="s">
        <v>256</v>
      </c>
      <c r="G15" s="941">
        <v>7</v>
      </c>
      <c r="H15" s="942">
        <v>0.002083333333333326</v>
      </c>
      <c r="I15" s="943">
        <v>0.3416666666666666</v>
      </c>
      <c r="J15" s="944" t="s">
        <v>16</v>
      </c>
      <c r="K15" s="945">
        <v>0.3993055555555555</v>
      </c>
      <c r="L15" s="946" t="s">
        <v>16</v>
      </c>
      <c r="M15" s="945">
        <v>0.4826388888888889</v>
      </c>
      <c r="N15" s="947" t="s">
        <v>16</v>
      </c>
      <c r="O15" s="22"/>
    </row>
    <row r="16" spans="1:20" ht="13.5">
      <c r="A16" s="35">
        <v>0.5</v>
      </c>
      <c r="B16" s="36">
        <v>4.199999999999999</v>
      </c>
      <c r="C16" s="11">
        <v>500</v>
      </c>
      <c r="D16" s="11">
        <v>1400</v>
      </c>
      <c r="E16" s="37" t="s">
        <v>38</v>
      </c>
      <c r="F16" s="948" t="s">
        <v>39</v>
      </c>
      <c r="G16" s="949">
        <v>5</v>
      </c>
      <c r="H16" s="950">
        <v>0.000694444444444442</v>
      </c>
      <c r="I16" s="921">
        <v>0.34236111111111106</v>
      </c>
      <c r="J16" s="922" t="s">
        <v>16</v>
      </c>
      <c r="K16" s="951">
        <v>0.4</v>
      </c>
      <c r="L16" s="952" t="s">
        <v>16</v>
      </c>
      <c r="M16" s="953">
        <v>0.48333333333333334</v>
      </c>
      <c r="N16" s="954" t="s">
        <v>16</v>
      </c>
      <c r="O16" s="11"/>
      <c r="T16" s="50"/>
    </row>
    <row r="17" spans="1:15" s="33" customFormat="1" ht="13.5">
      <c r="A17" s="66">
        <v>0.9</v>
      </c>
      <c r="B17" s="67">
        <v>5.1</v>
      </c>
      <c r="C17" s="22">
        <v>900</v>
      </c>
      <c r="D17" s="11">
        <v>2300</v>
      </c>
      <c r="E17" s="23" t="s">
        <v>40</v>
      </c>
      <c r="F17" s="940" t="s">
        <v>41</v>
      </c>
      <c r="G17" s="941">
        <v>1</v>
      </c>
      <c r="H17" s="942">
        <v>0.001388888888888884</v>
      </c>
      <c r="I17" s="955">
        <v>0.34374999999999994</v>
      </c>
      <c r="J17" s="956" t="s">
        <v>16</v>
      </c>
      <c r="K17" s="945">
        <v>0.40138888888888885</v>
      </c>
      <c r="L17" s="946" t="s">
        <v>16</v>
      </c>
      <c r="M17" s="957">
        <v>0.4847222222222222</v>
      </c>
      <c r="N17" s="947" t="s">
        <v>16</v>
      </c>
      <c r="O17" s="22"/>
    </row>
    <row r="18" spans="1:15" ht="12.75">
      <c r="A18" s="47">
        <v>0.5</v>
      </c>
      <c r="B18" s="48">
        <v>5.6</v>
      </c>
      <c r="C18" s="11">
        <v>500</v>
      </c>
      <c r="D18" s="11">
        <v>2800</v>
      </c>
      <c r="E18" s="49" t="s">
        <v>42</v>
      </c>
      <c r="F18" s="948" t="s">
        <v>43</v>
      </c>
      <c r="G18" s="949">
        <v>2</v>
      </c>
      <c r="H18" s="950">
        <v>0.001388888888888884</v>
      </c>
      <c r="I18" s="921">
        <v>0.34513888888888883</v>
      </c>
      <c r="J18" s="922" t="s">
        <v>16</v>
      </c>
      <c r="K18" s="951">
        <v>0.40277777777777773</v>
      </c>
      <c r="L18" s="952" t="s">
        <v>16</v>
      </c>
      <c r="M18" s="953">
        <v>0.4861111111111111</v>
      </c>
      <c r="N18" s="954" t="s">
        <v>16</v>
      </c>
      <c r="O18" s="11"/>
    </row>
    <row r="19" spans="1:15" ht="12.75">
      <c r="A19" s="47">
        <v>0.6</v>
      </c>
      <c r="B19" s="48">
        <v>6.199999999999999</v>
      </c>
      <c r="C19" s="11">
        <v>600</v>
      </c>
      <c r="D19" s="11">
        <v>3400</v>
      </c>
      <c r="E19" s="49" t="s">
        <v>44</v>
      </c>
      <c r="F19" s="948" t="s">
        <v>45</v>
      </c>
      <c r="G19" s="949">
        <v>3</v>
      </c>
      <c r="H19" s="950">
        <v>0.000694444444444442</v>
      </c>
      <c r="I19" s="921">
        <v>0.34583333333333327</v>
      </c>
      <c r="J19" s="922" t="s">
        <v>16</v>
      </c>
      <c r="K19" s="951">
        <v>0.4034722222222222</v>
      </c>
      <c r="L19" s="952" t="s">
        <v>16</v>
      </c>
      <c r="M19" s="953">
        <v>0.48680555555555555</v>
      </c>
      <c r="N19" s="954" t="s">
        <v>16</v>
      </c>
      <c r="O19" s="11"/>
    </row>
    <row r="20" spans="1:15" ht="12.75">
      <c r="A20" s="47">
        <v>0.4</v>
      </c>
      <c r="B20" s="48">
        <v>6.6</v>
      </c>
      <c r="C20" s="11">
        <v>400</v>
      </c>
      <c r="D20" s="11">
        <v>3800</v>
      </c>
      <c r="E20" s="49" t="s">
        <v>46</v>
      </c>
      <c r="F20" s="948" t="s">
        <v>47</v>
      </c>
      <c r="G20" s="949">
        <v>1</v>
      </c>
      <c r="H20" s="950">
        <v>0.000694444444444442</v>
      </c>
      <c r="I20" s="921">
        <v>0.3465277777777777</v>
      </c>
      <c r="J20" s="922" t="s">
        <v>16</v>
      </c>
      <c r="K20" s="951">
        <v>0.4041666666666666</v>
      </c>
      <c r="L20" s="952" t="s">
        <v>16</v>
      </c>
      <c r="M20" s="953">
        <v>0.4875</v>
      </c>
      <c r="N20" s="954" t="s">
        <v>16</v>
      </c>
      <c r="O20" s="11"/>
    </row>
    <row r="21" spans="1:15" ht="13.5">
      <c r="A21" s="47">
        <v>0.4</v>
      </c>
      <c r="B21" s="48">
        <v>7</v>
      </c>
      <c r="C21" s="11">
        <v>400</v>
      </c>
      <c r="D21" s="11">
        <v>4200</v>
      </c>
      <c r="E21" s="56" t="s">
        <v>48</v>
      </c>
      <c r="F21" s="948" t="s">
        <v>48</v>
      </c>
      <c r="G21" s="949">
        <v>1</v>
      </c>
      <c r="H21" s="950">
        <v>0.000694444444444442</v>
      </c>
      <c r="I21" s="921">
        <v>0.34722222222222215</v>
      </c>
      <c r="J21" s="922" t="s">
        <v>16</v>
      </c>
      <c r="K21" s="951">
        <v>0.40486111111111106</v>
      </c>
      <c r="L21" s="952" t="s">
        <v>16</v>
      </c>
      <c r="M21" s="953">
        <v>0.48819444444444443</v>
      </c>
      <c r="N21" s="954" t="s">
        <v>16</v>
      </c>
      <c r="O21" s="22"/>
    </row>
    <row r="22" spans="1:15" s="33" customFormat="1" ht="13.5">
      <c r="A22" s="66">
        <v>0.5</v>
      </c>
      <c r="B22" s="67">
        <v>7.5</v>
      </c>
      <c r="C22" s="958">
        <v>500</v>
      </c>
      <c r="D22" s="939">
        <v>4700</v>
      </c>
      <c r="E22" s="23" t="s">
        <v>50</v>
      </c>
      <c r="F22" s="940" t="s">
        <v>51</v>
      </c>
      <c r="G22" s="941">
        <v>2</v>
      </c>
      <c r="H22" s="942">
        <v>0.000694444444444442</v>
      </c>
      <c r="I22" s="955">
        <v>0.3479166666666666</v>
      </c>
      <c r="J22" s="956" t="s">
        <v>16</v>
      </c>
      <c r="K22" s="945">
        <v>0.4055555555555555</v>
      </c>
      <c r="L22" s="946" t="s">
        <v>16</v>
      </c>
      <c r="M22" s="957">
        <v>0.4888888888888889</v>
      </c>
      <c r="N22" s="947" t="s">
        <v>16</v>
      </c>
      <c r="O22" s="22"/>
    </row>
    <row r="23" spans="1:15" ht="13.5">
      <c r="A23" s="47">
        <v>0.7</v>
      </c>
      <c r="B23" s="48">
        <v>8.2</v>
      </c>
      <c r="C23" s="11">
        <v>700</v>
      </c>
      <c r="D23" s="11">
        <v>5400</v>
      </c>
      <c r="E23" s="37" t="s">
        <v>52</v>
      </c>
      <c r="F23" s="948" t="s">
        <v>53</v>
      </c>
      <c r="G23" s="949">
        <v>4</v>
      </c>
      <c r="H23" s="950">
        <v>0.001388888888888884</v>
      </c>
      <c r="I23" s="921">
        <v>0.3493055555555555</v>
      </c>
      <c r="J23" s="922" t="s">
        <v>16</v>
      </c>
      <c r="K23" s="951">
        <v>0.4069444444444444</v>
      </c>
      <c r="L23" s="952" t="s">
        <v>16</v>
      </c>
      <c r="M23" s="953">
        <v>0.49027777777777776</v>
      </c>
      <c r="N23" s="954" t="s">
        <v>16</v>
      </c>
      <c r="O23" s="11"/>
    </row>
    <row r="24" spans="1:15" s="33" customFormat="1" ht="13.5">
      <c r="A24" s="66">
        <v>1.1</v>
      </c>
      <c r="B24" s="67">
        <v>9.299999999999999</v>
      </c>
      <c r="C24" s="22">
        <v>1100</v>
      </c>
      <c r="D24" s="11">
        <v>6500</v>
      </c>
      <c r="E24" s="23" t="s">
        <v>245</v>
      </c>
      <c r="F24" s="940" t="s">
        <v>256</v>
      </c>
      <c r="G24" s="941">
        <v>8</v>
      </c>
      <c r="H24" s="942">
        <v>0.002083333333333326</v>
      </c>
      <c r="I24" s="955">
        <v>0.3513888888888888</v>
      </c>
      <c r="J24" s="956" t="s">
        <v>16</v>
      </c>
      <c r="K24" s="945">
        <v>0.4090277777777777</v>
      </c>
      <c r="L24" s="946" t="s">
        <v>16</v>
      </c>
      <c r="M24" s="957">
        <v>0.4923611111111111</v>
      </c>
      <c r="N24" s="947" t="s">
        <v>16</v>
      </c>
      <c r="O24" s="22"/>
    </row>
    <row r="25" spans="1:15" ht="12.75">
      <c r="A25" s="47">
        <v>0.4</v>
      </c>
      <c r="B25" s="48">
        <v>9.7</v>
      </c>
      <c r="C25" s="11">
        <v>400</v>
      </c>
      <c r="D25" s="11">
        <v>6900</v>
      </c>
      <c r="E25" s="49" t="s">
        <v>244</v>
      </c>
      <c r="F25" s="948" t="s">
        <v>257</v>
      </c>
      <c r="G25" s="949">
        <v>10</v>
      </c>
      <c r="H25" s="950">
        <v>0.000694444444444442</v>
      </c>
      <c r="I25" s="921">
        <v>0.35208333333333325</v>
      </c>
      <c r="J25" s="922" t="s">
        <v>16</v>
      </c>
      <c r="K25" s="951">
        <v>0.40972222222222215</v>
      </c>
      <c r="L25" s="952" t="s">
        <v>16</v>
      </c>
      <c r="M25" s="953">
        <v>0.4930555555555555</v>
      </c>
      <c r="N25" s="954" t="s">
        <v>16</v>
      </c>
      <c r="O25" s="11"/>
    </row>
    <row r="26" spans="1:15" ht="13.5">
      <c r="A26" s="47">
        <v>0.6</v>
      </c>
      <c r="B26" s="48">
        <v>10.3</v>
      </c>
      <c r="C26" s="11">
        <v>600</v>
      </c>
      <c r="D26" s="11">
        <v>7500</v>
      </c>
      <c r="E26" s="49" t="s">
        <v>258</v>
      </c>
      <c r="F26" s="948" t="s">
        <v>259</v>
      </c>
      <c r="G26" s="949">
        <v>12</v>
      </c>
      <c r="H26" s="950">
        <v>0.000694444444444442</v>
      </c>
      <c r="I26" s="921">
        <v>0.3527777777777777</v>
      </c>
      <c r="J26" s="922" t="s">
        <v>16</v>
      </c>
      <c r="K26" s="951">
        <v>0.4104166666666666</v>
      </c>
      <c r="L26" s="952" t="s">
        <v>16</v>
      </c>
      <c r="M26" s="953">
        <v>0.49374999999999997</v>
      </c>
      <c r="N26" s="954" t="s">
        <v>16</v>
      </c>
      <c r="O26" s="11"/>
    </row>
    <row r="27" spans="1:15" s="33" customFormat="1" ht="13.5">
      <c r="A27" s="66">
        <v>1.3</v>
      </c>
      <c r="B27" s="67">
        <v>11.6</v>
      </c>
      <c r="C27" s="22">
        <v>1300</v>
      </c>
      <c r="D27" s="11">
        <v>8800</v>
      </c>
      <c r="E27" s="23" t="s">
        <v>117</v>
      </c>
      <c r="F27" s="940" t="s">
        <v>118</v>
      </c>
      <c r="G27" s="941">
        <v>11</v>
      </c>
      <c r="H27" s="942">
        <v>0.001388888888888884</v>
      </c>
      <c r="I27" s="955">
        <v>0.3541666666666666</v>
      </c>
      <c r="J27" s="956" t="s">
        <v>16</v>
      </c>
      <c r="K27" s="945">
        <v>0.4118055555555555</v>
      </c>
      <c r="L27" s="946" t="s">
        <v>16</v>
      </c>
      <c r="M27" s="957">
        <v>0.49513888888888885</v>
      </c>
      <c r="N27" s="947" t="s">
        <v>16</v>
      </c>
      <c r="O27" s="22"/>
    </row>
    <row r="28" spans="1:15" s="33" customFormat="1" ht="12.75">
      <c r="A28" s="959"/>
      <c r="B28" s="960"/>
      <c r="C28" s="22"/>
      <c r="D28" s="11"/>
      <c r="E28" s="961"/>
      <c r="F28" s="961"/>
      <c r="G28" s="959"/>
      <c r="H28" s="959"/>
      <c r="I28" s="962"/>
      <c r="J28" s="963"/>
      <c r="K28" s="964"/>
      <c r="L28" s="963"/>
      <c r="M28" s="962"/>
      <c r="N28" s="963"/>
      <c r="O28" s="22"/>
    </row>
    <row r="29" spans="1:2" ht="13.5" customHeight="1">
      <c r="A29" s="86"/>
      <c r="B29" s="86"/>
    </row>
    <row r="30" spans="1:2" ht="12.75">
      <c r="A30" s="87" t="s">
        <v>57</v>
      </c>
      <c r="B30" s="86"/>
    </row>
    <row r="31" spans="1:2" ht="12.75">
      <c r="A31" s="2" t="s">
        <v>58</v>
      </c>
      <c r="B31" s="86"/>
    </row>
    <row r="32" spans="1:2" ht="12.75">
      <c r="A32" s="1" t="s">
        <v>59</v>
      </c>
      <c r="B32" s="86"/>
    </row>
    <row r="33" ht="12.75">
      <c r="B33" s="86"/>
    </row>
    <row r="34" spans="1:2" ht="12.75">
      <c r="A34" s="2" t="s">
        <v>64</v>
      </c>
      <c r="B34" s="86"/>
    </row>
    <row r="35" spans="1:2" ht="12.75">
      <c r="A35" s="86"/>
      <c r="B35" s="86"/>
    </row>
    <row r="36" spans="1:2" ht="12.75">
      <c r="A36" s="86"/>
      <c r="B36" s="86"/>
    </row>
    <row r="37" spans="1:2" ht="12.75">
      <c r="A37" s="86"/>
      <c r="B37" s="86"/>
    </row>
    <row r="38" spans="1:2" ht="12.75">
      <c r="A38" s="86"/>
      <c r="B38" s="86"/>
    </row>
    <row r="39" spans="1:2" ht="12.75">
      <c r="A39" s="86"/>
      <c r="B39" s="86"/>
    </row>
    <row r="40" spans="1:2" ht="12.75">
      <c r="A40" s="86"/>
      <c r="B40" s="86"/>
    </row>
    <row r="41" spans="1:2" ht="12.75">
      <c r="A41" s="86"/>
      <c r="B41" s="86"/>
    </row>
    <row r="42" spans="1:2" ht="12.75">
      <c r="A42" s="86"/>
      <c r="B42" s="86"/>
    </row>
    <row r="43" spans="1:2" ht="12.75">
      <c r="A43" s="86"/>
      <c r="B43" s="86"/>
    </row>
    <row r="44" spans="1:2" ht="12.75">
      <c r="A44" s="86"/>
      <c r="B44" s="86"/>
    </row>
    <row r="45" spans="1:2" ht="12.75">
      <c r="A45" s="86"/>
      <c r="B45" s="86"/>
    </row>
    <row r="46" spans="1:2" ht="12.75">
      <c r="A46" s="86"/>
      <c r="B46" s="86"/>
    </row>
    <row r="47" spans="1:2" ht="12.75">
      <c r="A47" s="86"/>
      <c r="B47" s="86"/>
    </row>
    <row r="48" spans="1:2" ht="12.75">
      <c r="A48" s="86"/>
      <c r="B48" s="86"/>
    </row>
    <row r="49" spans="1:2" ht="12.75">
      <c r="A49" s="86"/>
      <c r="B49" s="86"/>
    </row>
    <row r="50" spans="1:2" ht="12.75">
      <c r="A50" s="86"/>
      <c r="B50" s="86"/>
    </row>
    <row r="51" spans="1:2" ht="12.75">
      <c r="A51" s="86"/>
      <c r="B51" s="86"/>
    </row>
    <row r="52" spans="1:2" ht="12.75">
      <c r="A52" s="86"/>
      <c r="B52" s="86"/>
    </row>
    <row r="53" spans="1:2" ht="12.75">
      <c r="A53" s="86"/>
      <c r="B53" s="86"/>
    </row>
    <row r="54" spans="1:2" ht="12.75">
      <c r="A54" s="86"/>
      <c r="B54" s="86"/>
    </row>
    <row r="55" spans="1:2" ht="12.75">
      <c r="A55" s="86"/>
      <c r="B55" s="86"/>
    </row>
    <row r="56" spans="1:2" ht="12.75">
      <c r="A56" s="86"/>
      <c r="B56" s="86"/>
    </row>
    <row r="57" spans="1:2" ht="12.75">
      <c r="A57" s="86"/>
      <c r="B57" s="86"/>
    </row>
    <row r="58" spans="1:2" ht="12.75">
      <c r="A58" s="86"/>
      <c r="B58" s="86"/>
    </row>
    <row r="59" spans="1:2" ht="12.75">
      <c r="A59" s="86"/>
      <c r="B59" s="86"/>
    </row>
    <row r="60" spans="1:2" ht="12.75">
      <c r="A60" s="86"/>
      <c r="B60" s="86"/>
    </row>
    <row r="61" spans="1:2" ht="12.75">
      <c r="A61" s="86"/>
      <c r="B61" s="86"/>
    </row>
    <row r="62" spans="1:2" ht="12.75">
      <c r="A62" s="86"/>
      <c r="B62" s="86"/>
    </row>
    <row r="63" spans="1:2" ht="12.75">
      <c r="A63" s="86"/>
      <c r="B63" s="86"/>
    </row>
    <row r="64" spans="1:2" ht="12.75">
      <c r="A64" s="86"/>
      <c r="B64" s="86"/>
    </row>
    <row r="65" spans="1:2" ht="4.5" customHeight="1">
      <c r="A65" s="86"/>
      <c r="B65" s="86"/>
    </row>
    <row r="66" spans="1:2" ht="12.75">
      <c r="A66" s="86"/>
      <c r="B66" s="86"/>
    </row>
  </sheetData>
  <sheetProtection selectLockedCells="1" selectUnlockedCells="1"/>
  <mergeCells count="6">
    <mergeCell ref="A5:O5"/>
    <mergeCell ref="A6:O6"/>
    <mergeCell ref="A7:B7"/>
    <mergeCell ref="C7:D7"/>
    <mergeCell ref="A8:B8"/>
    <mergeCell ref="I8:N8"/>
  </mergeCells>
  <printOptions/>
  <pageMargins left="0.7875" right="0.7875" top="0.7201388888888889" bottom="0.7875" header="0.5118055555555555" footer="0.5118055555555555"/>
  <pageSetup fitToHeight="0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Zeros="0" workbookViewId="0" topLeftCell="A16">
      <selection activeCell="M56" sqref="M56"/>
    </sheetView>
  </sheetViews>
  <sheetFormatPr defaultColWidth="9.140625" defaultRowHeight="12.75"/>
  <cols>
    <col min="1" max="1" width="6.00390625" style="11" customWidth="1"/>
    <col min="2" max="2" width="4.8515625" style="11" customWidth="1"/>
    <col min="3" max="4" width="10.00390625" style="11" hidden="1" customWidth="1"/>
    <col min="5" max="5" width="9.140625" style="11" hidden="1" customWidth="1"/>
    <col min="6" max="6" width="22.8515625" style="11" hidden="1" customWidth="1"/>
    <col min="7" max="7" width="25.7109375" style="11" customWidth="1"/>
    <col min="8" max="8" width="12.28125" style="7" customWidth="1"/>
    <col min="9" max="10" width="12.28125" style="7" hidden="1" customWidth="1"/>
    <col min="11" max="11" width="6.7109375" style="10" customWidth="1"/>
    <col min="12" max="12" width="2.57421875" style="4" customWidth="1"/>
    <col min="13" max="13" width="6.7109375" style="4" customWidth="1"/>
    <col min="14" max="14" width="3.57421875" style="4" customWidth="1"/>
    <col min="15" max="15" width="6.7109375" style="10" customWidth="1"/>
    <col min="16" max="16" width="3.140625" style="10" customWidth="1"/>
    <col min="17" max="17" width="5.57421875" style="10" customWidth="1"/>
    <col min="18" max="18" width="3.140625" style="10" customWidth="1"/>
    <col min="19" max="19" width="6.00390625" style="11" customWidth="1"/>
    <col min="20" max="20" width="2.28125" style="11" customWidth="1"/>
    <col min="21" max="21" width="6.00390625" style="4" customWidth="1"/>
    <col min="22" max="22" width="2.28125" style="11" customWidth="1"/>
    <col min="23" max="23" width="5.421875" style="11" customWidth="1"/>
    <col min="24" max="24" width="3.421875" style="11" customWidth="1"/>
    <col min="25" max="25" width="5.421875" style="11" customWidth="1"/>
    <col min="26" max="26" width="3.421875" style="11" customWidth="1"/>
    <col min="27" max="27" width="6.00390625" style="11" customWidth="1"/>
    <col min="28" max="28" width="4.421875" style="11" customWidth="1"/>
    <col min="29" max="29" width="5.8515625" style="11" customWidth="1"/>
    <col min="30" max="30" width="3.421875" style="11" customWidth="1"/>
    <col min="31" max="31" width="6.00390625" style="11" customWidth="1"/>
    <col min="32" max="32" width="5.00390625" style="11" customWidth="1"/>
    <col min="33" max="33" width="4.57421875" style="11" customWidth="1"/>
    <col min="34" max="34" width="9.00390625" style="11" customWidth="1"/>
    <col min="35" max="35" width="4.8515625" style="11" customWidth="1"/>
    <col min="36" max="36" width="9.00390625" style="11" customWidth="1"/>
    <col min="37" max="37" width="5.8515625" style="11" customWidth="1"/>
    <col min="38" max="38" width="2.7109375" style="11" customWidth="1"/>
    <col min="39" max="39" width="9.00390625" style="11" customWidth="1"/>
    <col min="40" max="40" width="2.57421875" style="11" customWidth="1"/>
    <col min="41" max="41" width="19.28125" style="11" customWidth="1"/>
    <col min="42" max="16384" width="9.00390625" style="11" customWidth="1"/>
  </cols>
  <sheetData>
    <row r="1" ht="12.75">
      <c r="AF1" s="3" t="s">
        <v>0</v>
      </c>
    </row>
    <row r="2" ht="12.75">
      <c r="AF2" s="4" t="s">
        <v>197</v>
      </c>
    </row>
    <row r="4" spans="1:32" ht="17.25">
      <c r="A4" s="6" t="s">
        <v>260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7.25">
      <c r="A5" s="6" t="s">
        <v>261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10" ht="18">
      <c r="A6" s="7"/>
      <c r="B6" s="7"/>
      <c r="C6" s="8" t="s">
        <v>4</v>
      </c>
      <c r="D6" s="8"/>
      <c r="E6" s="8"/>
      <c r="F6" s="9"/>
      <c r="G6" s="9"/>
      <c r="H6" s="6"/>
      <c r="I6" s="6"/>
      <c r="J6" s="6"/>
    </row>
    <row r="7" spans="1:41" ht="28.5" customHeight="1">
      <c r="A7" s="12" t="s">
        <v>5</v>
      </c>
      <c r="B7" s="12"/>
      <c r="C7" s="370" t="s">
        <v>6</v>
      </c>
      <c r="D7" s="371" t="s">
        <v>7</v>
      </c>
      <c r="E7" s="371" t="s">
        <v>7</v>
      </c>
      <c r="F7" s="15" t="s">
        <v>68</v>
      </c>
      <c r="G7" s="16" t="s">
        <v>9</v>
      </c>
      <c r="H7" s="17" t="s">
        <v>10</v>
      </c>
      <c r="I7" s="18" t="s">
        <v>262</v>
      </c>
      <c r="J7" s="18" t="s">
        <v>263</v>
      </c>
      <c r="K7" s="15" t="s">
        <v>13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O7" s="19"/>
    </row>
    <row r="8" spans="1:41" ht="13.5">
      <c r="A8" s="965">
        <v>0</v>
      </c>
      <c r="B8" s="966"/>
      <c r="C8" s="22">
        <v>0</v>
      </c>
      <c r="D8" s="22"/>
      <c r="E8" s="22"/>
      <c r="F8" s="967" t="s">
        <v>117</v>
      </c>
      <c r="G8" s="24" t="s">
        <v>118</v>
      </c>
      <c r="H8" s="25">
        <v>11</v>
      </c>
      <c r="I8" s="968"/>
      <c r="J8" s="26"/>
      <c r="K8" s="969"/>
      <c r="L8" s="970"/>
      <c r="M8" s="387">
        <v>0.2777777777777778</v>
      </c>
      <c r="N8" s="971" t="s">
        <v>75</v>
      </c>
      <c r="O8" s="580"/>
      <c r="P8" s="969"/>
      <c r="Q8" s="969"/>
      <c r="R8" s="969"/>
      <c r="S8" s="969"/>
      <c r="T8" s="970"/>
      <c r="U8" s="456">
        <v>0.4444444444444444</v>
      </c>
      <c r="V8" s="972" t="s">
        <v>79</v>
      </c>
      <c r="W8" s="973"/>
      <c r="X8" s="969"/>
      <c r="Y8" s="969"/>
      <c r="Z8" s="969"/>
      <c r="AA8" s="969"/>
      <c r="AB8" s="969"/>
      <c r="AC8" s="969"/>
      <c r="AD8" s="969"/>
      <c r="AE8" s="969"/>
      <c r="AF8" s="974"/>
      <c r="AO8" s="34"/>
    </row>
    <row r="9" spans="1:41" ht="12.75">
      <c r="A9" s="975">
        <v>0.7</v>
      </c>
      <c r="B9" s="976">
        <v>0.7</v>
      </c>
      <c r="C9" s="11">
        <v>700</v>
      </c>
      <c r="D9" s="11">
        <v>700</v>
      </c>
      <c r="F9" s="977" t="s">
        <v>120</v>
      </c>
      <c r="G9" s="978" t="s">
        <v>118</v>
      </c>
      <c r="H9" s="979">
        <v>9</v>
      </c>
      <c r="I9" s="980">
        <v>0.0006944444444444445</v>
      </c>
      <c r="J9" s="981">
        <v>0.0006944444444444445</v>
      </c>
      <c r="K9" s="982"/>
      <c r="L9" s="982"/>
      <c r="M9" s="399">
        <v>0.27847222222222223</v>
      </c>
      <c r="N9" s="983" t="s">
        <v>75</v>
      </c>
      <c r="O9" s="984"/>
      <c r="P9" s="985"/>
      <c r="Q9" s="985"/>
      <c r="R9" s="985"/>
      <c r="S9" s="985"/>
      <c r="T9" s="986"/>
      <c r="U9" s="987">
        <v>0.44513888888888886</v>
      </c>
      <c r="V9" s="988" t="s">
        <v>79</v>
      </c>
      <c r="W9" s="985"/>
      <c r="X9" s="985"/>
      <c r="Y9" s="985"/>
      <c r="Z9" s="985"/>
      <c r="AA9" s="985"/>
      <c r="AB9" s="985"/>
      <c r="AC9" s="985"/>
      <c r="AD9" s="985"/>
      <c r="AE9" s="985"/>
      <c r="AF9" s="989"/>
      <c r="AO9" s="34"/>
    </row>
    <row r="10" spans="1:41" ht="12.75">
      <c r="A10" s="990">
        <v>0.4</v>
      </c>
      <c r="B10" s="991">
        <v>1.1</v>
      </c>
      <c r="C10" s="11">
        <v>400</v>
      </c>
      <c r="D10" s="11">
        <v>1100</v>
      </c>
      <c r="F10" s="992" t="s">
        <v>121</v>
      </c>
      <c r="G10" s="993" t="s">
        <v>122</v>
      </c>
      <c r="H10" s="994">
        <v>7</v>
      </c>
      <c r="I10" s="995">
        <v>0.001388888888888889</v>
      </c>
      <c r="J10" s="996">
        <v>0.001388888888888889</v>
      </c>
      <c r="K10" s="418"/>
      <c r="L10" s="418"/>
      <c r="M10" s="399">
        <v>0.2798611111111111</v>
      </c>
      <c r="N10" s="997" t="s">
        <v>75</v>
      </c>
      <c r="O10" s="998"/>
      <c r="P10" s="998"/>
      <c r="Q10" s="998"/>
      <c r="R10" s="998"/>
      <c r="S10" s="998"/>
      <c r="T10" s="999"/>
      <c r="U10" s="1000">
        <v>0.44652777777777775</v>
      </c>
      <c r="V10" s="1001" t="s">
        <v>79</v>
      </c>
      <c r="W10" s="998"/>
      <c r="X10" s="998"/>
      <c r="Y10" s="998"/>
      <c r="Z10" s="998"/>
      <c r="AA10" s="998"/>
      <c r="AB10" s="998"/>
      <c r="AC10" s="998"/>
      <c r="AD10" s="998"/>
      <c r="AE10" s="998"/>
      <c r="AF10" s="999"/>
      <c r="AH10" s="1002"/>
      <c r="AI10" s="1002"/>
      <c r="AJ10" s="1002"/>
      <c r="AK10" s="1002"/>
      <c r="AL10" s="1002"/>
      <c r="AM10" s="1002"/>
      <c r="AN10" s="1002"/>
      <c r="AO10" s="50"/>
    </row>
    <row r="11" spans="1:40" ht="12.75">
      <c r="A11" s="990">
        <v>0.6</v>
      </c>
      <c r="B11" s="991">
        <v>1.7000000000000002</v>
      </c>
      <c r="C11" s="11">
        <v>600</v>
      </c>
      <c r="D11" s="11">
        <v>1700</v>
      </c>
      <c r="F11" s="992" t="s">
        <v>123</v>
      </c>
      <c r="G11" s="993" t="s">
        <v>124</v>
      </c>
      <c r="H11" s="994">
        <v>5</v>
      </c>
      <c r="I11" s="995">
        <v>0.000694444444444442</v>
      </c>
      <c r="J11" s="996">
        <v>0.000694444444444442</v>
      </c>
      <c r="K11" s="418"/>
      <c r="L11" s="418"/>
      <c r="M11" s="399">
        <v>0.28055555555555556</v>
      </c>
      <c r="N11" s="997" t="s">
        <v>75</v>
      </c>
      <c r="O11" s="998"/>
      <c r="P11" s="998"/>
      <c r="Q11" s="998"/>
      <c r="R11" s="998"/>
      <c r="S11" s="998"/>
      <c r="T11" s="999"/>
      <c r="U11" s="1000">
        <v>0.4472222222222222</v>
      </c>
      <c r="V11" s="1001" t="s">
        <v>79</v>
      </c>
      <c r="W11" s="998"/>
      <c r="X11" s="998"/>
      <c r="Y11" s="998"/>
      <c r="Z11" s="998"/>
      <c r="AA11" s="998"/>
      <c r="AB11" s="998"/>
      <c r="AC11" s="998"/>
      <c r="AD11" s="998"/>
      <c r="AE11" s="998"/>
      <c r="AF11" s="999"/>
      <c r="AH11" s="1002"/>
      <c r="AI11" s="1002"/>
      <c r="AJ11" s="1002"/>
      <c r="AK11" s="1002"/>
      <c r="AL11" s="1002"/>
      <c r="AM11" s="1002"/>
      <c r="AN11" s="1002"/>
    </row>
    <row r="12" spans="1:32" ht="12.75">
      <c r="A12" s="990">
        <v>0.3</v>
      </c>
      <c r="B12" s="991">
        <v>2</v>
      </c>
      <c r="C12" s="11">
        <v>300</v>
      </c>
      <c r="D12" s="11">
        <v>2000</v>
      </c>
      <c r="F12" s="992" t="s">
        <v>125</v>
      </c>
      <c r="G12" s="993" t="s">
        <v>126</v>
      </c>
      <c r="H12" s="994">
        <v>2</v>
      </c>
      <c r="I12" s="995">
        <v>0.000694444444444442</v>
      </c>
      <c r="J12" s="996">
        <v>0.000694444444444442</v>
      </c>
      <c r="K12" s="418"/>
      <c r="L12" s="418"/>
      <c r="M12" s="399">
        <v>0.28125</v>
      </c>
      <c r="N12" s="997" t="s">
        <v>75</v>
      </c>
      <c r="O12" s="998"/>
      <c r="P12" s="998"/>
      <c r="Q12" s="998"/>
      <c r="R12" s="998"/>
      <c r="S12" s="998"/>
      <c r="T12" s="999"/>
      <c r="U12" s="1000">
        <v>0.44791666666666663</v>
      </c>
      <c r="V12" s="1001" t="s">
        <v>79</v>
      </c>
      <c r="W12" s="998"/>
      <c r="X12" s="998"/>
      <c r="Y12" s="998"/>
      <c r="Z12" s="998"/>
      <c r="AA12" s="998"/>
      <c r="AB12" s="998"/>
      <c r="AC12" s="998"/>
      <c r="AD12" s="998"/>
      <c r="AE12" s="998"/>
      <c r="AF12" s="999"/>
    </row>
    <row r="13" spans="1:32" ht="12.75">
      <c r="A13" s="990">
        <v>0.4</v>
      </c>
      <c r="B13" s="991">
        <v>2.4</v>
      </c>
      <c r="C13" s="11">
        <v>400</v>
      </c>
      <c r="D13" s="11">
        <v>2400</v>
      </c>
      <c r="F13" s="992" t="s">
        <v>127</v>
      </c>
      <c r="G13" s="993" t="s">
        <v>128</v>
      </c>
      <c r="H13" s="994">
        <v>4</v>
      </c>
      <c r="I13" s="995">
        <v>0.000694444444444442</v>
      </c>
      <c r="J13" s="996">
        <v>0.000694444444444442</v>
      </c>
      <c r="K13" s="418"/>
      <c r="L13" s="418"/>
      <c r="M13" s="399">
        <v>0.28194444444444444</v>
      </c>
      <c r="N13" s="997" t="s">
        <v>75</v>
      </c>
      <c r="O13" s="998"/>
      <c r="P13" s="998"/>
      <c r="Q13" s="998"/>
      <c r="R13" s="998"/>
      <c r="S13" s="998"/>
      <c r="T13" s="999"/>
      <c r="U13" s="1000">
        <v>0.44861111111111107</v>
      </c>
      <c r="V13" s="1001" t="s">
        <v>79</v>
      </c>
      <c r="W13" s="998"/>
      <c r="X13" s="998"/>
      <c r="Y13" s="998"/>
      <c r="Z13" s="998"/>
      <c r="AA13" s="998"/>
      <c r="AB13" s="998"/>
      <c r="AC13" s="998"/>
      <c r="AD13" s="998"/>
      <c r="AE13" s="998"/>
      <c r="AF13" s="999"/>
    </row>
    <row r="14" spans="1:41" ht="12.75">
      <c r="A14" s="990">
        <v>0.7</v>
      </c>
      <c r="B14" s="991">
        <v>3.0999999999999996</v>
      </c>
      <c r="C14" s="11">
        <v>700</v>
      </c>
      <c r="D14" s="11">
        <v>3100</v>
      </c>
      <c r="F14" s="992" t="s">
        <v>129</v>
      </c>
      <c r="G14" s="993" t="s">
        <v>130</v>
      </c>
      <c r="H14" s="994">
        <v>2</v>
      </c>
      <c r="I14" s="995">
        <v>0.001388888888888884</v>
      </c>
      <c r="J14" s="996">
        <v>0.001388888888888884</v>
      </c>
      <c r="K14" s="418"/>
      <c r="L14" s="418"/>
      <c r="M14" s="399">
        <v>0.2833333333333333</v>
      </c>
      <c r="N14" s="997" t="s">
        <v>75</v>
      </c>
      <c r="O14" s="998"/>
      <c r="P14" s="998"/>
      <c r="Q14" s="998"/>
      <c r="R14" s="998"/>
      <c r="S14" s="998"/>
      <c r="T14" s="999"/>
      <c r="U14" s="1000">
        <v>0.44999999999999996</v>
      </c>
      <c r="V14" s="1001" t="s">
        <v>79</v>
      </c>
      <c r="W14" s="998"/>
      <c r="X14" s="998"/>
      <c r="Y14" s="998"/>
      <c r="Z14" s="998"/>
      <c r="AA14" s="998"/>
      <c r="AB14" s="998"/>
      <c r="AC14" s="998"/>
      <c r="AD14" s="998"/>
      <c r="AE14" s="998"/>
      <c r="AF14" s="999"/>
      <c r="AL14" s="4"/>
      <c r="AM14" s="10"/>
      <c r="AO14" s="4"/>
    </row>
    <row r="15" spans="1:41" ht="13.5">
      <c r="A15" s="990">
        <v>0.3</v>
      </c>
      <c r="B15" s="991">
        <v>3.3999999999999995</v>
      </c>
      <c r="C15" s="11">
        <v>300</v>
      </c>
      <c r="D15" s="11">
        <v>3400</v>
      </c>
      <c r="F15" s="992" t="s">
        <v>131</v>
      </c>
      <c r="G15" s="993" t="s">
        <v>132</v>
      </c>
      <c r="H15" s="994">
        <v>3</v>
      </c>
      <c r="I15" s="995">
        <v>0.000694444444444442</v>
      </c>
      <c r="J15" s="996">
        <v>0.000694444444444442</v>
      </c>
      <c r="K15" s="418"/>
      <c r="L15" s="418"/>
      <c r="M15" s="399">
        <v>0.28402777777777777</v>
      </c>
      <c r="N15" s="997" t="s">
        <v>75</v>
      </c>
      <c r="O15" s="1003"/>
      <c r="P15" s="998"/>
      <c r="Q15" s="1004"/>
      <c r="R15" s="1004"/>
      <c r="S15" s="998"/>
      <c r="T15" s="999"/>
      <c r="U15" s="1000">
        <v>0.4506944444444444</v>
      </c>
      <c r="V15" s="1001" t="s">
        <v>79</v>
      </c>
      <c r="W15" s="998"/>
      <c r="X15" s="998"/>
      <c r="Y15" s="1005"/>
      <c r="Z15" s="1005"/>
      <c r="AA15" s="1003"/>
      <c r="AB15" s="998"/>
      <c r="AC15" s="998"/>
      <c r="AD15" s="998"/>
      <c r="AE15" s="998"/>
      <c r="AF15" s="999"/>
      <c r="AK15" s="22"/>
      <c r="AL15" s="1006"/>
      <c r="AM15" s="10"/>
      <c r="AO15" s="4"/>
    </row>
    <row r="16" spans="1:41" ht="12.75">
      <c r="A16" s="990">
        <v>0.5</v>
      </c>
      <c r="B16" s="991">
        <v>3.8999999999999995</v>
      </c>
      <c r="C16" s="11">
        <v>500</v>
      </c>
      <c r="D16" s="11">
        <v>3900</v>
      </c>
      <c r="F16" s="992" t="s">
        <v>24</v>
      </c>
      <c r="G16" s="993" t="s">
        <v>25</v>
      </c>
      <c r="H16" s="994">
        <v>1</v>
      </c>
      <c r="I16" s="995">
        <v>0.001388888888888884</v>
      </c>
      <c r="J16" s="996">
        <v>0.001388888888888884</v>
      </c>
      <c r="K16" s="418"/>
      <c r="L16" s="418"/>
      <c r="M16" s="399">
        <v>0.28541666666666665</v>
      </c>
      <c r="N16" s="997" t="s">
        <v>75</v>
      </c>
      <c r="O16" s="1003"/>
      <c r="P16" s="998"/>
      <c r="Q16" s="1007">
        <v>0.3576388888888889</v>
      </c>
      <c r="R16" s="1008" t="s">
        <v>264</v>
      </c>
      <c r="S16" s="998"/>
      <c r="T16" s="999"/>
      <c r="U16" s="1000">
        <v>0.4520833333333333</v>
      </c>
      <c r="V16" s="1001" t="s">
        <v>79</v>
      </c>
      <c r="W16" s="998"/>
      <c r="X16" s="998"/>
      <c r="Y16" s="1005"/>
      <c r="Z16" s="1005"/>
      <c r="AA16" s="1003"/>
      <c r="AB16" s="998"/>
      <c r="AC16" s="998"/>
      <c r="AD16" s="998"/>
      <c r="AE16" s="998"/>
      <c r="AF16" s="999"/>
      <c r="AK16" s="22"/>
      <c r="AL16" s="1006"/>
      <c r="AM16" s="10"/>
      <c r="AO16" s="4"/>
    </row>
    <row r="17" spans="1:32" ht="12.75">
      <c r="A17" s="990">
        <v>0.2</v>
      </c>
      <c r="B17" s="991">
        <v>4.1</v>
      </c>
      <c r="C17" s="11">
        <v>200</v>
      </c>
      <c r="D17" s="11">
        <v>4100</v>
      </c>
      <c r="F17" s="992" t="s">
        <v>30</v>
      </c>
      <c r="G17" s="993" t="s">
        <v>31</v>
      </c>
      <c r="H17" s="994">
        <v>1</v>
      </c>
      <c r="I17" s="995">
        <v>0.000694444444444442</v>
      </c>
      <c r="J17" s="996">
        <v>0.000694444444444442</v>
      </c>
      <c r="K17" s="418"/>
      <c r="L17" s="418"/>
      <c r="M17" s="399">
        <v>0.2861111111111111</v>
      </c>
      <c r="N17" s="997" t="s">
        <v>75</v>
      </c>
      <c r="O17" s="1003"/>
      <c r="P17" s="998"/>
      <c r="Q17" s="1009">
        <v>0.35833333333333334</v>
      </c>
      <c r="R17" s="954" t="s">
        <v>264</v>
      </c>
      <c r="S17" s="998"/>
      <c r="T17" s="999"/>
      <c r="U17" s="1000">
        <v>0.4527777777777777</v>
      </c>
      <c r="V17" s="1001" t="s">
        <v>79</v>
      </c>
      <c r="W17" s="998"/>
      <c r="X17" s="998"/>
      <c r="Y17" s="1005"/>
      <c r="Z17" s="1005"/>
      <c r="AA17" s="1003"/>
      <c r="AB17" s="998"/>
      <c r="AC17" s="998"/>
      <c r="AD17" s="998"/>
      <c r="AE17" s="998"/>
      <c r="AF17" s="999"/>
    </row>
    <row r="18" spans="1:32" ht="13.5">
      <c r="A18" s="990">
        <v>0.7</v>
      </c>
      <c r="B18" s="991">
        <v>4.8</v>
      </c>
      <c r="C18" s="11">
        <v>700</v>
      </c>
      <c r="D18" s="11">
        <v>4800</v>
      </c>
      <c r="F18" s="1010" t="s">
        <v>32</v>
      </c>
      <c r="G18" s="1011" t="s">
        <v>33</v>
      </c>
      <c r="H18" s="1012">
        <v>5</v>
      </c>
      <c r="I18" s="1013">
        <v>0.001388888888888884</v>
      </c>
      <c r="J18" s="981">
        <v>0.001388888888888884</v>
      </c>
      <c r="K18" s="1014"/>
      <c r="L18" s="1014"/>
      <c r="M18" s="440">
        <v>0.2875</v>
      </c>
      <c r="N18" s="1015" t="s">
        <v>75</v>
      </c>
      <c r="O18" s="1016"/>
      <c r="P18" s="1016"/>
      <c r="Q18" s="1017">
        <v>0.3597222222222222</v>
      </c>
      <c r="R18" s="1018" t="s">
        <v>264</v>
      </c>
      <c r="S18" s="1016"/>
      <c r="T18" s="1019"/>
      <c r="U18" s="1017">
        <v>0.4541666666666666</v>
      </c>
      <c r="V18" s="1020" t="s">
        <v>79</v>
      </c>
      <c r="W18" s="1016"/>
      <c r="X18" s="1016"/>
      <c r="Y18" s="1016"/>
      <c r="Z18" s="1016"/>
      <c r="AA18" s="1016"/>
      <c r="AB18" s="1016"/>
      <c r="AC18" s="1016"/>
      <c r="AD18" s="1016"/>
      <c r="AE18" s="1016"/>
      <c r="AF18" s="1019"/>
    </row>
    <row r="19" spans="1:32" ht="13.5">
      <c r="A19" s="965">
        <v>0.2</v>
      </c>
      <c r="B19" s="966">
        <v>5</v>
      </c>
      <c r="C19" s="22">
        <v>200</v>
      </c>
      <c r="D19" s="11">
        <v>5000</v>
      </c>
      <c r="E19" s="22"/>
      <c r="F19" s="967" t="s">
        <v>34</v>
      </c>
      <c r="G19" s="1021" t="s">
        <v>35</v>
      </c>
      <c r="H19" s="1022">
        <v>2</v>
      </c>
      <c r="I19" s="1023">
        <v>0.0013888888888889395</v>
      </c>
      <c r="J19" s="1024">
        <v>0.0013888888888889395</v>
      </c>
      <c r="K19" s="456">
        <v>0.25</v>
      </c>
      <c r="L19" s="30" t="s">
        <v>16</v>
      </c>
      <c r="M19" s="29">
        <v>0.2888888888888889</v>
      </c>
      <c r="N19" s="30" t="s">
        <v>79</v>
      </c>
      <c r="O19" s="957">
        <v>0.33055555555555555</v>
      </c>
      <c r="P19" s="1025" t="s">
        <v>79</v>
      </c>
      <c r="Q19" s="945">
        <v>0.36111111111111116</v>
      </c>
      <c r="R19" s="946" t="s">
        <v>264</v>
      </c>
      <c r="S19" s="957">
        <v>0.37222222222222223</v>
      </c>
      <c r="T19" s="1025" t="s">
        <v>79</v>
      </c>
      <c r="U19" s="945">
        <v>0.45555555555555555</v>
      </c>
      <c r="V19" s="1026" t="s">
        <v>79</v>
      </c>
      <c r="W19" s="957">
        <v>0.5625</v>
      </c>
      <c r="X19" s="1025" t="s">
        <v>17</v>
      </c>
      <c r="Y19" s="957">
        <v>0.6041666666666666</v>
      </c>
      <c r="Z19" s="1025" t="s">
        <v>17</v>
      </c>
      <c r="AA19" s="957">
        <v>0.6458333333333334</v>
      </c>
      <c r="AB19" s="1025" t="s">
        <v>19</v>
      </c>
      <c r="AC19" s="957">
        <v>0.6875</v>
      </c>
      <c r="AD19" s="1025" t="s">
        <v>19</v>
      </c>
      <c r="AE19" s="957">
        <v>0.7708333333333334</v>
      </c>
      <c r="AF19" s="1027" t="s">
        <v>19</v>
      </c>
    </row>
    <row r="20" spans="1:32" ht="12.75">
      <c r="A20" s="975">
        <v>0.4</v>
      </c>
      <c r="B20" s="976">
        <v>5.4</v>
      </c>
      <c r="C20" s="11">
        <v>400</v>
      </c>
      <c r="D20" s="11">
        <v>5400</v>
      </c>
      <c r="E20" s="11">
        <v>400</v>
      </c>
      <c r="F20" s="1028" t="s">
        <v>36</v>
      </c>
      <c r="G20" s="1029" t="s">
        <v>37</v>
      </c>
      <c r="H20" s="1030"/>
      <c r="I20" s="1031">
        <v>0.001388888888888884</v>
      </c>
      <c r="J20" s="1032">
        <v>0.002083333333333326</v>
      </c>
      <c r="K20" s="51">
        <v>0.2513888888888889</v>
      </c>
      <c r="L20" s="44" t="s">
        <v>16</v>
      </c>
      <c r="M20" s="43">
        <v>0.2902777777777778</v>
      </c>
      <c r="N20" s="42" t="s">
        <v>79</v>
      </c>
      <c r="O20" s="1033">
        <v>0.3326388888888889</v>
      </c>
      <c r="P20" s="1034" t="s">
        <v>79</v>
      </c>
      <c r="Q20" s="1035"/>
      <c r="R20" s="915"/>
      <c r="S20" s="1033">
        <v>0.37430555555555556</v>
      </c>
      <c r="T20" s="1034" t="s">
        <v>79</v>
      </c>
      <c r="U20" s="1033">
        <v>0.4576388888888889</v>
      </c>
      <c r="V20" s="1036" t="s">
        <v>79</v>
      </c>
      <c r="W20" s="1037">
        <v>0.5645833333333333</v>
      </c>
      <c r="X20" s="1036" t="s">
        <v>17</v>
      </c>
      <c r="Y20" s="1037">
        <v>0.60625</v>
      </c>
      <c r="Z20" s="1036" t="s">
        <v>17</v>
      </c>
      <c r="AA20" s="1037">
        <v>0.6479166666666667</v>
      </c>
      <c r="AB20" s="1038" t="s">
        <v>19</v>
      </c>
      <c r="AC20" s="1037">
        <v>0.6895833333333333</v>
      </c>
      <c r="AD20" s="1038" t="s">
        <v>19</v>
      </c>
      <c r="AE20" s="1035">
        <v>0.7722222222222223</v>
      </c>
      <c r="AF20" s="1039" t="s">
        <v>19</v>
      </c>
    </row>
    <row r="21" spans="1:32" ht="12.75">
      <c r="A21" s="990">
        <v>0.5</v>
      </c>
      <c r="B21" s="991">
        <v>5.9</v>
      </c>
      <c r="C21" s="11">
        <v>500</v>
      </c>
      <c r="D21" s="11">
        <v>5900</v>
      </c>
      <c r="E21" s="11">
        <v>900</v>
      </c>
      <c r="F21" s="992" t="s">
        <v>38</v>
      </c>
      <c r="G21" s="993" t="s">
        <v>39</v>
      </c>
      <c r="H21" s="994">
        <v>5</v>
      </c>
      <c r="I21" s="1031">
        <v>0.001388888888888884</v>
      </c>
      <c r="J21" s="1032">
        <v>0.002083333333333326</v>
      </c>
      <c r="K21" s="51">
        <v>0.25277777777777777</v>
      </c>
      <c r="L21" s="72" t="s">
        <v>16</v>
      </c>
      <c r="M21" s="43">
        <v>0.2916666666666667</v>
      </c>
      <c r="N21" s="1040" t="s">
        <v>79</v>
      </c>
      <c r="O21" s="951">
        <v>0.3347222222222222</v>
      </c>
      <c r="P21" s="952" t="s">
        <v>79</v>
      </c>
      <c r="Q21" s="922"/>
      <c r="R21" s="922"/>
      <c r="S21" s="951">
        <v>0.3763888888888889</v>
      </c>
      <c r="T21" s="952" t="s">
        <v>79</v>
      </c>
      <c r="U21" s="1041">
        <v>0.4597222222222222</v>
      </c>
      <c r="V21" s="1042" t="s">
        <v>79</v>
      </c>
      <c r="W21" s="950">
        <v>0.5666666666666667</v>
      </c>
      <c r="X21" s="1042" t="s">
        <v>17</v>
      </c>
      <c r="Y21" s="950">
        <v>0.6083333333333333</v>
      </c>
      <c r="Z21" s="1042" t="s">
        <v>17</v>
      </c>
      <c r="AA21" s="950">
        <v>0.65</v>
      </c>
      <c r="AB21" s="1043" t="s">
        <v>19</v>
      </c>
      <c r="AC21" s="950">
        <v>0.6916666666666667</v>
      </c>
      <c r="AD21" s="1043" t="s">
        <v>19</v>
      </c>
      <c r="AE21" s="953">
        <v>0.7736111111111111</v>
      </c>
      <c r="AF21" s="954" t="s">
        <v>19</v>
      </c>
    </row>
    <row r="22" spans="1:32" ht="12.75">
      <c r="A22" s="990">
        <v>0.8</v>
      </c>
      <c r="B22" s="991">
        <v>6.7</v>
      </c>
      <c r="C22" s="11">
        <v>800</v>
      </c>
      <c r="D22" s="11">
        <v>6700</v>
      </c>
      <c r="E22" s="11">
        <v>1700</v>
      </c>
      <c r="F22" s="992" t="s">
        <v>265</v>
      </c>
      <c r="G22" s="993" t="s">
        <v>88</v>
      </c>
      <c r="H22" s="994">
        <v>9</v>
      </c>
      <c r="I22" s="1031">
        <v>0.001388888888888884</v>
      </c>
      <c r="J22" s="1032">
        <v>0.001388888888888884</v>
      </c>
      <c r="K22" s="51">
        <v>0.25416666666666665</v>
      </c>
      <c r="L22" s="72" t="s">
        <v>16</v>
      </c>
      <c r="M22" s="43">
        <v>0.29305555555555557</v>
      </c>
      <c r="N22" s="1040" t="s">
        <v>79</v>
      </c>
      <c r="O22" s="1044">
        <v>0.3361111111111111</v>
      </c>
      <c r="P22" s="1045" t="s">
        <v>79</v>
      </c>
      <c r="Q22" s="1046"/>
      <c r="R22" s="1046"/>
      <c r="S22" s="1044">
        <v>0.37777777777777777</v>
      </c>
      <c r="T22" s="1045" t="s">
        <v>79</v>
      </c>
      <c r="U22" s="1047">
        <v>0.4611111111111111</v>
      </c>
      <c r="V22" s="1048" t="s">
        <v>79</v>
      </c>
      <c r="W22" s="1049">
        <v>0.5680555555555555</v>
      </c>
      <c r="X22" s="1048" t="s">
        <v>17</v>
      </c>
      <c r="Y22" s="1049">
        <v>0.6097222222222222</v>
      </c>
      <c r="Z22" s="1048" t="s">
        <v>17</v>
      </c>
      <c r="AA22" s="1049">
        <v>0.6513888888888889</v>
      </c>
      <c r="AB22" s="1050" t="s">
        <v>19</v>
      </c>
      <c r="AC22" s="1049">
        <v>0.6930555555555555</v>
      </c>
      <c r="AD22" s="1050" t="s">
        <v>19</v>
      </c>
      <c r="AE22" s="1051">
        <v>0.775</v>
      </c>
      <c r="AF22" s="1052" t="s">
        <v>19</v>
      </c>
    </row>
    <row r="23" spans="1:32" ht="12.75">
      <c r="A23" s="990">
        <v>0.6</v>
      </c>
      <c r="B23" s="991">
        <v>7.3</v>
      </c>
      <c r="C23" s="11">
        <v>600</v>
      </c>
      <c r="D23" s="11">
        <v>7300</v>
      </c>
      <c r="E23" s="11">
        <v>2300</v>
      </c>
      <c r="F23" s="49" t="s">
        <v>266</v>
      </c>
      <c r="G23" s="409" t="s">
        <v>267</v>
      </c>
      <c r="H23" s="410">
        <v>5</v>
      </c>
      <c r="I23" s="1031">
        <v>0.000694444444444442</v>
      </c>
      <c r="J23" s="1032">
        <v>0.000694444444444442</v>
      </c>
      <c r="K23" s="51">
        <v>0.2548611111111111</v>
      </c>
      <c r="L23" s="72" t="s">
        <v>16</v>
      </c>
      <c r="M23" s="43">
        <v>0.29375</v>
      </c>
      <c r="N23" s="1040" t="s">
        <v>79</v>
      </c>
      <c r="O23" s="1044">
        <v>0.3368055555555555</v>
      </c>
      <c r="P23" s="1045" t="s">
        <v>79</v>
      </c>
      <c r="Q23" s="1046"/>
      <c r="R23" s="1046"/>
      <c r="S23" s="1044">
        <v>0.3784722222222222</v>
      </c>
      <c r="T23" s="1045" t="s">
        <v>79</v>
      </c>
      <c r="U23" s="1044">
        <v>0.4618055555555555</v>
      </c>
      <c r="V23" s="1048" t="s">
        <v>79</v>
      </c>
      <c r="W23" s="1049">
        <v>0.56875</v>
      </c>
      <c r="X23" s="1048" t="s">
        <v>17</v>
      </c>
      <c r="Y23" s="1049">
        <v>0.6104166666666666</v>
      </c>
      <c r="Z23" s="1048" t="s">
        <v>17</v>
      </c>
      <c r="AA23" s="1049">
        <v>0.6520833333333333</v>
      </c>
      <c r="AB23" s="1050" t="s">
        <v>19</v>
      </c>
      <c r="AC23" s="1049">
        <v>0.69375</v>
      </c>
      <c r="AD23" s="1050" t="s">
        <v>19</v>
      </c>
      <c r="AE23" s="1051">
        <v>0.7756944444444445</v>
      </c>
      <c r="AF23" s="1052" t="s">
        <v>19</v>
      </c>
    </row>
    <row r="24" spans="1:32" ht="12.75">
      <c r="A24" s="990">
        <v>0.7</v>
      </c>
      <c r="B24" s="991">
        <v>8</v>
      </c>
      <c r="C24" s="11">
        <v>700</v>
      </c>
      <c r="D24" s="11">
        <v>8000</v>
      </c>
      <c r="E24" s="11">
        <v>3000</v>
      </c>
      <c r="F24" s="49" t="s">
        <v>268</v>
      </c>
      <c r="G24" s="409" t="s">
        <v>269</v>
      </c>
      <c r="H24" s="410">
        <v>3</v>
      </c>
      <c r="I24" s="1031">
        <v>0.001388888888888884</v>
      </c>
      <c r="J24" s="1032">
        <v>0.001388888888888884</v>
      </c>
      <c r="K24" s="51">
        <v>0.25625</v>
      </c>
      <c r="L24" s="72" t="s">
        <v>16</v>
      </c>
      <c r="M24" s="43">
        <v>0.2951388888888889</v>
      </c>
      <c r="N24" s="1040" t="s">
        <v>79</v>
      </c>
      <c r="O24" s="1044">
        <v>0.3381944444444444</v>
      </c>
      <c r="P24" s="1045" t="s">
        <v>79</v>
      </c>
      <c r="Q24" s="1046"/>
      <c r="R24" s="1046"/>
      <c r="S24" s="1044">
        <v>0.3798611111111111</v>
      </c>
      <c r="T24" s="1045" t="s">
        <v>79</v>
      </c>
      <c r="U24" s="1044">
        <v>0.4631944444444444</v>
      </c>
      <c r="V24" s="1048" t="s">
        <v>79</v>
      </c>
      <c r="W24" s="1049">
        <v>0.5701388888888889</v>
      </c>
      <c r="X24" s="1048" t="s">
        <v>17</v>
      </c>
      <c r="Y24" s="1049">
        <v>0.6118055555555555</v>
      </c>
      <c r="Z24" s="1048" t="s">
        <v>17</v>
      </c>
      <c r="AA24" s="1049">
        <v>0.6534722222222222</v>
      </c>
      <c r="AB24" s="1050" t="s">
        <v>19</v>
      </c>
      <c r="AC24" s="1049">
        <v>0.6951388888888889</v>
      </c>
      <c r="AD24" s="1050" t="s">
        <v>19</v>
      </c>
      <c r="AE24" s="1051">
        <v>0.7770833333333333</v>
      </c>
      <c r="AF24" s="1052" t="s">
        <v>19</v>
      </c>
    </row>
    <row r="25" spans="1:32" ht="12.75">
      <c r="A25" s="990">
        <v>0.5</v>
      </c>
      <c r="B25" s="991">
        <v>8.5</v>
      </c>
      <c r="C25" s="11">
        <v>500</v>
      </c>
      <c r="D25" s="11">
        <v>8500</v>
      </c>
      <c r="E25" s="11">
        <v>3500</v>
      </c>
      <c r="F25" s="49" t="s">
        <v>270</v>
      </c>
      <c r="G25" s="409" t="s">
        <v>271</v>
      </c>
      <c r="H25" s="410">
        <v>1</v>
      </c>
      <c r="I25" s="1031">
        <v>0.000694444444444442</v>
      </c>
      <c r="J25" s="1032">
        <v>0.000694444444444442</v>
      </c>
      <c r="K25" s="51">
        <v>0.2569444444444444</v>
      </c>
      <c r="L25" s="72" t="s">
        <v>16</v>
      </c>
      <c r="M25" s="43">
        <v>0.29583333333333334</v>
      </c>
      <c r="N25" s="1040" t="s">
        <v>79</v>
      </c>
      <c r="O25" s="1044">
        <v>0.33888888888888885</v>
      </c>
      <c r="P25" s="1045" t="s">
        <v>79</v>
      </c>
      <c r="Q25" s="1046"/>
      <c r="R25" s="1046"/>
      <c r="S25" s="1044">
        <v>0.38055555555555554</v>
      </c>
      <c r="T25" s="1045" t="s">
        <v>79</v>
      </c>
      <c r="U25" s="1044">
        <v>0.46388888888888885</v>
      </c>
      <c r="V25" s="1048" t="s">
        <v>79</v>
      </c>
      <c r="W25" s="1049">
        <v>0.5708333333333333</v>
      </c>
      <c r="X25" s="1048" t="s">
        <v>17</v>
      </c>
      <c r="Y25" s="1049">
        <v>0.6124999999999999</v>
      </c>
      <c r="Z25" s="1048" t="s">
        <v>17</v>
      </c>
      <c r="AA25" s="1049">
        <v>0.6541666666666667</v>
      </c>
      <c r="AB25" s="1050" t="s">
        <v>19</v>
      </c>
      <c r="AC25" s="1049">
        <v>0.6958333333333333</v>
      </c>
      <c r="AD25" s="1050" t="s">
        <v>19</v>
      </c>
      <c r="AE25" s="1051">
        <v>0.7777777777777778</v>
      </c>
      <c r="AF25" s="1052" t="s">
        <v>19</v>
      </c>
    </row>
    <row r="26" spans="1:32" ht="12.75">
      <c r="A26" s="990">
        <v>0.4</v>
      </c>
      <c r="B26" s="991">
        <v>8.9</v>
      </c>
      <c r="C26" s="11">
        <v>400</v>
      </c>
      <c r="D26" s="11">
        <v>8900</v>
      </c>
      <c r="E26" s="11">
        <v>3900</v>
      </c>
      <c r="F26" s="49" t="s">
        <v>272</v>
      </c>
      <c r="G26" s="409" t="s">
        <v>273</v>
      </c>
      <c r="H26" s="410">
        <v>16</v>
      </c>
      <c r="I26" s="1031">
        <v>0.001388888888888884</v>
      </c>
      <c r="J26" s="1032">
        <v>0.001388888888888884</v>
      </c>
      <c r="K26" s="51">
        <v>0.2583333333333333</v>
      </c>
      <c r="L26" s="72" t="s">
        <v>16</v>
      </c>
      <c r="M26" s="43">
        <v>0.2972222222222222</v>
      </c>
      <c r="N26" s="1040" t="s">
        <v>79</v>
      </c>
      <c r="O26" s="1044">
        <v>0.34027777777777773</v>
      </c>
      <c r="P26" s="1045" t="s">
        <v>79</v>
      </c>
      <c r="Q26" s="1046"/>
      <c r="R26" s="1046"/>
      <c r="S26" s="1044">
        <v>0.3819444444444444</v>
      </c>
      <c r="T26" s="1045" t="s">
        <v>79</v>
      </c>
      <c r="U26" s="1044">
        <v>0.46527777777777773</v>
      </c>
      <c r="V26" s="1048" t="s">
        <v>79</v>
      </c>
      <c r="W26" s="1049">
        <v>0.5722222222222222</v>
      </c>
      <c r="X26" s="1048" t="s">
        <v>17</v>
      </c>
      <c r="Y26" s="1049">
        <v>0.6138888888888888</v>
      </c>
      <c r="Z26" s="1048" t="s">
        <v>17</v>
      </c>
      <c r="AA26" s="1049">
        <v>0.6555555555555556</v>
      </c>
      <c r="AB26" s="1050" t="s">
        <v>19</v>
      </c>
      <c r="AC26" s="1049">
        <v>0.6972222222222222</v>
      </c>
      <c r="AD26" s="1050" t="s">
        <v>19</v>
      </c>
      <c r="AE26" s="1051">
        <v>0.7791666666666667</v>
      </c>
      <c r="AF26" s="1052" t="s">
        <v>19</v>
      </c>
    </row>
    <row r="27" spans="1:32" ht="12.75">
      <c r="A27" s="990">
        <v>0.7</v>
      </c>
      <c r="B27" s="991">
        <v>9.6</v>
      </c>
      <c r="C27" s="11">
        <v>700</v>
      </c>
      <c r="D27" s="11">
        <v>9600</v>
      </c>
      <c r="E27" s="11">
        <v>4600</v>
      </c>
      <c r="F27" s="49" t="s">
        <v>274</v>
      </c>
      <c r="G27" s="409" t="s">
        <v>275</v>
      </c>
      <c r="H27" s="410">
        <v>18</v>
      </c>
      <c r="I27" s="1031">
        <v>0.001388888888888884</v>
      </c>
      <c r="J27" s="1032">
        <v>0.001388888888888884</v>
      </c>
      <c r="K27" s="51">
        <v>0.2597222222222222</v>
      </c>
      <c r="L27" s="72" t="s">
        <v>16</v>
      </c>
      <c r="M27" s="43">
        <v>0.2986111111111111</v>
      </c>
      <c r="N27" s="1040" t="s">
        <v>79</v>
      </c>
      <c r="O27" s="1044">
        <v>0.3416666666666666</v>
      </c>
      <c r="P27" s="1045" t="s">
        <v>79</v>
      </c>
      <c r="Q27" s="1046"/>
      <c r="R27" s="1046"/>
      <c r="S27" s="1044">
        <v>0.3833333333333333</v>
      </c>
      <c r="T27" s="1045" t="s">
        <v>79</v>
      </c>
      <c r="U27" s="1044">
        <v>0.4666666666666666</v>
      </c>
      <c r="V27" s="1048" t="s">
        <v>79</v>
      </c>
      <c r="W27" s="1049">
        <v>0.5736111111111111</v>
      </c>
      <c r="X27" s="1048" t="s">
        <v>17</v>
      </c>
      <c r="Y27" s="1049">
        <v>0.6152777777777777</v>
      </c>
      <c r="Z27" s="1048" t="s">
        <v>17</v>
      </c>
      <c r="AA27" s="1049">
        <v>0.6569444444444444</v>
      </c>
      <c r="AB27" s="1050" t="s">
        <v>19</v>
      </c>
      <c r="AC27" s="1049">
        <v>0.6986111111111111</v>
      </c>
      <c r="AD27" s="1050" t="s">
        <v>19</v>
      </c>
      <c r="AE27" s="1051">
        <v>0.7805555555555556</v>
      </c>
      <c r="AF27" s="1052" t="s">
        <v>19</v>
      </c>
    </row>
    <row r="28" spans="1:32" ht="13.5">
      <c r="A28" s="990">
        <v>0.3</v>
      </c>
      <c r="B28" s="991">
        <v>9.9</v>
      </c>
      <c r="C28" s="11">
        <v>300</v>
      </c>
      <c r="D28" s="11">
        <v>9900</v>
      </c>
      <c r="E28" s="11">
        <v>4900</v>
      </c>
      <c r="F28" s="56" t="s">
        <v>276</v>
      </c>
      <c r="G28" s="584" t="s">
        <v>277</v>
      </c>
      <c r="H28" s="585">
        <v>2</v>
      </c>
      <c r="I28" s="1013">
        <v>0.000694444444444442</v>
      </c>
      <c r="J28" s="981">
        <v>0.000694444444444442</v>
      </c>
      <c r="K28" s="430">
        <v>0.26041666666666663</v>
      </c>
      <c r="L28" s="1053" t="s">
        <v>16</v>
      </c>
      <c r="M28" s="1054">
        <v>0.29930555555555555</v>
      </c>
      <c r="N28" s="1055" t="s">
        <v>79</v>
      </c>
      <c r="O28" s="1056">
        <v>0.34236111111111106</v>
      </c>
      <c r="P28" s="1057" t="s">
        <v>79</v>
      </c>
      <c r="Q28" s="1058"/>
      <c r="R28" s="1058"/>
      <c r="S28" s="1056">
        <v>0.38402777777777775</v>
      </c>
      <c r="T28" s="1057" t="s">
        <v>79</v>
      </c>
      <c r="U28" s="1056">
        <v>0.46736111111111106</v>
      </c>
      <c r="V28" s="1059" t="s">
        <v>79</v>
      </c>
      <c r="W28" s="1060">
        <v>0.5743055555555555</v>
      </c>
      <c r="X28" s="1059" t="s">
        <v>17</v>
      </c>
      <c r="Y28" s="1060">
        <v>0.6159722222222221</v>
      </c>
      <c r="Z28" s="1059" t="s">
        <v>17</v>
      </c>
      <c r="AA28" s="1060">
        <v>0.6576388888888889</v>
      </c>
      <c r="AB28" s="1061" t="s">
        <v>19</v>
      </c>
      <c r="AC28" s="1060">
        <v>0.6993055555555555</v>
      </c>
      <c r="AD28" s="1061" t="s">
        <v>19</v>
      </c>
      <c r="AE28" s="1062">
        <v>0.78125</v>
      </c>
      <c r="AF28" s="1018" t="s">
        <v>19</v>
      </c>
    </row>
    <row r="29" spans="1:33" ht="13.5">
      <c r="A29" s="965">
        <v>0.3</v>
      </c>
      <c r="B29" s="966">
        <v>10.200000000000001</v>
      </c>
      <c r="C29" s="22">
        <v>300</v>
      </c>
      <c r="D29" s="11">
        <v>10200</v>
      </c>
      <c r="E29" s="22">
        <v>5200</v>
      </c>
      <c r="F29" s="23" t="s">
        <v>278</v>
      </c>
      <c r="G29" s="24" t="s">
        <v>279</v>
      </c>
      <c r="H29" s="25">
        <v>2</v>
      </c>
      <c r="I29" s="1023">
        <v>0.000694444444444442</v>
      </c>
      <c r="J29" s="1024">
        <v>0.000694444444444442</v>
      </c>
      <c r="K29" s="450">
        <v>0.26111111111111107</v>
      </c>
      <c r="L29" s="30" t="s">
        <v>16</v>
      </c>
      <c r="M29" s="1063">
        <v>0.3</v>
      </c>
      <c r="N29" s="1064" t="s">
        <v>79</v>
      </c>
      <c r="O29" s="1065">
        <v>0.3430555555555555</v>
      </c>
      <c r="P29" s="1066" t="s">
        <v>280</v>
      </c>
      <c r="Q29" s="1067"/>
      <c r="R29" s="1067"/>
      <c r="S29" s="1065">
        <v>0.3847222222222222</v>
      </c>
      <c r="T29" s="1066" t="s">
        <v>79</v>
      </c>
      <c r="U29" s="1065">
        <v>0.4680555555555555</v>
      </c>
      <c r="V29" s="1068" t="s">
        <v>79</v>
      </c>
      <c r="W29" s="1069">
        <v>0.575</v>
      </c>
      <c r="X29" s="1068" t="s">
        <v>17</v>
      </c>
      <c r="Y29" s="1069">
        <v>0.6166666666666666</v>
      </c>
      <c r="Z29" s="1068" t="s">
        <v>17</v>
      </c>
      <c r="AA29" s="1069">
        <v>0.6583333333333333</v>
      </c>
      <c r="AB29" s="1070" t="s">
        <v>281</v>
      </c>
      <c r="AC29" s="1069">
        <v>0.7</v>
      </c>
      <c r="AD29" s="1070" t="s">
        <v>19</v>
      </c>
      <c r="AE29" s="1071">
        <v>0.7819444444444444</v>
      </c>
      <c r="AF29" s="1072" t="s">
        <v>281</v>
      </c>
      <c r="AG29" s="1073"/>
    </row>
    <row r="30" spans="1:32" ht="12.75">
      <c r="A30" s="975">
        <v>0.4</v>
      </c>
      <c r="B30" s="976">
        <v>10.600000000000001</v>
      </c>
      <c r="C30" s="11">
        <v>400</v>
      </c>
      <c r="D30" s="11">
        <v>10600</v>
      </c>
      <c r="E30" s="11">
        <v>5600</v>
      </c>
      <c r="F30" s="37" t="s">
        <v>276</v>
      </c>
      <c r="G30" s="38" t="s">
        <v>277</v>
      </c>
      <c r="H30" s="39">
        <v>1</v>
      </c>
      <c r="I30" s="1031">
        <v>0.000694444444444442</v>
      </c>
      <c r="J30" s="1032">
        <v>0.000694444444444442</v>
      </c>
      <c r="K30" s="51">
        <v>0.2618055555555555</v>
      </c>
      <c r="L30" s="44" t="s">
        <v>16</v>
      </c>
      <c r="M30" s="43">
        <v>0.30069444444444443</v>
      </c>
      <c r="N30" s="42" t="s">
        <v>79</v>
      </c>
      <c r="O30" s="1033">
        <v>0.34374999999999994</v>
      </c>
      <c r="P30" s="1034" t="s">
        <v>280</v>
      </c>
      <c r="Q30" s="1074"/>
      <c r="R30" s="1034"/>
      <c r="S30" s="1033">
        <v>0.38541666666666663</v>
      </c>
      <c r="T30" s="1075" t="s">
        <v>79</v>
      </c>
      <c r="U30" s="1033">
        <v>0.46874999999999994</v>
      </c>
      <c r="V30" s="1036" t="s">
        <v>79</v>
      </c>
      <c r="W30" s="1037">
        <v>0.5756944444444444</v>
      </c>
      <c r="X30" s="1036" t="s">
        <v>17</v>
      </c>
      <c r="Y30" s="1037">
        <v>0.617361111111111</v>
      </c>
      <c r="Z30" s="1036" t="s">
        <v>17</v>
      </c>
      <c r="AA30" s="1037">
        <v>0.6590277777777778</v>
      </c>
      <c r="AB30" s="1034" t="s">
        <v>281</v>
      </c>
      <c r="AC30" s="1037">
        <v>0.7006944444444444</v>
      </c>
      <c r="AD30" s="1038" t="s">
        <v>19</v>
      </c>
      <c r="AE30" s="1033">
        <v>0.7826388888888889</v>
      </c>
      <c r="AF30" s="1076" t="s">
        <v>281</v>
      </c>
    </row>
    <row r="31" spans="1:32" ht="12.75">
      <c r="A31" s="990">
        <v>0.4</v>
      </c>
      <c r="B31" s="991">
        <v>11.000000000000002</v>
      </c>
      <c r="C31" s="11">
        <v>400</v>
      </c>
      <c r="D31" s="11">
        <v>11000</v>
      </c>
      <c r="E31" s="11">
        <v>6000</v>
      </c>
      <c r="F31" s="49" t="s">
        <v>274</v>
      </c>
      <c r="G31" s="409" t="s">
        <v>275</v>
      </c>
      <c r="H31" s="410">
        <v>17</v>
      </c>
      <c r="I31" s="1031">
        <v>0.001388888888888884</v>
      </c>
      <c r="J31" s="1032">
        <v>0.001388888888888884</v>
      </c>
      <c r="K31" s="51">
        <v>0.2631944444444444</v>
      </c>
      <c r="L31" s="72" t="s">
        <v>16</v>
      </c>
      <c r="M31" s="43">
        <v>0.3020833333333333</v>
      </c>
      <c r="N31" s="1040" t="s">
        <v>79</v>
      </c>
      <c r="O31" s="951">
        <v>0.34513888888888883</v>
      </c>
      <c r="P31" s="952" t="s">
        <v>280</v>
      </c>
      <c r="Q31" s="1077"/>
      <c r="R31" s="922"/>
      <c r="S31" s="951">
        <v>0.3868055555555555</v>
      </c>
      <c r="T31" s="1045" t="s">
        <v>79</v>
      </c>
      <c r="U31" s="951">
        <v>0.47013888888888883</v>
      </c>
      <c r="V31" s="1042" t="s">
        <v>79</v>
      </c>
      <c r="W31" s="950">
        <v>0.5770833333333333</v>
      </c>
      <c r="X31" s="1042" t="s">
        <v>17</v>
      </c>
      <c r="Y31" s="950">
        <v>0.6187499999999999</v>
      </c>
      <c r="Z31" s="1042" t="s">
        <v>17</v>
      </c>
      <c r="AA31" s="950">
        <v>0.6604166666666667</v>
      </c>
      <c r="AB31" s="1078" t="s">
        <v>281</v>
      </c>
      <c r="AC31" s="950">
        <v>0.7020833333333333</v>
      </c>
      <c r="AD31" s="1043" t="s">
        <v>19</v>
      </c>
      <c r="AE31" s="951">
        <v>0.7840277777777778</v>
      </c>
      <c r="AF31" s="1079" t="s">
        <v>281</v>
      </c>
    </row>
    <row r="32" spans="1:32" ht="12.75">
      <c r="A32" s="990">
        <v>0.7</v>
      </c>
      <c r="B32" s="991">
        <v>11.7</v>
      </c>
      <c r="C32" s="11">
        <v>700</v>
      </c>
      <c r="D32" s="11">
        <v>11700</v>
      </c>
      <c r="E32" s="11">
        <v>6700</v>
      </c>
      <c r="F32" s="49" t="s">
        <v>272</v>
      </c>
      <c r="G32" s="409" t="s">
        <v>273</v>
      </c>
      <c r="H32" s="410">
        <v>15</v>
      </c>
      <c r="I32" s="1031">
        <v>0.001388888888888884</v>
      </c>
      <c r="J32" s="1032">
        <v>0.001388888888888884</v>
      </c>
      <c r="K32" s="51">
        <v>0.2645833333333333</v>
      </c>
      <c r="L32" s="72" t="s">
        <v>16</v>
      </c>
      <c r="M32" s="43">
        <v>0.3034722222222222</v>
      </c>
      <c r="N32" s="1040" t="s">
        <v>79</v>
      </c>
      <c r="O32" s="1044">
        <v>0.3465277777777777</v>
      </c>
      <c r="P32" s="1045" t="s">
        <v>280</v>
      </c>
      <c r="Q32" s="1046"/>
      <c r="R32" s="1046"/>
      <c r="S32" s="1044">
        <v>0.3881944444444444</v>
      </c>
      <c r="T32" s="1045" t="s">
        <v>79</v>
      </c>
      <c r="U32" s="1044">
        <v>0.4715277777777777</v>
      </c>
      <c r="V32" s="1048" t="s">
        <v>79</v>
      </c>
      <c r="W32" s="1049">
        <v>0.5784722222222222</v>
      </c>
      <c r="X32" s="1048" t="s">
        <v>17</v>
      </c>
      <c r="Y32" s="1049">
        <v>0.6201388888888888</v>
      </c>
      <c r="Z32" s="1048" t="s">
        <v>17</v>
      </c>
      <c r="AA32" s="1049">
        <v>0.6618055555555555</v>
      </c>
      <c r="AB32" s="1080" t="s">
        <v>281</v>
      </c>
      <c r="AC32" s="1049">
        <v>0.7034722222222222</v>
      </c>
      <c r="AD32" s="1050" t="s">
        <v>19</v>
      </c>
      <c r="AE32" s="1044">
        <v>0.7854166666666667</v>
      </c>
      <c r="AF32" s="1079" t="s">
        <v>281</v>
      </c>
    </row>
    <row r="33" spans="1:32" ht="12.75">
      <c r="A33" s="990">
        <v>0.4</v>
      </c>
      <c r="B33" s="991">
        <v>12.100000000000001</v>
      </c>
      <c r="C33" s="11">
        <v>400</v>
      </c>
      <c r="D33" s="11">
        <v>12100</v>
      </c>
      <c r="E33" s="11">
        <v>7100</v>
      </c>
      <c r="F33" s="49" t="s">
        <v>270</v>
      </c>
      <c r="G33" s="409" t="s">
        <v>271</v>
      </c>
      <c r="H33" s="410">
        <v>2</v>
      </c>
      <c r="I33" s="1031">
        <v>0.000694444444444442</v>
      </c>
      <c r="J33" s="1032">
        <v>0.000694444444444442</v>
      </c>
      <c r="K33" s="51">
        <v>0.2652777777777777</v>
      </c>
      <c r="L33" s="72" t="s">
        <v>16</v>
      </c>
      <c r="M33" s="43">
        <v>0.30416666666666664</v>
      </c>
      <c r="N33" s="1040" t="s">
        <v>79</v>
      </c>
      <c r="O33" s="1044">
        <v>0.34722222222222215</v>
      </c>
      <c r="P33" s="1045" t="s">
        <v>280</v>
      </c>
      <c r="Q33" s="1046"/>
      <c r="R33" s="1046"/>
      <c r="S33" s="1044">
        <v>0.38888888888888884</v>
      </c>
      <c r="T33" s="1045" t="s">
        <v>79</v>
      </c>
      <c r="U33" s="1044">
        <v>0.47222222222222215</v>
      </c>
      <c r="V33" s="1048" t="s">
        <v>79</v>
      </c>
      <c r="W33" s="1049">
        <v>0.5791666666666666</v>
      </c>
      <c r="X33" s="1048" t="s">
        <v>17</v>
      </c>
      <c r="Y33" s="1049">
        <v>0.6208333333333332</v>
      </c>
      <c r="Z33" s="1048" t="s">
        <v>17</v>
      </c>
      <c r="AA33" s="1049">
        <v>0.6625</v>
      </c>
      <c r="AB33" s="1080" t="s">
        <v>281</v>
      </c>
      <c r="AC33" s="1049">
        <v>0.7041666666666666</v>
      </c>
      <c r="AD33" s="1050" t="s">
        <v>19</v>
      </c>
      <c r="AE33" s="1044">
        <v>0.7861111111111111</v>
      </c>
      <c r="AF33" s="1079" t="s">
        <v>281</v>
      </c>
    </row>
    <row r="34" spans="1:32" ht="12.75">
      <c r="A34" s="990">
        <v>0.4</v>
      </c>
      <c r="B34" s="991">
        <v>12.500000000000002</v>
      </c>
      <c r="C34" s="11">
        <v>400</v>
      </c>
      <c r="D34" s="11">
        <v>12500</v>
      </c>
      <c r="E34" s="11">
        <v>7500</v>
      </c>
      <c r="F34" s="49" t="s">
        <v>268</v>
      </c>
      <c r="G34" s="409" t="s">
        <v>269</v>
      </c>
      <c r="H34" s="410">
        <v>4</v>
      </c>
      <c r="I34" s="1031">
        <v>0.000694444444444442</v>
      </c>
      <c r="J34" s="1032">
        <v>0.000694444444444442</v>
      </c>
      <c r="K34" s="51">
        <v>0.26597222222222217</v>
      </c>
      <c r="L34" s="72" t="s">
        <v>16</v>
      </c>
      <c r="M34" s="43">
        <v>0.3048611111111111</v>
      </c>
      <c r="N34" s="1040" t="s">
        <v>79</v>
      </c>
      <c r="O34" s="1044">
        <v>0.3479166666666666</v>
      </c>
      <c r="P34" s="1045" t="s">
        <v>280</v>
      </c>
      <c r="Q34" s="1046"/>
      <c r="R34" s="1046"/>
      <c r="S34" s="1044">
        <v>0.3895833333333333</v>
      </c>
      <c r="T34" s="1045" t="s">
        <v>79</v>
      </c>
      <c r="U34" s="1044">
        <v>0.4729166666666666</v>
      </c>
      <c r="V34" s="1048" t="s">
        <v>79</v>
      </c>
      <c r="W34" s="1049">
        <v>0.579861111111111</v>
      </c>
      <c r="X34" s="1048" t="s">
        <v>17</v>
      </c>
      <c r="Y34" s="1049">
        <v>0.6215277777777777</v>
      </c>
      <c r="Z34" s="1048" t="s">
        <v>17</v>
      </c>
      <c r="AA34" s="1049">
        <v>0.6631944444444444</v>
      </c>
      <c r="AB34" s="1080" t="s">
        <v>281</v>
      </c>
      <c r="AC34" s="1049">
        <v>0.704861111111111</v>
      </c>
      <c r="AD34" s="1050" t="s">
        <v>19</v>
      </c>
      <c r="AE34" s="1044">
        <v>0.7868055555555555</v>
      </c>
      <c r="AF34" s="1079" t="s">
        <v>281</v>
      </c>
    </row>
    <row r="35" spans="1:32" ht="12.75">
      <c r="A35" s="990">
        <v>0.6</v>
      </c>
      <c r="B35" s="991">
        <v>13.100000000000001</v>
      </c>
      <c r="C35" s="11">
        <v>600</v>
      </c>
      <c r="D35" s="11">
        <v>13100</v>
      </c>
      <c r="E35" s="11">
        <v>8100</v>
      </c>
      <c r="F35" s="49" t="s">
        <v>266</v>
      </c>
      <c r="G35" s="409" t="s">
        <v>267</v>
      </c>
      <c r="H35" s="410">
        <v>6</v>
      </c>
      <c r="I35" s="1031">
        <v>0.000694444444444442</v>
      </c>
      <c r="J35" s="1032">
        <v>0.000694444444444442</v>
      </c>
      <c r="K35" s="51">
        <v>0.2666666666666666</v>
      </c>
      <c r="L35" s="72" t="s">
        <v>16</v>
      </c>
      <c r="M35" s="43">
        <v>0.3055555555555555</v>
      </c>
      <c r="N35" s="1040" t="s">
        <v>79</v>
      </c>
      <c r="O35" s="1044">
        <v>0.34861111111111104</v>
      </c>
      <c r="P35" s="1045" t="s">
        <v>280</v>
      </c>
      <c r="Q35" s="1046"/>
      <c r="R35" s="1046"/>
      <c r="S35" s="1044">
        <v>0.3902777777777777</v>
      </c>
      <c r="T35" s="1045" t="s">
        <v>79</v>
      </c>
      <c r="U35" s="1044">
        <v>0.47361111111111104</v>
      </c>
      <c r="V35" s="1048" t="s">
        <v>79</v>
      </c>
      <c r="W35" s="1049">
        <v>0.5805555555555555</v>
      </c>
      <c r="X35" s="1048" t="s">
        <v>17</v>
      </c>
      <c r="Y35" s="1049">
        <v>0.6222222222222221</v>
      </c>
      <c r="Z35" s="1048" t="s">
        <v>17</v>
      </c>
      <c r="AA35" s="1049">
        <v>0.6638888888888889</v>
      </c>
      <c r="AB35" s="1080" t="s">
        <v>281</v>
      </c>
      <c r="AC35" s="1049">
        <v>0.7055555555555555</v>
      </c>
      <c r="AD35" s="1050" t="s">
        <v>19</v>
      </c>
      <c r="AE35" s="1044">
        <v>0.7875</v>
      </c>
      <c r="AF35" s="1079" t="s">
        <v>281</v>
      </c>
    </row>
    <row r="36" spans="1:32" ht="12.75">
      <c r="A36" s="990">
        <v>0.2</v>
      </c>
      <c r="B36" s="991">
        <v>13.3</v>
      </c>
      <c r="C36" s="11">
        <v>200</v>
      </c>
      <c r="D36" s="11">
        <v>13300</v>
      </c>
      <c r="E36" s="11">
        <v>8300</v>
      </c>
      <c r="F36" s="49" t="s">
        <v>282</v>
      </c>
      <c r="G36" s="409" t="s">
        <v>283</v>
      </c>
      <c r="H36" s="410">
        <v>8</v>
      </c>
      <c r="I36" s="1031">
        <v>0.000694444444444442</v>
      </c>
      <c r="J36" s="1032">
        <v>0.000694444444444442</v>
      </c>
      <c r="K36" s="51">
        <v>0.26736111111111105</v>
      </c>
      <c r="L36" s="72" t="s">
        <v>16</v>
      </c>
      <c r="M36" s="43">
        <v>0.30624999999999997</v>
      </c>
      <c r="N36" s="1040" t="s">
        <v>79</v>
      </c>
      <c r="O36" s="1044">
        <v>0.3493055555555555</v>
      </c>
      <c r="P36" s="1045" t="s">
        <v>280</v>
      </c>
      <c r="Q36" s="1046"/>
      <c r="R36" s="1046"/>
      <c r="S36" s="1044">
        <v>0.39097222222222217</v>
      </c>
      <c r="T36" s="1045" t="s">
        <v>79</v>
      </c>
      <c r="U36" s="1044">
        <v>0.4743055555555555</v>
      </c>
      <c r="V36" s="1048" t="s">
        <v>79</v>
      </c>
      <c r="W36" s="1049">
        <v>0.5812499999999999</v>
      </c>
      <c r="X36" s="1048" t="s">
        <v>17</v>
      </c>
      <c r="Y36" s="1049">
        <v>0.6229166666666666</v>
      </c>
      <c r="Z36" s="1048" t="s">
        <v>17</v>
      </c>
      <c r="AA36" s="1049">
        <v>0.6645833333333333</v>
      </c>
      <c r="AB36" s="1080" t="s">
        <v>281</v>
      </c>
      <c r="AC36" s="1049">
        <v>0.7062499999999999</v>
      </c>
      <c r="AD36" s="1050" t="s">
        <v>19</v>
      </c>
      <c r="AE36" s="1044">
        <v>0.7881944444444444</v>
      </c>
      <c r="AF36" s="1079" t="s">
        <v>281</v>
      </c>
    </row>
    <row r="37" spans="1:32" ht="12.75">
      <c r="A37" s="990">
        <v>0.5</v>
      </c>
      <c r="B37" s="991">
        <v>13.8</v>
      </c>
      <c r="C37" s="11">
        <v>500</v>
      </c>
      <c r="D37" s="11">
        <v>13800</v>
      </c>
      <c r="E37" s="11">
        <v>8800</v>
      </c>
      <c r="F37" s="49" t="s">
        <v>265</v>
      </c>
      <c r="G37" s="409" t="s">
        <v>88</v>
      </c>
      <c r="H37" s="410">
        <v>10</v>
      </c>
      <c r="I37" s="1031">
        <v>0.000694444444444442</v>
      </c>
      <c r="J37" s="1032">
        <v>0.000694444444444442</v>
      </c>
      <c r="K37" s="51">
        <v>0.2680555555555555</v>
      </c>
      <c r="L37" s="72" t="s">
        <v>16</v>
      </c>
      <c r="M37" s="43">
        <v>0.3069444444444444</v>
      </c>
      <c r="N37" s="1040" t="s">
        <v>79</v>
      </c>
      <c r="O37" s="1044">
        <v>0.3499999999999999</v>
      </c>
      <c r="P37" s="1045" t="s">
        <v>280</v>
      </c>
      <c r="Q37" s="1046"/>
      <c r="R37" s="1046"/>
      <c r="S37" s="1044">
        <v>0.3916666666666666</v>
      </c>
      <c r="T37" s="1045" t="s">
        <v>79</v>
      </c>
      <c r="U37" s="1044">
        <v>0.4749999999999999</v>
      </c>
      <c r="V37" s="1048" t="s">
        <v>79</v>
      </c>
      <c r="W37" s="1049">
        <v>0.5819444444444444</v>
      </c>
      <c r="X37" s="1048" t="s">
        <v>17</v>
      </c>
      <c r="Y37" s="1049">
        <v>0.623611111111111</v>
      </c>
      <c r="Z37" s="1048" t="s">
        <v>17</v>
      </c>
      <c r="AA37" s="1049">
        <v>0.6652777777777777</v>
      </c>
      <c r="AB37" s="1080" t="s">
        <v>281</v>
      </c>
      <c r="AC37" s="1049">
        <v>0.7069444444444444</v>
      </c>
      <c r="AD37" s="1050" t="s">
        <v>19</v>
      </c>
      <c r="AE37" s="1044">
        <v>0.7888888888888889</v>
      </c>
      <c r="AF37" s="1081" t="s">
        <v>281</v>
      </c>
    </row>
    <row r="38" spans="1:32" ht="13.5">
      <c r="A38" s="990">
        <v>0.9</v>
      </c>
      <c r="B38" s="991">
        <v>14.7</v>
      </c>
      <c r="C38" s="11">
        <v>900</v>
      </c>
      <c r="D38" s="11">
        <v>14700</v>
      </c>
      <c r="E38" s="11">
        <v>9700</v>
      </c>
      <c r="F38" s="56" t="s">
        <v>36</v>
      </c>
      <c r="G38" s="584" t="s">
        <v>37</v>
      </c>
      <c r="H38" s="585"/>
      <c r="I38" s="1013">
        <v>0.002083333333333326</v>
      </c>
      <c r="J38" s="981">
        <v>0.002083333333333326</v>
      </c>
      <c r="K38" s="430">
        <v>0.2701388888888888</v>
      </c>
      <c r="L38" s="1053" t="s">
        <v>16</v>
      </c>
      <c r="M38" s="1082">
        <v>0.30902777777777773</v>
      </c>
      <c r="N38" s="1083" t="s">
        <v>79</v>
      </c>
      <c r="O38" s="1084">
        <v>0.35208333333333325</v>
      </c>
      <c r="P38" s="1085" t="s">
        <v>280</v>
      </c>
      <c r="Q38" s="1086"/>
      <c r="R38" s="1086"/>
      <c r="S38" s="1084">
        <v>0.39374999999999993</v>
      </c>
      <c r="T38" s="1085" t="s">
        <v>79</v>
      </c>
      <c r="U38" s="1056">
        <v>0.47708333333333325</v>
      </c>
      <c r="V38" s="1059" t="s">
        <v>79</v>
      </c>
      <c r="W38" s="1060">
        <v>0.5840277777777777</v>
      </c>
      <c r="X38" s="1059" t="s">
        <v>17</v>
      </c>
      <c r="Y38" s="1060">
        <v>0.6256944444444443</v>
      </c>
      <c r="Z38" s="1059" t="s">
        <v>17</v>
      </c>
      <c r="AA38" s="1060">
        <v>0.6673611111111111</v>
      </c>
      <c r="AB38" s="1087" t="s">
        <v>281</v>
      </c>
      <c r="AC38" s="1060">
        <v>0.7090277777777777</v>
      </c>
      <c r="AD38" s="1061" t="s">
        <v>19</v>
      </c>
      <c r="AE38" s="1056">
        <v>0.7909722222222222</v>
      </c>
      <c r="AF38" s="1088" t="s">
        <v>281</v>
      </c>
    </row>
    <row r="39" spans="1:32" ht="13.5">
      <c r="A39" s="965">
        <v>0.5</v>
      </c>
      <c r="B39" s="966">
        <v>15.2</v>
      </c>
      <c r="C39" s="22">
        <v>500</v>
      </c>
      <c r="D39" s="11">
        <v>15200</v>
      </c>
      <c r="E39" s="22">
        <v>10200</v>
      </c>
      <c r="F39" s="23" t="s">
        <v>55</v>
      </c>
      <c r="G39" s="24" t="s">
        <v>56</v>
      </c>
      <c r="H39" s="25">
        <v>2</v>
      </c>
      <c r="I39" s="1023">
        <v>0.002083333333333326</v>
      </c>
      <c r="J39" s="1024">
        <v>0.002083333333333326</v>
      </c>
      <c r="K39" s="456">
        <v>0.27222222222222214</v>
      </c>
      <c r="L39" s="30" t="s">
        <v>16</v>
      </c>
      <c r="M39" s="29">
        <v>0.31111111111111106</v>
      </c>
      <c r="N39" s="28" t="s">
        <v>79</v>
      </c>
      <c r="O39" s="945">
        <v>0.3541666666666666</v>
      </c>
      <c r="P39" s="946" t="s">
        <v>280</v>
      </c>
      <c r="Q39" s="956"/>
      <c r="R39" s="956"/>
      <c r="S39" s="945">
        <v>0.39583333333333326</v>
      </c>
      <c r="T39" s="946" t="s">
        <v>79</v>
      </c>
      <c r="U39" s="945">
        <v>0.4791666666666666</v>
      </c>
      <c r="V39" s="1026" t="s">
        <v>79</v>
      </c>
      <c r="W39" s="1089">
        <v>0.586111111111111</v>
      </c>
      <c r="X39" s="1026" t="s">
        <v>17</v>
      </c>
      <c r="Y39" s="1089">
        <v>0.6277777777777777</v>
      </c>
      <c r="Z39" s="1026" t="s">
        <v>17</v>
      </c>
      <c r="AA39" s="1089">
        <v>0.6694444444444444</v>
      </c>
      <c r="AB39" s="1090" t="s">
        <v>281</v>
      </c>
      <c r="AC39" s="1089">
        <v>0.711111111111111</v>
      </c>
      <c r="AD39" s="1091" t="s">
        <v>19</v>
      </c>
      <c r="AE39" s="945">
        <v>0.7930555555555555</v>
      </c>
      <c r="AF39" s="1092" t="s">
        <v>281</v>
      </c>
    </row>
    <row r="40" spans="1:32" ht="13.5">
      <c r="A40" s="975">
        <v>0.3</v>
      </c>
      <c r="B40" s="976">
        <v>15.500000000000002</v>
      </c>
      <c r="C40" s="11">
        <v>300</v>
      </c>
      <c r="D40" s="11">
        <v>15500</v>
      </c>
      <c r="F40" s="1028" t="s">
        <v>32</v>
      </c>
      <c r="G40" s="1029" t="s">
        <v>33</v>
      </c>
      <c r="H40" s="1030">
        <v>6</v>
      </c>
      <c r="I40" s="1013">
        <v>0.001388888888888884</v>
      </c>
      <c r="J40" s="981">
        <v>0.001388888888888884</v>
      </c>
      <c r="K40" s="1093"/>
      <c r="L40" s="1094"/>
      <c r="M40" s="440">
        <v>0.31249999999999994</v>
      </c>
      <c r="N40" s="1095" t="s">
        <v>284</v>
      </c>
      <c r="O40" s="1009">
        <v>0.35555555555555546</v>
      </c>
      <c r="P40" s="954" t="s">
        <v>264</v>
      </c>
      <c r="Q40" s="1096"/>
      <c r="R40" s="1096"/>
      <c r="S40" s="1097"/>
      <c r="T40" s="1096"/>
      <c r="U40" s="1097"/>
      <c r="V40" s="1098"/>
      <c r="W40" s="1098"/>
      <c r="X40" s="1098"/>
      <c r="Y40" s="1098"/>
      <c r="Z40" s="1099"/>
      <c r="AA40" s="1041">
        <v>0.6708333333333333</v>
      </c>
      <c r="AB40" s="1100" t="s">
        <v>281</v>
      </c>
      <c r="AC40" s="985"/>
      <c r="AD40" s="985"/>
      <c r="AE40" s="1009">
        <v>0.7944444444444444</v>
      </c>
      <c r="AF40" s="1100" t="s">
        <v>281</v>
      </c>
    </row>
    <row r="41" spans="1:32" ht="12.75">
      <c r="A41" s="990">
        <v>0.8</v>
      </c>
      <c r="B41" s="991">
        <v>16.3</v>
      </c>
      <c r="C41" s="11">
        <v>800</v>
      </c>
      <c r="D41" s="11">
        <v>16300</v>
      </c>
      <c r="F41" s="992" t="s">
        <v>30</v>
      </c>
      <c r="G41" s="993" t="s">
        <v>31</v>
      </c>
      <c r="H41" s="994">
        <v>2</v>
      </c>
      <c r="I41" s="995">
        <v>0.001388888888888884</v>
      </c>
      <c r="J41" s="996">
        <v>0.001388888888888884</v>
      </c>
      <c r="K41" s="1101"/>
      <c r="L41" s="416"/>
      <c r="M41" s="1094"/>
      <c r="N41" s="1094"/>
      <c r="O41" s="921"/>
      <c r="P41" s="954"/>
      <c r="Q41" s="985"/>
      <c r="R41" s="985"/>
      <c r="S41" s="985"/>
      <c r="T41" s="985"/>
      <c r="U41" s="1102"/>
      <c r="V41" s="985"/>
      <c r="W41" s="985"/>
      <c r="X41" s="985"/>
      <c r="Y41" s="985"/>
      <c r="Z41" s="989"/>
      <c r="AA41" s="1041">
        <v>0.6722222222222222</v>
      </c>
      <c r="AB41" s="1100" t="s">
        <v>281</v>
      </c>
      <c r="AC41" s="985"/>
      <c r="AD41" s="985"/>
      <c r="AE41" s="1009">
        <v>0.7958333333333333</v>
      </c>
      <c r="AF41" s="1100" t="s">
        <v>281</v>
      </c>
    </row>
    <row r="42" spans="1:32" ht="12.75">
      <c r="A42" s="990">
        <v>0.3</v>
      </c>
      <c r="B42" s="991">
        <v>16.6</v>
      </c>
      <c r="C42" s="11">
        <v>300</v>
      </c>
      <c r="D42" s="11">
        <v>16600</v>
      </c>
      <c r="F42" s="992" t="s">
        <v>24</v>
      </c>
      <c r="G42" s="993" t="s">
        <v>25</v>
      </c>
      <c r="H42" s="994">
        <v>2</v>
      </c>
      <c r="I42" s="1013">
        <v>0.000694444444444442</v>
      </c>
      <c r="J42" s="1032">
        <v>0.000694444444444442</v>
      </c>
      <c r="K42" s="1101"/>
      <c r="L42" s="416"/>
      <c r="M42" s="416"/>
      <c r="N42" s="416"/>
      <c r="O42" s="1000">
        <v>0.3576388888888888</v>
      </c>
      <c r="P42" s="1079" t="s">
        <v>264</v>
      </c>
      <c r="Q42" s="998"/>
      <c r="R42" s="998"/>
      <c r="S42" s="998"/>
      <c r="T42" s="998"/>
      <c r="U42" s="1005"/>
      <c r="V42" s="998"/>
      <c r="W42" s="998"/>
      <c r="X42" s="998"/>
      <c r="Y42" s="998"/>
      <c r="Z42" s="998"/>
      <c r="AA42" s="1000">
        <v>0.6729166666666666</v>
      </c>
      <c r="AB42" s="1079" t="s">
        <v>281</v>
      </c>
      <c r="AC42" s="998"/>
      <c r="AD42" s="998"/>
      <c r="AE42" s="1000">
        <v>0.7965277777777777</v>
      </c>
      <c r="AF42" s="1079" t="s">
        <v>281</v>
      </c>
    </row>
    <row r="43" spans="1:32" ht="13.5">
      <c r="A43" s="990">
        <v>0.5</v>
      </c>
      <c r="B43" s="991">
        <v>17.1</v>
      </c>
      <c r="C43" s="11">
        <v>500</v>
      </c>
      <c r="D43" s="11">
        <v>17100</v>
      </c>
      <c r="F43" s="992" t="s">
        <v>131</v>
      </c>
      <c r="G43" s="993" t="s">
        <v>132</v>
      </c>
      <c r="H43" s="994">
        <v>4</v>
      </c>
      <c r="I43" s="995">
        <v>0.0006944444444444445</v>
      </c>
      <c r="J43" s="1032">
        <v>0.001388888888888889</v>
      </c>
      <c r="K43" s="1101"/>
      <c r="L43" s="416"/>
      <c r="M43" s="416"/>
      <c r="N43" s="416"/>
      <c r="O43" s="1017"/>
      <c r="P43" s="1088"/>
      <c r="Q43" s="998"/>
      <c r="R43" s="998"/>
      <c r="S43" s="998"/>
      <c r="T43" s="998"/>
      <c r="U43" s="1005"/>
      <c r="V43" s="998"/>
      <c r="W43" s="998"/>
      <c r="X43" s="998"/>
      <c r="Y43" s="998"/>
      <c r="Z43" s="998"/>
      <c r="AA43" s="1000">
        <v>0.6743055555555555</v>
      </c>
      <c r="AB43" s="1079" t="s">
        <v>281</v>
      </c>
      <c r="AC43" s="998"/>
      <c r="AD43" s="998"/>
      <c r="AE43" s="1000">
        <v>0.7972222222222222</v>
      </c>
      <c r="AF43" s="1079" t="s">
        <v>281</v>
      </c>
    </row>
    <row r="44" spans="1:32" ht="12.75">
      <c r="A44" s="990">
        <v>0.3</v>
      </c>
      <c r="B44" s="991">
        <v>17.400000000000002</v>
      </c>
      <c r="C44" s="11">
        <v>300</v>
      </c>
      <c r="D44" s="11">
        <v>17400</v>
      </c>
      <c r="F44" s="992" t="s">
        <v>129</v>
      </c>
      <c r="G44" s="993" t="s">
        <v>130</v>
      </c>
      <c r="H44" s="994">
        <v>1</v>
      </c>
      <c r="I44" s="1013">
        <v>0.000694444444444442</v>
      </c>
      <c r="J44" s="1032">
        <v>0.000694444444444442</v>
      </c>
      <c r="K44" s="1101"/>
      <c r="L44" s="416"/>
      <c r="M44" s="416"/>
      <c r="N44" s="416"/>
      <c r="O44" s="998"/>
      <c r="P44" s="998"/>
      <c r="Q44" s="998"/>
      <c r="R44" s="998"/>
      <c r="S44" s="998"/>
      <c r="T44" s="998"/>
      <c r="U44" s="1005"/>
      <c r="V44" s="998"/>
      <c r="W44" s="998"/>
      <c r="X44" s="998"/>
      <c r="Y44" s="998"/>
      <c r="Z44" s="998"/>
      <c r="AA44" s="1000">
        <v>0.6749999999999999</v>
      </c>
      <c r="AB44" s="1079" t="s">
        <v>281</v>
      </c>
      <c r="AC44" s="998"/>
      <c r="AD44" s="998"/>
      <c r="AE44" s="1000">
        <v>0.7979166666666666</v>
      </c>
      <c r="AF44" s="1079" t="s">
        <v>281</v>
      </c>
    </row>
    <row r="45" spans="1:32" ht="12.75">
      <c r="A45" s="990">
        <v>0.7</v>
      </c>
      <c r="B45" s="991">
        <v>18.1</v>
      </c>
      <c r="C45" s="11">
        <v>700</v>
      </c>
      <c r="D45" s="11">
        <v>18100</v>
      </c>
      <c r="F45" s="992" t="s">
        <v>127</v>
      </c>
      <c r="G45" s="993" t="s">
        <v>128</v>
      </c>
      <c r="H45" s="994">
        <v>3</v>
      </c>
      <c r="I45" s="995">
        <v>0.001388888888888884</v>
      </c>
      <c r="J45" s="1032">
        <v>0.001388888888888884</v>
      </c>
      <c r="K45" s="1101"/>
      <c r="L45" s="416"/>
      <c r="M45" s="416"/>
      <c r="N45" s="416"/>
      <c r="O45" s="1003"/>
      <c r="P45" s="1003"/>
      <c r="Q45" s="1003"/>
      <c r="R45" s="1003"/>
      <c r="S45" s="998"/>
      <c r="T45" s="998"/>
      <c r="U45" s="1005"/>
      <c r="V45" s="998"/>
      <c r="W45" s="998"/>
      <c r="X45" s="998"/>
      <c r="Y45" s="998"/>
      <c r="Z45" s="998"/>
      <c r="AA45" s="1000">
        <v>0.6763888888888888</v>
      </c>
      <c r="AB45" s="1079" t="s">
        <v>281</v>
      </c>
      <c r="AC45" s="998"/>
      <c r="AD45" s="998"/>
      <c r="AE45" s="1000">
        <v>0.7993055555555555</v>
      </c>
      <c r="AF45" s="1079" t="s">
        <v>281</v>
      </c>
    </row>
    <row r="46" spans="1:32" ht="12.75">
      <c r="A46" s="990">
        <v>0.4</v>
      </c>
      <c r="B46" s="991">
        <v>18.5</v>
      </c>
      <c r="C46" s="11">
        <v>400</v>
      </c>
      <c r="D46" s="11">
        <v>18500</v>
      </c>
      <c r="F46" s="992" t="s">
        <v>125</v>
      </c>
      <c r="G46" s="993" t="s">
        <v>126</v>
      </c>
      <c r="H46" s="994">
        <v>1</v>
      </c>
      <c r="I46" s="1031">
        <v>0.000694444444444442</v>
      </c>
      <c r="J46" s="1032">
        <v>0.000694444444444442</v>
      </c>
      <c r="K46" s="1101"/>
      <c r="L46" s="416"/>
      <c r="M46" s="416"/>
      <c r="N46" s="416"/>
      <c r="O46" s="1003"/>
      <c r="P46" s="1003"/>
      <c r="Q46" s="1003"/>
      <c r="R46" s="1003"/>
      <c r="S46" s="998"/>
      <c r="T46" s="998"/>
      <c r="U46" s="1005"/>
      <c r="V46" s="998"/>
      <c r="W46" s="998"/>
      <c r="X46" s="998"/>
      <c r="Y46" s="998"/>
      <c r="Z46" s="998"/>
      <c r="AA46" s="1000">
        <v>0.6770833333333333</v>
      </c>
      <c r="AB46" s="1079" t="s">
        <v>281</v>
      </c>
      <c r="AC46" s="998"/>
      <c r="AD46" s="998"/>
      <c r="AE46" s="1000">
        <v>0.8</v>
      </c>
      <c r="AF46" s="1079" t="s">
        <v>281</v>
      </c>
    </row>
    <row r="47" spans="1:32" ht="12.75">
      <c r="A47" s="990">
        <v>0.3</v>
      </c>
      <c r="B47" s="991">
        <v>18.8</v>
      </c>
      <c r="C47" s="11">
        <v>300</v>
      </c>
      <c r="D47" s="11">
        <v>18800</v>
      </c>
      <c r="F47" s="992" t="s">
        <v>123</v>
      </c>
      <c r="G47" s="993" t="s">
        <v>124</v>
      </c>
      <c r="H47" s="994">
        <v>6</v>
      </c>
      <c r="I47" s="1031">
        <v>0.000694444444444442</v>
      </c>
      <c r="J47" s="1032">
        <v>0.000694444444444442</v>
      </c>
      <c r="K47" s="1101"/>
      <c r="L47" s="416"/>
      <c r="M47" s="416"/>
      <c r="N47" s="416"/>
      <c r="O47" s="1003"/>
      <c r="P47" s="1003"/>
      <c r="Q47" s="1003"/>
      <c r="R47" s="1003"/>
      <c r="S47" s="998"/>
      <c r="T47" s="998"/>
      <c r="U47" s="1005"/>
      <c r="V47" s="998"/>
      <c r="W47" s="998"/>
      <c r="X47" s="998"/>
      <c r="Y47" s="998"/>
      <c r="Z47" s="998"/>
      <c r="AA47" s="1000">
        <v>0.6777777777777777</v>
      </c>
      <c r="AB47" s="1079" t="s">
        <v>281</v>
      </c>
      <c r="AC47" s="998"/>
      <c r="AD47" s="998"/>
      <c r="AE47" s="1000">
        <v>0.8006944444444444</v>
      </c>
      <c r="AF47" s="1079" t="s">
        <v>281</v>
      </c>
    </row>
    <row r="48" spans="1:32" ht="12.75">
      <c r="A48" s="990">
        <v>0.6</v>
      </c>
      <c r="B48" s="991">
        <v>19.400000000000002</v>
      </c>
      <c r="C48" s="11">
        <v>600</v>
      </c>
      <c r="D48" s="11">
        <v>19400</v>
      </c>
      <c r="F48" s="992" t="s">
        <v>121</v>
      </c>
      <c r="G48" s="993" t="s">
        <v>122</v>
      </c>
      <c r="H48" s="994">
        <v>8</v>
      </c>
      <c r="I48" s="1031">
        <v>0.000694444444444442</v>
      </c>
      <c r="J48" s="1032">
        <v>0.000694444444444442</v>
      </c>
      <c r="K48" s="1101"/>
      <c r="L48" s="416"/>
      <c r="M48" s="416"/>
      <c r="N48" s="416"/>
      <c r="O48" s="1003"/>
      <c r="P48" s="1003"/>
      <c r="Q48" s="1003"/>
      <c r="R48" s="1003"/>
      <c r="S48" s="998"/>
      <c r="T48" s="998"/>
      <c r="U48" s="1005"/>
      <c r="V48" s="998"/>
      <c r="W48" s="998"/>
      <c r="X48" s="998"/>
      <c r="Y48" s="998"/>
      <c r="Z48" s="998"/>
      <c r="AA48" s="1000">
        <v>0.6784722222222221</v>
      </c>
      <c r="AB48" s="1079" t="s">
        <v>281</v>
      </c>
      <c r="AC48" s="998"/>
      <c r="AD48" s="998"/>
      <c r="AE48" s="1000">
        <v>0.8013888888888888</v>
      </c>
      <c r="AF48" s="1079" t="s">
        <v>281</v>
      </c>
    </row>
    <row r="49" spans="1:32" ht="13.5">
      <c r="A49" s="1103">
        <v>0.4</v>
      </c>
      <c r="B49" s="1104">
        <v>19.8</v>
      </c>
      <c r="C49" s="11">
        <v>400</v>
      </c>
      <c r="D49" s="11">
        <v>19800</v>
      </c>
      <c r="F49" s="1010" t="s">
        <v>120</v>
      </c>
      <c r="G49" s="1011" t="s">
        <v>118</v>
      </c>
      <c r="H49" s="1012">
        <v>10</v>
      </c>
      <c r="I49" s="1013">
        <v>0.000694444444444442</v>
      </c>
      <c r="J49" s="981">
        <v>0.000694444444444442</v>
      </c>
      <c r="K49" s="1105"/>
      <c r="L49" s="1106"/>
      <c r="M49" s="436"/>
      <c r="N49" s="436"/>
      <c r="O49" s="1003"/>
      <c r="P49" s="1003"/>
      <c r="Q49" s="1003"/>
      <c r="R49" s="1003"/>
      <c r="S49" s="998"/>
      <c r="T49" s="998"/>
      <c r="U49" s="1005"/>
      <c r="V49" s="998"/>
      <c r="W49" s="998"/>
      <c r="X49" s="998"/>
      <c r="Y49" s="998"/>
      <c r="Z49" s="998"/>
      <c r="AA49" s="1000">
        <v>0.6791666666666666</v>
      </c>
      <c r="AB49" s="1079" t="s">
        <v>281</v>
      </c>
      <c r="AC49" s="998"/>
      <c r="AD49" s="998"/>
      <c r="AE49" s="1000">
        <v>0.8020833333333333</v>
      </c>
      <c r="AF49" s="1079" t="s">
        <v>281</v>
      </c>
    </row>
    <row r="50" spans="1:32" ht="13.5">
      <c r="A50" s="965">
        <v>0.7</v>
      </c>
      <c r="B50" s="966">
        <v>20.5</v>
      </c>
      <c r="C50" s="528">
        <v>700</v>
      </c>
      <c r="D50" s="939">
        <v>20500</v>
      </c>
      <c r="E50" s="528"/>
      <c r="F50" s="967" t="s">
        <v>117</v>
      </c>
      <c r="G50" s="1021" t="s">
        <v>118</v>
      </c>
      <c r="H50" s="1022">
        <v>12</v>
      </c>
      <c r="I50" s="1023">
        <v>0.001388888888888884</v>
      </c>
      <c r="J50" s="1024">
        <v>0.001388888888888884</v>
      </c>
      <c r="M50" s="1107"/>
      <c r="N50" s="1107"/>
      <c r="O50" s="1003"/>
      <c r="P50" s="1003"/>
      <c r="Q50" s="1003"/>
      <c r="R50" s="1003"/>
      <c r="S50" s="998"/>
      <c r="T50" s="998"/>
      <c r="U50" s="1005"/>
      <c r="V50" s="998"/>
      <c r="W50" s="998"/>
      <c r="X50" s="998"/>
      <c r="Y50" s="998"/>
      <c r="Z50" s="998"/>
      <c r="AA50" s="1017">
        <v>0.6805555555555555</v>
      </c>
      <c r="AB50" s="1081" t="s">
        <v>281</v>
      </c>
      <c r="AC50" s="998"/>
      <c r="AD50" s="998"/>
      <c r="AE50" s="1017">
        <v>0.8034722222222221</v>
      </c>
      <c r="AF50" s="1081" t="s">
        <v>281</v>
      </c>
    </row>
    <row r="51" spans="1:32" ht="6.75" customHeight="1">
      <c r="A51" s="7"/>
      <c r="B51" s="7"/>
      <c r="K51" s="1108"/>
      <c r="L51" s="1109"/>
      <c r="O51" s="1110"/>
      <c r="P51" s="1110"/>
      <c r="Q51" s="1110"/>
      <c r="R51" s="1110"/>
      <c r="S51" s="1004"/>
      <c r="T51" s="1004"/>
      <c r="U51" s="1111"/>
      <c r="V51" s="1004"/>
      <c r="W51" s="1004"/>
      <c r="X51" s="1004"/>
      <c r="Y51" s="1004"/>
      <c r="Z51" s="1004"/>
      <c r="AA51" s="1112"/>
      <c r="AB51" s="1113"/>
      <c r="AC51" s="1004"/>
      <c r="AD51" s="1004"/>
      <c r="AE51" s="1112"/>
      <c r="AF51" s="1113"/>
    </row>
    <row r="52" spans="1:32" ht="13.5" customHeight="1">
      <c r="A52" s="596" t="s">
        <v>57</v>
      </c>
      <c r="B52" s="7"/>
      <c r="AA52" s="1002"/>
      <c r="AB52" s="1002"/>
      <c r="AC52" s="1002"/>
      <c r="AD52" s="1002"/>
      <c r="AE52" s="1002"/>
      <c r="AF52" s="1002"/>
    </row>
    <row r="53" spans="1:2" ht="12.75">
      <c r="A53" s="10" t="s">
        <v>58</v>
      </c>
      <c r="B53" s="7"/>
    </row>
    <row r="54" spans="1:2" ht="12.75">
      <c r="A54" s="11" t="s">
        <v>59</v>
      </c>
      <c r="B54" s="7"/>
    </row>
    <row r="55" spans="1:2" ht="12.75">
      <c r="A55" s="11" t="s">
        <v>193</v>
      </c>
      <c r="B55" s="7"/>
    </row>
    <row r="56" spans="1:2" ht="12.75">
      <c r="A56" s="11" t="s">
        <v>60</v>
      </c>
      <c r="B56" s="7"/>
    </row>
    <row r="57" spans="1:2" ht="12.75">
      <c r="A57" s="11" t="s">
        <v>108</v>
      </c>
      <c r="B57" s="7"/>
    </row>
    <row r="58" spans="1:2" ht="12.75">
      <c r="A58" s="11" t="s">
        <v>141</v>
      </c>
      <c r="B58" s="7"/>
    </row>
    <row r="59" spans="1:2" ht="12.75">
      <c r="A59" s="11" t="s">
        <v>109</v>
      </c>
      <c r="B59" s="7"/>
    </row>
    <row r="60" spans="1:2" ht="12.75">
      <c r="A60" s="11" t="s">
        <v>110</v>
      </c>
      <c r="B60" s="7"/>
    </row>
    <row r="61" spans="1:2" ht="12.75">
      <c r="A61" s="11" t="s">
        <v>285</v>
      </c>
      <c r="B61" s="7"/>
    </row>
    <row r="63" spans="1:2" ht="12.75">
      <c r="A63" s="2" t="s">
        <v>64</v>
      </c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</sheetData>
  <sheetProtection selectLockedCells="1" selectUnlockedCells="1"/>
  <mergeCells count="8">
    <mergeCell ref="A4:AF4"/>
    <mergeCell ref="A5:AF5"/>
    <mergeCell ref="A6:B6"/>
    <mergeCell ref="C6:E6"/>
    <mergeCell ref="A7:B7"/>
    <mergeCell ref="K7:AF7"/>
    <mergeCell ref="AH10:AN11"/>
    <mergeCell ref="AA52:AF52"/>
  </mergeCells>
  <printOptions/>
  <pageMargins left="0.32013888888888886" right="0.6201388888888889" top="0.25" bottom="0.19027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Arkadiusz Skowroński</cp:lastModifiedBy>
  <cp:lastPrinted>2022-11-21T08:00:18Z</cp:lastPrinted>
  <dcterms:created xsi:type="dcterms:W3CDTF">2003-10-09T09:57:21Z</dcterms:created>
  <dcterms:modified xsi:type="dcterms:W3CDTF">2023-03-17T09:53:26Z</dcterms:modified>
  <cp:category/>
  <cp:version/>
  <cp:contentType/>
  <cp:contentStatus/>
  <cp:revision>8</cp:revision>
</cp:coreProperties>
</file>