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<sst xmlns="http://schemas.openxmlformats.org/spreadsheetml/2006/main" count="344" uniqueCount="231">
  <si>
    <t>Budowa budynku Centrum opiekuńczo-mieszkalnego we wsi Szczęsne wraz z infrastrukturą towarzyszącą</t>
  </si>
  <si>
    <t>Lp.</t>
  </si>
  <si>
    <t>Podstawa</t>
  </si>
  <si>
    <t>Opis robót</t>
  </si>
  <si>
    <t>Jednostka</t>
  </si>
  <si>
    <t>Obmiar</t>
  </si>
  <si>
    <t>1</t>
  </si>
  <si>
    <t>2</t>
  </si>
  <si>
    <t>3</t>
  </si>
  <si>
    <t>4</t>
  </si>
  <si>
    <t>5</t>
  </si>
  <si>
    <t>6</t>
  </si>
  <si>
    <t>7</t>
  </si>
  <si>
    <t>Roboty ziemne</t>
  </si>
  <si>
    <t>m2</t>
  </si>
  <si>
    <t>m3</t>
  </si>
  <si>
    <t xml:space="preserve"> 
kalk. własna</t>
  </si>
  <si>
    <t>m</t>
  </si>
  <si>
    <t>kpl.</t>
  </si>
  <si>
    <t>szt.</t>
  </si>
  <si>
    <t>KNR 2-31 0114-05 0114-06</t>
  </si>
  <si>
    <t>ZAGOSPODAROWANIE TERENU</t>
  </si>
  <si>
    <t>5.1</t>
  </si>
  <si>
    <t>Zieleń</t>
  </si>
  <si>
    <t>5.1.1</t>
  </si>
  <si>
    <t>Wycinka</t>
  </si>
  <si>
    <t>134</t>
  </si>
  <si>
    <t>KNR 2-01 0103-02</t>
  </si>
  <si>
    <t>Ścinanie drzew piłą mechaniczną</t>
  </si>
  <si>
    <t>135</t>
  </si>
  <si>
    <t>KNNR 1 0104-11</t>
  </si>
  <si>
    <t>Karczowanie pni koparką podsiębierną w gruntach kat.III-IV o normalnej wilgotności</t>
  </si>
  <si>
    <t>136</t>
  </si>
  <si>
    <t xml:space="preserve">KNR 2-01 0110-02 0110-05 </t>
  </si>
  <si>
    <t>Wywożenie karpiny na odległość 5 km</t>
  </si>
  <si>
    <t>mp</t>
  </si>
  <si>
    <t>137</t>
  </si>
  <si>
    <t xml:space="preserve">KNR 2-01 0110-03 0110-05 </t>
  </si>
  <si>
    <t>Wywożenie gałęzi na odległość 5 km</t>
  </si>
  <si>
    <t>138</t>
  </si>
  <si>
    <t xml:space="preserve">KNR 2-01 0110-01 0110-04 </t>
  </si>
  <si>
    <t>Wywożenie dłużyc na odległość 5 km</t>
  </si>
  <si>
    <t>RAZEM 5.1.1 Wycinka</t>
  </si>
  <si>
    <t>5.1.2</t>
  </si>
  <si>
    <t>Nasadzenia</t>
  </si>
  <si>
    <t>139</t>
  </si>
  <si>
    <t>KNR 2-21 0319-01</t>
  </si>
  <si>
    <t>Sadzenie drzew i krzewów starszych z bryłą korzeniową - ŚWIERK POSPOLITY ‘ROTHENHAUS’/ PICEA ABIES ‘ROTHENHAUS’</t>
  </si>
  <si>
    <t>140</t>
  </si>
  <si>
    <t>Sadzenie drzew i krzewów starszych z bryłą korzeniową - GRAB POSPOLITY ‘FASTIGIATA’/ CARPINUS BETULUS ‘FASTIGIATA’</t>
  </si>
  <si>
    <t>141</t>
  </si>
  <si>
    <t>Sadzenie drzew i krzewów starszych z bryłą korzeniową - KLON POSPOLITY ‘PRINCETON GOLD’ / ACER PLATANIDES ‘PRINCETON GOLD’</t>
  </si>
  <si>
    <t>142</t>
  </si>
  <si>
    <t>Sadzenie drzew i krzewów starszych z bryłą korzeniową - JODŁA KAUKASKA/ ABIES NORDMANNIANA</t>
  </si>
  <si>
    <t>143</t>
  </si>
  <si>
    <t>KNR 2-21 0331-01</t>
  </si>
  <si>
    <t>Sadzenie krzewów - Lilak pospolity ‘Aucubaefolia’/ Syringa vulgaris  ‘Aucubaefolia’</t>
  </si>
  <si>
    <t>144</t>
  </si>
  <si>
    <t>Sadzenie krzewów - Dereń biały ‘ Sibirica’/Corpus alba ‘Sibirica’</t>
  </si>
  <si>
    <t>145</t>
  </si>
  <si>
    <t>Sadzenie krzewów - Forsycja pośrednia ‘Golden times’/Forsythia intermedia ‘Golden times’</t>
  </si>
  <si>
    <t>146</t>
  </si>
  <si>
    <t>Sadzenie krzewów żywopłotowych - Grab pospolity/ Carpinus betulus - przyjęto 3 szt./mb żwyopłotu</t>
  </si>
  <si>
    <t>RAZEM 5.1.2 Nasadzenia</t>
  </si>
  <si>
    <t>5.1.3</t>
  </si>
  <si>
    <t>Trawnik</t>
  </si>
  <si>
    <t>147</t>
  </si>
  <si>
    <t>KNR 2-21 0218-03</t>
  </si>
  <si>
    <t>Rozścielenie ziemi urodzajnej spycharkami na terenie płaskim gr. 15 cm</t>
  </si>
  <si>
    <t>148</t>
  </si>
  <si>
    <t>KNR 2-21 0401-04</t>
  </si>
  <si>
    <t>Wykonanie trawników dywanowych siewem na gruncie</t>
  </si>
  <si>
    <t>RAZEM 5.1.3 Trawnik</t>
  </si>
  <si>
    <t>RAZEM 5.1 Zieleń</t>
  </si>
  <si>
    <t>5.2</t>
  </si>
  <si>
    <t>Nawierzchnie</t>
  </si>
  <si>
    <t>5.2.1</t>
  </si>
  <si>
    <t>149</t>
  </si>
  <si>
    <t>KNR 2-31 0101-01 0101-02</t>
  </si>
  <si>
    <t>Mechaniczne wykonanie koryta na całej szerokości jezdni i chodników w gruncie kat. I-IV głębokości 43 cm wraz z wykopem pod wymianę gruntu na głębokość 30-60 cm</t>
  </si>
  <si>
    <t>150</t>
  </si>
  <si>
    <t>Mechaniczne wykonanie koryta na całej szerokości jezdni i chodników w gruncie kat. I-IV głębokości 30 cm</t>
  </si>
  <si>
    <t>151</t>
  </si>
  <si>
    <t>KNR 2-31 0103-04</t>
  </si>
  <si>
    <t>Mechaniczne profilowanie i zagęszczenie podłoża pod warstwy konstrukcyjne nawierzchni w gruncie kat. I-IV</t>
  </si>
  <si>
    <t>152</t>
  </si>
  <si>
    <t xml:space="preserve">KNR 2-01 0212-05 0214-01 </t>
  </si>
  <si>
    <t>Roboty ziemne wykonywane koparkami podsiębiernymi 0.40 m3 w ziemi kat. I-III uprzednio zmagazynowanej w hałdach z transportem urobku samochodami samowyładowczymi na odległość 10 km</t>
  </si>
  <si>
    <t>RAZEM 5.2.1 Roboty ziemne</t>
  </si>
  <si>
    <t>5.2.2</t>
  </si>
  <si>
    <t>Obrzeża i krawężniki</t>
  </si>
  <si>
    <t>153</t>
  </si>
  <si>
    <t>KNR 2-31 0401-03</t>
  </si>
  <si>
    <t>Rowki pod krawężniki i ławy krawężnikowe o wymiarach 30x30 cm w gruncie</t>
  </si>
  <si>
    <t>154</t>
  </si>
  <si>
    <t>KNR 2-31 0402-04</t>
  </si>
  <si>
    <t>Ława pod krawężniki betonowa z oporem beton C12/15</t>
  </si>
  <si>
    <t>155</t>
  </si>
  <si>
    <t>KNR 2-31 0403-05</t>
  </si>
  <si>
    <t>Krawężniki betonowe zatopiony o wymiarach 15x22 cm na podsypce cementowo-piaskowej gr. 5 cm</t>
  </si>
  <si>
    <t>156</t>
  </si>
  <si>
    <t>KNR 2-31 0407-05</t>
  </si>
  <si>
    <t>Obrzeża betonowe o wymiarach 30x8 cm na podsypce cementowo-piaskowej gr. 5 cm</t>
  </si>
  <si>
    <t>157</t>
  </si>
  <si>
    <t>KNR 2-31 0403-03</t>
  </si>
  <si>
    <t>Krawężniki betonowe wystające o wymiarach 15x30 cm na podsypce cementowo-piaskowej gr. 5 cm</t>
  </si>
  <si>
    <t>158</t>
  </si>
  <si>
    <t>Krawężniki betonowe wtopione o wymiarach 12x25 cm na podsypce cementowo-piaskowej gr. 5 cm</t>
  </si>
  <si>
    <t>RAZEM 5.2.2 Obrzeża i krawężniki</t>
  </si>
  <si>
    <t>5.2.3</t>
  </si>
  <si>
    <t>Drogi i jezdnie manewrowe</t>
  </si>
  <si>
    <t>159</t>
  </si>
  <si>
    <t>KNR 2-31 0105-03 0105-04</t>
  </si>
  <si>
    <t>Warstwa piasku średniego gr. 30-60 cm</t>
  </si>
  <si>
    <t>160</t>
  </si>
  <si>
    <t>KNR 2-31 0114-05</t>
  </si>
  <si>
    <t>Podbudowa pomocnicza z kruszywa łamanego stabilizowanego mechanicznie 31,5/63 - warstwa o grubości po zagęszczeniu 15 cm</t>
  </si>
  <si>
    <t>161</t>
  </si>
  <si>
    <t>Podbudowa zasadnicza z kruszywa łamanego stabilizowanego mechanicznie 0/31,5 - warstwa o grubości po zagęszczeniu 15 cm</t>
  </si>
  <si>
    <t>162</t>
  </si>
  <si>
    <t>KNR 2-31 0105-07 0105-08</t>
  </si>
  <si>
    <t>Podsypka cementowo-piaskowa z zagęszczeniem mechanicznym - 5 cm grubości warstwy po zagęszczeniu</t>
  </si>
  <si>
    <t>163</t>
  </si>
  <si>
    <t>KNR 2-31 0511-03</t>
  </si>
  <si>
    <t>Nawierzchnie z kostki brukowej betonowej o grubości 8 cm na podsypce cementowo-piaskowej</t>
  </si>
  <si>
    <t>RAZEM 5.2.3 Drogi i jezdnie manewrowe</t>
  </si>
  <si>
    <t>5.2.4</t>
  </si>
  <si>
    <t>Jezdnia manewrowa - część parkowa</t>
  </si>
  <si>
    <t>164</t>
  </si>
  <si>
    <t>165</t>
  </si>
  <si>
    <t>166</t>
  </si>
  <si>
    <t>167</t>
  </si>
  <si>
    <t>168</t>
  </si>
  <si>
    <t>RAZEM 5.2.4 Jezdnia manewrowa - część parkowa</t>
  </si>
  <si>
    <t>5.2.5</t>
  </si>
  <si>
    <t>Miejsca postojowe</t>
  </si>
  <si>
    <t>169</t>
  </si>
  <si>
    <t>170</t>
  </si>
  <si>
    <t>171</t>
  </si>
  <si>
    <t>172</t>
  </si>
  <si>
    <t>Podsypka piaskowa z zagęszczeniem mechanicznym - 5 cm grubości warstwy po zagęszczeniu</t>
  </si>
  <si>
    <t>173</t>
  </si>
  <si>
    <t>RAZEM 5.2.5 Miejsca postojowe</t>
  </si>
  <si>
    <t>5.2.6</t>
  </si>
  <si>
    <t>Ciągi piesze - kostka</t>
  </si>
  <si>
    <t>174</t>
  </si>
  <si>
    <t>175</t>
  </si>
  <si>
    <t>Podbudowa z piasku średniego Is=1,0 i nośności 60 MPa - 15 cm grubości warstwy po zagęszczeniu</t>
  </si>
  <si>
    <t>176</t>
  </si>
  <si>
    <t>177</t>
  </si>
  <si>
    <t>178</t>
  </si>
  <si>
    <t>RAZEM 5.2.6 Ciągi piesze - kostka</t>
  </si>
  <si>
    <t>5.2.7</t>
  </si>
  <si>
    <t>Ciągi piesze - część parkowa</t>
  </si>
  <si>
    <t>179</t>
  </si>
  <si>
    <t>Podbudowa z kruszywa łamanego stabilizowanego mechanicznie 0/31,5 - warstwa dolna o grubości po zagęszczeniu 25 cm</t>
  </si>
  <si>
    <t>180</t>
  </si>
  <si>
    <t>KNR 2-31 0202-05</t>
  </si>
  <si>
    <t>Nawierzchnia mineralna z kruszywa - chodnik rozścielany ręcznie - grubość po zagęszczeniu 5 cm</t>
  </si>
  <si>
    <t>RAZEM 5.2.7 Ciągi piesze - część parkowa</t>
  </si>
  <si>
    <t>5.2.8</t>
  </si>
  <si>
    <t>Organizacja ruchu</t>
  </si>
  <si>
    <t>181</t>
  </si>
  <si>
    <t>KNR 2-31 0702-02</t>
  </si>
  <si>
    <t>Słupki do znaków drogowych z rur stalowych o śr. 70 mm</t>
  </si>
  <si>
    <t>182</t>
  </si>
  <si>
    <t>KNR 2-31 0703-02</t>
  </si>
  <si>
    <t>Przymocowanie tablic znaków drogowych zakazu, nakazu, ostrzegawczych, informacyjnych</t>
  </si>
  <si>
    <t>183</t>
  </si>
  <si>
    <t>KNR 2-31 0706-02</t>
  </si>
  <si>
    <t>Malowanie linii segregacyjnych i krawędziowych ciągłych na jezdni za pomocą farb chemoutwardzalnych</t>
  </si>
  <si>
    <t>RAZEM 5.2.8 Organizacja ruchu</t>
  </si>
  <si>
    <t>RAZEM 5.2 Nawierzchnie</t>
  </si>
  <si>
    <t>5.3</t>
  </si>
  <si>
    <t>Przepust</t>
  </si>
  <si>
    <t>184</t>
  </si>
  <si>
    <t>KNR 2-01 0414-02</t>
  </si>
  <si>
    <t>Wykopy ręczne rowów i kanałów o głębok.1.0 m o szerokości dna do 1 m</t>
  </si>
  <si>
    <t>185</t>
  </si>
  <si>
    <t>KNR 2-18 0501-02</t>
  </si>
  <si>
    <t>Kanały rurowe - podłoża z materiałów sypkich - zasypka z piasku średniego</t>
  </si>
  <si>
    <t>186</t>
  </si>
  <si>
    <t>KNR 2-18 0504-04</t>
  </si>
  <si>
    <t>Kanały rurowe - podłoża betonowe - chudy beton C8/10</t>
  </si>
  <si>
    <t>187</t>
  </si>
  <si>
    <t>KNR 2-18 0510-03</t>
  </si>
  <si>
    <t>Kanały rurowe - rury betonowe o śr. 600 mm</t>
  </si>
  <si>
    <t>188</t>
  </si>
  <si>
    <t>Roboty ziemne wykonywane koparkami podsiębiernymi 0.40 m3 w ziemi kat. I-III uprzednio zmagazynowanej w hałdach z transportem urobku samochodami samowyładowczymi na odległość 15 km</t>
  </si>
  <si>
    <t>RAZEM 5.3 Przepust</t>
  </si>
  <si>
    <t>5.4</t>
  </si>
  <si>
    <t>Mała architektura i elementy wyposażenia</t>
  </si>
  <si>
    <t>189</t>
  </si>
  <si>
    <t>Ławka - wraz z dostawą i montażem</t>
  </si>
  <si>
    <t>190</t>
  </si>
  <si>
    <t>Kosz na śmieci - wraz z dostawą i montażem</t>
  </si>
  <si>
    <t>191</t>
  </si>
  <si>
    <t>Stojak rowerowy - wraz z dostawą i montażem</t>
  </si>
  <si>
    <t>192</t>
  </si>
  <si>
    <t>Tenis stołowy - wraz z dostawą i montażem</t>
  </si>
  <si>
    <t>193</t>
  </si>
  <si>
    <t>Piłkarzyki - wraz z dostawą i montażem</t>
  </si>
  <si>
    <t>194</t>
  </si>
  <si>
    <t>Stół do gry w warcaby/szachy/chińczyka - wraz z dostawą i montażem</t>
  </si>
  <si>
    <t>195</t>
  </si>
  <si>
    <t>Palenisko  - wraz z dostawą i montażem</t>
  </si>
  <si>
    <t>196</t>
  </si>
  <si>
    <t>Drewniany domek dla dzieci - wraz z dostawą i montażem</t>
  </si>
  <si>
    <t>197</t>
  </si>
  <si>
    <t>Barek - wraz z dostawą i montażem</t>
  </si>
  <si>
    <t>198</t>
  </si>
  <si>
    <t>Żagiel przeciwsłoneczny prostokątny - wraz z dostawą i montażem</t>
  </si>
  <si>
    <t>199</t>
  </si>
  <si>
    <t>Wiata śmietnikowa 2,0x4,0 m- wraz z dostawą i montażem</t>
  </si>
  <si>
    <t>200</t>
  </si>
  <si>
    <t>Scena drewniana 5,2x6,2 m z zadaszeniem i schodami- wraz z dostawą i montażem</t>
  </si>
  <si>
    <t>201</t>
  </si>
  <si>
    <t>KNR 2-02 1802-02</t>
  </si>
  <si>
    <t>Ogrodzenie stalowe panelowe o wys. 1,5 m, na podmurówce</t>
  </si>
  <si>
    <t>202</t>
  </si>
  <si>
    <t>KNR 2-02 1808-02</t>
  </si>
  <si>
    <t>Furtka wys. 1,0 m, szer. 2,5 m</t>
  </si>
  <si>
    <t>RAZEM 5.4 Mała architektura i elementy wyposażenia</t>
  </si>
  <si>
    <t>RAZEM 5 ZAGOSPODAROWANIE TERENU</t>
  </si>
  <si>
    <t>Załącznik 1B do SWZ</t>
  </si>
  <si>
    <t>Planowana wycinka drzew została przeprowadzona przez Zamawiającego</t>
  </si>
  <si>
    <r>
      <rPr>
        <b/>
        <sz val="15"/>
        <color indexed="54"/>
        <rFont val="Calibri"/>
        <family val="2"/>
      </rPr>
      <t>W celu odrębnego oszacowania części kosztów (</t>
    </r>
    <r>
      <rPr>
        <b/>
        <i/>
        <sz val="15"/>
        <color indexed="54"/>
        <rFont val="Calibri"/>
        <family val="2"/>
      </rPr>
      <t>Teren rekreacyjny dla mieszkańców, rysunek nr PZT.D.0</t>
    </r>
    <r>
      <rPr>
        <b/>
        <sz val="15"/>
        <color indexed="54"/>
        <rFont val="Calibri"/>
        <family val="2"/>
      </rPr>
      <t xml:space="preserve">3) należy sporządzić szczegółowe obliczenia dotyczące działu </t>
    </r>
    <r>
      <rPr>
        <b/>
        <i/>
        <sz val="15"/>
        <color indexed="54"/>
        <rFont val="Calibri"/>
        <family val="2"/>
      </rPr>
      <t>5. Zagospodarowanie terenu</t>
    </r>
    <r>
      <rPr>
        <b/>
        <sz val="15"/>
        <color indexed="54"/>
        <rFont val="Calibri"/>
        <family val="2"/>
      </rPr>
      <t xml:space="preserve"> z Przedmiaru nr 1 (Roboty ogólnobudowlane, zagospodarowanie terenu, wyposażenie) określonego w Załączniku nr 1A do SWZ</t>
    </r>
  </si>
  <si>
    <t>Nawierzchnie z kostki betonowej ECO  o grubości 8 cm na podsypce piaskowej</t>
  </si>
  <si>
    <t>Nawierzchnie z kostki betonowej ECO o grubości 8 cm na podsypce piaskowej</t>
  </si>
  <si>
    <t>Cena jedn. Netto</t>
  </si>
  <si>
    <t>Wartość netto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</si>
</sst>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5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5"/>
      <color indexed="54"/>
      <name val="Calibri"/>
      <family val="2"/>
    </font>
    <font>
      <b/>
      <i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Times New Roman"/>
      <family val="1"/>
    </font>
    <font>
      <strike/>
      <sz val="11"/>
      <color indexed="10"/>
      <name val="Century Gothic"/>
      <family val="2"/>
    </font>
    <font>
      <i/>
      <strike/>
      <sz val="11"/>
      <color indexed="10"/>
      <name val="Century Gothic"/>
      <family val="2"/>
    </font>
    <font>
      <i/>
      <sz val="12"/>
      <color indexed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Times New Roman"/>
      <family val="1"/>
    </font>
    <font>
      <strike/>
      <sz val="11"/>
      <color rgb="FFFF0000"/>
      <name val="Century Gothic"/>
      <family val="2"/>
    </font>
    <font>
      <i/>
      <strike/>
      <sz val="11"/>
      <color rgb="FFFF0000"/>
      <name val="Century Gothic"/>
      <family val="2"/>
    </font>
    <font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21" borderId="10" xfId="0" applyFont="1" applyFill="1" applyBorder="1" applyAlignment="1" applyProtection="1">
      <alignment horizontal="center" vertical="center" wrapText="1"/>
      <protection/>
    </xf>
    <xf numFmtId="172" fontId="46" fillId="12" borderId="10" xfId="0" applyNumberFormat="1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173" fontId="47" fillId="0" borderId="10" xfId="0" applyNumberFormat="1" applyFont="1" applyBorder="1" applyAlignment="1" applyProtection="1">
      <alignment vertical="center" wrapText="1"/>
      <protection/>
    </xf>
    <xf numFmtId="172" fontId="47" fillId="0" borderId="10" xfId="0" applyNumberFormat="1" applyFont="1" applyBorder="1" applyAlignment="1" applyProtection="1">
      <alignment vertical="center" wrapText="1"/>
      <protection/>
    </xf>
    <xf numFmtId="172" fontId="46" fillId="6" borderId="10" xfId="0" applyNumberFormat="1" applyFont="1" applyFill="1" applyBorder="1" applyAlignment="1" applyProtection="1">
      <alignment vertical="center" wrapText="1"/>
      <protection/>
    </xf>
    <xf numFmtId="0" fontId="48" fillId="0" borderId="0" xfId="51" applyFont="1" applyAlignment="1">
      <alignment horizontal="right" vertical="center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173" fontId="50" fillId="0" borderId="10" xfId="0" applyNumberFormat="1" applyFont="1" applyBorder="1" applyAlignment="1" applyProtection="1">
      <alignment vertical="center" wrapText="1"/>
      <protection/>
    </xf>
    <xf numFmtId="172" fontId="49" fillId="0" borderId="10" xfId="0" applyNumberFormat="1" applyFont="1" applyBorder="1" applyAlignment="1" applyProtection="1">
      <alignment vertical="center" wrapText="1"/>
      <protection/>
    </xf>
    <xf numFmtId="0" fontId="51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6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7" width="14.28125" style="0" customWidth="1"/>
  </cols>
  <sheetData>
    <row r="1" ht="29.25" customHeight="1">
      <c r="C1" s="7" t="s">
        <v>224</v>
      </c>
    </row>
    <row r="2" spans="1:7" ht="77.25" customHeight="1">
      <c r="A2" s="8" t="s">
        <v>226</v>
      </c>
      <c r="B2" s="9"/>
      <c r="C2" s="9"/>
      <c r="D2" s="9"/>
      <c r="E2" s="9"/>
      <c r="F2" s="9"/>
      <c r="G2" s="9"/>
    </row>
    <row r="3" spans="1:7" ht="32.25" customHeight="1">
      <c r="A3" s="10" t="s">
        <v>0</v>
      </c>
      <c r="B3" s="10"/>
      <c r="C3" s="10"/>
      <c r="D3" s="10"/>
      <c r="E3" s="10"/>
      <c r="F3" s="10"/>
      <c r="G3" s="10"/>
    </row>
    <row r="4" spans="1:7" ht="28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229</v>
      </c>
      <c r="G4" s="1" t="s">
        <v>230</v>
      </c>
    </row>
    <row r="5" spans="1:7" ht="1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</row>
    <row r="6" spans="1:7" ht="15">
      <c r="A6" s="2" t="s">
        <v>10</v>
      </c>
      <c r="B6" s="2"/>
      <c r="C6" s="2" t="s">
        <v>21</v>
      </c>
      <c r="D6" s="2"/>
      <c r="E6" s="2"/>
      <c r="F6" s="2"/>
      <c r="G6" s="2"/>
    </row>
    <row r="7" spans="1:7" ht="15">
      <c r="A7" s="2" t="s">
        <v>22</v>
      </c>
      <c r="B7" s="2"/>
      <c r="C7" s="2" t="s">
        <v>23</v>
      </c>
      <c r="D7" s="2"/>
      <c r="E7" s="2"/>
      <c r="F7" s="2"/>
      <c r="G7" s="2"/>
    </row>
    <row r="8" spans="1:7" ht="15">
      <c r="A8" s="2" t="s">
        <v>24</v>
      </c>
      <c r="B8" s="2"/>
      <c r="C8" s="2" t="s">
        <v>25</v>
      </c>
      <c r="D8" s="2"/>
      <c r="E8" s="2"/>
      <c r="F8" s="2"/>
      <c r="G8" s="2"/>
    </row>
    <row r="9" spans="1:9" ht="16.5">
      <c r="A9" s="3" t="s">
        <v>26</v>
      </c>
      <c r="B9" s="11" t="s">
        <v>27</v>
      </c>
      <c r="C9" s="11" t="s">
        <v>28</v>
      </c>
      <c r="D9" s="11" t="s">
        <v>19</v>
      </c>
      <c r="E9" s="12">
        <v>0</v>
      </c>
      <c r="F9" s="13"/>
      <c r="G9" s="13"/>
      <c r="I9" s="14" t="s">
        <v>225</v>
      </c>
    </row>
    <row r="10" spans="1:7" ht="33">
      <c r="A10" s="3" t="s">
        <v>29</v>
      </c>
      <c r="B10" s="3" t="s">
        <v>30</v>
      </c>
      <c r="C10" s="3" t="s">
        <v>31</v>
      </c>
      <c r="D10" s="3" t="s">
        <v>19</v>
      </c>
      <c r="E10" s="4">
        <v>52</v>
      </c>
      <c r="F10" s="5"/>
      <c r="G10" s="5">
        <f>ROUND(E10*F10,2)</f>
        <v>0</v>
      </c>
    </row>
    <row r="11" spans="1:7" ht="16.5">
      <c r="A11" s="3" t="s">
        <v>32</v>
      </c>
      <c r="B11" s="3" t="s">
        <v>33</v>
      </c>
      <c r="C11" s="3" t="s">
        <v>34</v>
      </c>
      <c r="D11" s="3" t="s">
        <v>35</v>
      </c>
      <c r="E11" s="4">
        <v>3.64</v>
      </c>
      <c r="F11" s="5"/>
      <c r="G11" s="5">
        <f>ROUND(E11*F11,2)</f>
        <v>0</v>
      </c>
    </row>
    <row r="12" spans="1:9" ht="16.5">
      <c r="A12" s="3" t="s">
        <v>36</v>
      </c>
      <c r="B12" s="11" t="s">
        <v>37</v>
      </c>
      <c r="C12" s="11" t="s">
        <v>38</v>
      </c>
      <c r="D12" s="11" t="s">
        <v>35</v>
      </c>
      <c r="E12" s="12">
        <v>0</v>
      </c>
      <c r="F12" s="13"/>
      <c r="G12" s="13"/>
      <c r="I12" s="14" t="s">
        <v>225</v>
      </c>
    </row>
    <row r="13" spans="1:9" ht="16.5">
      <c r="A13" s="3" t="s">
        <v>39</v>
      </c>
      <c r="B13" s="11" t="s">
        <v>40</v>
      </c>
      <c r="C13" s="11" t="s">
        <v>41</v>
      </c>
      <c r="D13" s="11" t="s">
        <v>15</v>
      </c>
      <c r="E13" s="12">
        <v>0</v>
      </c>
      <c r="F13" s="13"/>
      <c r="G13" s="13"/>
      <c r="I13" s="14" t="s">
        <v>225</v>
      </c>
    </row>
    <row r="14" spans="1:7" ht="15">
      <c r="A14" s="6"/>
      <c r="B14" s="6"/>
      <c r="C14" s="6" t="s">
        <v>42</v>
      </c>
      <c r="D14" s="6"/>
      <c r="E14" s="6"/>
      <c r="F14" s="6"/>
      <c r="G14" s="6">
        <f>G10+G11</f>
        <v>0</v>
      </c>
    </row>
    <row r="15" spans="1:7" ht="15">
      <c r="A15" s="2" t="s">
        <v>43</v>
      </c>
      <c r="B15" s="2"/>
      <c r="C15" s="2" t="s">
        <v>44</v>
      </c>
      <c r="D15" s="2"/>
      <c r="E15" s="2"/>
      <c r="F15" s="2"/>
      <c r="G15" s="2"/>
    </row>
    <row r="16" spans="1:7" ht="49.5">
      <c r="A16" s="3" t="s">
        <v>45</v>
      </c>
      <c r="B16" s="3" t="s">
        <v>46</v>
      </c>
      <c r="C16" s="3" t="s">
        <v>47</v>
      </c>
      <c r="D16" s="3" t="s">
        <v>19</v>
      </c>
      <c r="E16" s="4">
        <v>15</v>
      </c>
      <c r="F16" s="5"/>
      <c r="G16" s="5">
        <f>ROUND(E16*F16,2)</f>
        <v>0</v>
      </c>
    </row>
    <row r="17" spans="1:7" ht="49.5">
      <c r="A17" s="3" t="s">
        <v>48</v>
      </c>
      <c r="B17" s="3" t="s">
        <v>46</v>
      </c>
      <c r="C17" s="3" t="s">
        <v>49</v>
      </c>
      <c r="D17" s="3" t="s">
        <v>19</v>
      </c>
      <c r="E17" s="4">
        <v>16</v>
      </c>
      <c r="F17" s="5"/>
      <c r="G17" s="5">
        <f aca="true" t="shared" si="0" ref="G17:G23">ROUND(E17*F17,2)</f>
        <v>0</v>
      </c>
    </row>
    <row r="18" spans="1:7" ht="49.5">
      <c r="A18" s="3" t="s">
        <v>50</v>
      </c>
      <c r="B18" s="3" t="s">
        <v>46</v>
      </c>
      <c r="C18" s="3" t="s">
        <v>51</v>
      </c>
      <c r="D18" s="3" t="s">
        <v>19</v>
      </c>
      <c r="E18" s="4">
        <v>20</v>
      </c>
      <c r="F18" s="5"/>
      <c r="G18" s="5">
        <f t="shared" si="0"/>
        <v>0</v>
      </c>
    </row>
    <row r="19" spans="1:7" ht="49.5">
      <c r="A19" s="3" t="s">
        <v>52</v>
      </c>
      <c r="B19" s="3" t="s">
        <v>46</v>
      </c>
      <c r="C19" s="3" t="s">
        <v>53</v>
      </c>
      <c r="D19" s="3" t="s">
        <v>19</v>
      </c>
      <c r="E19" s="4">
        <v>21</v>
      </c>
      <c r="F19" s="5"/>
      <c r="G19" s="5">
        <f t="shared" si="0"/>
        <v>0</v>
      </c>
    </row>
    <row r="20" spans="1:7" ht="33">
      <c r="A20" s="3" t="s">
        <v>54</v>
      </c>
      <c r="B20" s="3" t="s">
        <v>55</v>
      </c>
      <c r="C20" s="3" t="s">
        <v>56</v>
      </c>
      <c r="D20" s="3" t="s">
        <v>19</v>
      </c>
      <c r="E20" s="4">
        <v>27</v>
      </c>
      <c r="F20" s="5"/>
      <c r="G20" s="5">
        <f t="shared" si="0"/>
        <v>0</v>
      </c>
    </row>
    <row r="21" spans="1:7" ht="33">
      <c r="A21" s="3" t="s">
        <v>57</v>
      </c>
      <c r="B21" s="3" t="s">
        <v>55</v>
      </c>
      <c r="C21" s="3" t="s">
        <v>58</v>
      </c>
      <c r="D21" s="3" t="s">
        <v>19</v>
      </c>
      <c r="E21" s="4">
        <v>59</v>
      </c>
      <c r="F21" s="5"/>
      <c r="G21" s="5">
        <f>ROUND(E21*F21,2)</f>
        <v>0</v>
      </c>
    </row>
    <row r="22" spans="1:7" ht="33">
      <c r="A22" s="3" t="s">
        <v>59</v>
      </c>
      <c r="B22" s="3" t="s">
        <v>55</v>
      </c>
      <c r="C22" s="3" t="s">
        <v>60</v>
      </c>
      <c r="D22" s="3" t="s">
        <v>19</v>
      </c>
      <c r="E22" s="4">
        <v>18</v>
      </c>
      <c r="F22" s="5"/>
      <c r="G22" s="5">
        <f t="shared" si="0"/>
        <v>0</v>
      </c>
    </row>
    <row r="23" spans="1:7" ht="49.5">
      <c r="A23" s="3" t="s">
        <v>61</v>
      </c>
      <c r="B23" s="3" t="s">
        <v>55</v>
      </c>
      <c r="C23" s="3" t="s">
        <v>62</v>
      </c>
      <c r="D23" s="3" t="s">
        <v>19</v>
      </c>
      <c r="E23" s="4">
        <v>411</v>
      </c>
      <c r="F23" s="5"/>
      <c r="G23" s="5">
        <f t="shared" si="0"/>
        <v>0</v>
      </c>
    </row>
    <row r="24" spans="1:7" ht="15">
      <c r="A24" s="6"/>
      <c r="B24" s="6"/>
      <c r="C24" s="6" t="s">
        <v>63</v>
      </c>
      <c r="D24" s="6"/>
      <c r="E24" s="6"/>
      <c r="F24" s="6"/>
      <c r="G24" s="6">
        <f>SUM(G16:G23)</f>
        <v>0</v>
      </c>
    </row>
    <row r="25" spans="1:7" ht="15">
      <c r="A25" s="2" t="s">
        <v>64</v>
      </c>
      <c r="B25" s="2"/>
      <c r="C25" s="2" t="s">
        <v>65</v>
      </c>
      <c r="D25" s="2"/>
      <c r="E25" s="2"/>
      <c r="F25" s="2"/>
      <c r="G25" s="2"/>
    </row>
    <row r="26" spans="1:7" ht="33">
      <c r="A26" s="3" t="s">
        <v>66</v>
      </c>
      <c r="B26" s="3" t="s">
        <v>67</v>
      </c>
      <c r="C26" s="3" t="s">
        <v>68</v>
      </c>
      <c r="D26" s="3" t="s">
        <v>15</v>
      </c>
      <c r="E26" s="4">
        <v>849.005</v>
      </c>
      <c r="F26" s="5"/>
      <c r="G26" s="5">
        <f>ROUND(E26*F26,2)</f>
        <v>0</v>
      </c>
    </row>
    <row r="27" spans="1:7" ht="33">
      <c r="A27" s="3" t="s">
        <v>69</v>
      </c>
      <c r="B27" s="3" t="s">
        <v>70</v>
      </c>
      <c r="C27" s="3" t="s">
        <v>71</v>
      </c>
      <c r="D27" s="3" t="s">
        <v>14</v>
      </c>
      <c r="E27" s="4">
        <v>5660.03</v>
      </c>
      <c r="F27" s="5"/>
      <c r="G27" s="5">
        <f>ROUND(E27*F27,2)</f>
        <v>0</v>
      </c>
    </row>
    <row r="28" spans="1:7" ht="15">
      <c r="A28" s="6"/>
      <c r="B28" s="6"/>
      <c r="C28" s="6" t="s">
        <v>72</v>
      </c>
      <c r="D28" s="6"/>
      <c r="E28" s="6"/>
      <c r="F28" s="6"/>
      <c r="G28" s="6">
        <f>SUM(G26:G27)</f>
        <v>0</v>
      </c>
    </row>
    <row r="29" spans="1:7" ht="15">
      <c r="A29" s="6"/>
      <c r="B29" s="6"/>
      <c r="C29" s="6" t="s">
        <v>73</v>
      </c>
      <c r="D29" s="6"/>
      <c r="E29" s="6"/>
      <c r="F29" s="6"/>
      <c r="G29" s="6">
        <f>G14+G24+G28</f>
        <v>0</v>
      </c>
    </row>
    <row r="30" spans="1:7" ht="15">
      <c r="A30" s="2" t="s">
        <v>74</v>
      </c>
      <c r="B30" s="2"/>
      <c r="C30" s="2" t="s">
        <v>75</v>
      </c>
      <c r="D30" s="2"/>
      <c r="E30" s="2"/>
      <c r="F30" s="2"/>
      <c r="G30" s="2"/>
    </row>
    <row r="31" spans="1:7" ht="15">
      <c r="A31" s="2" t="s">
        <v>76</v>
      </c>
      <c r="B31" s="2"/>
      <c r="C31" s="2" t="s">
        <v>13</v>
      </c>
      <c r="D31" s="2"/>
      <c r="E31" s="2"/>
      <c r="F31" s="2"/>
      <c r="G31" s="2"/>
    </row>
    <row r="32" spans="1:7" ht="66">
      <c r="A32" s="3" t="s">
        <v>77</v>
      </c>
      <c r="B32" s="3" t="s">
        <v>78</v>
      </c>
      <c r="C32" s="3" t="s">
        <v>79</v>
      </c>
      <c r="D32" s="3" t="s">
        <v>14</v>
      </c>
      <c r="E32" s="4">
        <v>1754.578</v>
      </c>
      <c r="F32" s="5"/>
      <c r="G32" s="5">
        <f>ROUND(E32*F32,2)</f>
        <v>0</v>
      </c>
    </row>
    <row r="33" spans="1:7" ht="49.5">
      <c r="A33" s="3" t="s">
        <v>80</v>
      </c>
      <c r="B33" s="3" t="s">
        <v>78</v>
      </c>
      <c r="C33" s="3" t="s">
        <v>81</v>
      </c>
      <c r="D33" s="3" t="s">
        <v>14</v>
      </c>
      <c r="E33" s="4">
        <v>234.556</v>
      </c>
      <c r="F33" s="5"/>
      <c r="G33" s="5">
        <f>ROUND(E33*F33,2)</f>
        <v>0</v>
      </c>
    </row>
    <row r="34" spans="1:7" ht="49.5">
      <c r="A34" s="3" t="s">
        <v>82</v>
      </c>
      <c r="B34" s="3" t="s">
        <v>83</v>
      </c>
      <c r="C34" s="3" t="s">
        <v>84</v>
      </c>
      <c r="D34" s="3" t="s">
        <v>14</v>
      </c>
      <c r="E34" s="4">
        <v>1989.134</v>
      </c>
      <c r="F34" s="5"/>
      <c r="G34" s="5">
        <f>ROUND(E34*F34,2)</f>
        <v>0</v>
      </c>
    </row>
    <row r="35" spans="1:7" ht="82.5">
      <c r="A35" s="3" t="s">
        <v>85</v>
      </c>
      <c r="B35" s="3" t="s">
        <v>86</v>
      </c>
      <c r="C35" s="3" t="s">
        <v>87</v>
      </c>
      <c r="D35" s="3" t="s">
        <v>15</v>
      </c>
      <c r="E35" s="4">
        <v>1614.395</v>
      </c>
      <c r="F35" s="5"/>
      <c r="G35" s="5">
        <f>ROUND(E35*F35,2)</f>
        <v>0</v>
      </c>
    </row>
    <row r="36" spans="1:7" ht="15">
      <c r="A36" s="6"/>
      <c r="B36" s="6"/>
      <c r="C36" s="6" t="s">
        <v>88</v>
      </c>
      <c r="D36" s="6"/>
      <c r="E36" s="6"/>
      <c r="F36" s="6"/>
      <c r="G36" s="6">
        <f>SUM(G32:G35)</f>
        <v>0</v>
      </c>
    </row>
    <row r="37" spans="1:7" ht="15">
      <c r="A37" s="2" t="s">
        <v>89</v>
      </c>
      <c r="B37" s="2"/>
      <c r="C37" s="2" t="s">
        <v>90</v>
      </c>
      <c r="D37" s="2"/>
      <c r="E37" s="2"/>
      <c r="F37" s="2"/>
      <c r="G37" s="2"/>
    </row>
    <row r="38" spans="1:7" ht="33">
      <c r="A38" s="3" t="s">
        <v>91</v>
      </c>
      <c r="B38" s="3" t="s">
        <v>92</v>
      </c>
      <c r="C38" s="3" t="s">
        <v>93</v>
      </c>
      <c r="D38" s="3" t="s">
        <v>17</v>
      </c>
      <c r="E38" s="4">
        <v>872.222</v>
      </c>
      <c r="F38" s="5"/>
      <c r="G38" s="5">
        <f aca="true" t="shared" si="1" ref="G38:G43">ROUND(E38*F38,2)</f>
        <v>0</v>
      </c>
    </row>
    <row r="39" spans="1:7" ht="33">
      <c r="A39" s="3" t="s">
        <v>94</v>
      </c>
      <c r="B39" s="3" t="s">
        <v>95</v>
      </c>
      <c r="C39" s="3" t="s">
        <v>96</v>
      </c>
      <c r="D39" s="3" t="s">
        <v>15</v>
      </c>
      <c r="E39" s="4">
        <v>63.496</v>
      </c>
      <c r="F39" s="5"/>
      <c r="G39" s="5">
        <f t="shared" si="1"/>
        <v>0</v>
      </c>
    </row>
    <row r="40" spans="1:7" ht="33">
      <c r="A40" s="3" t="s">
        <v>97</v>
      </c>
      <c r="B40" s="3" t="s">
        <v>98</v>
      </c>
      <c r="C40" s="3" t="s">
        <v>99</v>
      </c>
      <c r="D40" s="3" t="s">
        <v>17</v>
      </c>
      <c r="E40" s="4">
        <v>133.375</v>
      </c>
      <c r="F40" s="5"/>
      <c r="G40" s="5">
        <f t="shared" si="1"/>
        <v>0</v>
      </c>
    </row>
    <row r="41" spans="1:7" ht="33">
      <c r="A41" s="3" t="s">
        <v>100</v>
      </c>
      <c r="B41" s="3" t="s">
        <v>101</v>
      </c>
      <c r="C41" s="3" t="s">
        <v>102</v>
      </c>
      <c r="D41" s="3" t="s">
        <v>17</v>
      </c>
      <c r="E41" s="4">
        <v>569.283</v>
      </c>
      <c r="F41" s="5"/>
      <c r="G41" s="5">
        <f t="shared" si="1"/>
        <v>0</v>
      </c>
    </row>
    <row r="42" spans="1:7" ht="33">
      <c r="A42" s="3" t="s">
        <v>103</v>
      </c>
      <c r="B42" s="3" t="s">
        <v>104</v>
      </c>
      <c r="C42" s="3" t="s">
        <v>105</v>
      </c>
      <c r="D42" s="3" t="s">
        <v>17</v>
      </c>
      <c r="E42" s="4">
        <v>115.906</v>
      </c>
      <c r="F42" s="5"/>
      <c r="G42" s="5">
        <f t="shared" si="1"/>
        <v>0</v>
      </c>
    </row>
    <row r="43" spans="1:7" ht="33">
      <c r="A43" s="3" t="s">
        <v>106</v>
      </c>
      <c r="B43" s="3" t="s">
        <v>98</v>
      </c>
      <c r="C43" s="3" t="s">
        <v>107</v>
      </c>
      <c r="D43" s="3" t="s">
        <v>17</v>
      </c>
      <c r="E43" s="4">
        <v>53.658</v>
      </c>
      <c r="F43" s="5"/>
      <c r="G43" s="5">
        <f t="shared" si="1"/>
        <v>0</v>
      </c>
    </row>
    <row r="44" spans="1:7" ht="15">
      <c r="A44" s="6"/>
      <c r="B44" s="6"/>
      <c r="C44" s="6" t="s">
        <v>108</v>
      </c>
      <c r="D44" s="6"/>
      <c r="E44" s="6"/>
      <c r="F44" s="6"/>
      <c r="G44" s="6">
        <f>SUM(G38:G43)</f>
        <v>0</v>
      </c>
    </row>
    <row r="45" spans="1:7" ht="15">
      <c r="A45" s="2" t="s">
        <v>109</v>
      </c>
      <c r="B45" s="2"/>
      <c r="C45" s="2" t="s">
        <v>110</v>
      </c>
      <c r="D45" s="2"/>
      <c r="E45" s="2"/>
      <c r="F45" s="2"/>
      <c r="G45" s="2"/>
    </row>
    <row r="46" spans="1:7" ht="16.5">
      <c r="A46" s="3" t="s">
        <v>111</v>
      </c>
      <c r="B46" s="3" t="s">
        <v>112</v>
      </c>
      <c r="C46" s="3" t="s">
        <v>113</v>
      </c>
      <c r="D46" s="3" t="s">
        <v>14</v>
      </c>
      <c r="E46" s="4">
        <v>424.678</v>
      </c>
      <c r="F46" s="5"/>
      <c r="G46" s="5">
        <f>ROUND(E46*F46,2)</f>
        <v>0</v>
      </c>
    </row>
    <row r="47" spans="1:7" ht="49.5">
      <c r="A47" s="3" t="s">
        <v>114</v>
      </c>
      <c r="B47" s="3" t="s">
        <v>115</v>
      </c>
      <c r="C47" s="3" t="s">
        <v>116</v>
      </c>
      <c r="D47" s="3" t="s">
        <v>14</v>
      </c>
      <c r="E47" s="4">
        <v>424.678</v>
      </c>
      <c r="F47" s="5"/>
      <c r="G47" s="5">
        <f>ROUND(E47*F47,2)</f>
        <v>0</v>
      </c>
    </row>
    <row r="48" spans="1:7" ht="49.5">
      <c r="A48" s="3" t="s">
        <v>117</v>
      </c>
      <c r="B48" s="3" t="s">
        <v>115</v>
      </c>
      <c r="C48" s="3" t="s">
        <v>118</v>
      </c>
      <c r="D48" s="3" t="s">
        <v>14</v>
      </c>
      <c r="E48" s="4">
        <v>424.678</v>
      </c>
      <c r="F48" s="5"/>
      <c r="G48" s="5">
        <f>ROUND(E48*F48,2)</f>
        <v>0</v>
      </c>
    </row>
    <row r="49" spans="1:7" ht="49.5">
      <c r="A49" s="3" t="s">
        <v>119</v>
      </c>
      <c r="B49" s="3" t="s">
        <v>120</v>
      </c>
      <c r="C49" s="3" t="s">
        <v>121</v>
      </c>
      <c r="D49" s="3" t="s">
        <v>14</v>
      </c>
      <c r="E49" s="4">
        <v>424.678</v>
      </c>
      <c r="F49" s="5"/>
      <c r="G49" s="5">
        <f>ROUND(E49*F49,2)</f>
        <v>0</v>
      </c>
    </row>
    <row r="50" spans="1:7" ht="33">
      <c r="A50" s="3" t="s">
        <v>122</v>
      </c>
      <c r="B50" s="3" t="s">
        <v>123</v>
      </c>
      <c r="C50" s="3" t="s">
        <v>124</v>
      </c>
      <c r="D50" s="3" t="s">
        <v>14</v>
      </c>
      <c r="E50" s="4">
        <v>424.678</v>
      </c>
      <c r="F50" s="5"/>
      <c r="G50" s="5">
        <f>ROUND(E50*F50,2)</f>
        <v>0</v>
      </c>
    </row>
    <row r="51" spans="1:7" ht="15">
      <c r="A51" s="6"/>
      <c r="B51" s="6"/>
      <c r="C51" s="6" t="s">
        <v>125</v>
      </c>
      <c r="D51" s="6"/>
      <c r="E51" s="6"/>
      <c r="F51" s="6"/>
      <c r="G51" s="6">
        <f>SUM(G46:G50)</f>
        <v>0</v>
      </c>
    </row>
    <row r="52" spans="1:7" ht="15">
      <c r="A52" s="2" t="s">
        <v>126</v>
      </c>
      <c r="B52" s="2"/>
      <c r="C52" s="2" t="s">
        <v>127</v>
      </c>
      <c r="D52" s="2"/>
      <c r="E52" s="2"/>
      <c r="F52" s="2"/>
      <c r="G52" s="2"/>
    </row>
    <row r="53" spans="1:7" ht="16.5">
      <c r="A53" s="3" t="s">
        <v>128</v>
      </c>
      <c r="B53" s="3" t="s">
        <v>112</v>
      </c>
      <c r="C53" s="3" t="s">
        <v>113</v>
      </c>
      <c r="D53" s="3" t="s">
        <v>14</v>
      </c>
      <c r="E53" s="4">
        <v>216.58</v>
      </c>
      <c r="F53" s="5"/>
      <c r="G53" s="5">
        <f>ROUND(E53*F53,2)</f>
        <v>0</v>
      </c>
    </row>
    <row r="54" spans="1:7" ht="49.5">
      <c r="A54" s="3" t="s">
        <v>129</v>
      </c>
      <c r="B54" s="3" t="s">
        <v>115</v>
      </c>
      <c r="C54" s="3" t="s">
        <v>116</v>
      </c>
      <c r="D54" s="3" t="s">
        <v>14</v>
      </c>
      <c r="E54" s="4">
        <v>216.58</v>
      </c>
      <c r="F54" s="5"/>
      <c r="G54" s="5">
        <f>ROUND(E54*F54,2)</f>
        <v>0</v>
      </c>
    </row>
    <row r="55" spans="1:7" ht="49.5">
      <c r="A55" s="3" t="s">
        <v>130</v>
      </c>
      <c r="B55" s="3" t="s">
        <v>115</v>
      </c>
      <c r="C55" s="3" t="s">
        <v>118</v>
      </c>
      <c r="D55" s="3" t="s">
        <v>14</v>
      </c>
      <c r="E55" s="4">
        <v>216.58</v>
      </c>
      <c r="F55" s="5"/>
      <c r="G55" s="5">
        <f>ROUND(E55*F55,2)</f>
        <v>0</v>
      </c>
    </row>
    <row r="56" spans="1:7" ht="49.5">
      <c r="A56" s="3" t="s">
        <v>131</v>
      </c>
      <c r="B56" s="3" t="s">
        <v>120</v>
      </c>
      <c r="C56" s="3" t="s">
        <v>121</v>
      </c>
      <c r="D56" s="3" t="s">
        <v>14</v>
      </c>
      <c r="E56" s="4">
        <v>216.58</v>
      </c>
      <c r="F56" s="5"/>
      <c r="G56" s="5">
        <f>ROUND(E56*F56,2)</f>
        <v>0</v>
      </c>
    </row>
    <row r="57" spans="1:7" ht="33">
      <c r="A57" s="3" t="s">
        <v>132</v>
      </c>
      <c r="B57" s="3" t="s">
        <v>123</v>
      </c>
      <c r="C57" s="3" t="s">
        <v>227</v>
      </c>
      <c r="D57" s="3" t="s">
        <v>14</v>
      </c>
      <c r="E57" s="4">
        <v>216.58</v>
      </c>
      <c r="F57" s="5"/>
      <c r="G57" s="5">
        <f>ROUND(E57*F57,2)</f>
        <v>0</v>
      </c>
    </row>
    <row r="58" spans="1:7" ht="15">
      <c r="A58" s="6"/>
      <c r="B58" s="6"/>
      <c r="C58" s="6" t="s">
        <v>133</v>
      </c>
      <c r="D58" s="6"/>
      <c r="E58" s="6"/>
      <c r="F58" s="6"/>
      <c r="G58" s="6">
        <f>SUM(G53:G57)</f>
        <v>0</v>
      </c>
    </row>
    <row r="59" spans="1:7" ht="15">
      <c r="A59" s="2" t="s">
        <v>134</v>
      </c>
      <c r="B59" s="2"/>
      <c r="C59" s="2" t="s">
        <v>135</v>
      </c>
      <c r="D59" s="2"/>
      <c r="E59" s="2"/>
      <c r="F59" s="2"/>
      <c r="G59" s="2"/>
    </row>
    <row r="60" spans="1:7" ht="16.5">
      <c r="A60" s="3" t="s">
        <v>136</v>
      </c>
      <c r="B60" s="3" t="s">
        <v>112</v>
      </c>
      <c r="C60" s="3" t="s">
        <v>113</v>
      </c>
      <c r="D60" s="3" t="s">
        <v>14</v>
      </c>
      <c r="E60" s="4">
        <v>281.73</v>
      </c>
      <c r="F60" s="5"/>
      <c r="G60" s="5">
        <f>ROUND(E60*F60,2)</f>
        <v>0</v>
      </c>
    </row>
    <row r="61" spans="1:7" ht="49.5">
      <c r="A61" s="3" t="s">
        <v>137</v>
      </c>
      <c r="B61" s="3" t="s">
        <v>115</v>
      </c>
      <c r="C61" s="3" t="s">
        <v>116</v>
      </c>
      <c r="D61" s="3" t="s">
        <v>14</v>
      </c>
      <c r="E61" s="4">
        <v>281.73</v>
      </c>
      <c r="F61" s="5"/>
      <c r="G61" s="5">
        <f>ROUND(E61*F61,2)</f>
        <v>0</v>
      </c>
    </row>
    <row r="62" spans="1:7" ht="49.5">
      <c r="A62" s="3" t="s">
        <v>138</v>
      </c>
      <c r="B62" s="3" t="s">
        <v>115</v>
      </c>
      <c r="C62" s="3" t="s">
        <v>118</v>
      </c>
      <c r="D62" s="3" t="s">
        <v>14</v>
      </c>
      <c r="E62" s="4">
        <v>281.73</v>
      </c>
      <c r="F62" s="5"/>
      <c r="G62" s="5">
        <f>ROUND(E62*F62,2)</f>
        <v>0</v>
      </c>
    </row>
    <row r="63" spans="1:7" ht="49.5">
      <c r="A63" s="3" t="s">
        <v>139</v>
      </c>
      <c r="B63" s="3" t="s">
        <v>112</v>
      </c>
      <c r="C63" s="3" t="s">
        <v>140</v>
      </c>
      <c r="D63" s="3" t="s">
        <v>14</v>
      </c>
      <c r="E63" s="4">
        <v>281.73</v>
      </c>
      <c r="F63" s="5"/>
      <c r="G63" s="5">
        <f>ROUND(E63*F63,2)</f>
        <v>0</v>
      </c>
    </row>
    <row r="64" spans="1:7" ht="33">
      <c r="A64" s="3" t="s">
        <v>141</v>
      </c>
      <c r="B64" s="3" t="s">
        <v>123</v>
      </c>
      <c r="C64" s="3" t="s">
        <v>228</v>
      </c>
      <c r="D64" s="3" t="s">
        <v>14</v>
      </c>
      <c r="E64" s="4">
        <v>281.73</v>
      </c>
      <c r="F64" s="5"/>
      <c r="G64" s="5">
        <f>ROUND(E64*F64,2)</f>
        <v>0</v>
      </c>
    </row>
    <row r="65" spans="1:7" ht="15">
      <c r="A65" s="6"/>
      <c r="B65" s="6"/>
      <c r="C65" s="6" t="s">
        <v>142</v>
      </c>
      <c r="D65" s="6"/>
      <c r="E65" s="6"/>
      <c r="F65" s="6"/>
      <c r="G65" s="6">
        <f>SUM(G60:G64)</f>
        <v>0</v>
      </c>
    </row>
    <row r="66" spans="1:7" ht="15">
      <c r="A66" s="2" t="s">
        <v>143</v>
      </c>
      <c r="B66" s="2"/>
      <c r="C66" s="2" t="s">
        <v>144</v>
      </c>
      <c r="D66" s="2"/>
      <c r="E66" s="2"/>
      <c r="F66" s="2"/>
      <c r="G66" s="2"/>
    </row>
    <row r="67" spans="1:7" ht="16.5">
      <c r="A67" s="3" t="s">
        <v>145</v>
      </c>
      <c r="B67" s="3" t="s">
        <v>112</v>
      </c>
      <c r="C67" s="3" t="s">
        <v>113</v>
      </c>
      <c r="D67" s="3" t="s">
        <v>14</v>
      </c>
      <c r="E67" s="4">
        <v>831.59</v>
      </c>
      <c r="F67" s="5"/>
      <c r="G67" s="5">
        <f>ROUND(E67*F67,2)</f>
        <v>0</v>
      </c>
    </row>
    <row r="68" spans="1:7" ht="33">
      <c r="A68" s="3" t="s">
        <v>146</v>
      </c>
      <c r="B68" s="3" t="s">
        <v>112</v>
      </c>
      <c r="C68" s="3" t="s">
        <v>147</v>
      </c>
      <c r="D68" s="3" t="s">
        <v>14</v>
      </c>
      <c r="E68" s="4">
        <v>831.59</v>
      </c>
      <c r="F68" s="5"/>
      <c r="G68" s="5">
        <f>ROUND(E68*F68,2)</f>
        <v>0</v>
      </c>
    </row>
    <row r="69" spans="1:7" ht="49.5">
      <c r="A69" s="3" t="s">
        <v>148</v>
      </c>
      <c r="B69" s="3" t="s">
        <v>115</v>
      </c>
      <c r="C69" s="3" t="s">
        <v>118</v>
      </c>
      <c r="D69" s="3" t="s">
        <v>14</v>
      </c>
      <c r="E69" s="4">
        <v>831.59</v>
      </c>
      <c r="F69" s="5"/>
      <c r="G69" s="5">
        <f>ROUND(E69*F69,2)</f>
        <v>0</v>
      </c>
    </row>
    <row r="70" spans="1:7" ht="49.5">
      <c r="A70" s="3" t="s">
        <v>149</v>
      </c>
      <c r="B70" s="3" t="s">
        <v>120</v>
      </c>
      <c r="C70" s="3" t="s">
        <v>121</v>
      </c>
      <c r="D70" s="3" t="s">
        <v>14</v>
      </c>
      <c r="E70" s="4">
        <v>831.59</v>
      </c>
      <c r="F70" s="5"/>
      <c r="G70" s="5">
        <f>ROUND(E70*F70,2)</f>
        <v>0</v>
      </c>
    </row>
    <row r="71" spans="1:7" ht="33">
      <c r="A71" s="3" t="s">
        <v>150</v>
      </c>
      <c r="B71" s="3" t="s">
        <v>123</v>
      </c>
      <c r="C71" s="3" t="s">
        <v>124</v>
      </c>
      <c r="D71" s="3" t="s">
        <v>14</v>
      </c>
      <c r="E71" s="4">
        <v>831.59</v>
      </c>
      <c r="F71" s="5"/>
      <c r="G71" s="5">
        <f>ROUND(E71*F71,2)</f>
        <v>0</v>
      </c>
    </row>
    <row r="72" spans="1:7" ht="15">
      <c r="A72" s="6"/>
      <c r="B72" s="6"/>
      <c r="C72" s="6" t="s">
        <v>151</v>
      </c>
      <c r="D72" s="6"/>
      <c r="E72" s="6"/>
      <c r="F72" s="6"/>
      <c r="G72" s="6">
        <f>SUM(G67:G71)</f>
        <v>0</v>
      </c>
    </row>
    <row r="73" spans="1:7" ht="15">
      <c r="A73" s="2" t="s">
        <v>152</v>
      </c>
      <c r="B73" s="2"/>
      <c r="C73" s="2" t="s">
        <v>153</v>
      </c>
      <c r="D73" s="2"/>
      <c r="E73" s="2"/>
      <c r="F73" s="2"/>
      <c r="G73" s="2"/>
    </row>
    <row r="74" spans="1:7" ht="49.5">
      <c r="A74" s="3" t="s">
        <v>154</v>
      </c>
      <c r="B74" s="3" t="s">
        <v>20</v>
      </c>
      <c r="C74" s="3" t="s">
        <v>155</v>
      </c>
      <c r="D74" s="3" t="s">
        <v>14</v>
      </c>
      <c r="E74" s="4">
        <v>234.556</v>
      </c>
      <c r="F74" s="5"/>
      <c r="G74" s="5">
        <f>ROUND(E74*F74,2)</f>
        <v>0</v>
      </c>
    </row>
    <row r="75" spans="1:7" ht="33">
      <c r="A75" s="3" t="s">
        <v>156</v>
      </c>
      <c r="B75" s="3" t="s">
        <v>157</v>
      </c>
      <c r="C75" s="3" t="s">
        <v>158</v>
      </c>
      <c r="D75" s="3" t="s">
        <v>14</v>
      </c>
      <c r="E75" s="4">
        <v>234.556</v>
      </c>
      <c r="F75" s="5"/>
      <c r="G75" s="5">
        <f>ROUND(E75*F75,2)</f>
        <v>0</v>
      </c>
    </row>
    <row r="76" spans="1:7" ht="15">
      <c r="A76" s="6"/>
      <c r="B76" s="6"/>
      <c r="C76" s="6" t="s">
        <v>159</v>
      </c>
      <c r="D76" s="6"/>
      <c r="E76" s="6"/>
      <c r="F76" s="6"/>
      <c r="G76" s="6">
        <f>SUM(G74:G75)</f>
        <v>0</v>
      </c>
    </row>
    <row r="77" spans="1:7" ht="15">
      <c r="A77" s="2" t="s">
        <v>160</v>
      </c>
      <c r="B77" s="2"/>
      <c r="C77" s="2" t="s">
        <v>161</v>
      </c>
      <c r="D77" s="2"/>
      <c r="E77" s="2"/>
      <c r="F77" s="2"/>
      <c r="G77" s="2"/>
    </row>
    <row r="78" spans="1:7" ht="33">
      <c r="A78" s="3" t="s">
        <v>162</v>
      </c>
      <c r="B78" s="3" t="s">
        <v>163</v>
      </c>
      <c r="C78" s="3" t="s">
        <v>164</v>
      </c>
      <c r="D78" s="3" t="s">
        <v>19</v>
      </c>
      <c r="E78" s="4">
        <v>11</v>
      </c>
      <c r="F78" s="5"/>
      <c r="G78" s="5">
        <f>ROUND(E78*F78,2)</f>
        <v>0</v>
      </c>
    </row>
    <row r="79" spans="1:7" ht="33">
      <c r="A79" s="3" t="s">
        <v>165</v>
      </c>
      <c r="B79" s="3" t="s">
        <v>166</v>
      </c>
      <c r="C79" s="3" t="s">
        <v>167</v>
      </c>
      <c r="D79" s="3" t="s">
        <v>19</v>
      </c>
      <c r="E79" s="4">
        <v>19</v>
      </c>
      <c r="F79" s="5"/>
      <c r="G79" s="5">
        <f>ROUND(E79*F79,2)</f>
        <v>0</v>
      </c>
    </row>
    <row r="80" spans="1:7" ht="49.5">
      <c r="A80" s="3" t="s">
        <v>168</v>
      </c>
      <c r="B80" s="3" t="s">
        <v>169</v>
      </c>
      <c r="C80" s="3" t="s">
        <v>170</v>
      </c>
      <c r="D80" s="3" t="s">
        <v>14</v>
      </c>
      <c r="E80" s="4">
        <v>5.22</v>
      </c>
      <c r="F80" s="5"/>
      <c r="G80" s="5">
        <f>ROUND(E80*F80,2)</f>
        <v>0</v>
      </c>
    </row>
    <row r="81" spans="1:7" ht="15">
      <c r="A81" s="6"/>
      <c r="B81" s="6"/>
      <c r="C81" s="6" t="s">
        <v>171</v>
      </c>
      <c r="D81" s="6"/>
      <c r="E81" s="6"/>
      <c r="F81" s="6"/>
      <c r="G81" s="6">
        <f>SUM(G78:G80)</f>
        <v>0</v>
      </c>
    </row>
    <row r="82" spans="1:7" ht="15">
      <c r="A82" s="6"/>
      <c r="B82" s="6"/>
      <c r="C82" s="6" t="s">
        <v>172</v>
      </c>
      <c r="D82" s="6"/>
      <c r="E82" s="6"/>
      <c r="F82" s="6"/>
      <c r="G82" s="6">
        <f>G36+G44+G51+G58+G65+G72+G76+G81</f>
        <v>0</v>
      </c>
    </row>
    <row r="83" spans="1:7" ht="15">
      <c r="A83" s="2" t="s">
        <v>173</v>
      </c>
      <c r="B83" s="2"/>
      <c r="C83" s="2" t="s">
        <v>174</v>
      </c>
      <c r="D83" s="2"/>
      <c r="E83" s="2"/>
      <c r="F83" s="2"/>
      <c r="G83" s="2"/>
    </row>
    <row r="84" spans="1:7" ht="33">
      <c r="A84" s="3" t="s">
        <v>175</v>
      </c>
      <c r="B84" s="3" t="s">
        <v>176</v>
      </c>
      <c r="C84" s="3" t="s">
        <v>177</v>
      </c>
      <c r="D84" s="3" t="s">
        <v>15</v>
      </c>
      <c r="E84" s="4">
        <v>13.588</v>
      </c>
      <c r="F84" s="5"/>
      <c r="G84" s="5">
        <f>ROUND(E84*F84,2)</f>
        <v>0</v>
      </c>
    </row>
    <row r="85" spans="1:7" ht="33">
      <c r="A85" s="3" t="s">
        <v>178</v>
      </c>
      <c r="B85" s="3" t="s">
        <v>179</v>
      </c>
      <c r="C85" s="3" t="s">
        <v>180</v>
      </c>
      <c r="D85" s="3" t="s">
        <v>15</v>
      </c>
      <c r="E85" s="4">
        <v>7.396</v>
      </c>
      <c r="F85" s="5"/>
      <c r="G85" s="5">
        <f>ROUND(E85*F85,2)</f>
        <v>0</v>
      </c>
    </row>
    <row r="86" spans="1:7" ht="33">
      <c r="A86" s="3" t="s">
        <v>181</v>
      </c>
      <c r="B86" s="3" t="s">
        <v>182</v>
      </c>
      <c r="C86" s="3" t="s">
        <v>183</v>
      </c>
      <c r="D86" s="3" t="s">
        <v>14</v>
      </c>
      <c r="E86" s="4">
        <v>3.851</v>
      </c>
      <c r="F86" s="5"/>
      <c r="G86" s="5">
        <f>ROUND(E86*F86,2)</f>
        <v>0</v>
      </c>
    </row>
    <row r="87" spans="1:7" ht="16.5">
      <c r="A87" s="3" t="s">
        <v>184</v>
      </c>
      <c r="B87" s="3" t="s">
        <v>185</v>
      </c>
      <c r="C87" s="3" t="s">
        <v>186</v>
      </c>
      <c r="D87" s="3" t="s">
        <v>17</v>
      </c>
      <c r="E87" s="4">
        <v>10</v>
      </c>
      <c r="F87" s="5"/>
      <c r="G87" s="5">
        <f>ROUND(E87*F87,2)</f>
        <v>0</v>
      </c>
    </row>
    <row r="88" spans="1:7" ht="82.5">
      <c r="A88" s="3" t="s">
        <v>187</v>
      </c>
      <c r="B88" s="3" t="s">
        <v>86</v>
      </c>
      <c r="C88" s="3" t="s">
        <v>188</v>
      </c>
      <c r="D88" s="3" t="s">
        <v>15</v>
      </c>
      <c r="E88" s="4">
        <v>13.588</v>
      </c>
      <c r="F88" s="5"/>
      <c r="G88" s="5">
        <f>ROUND(E88*F88,2)</f>
        <v>0</v>
      </c>
    </row>
    <row r="89" spans="1:7" ht="15">
      <c r="A89" s="6"/>
      <c r="B89" s="6"/>
      <c r="C89" s="6" t="s">
        <v>189</v>
      </c>
      <c r="D89" s="6"/>
      <c r="E89" s="6"/>
      <c r="F89" s="6"/>
      <c r="G89" s="6">
        <f>SUM(G84:G88)</f>
        <v>0</v>
      </c>
    </row>
    <row r="90" spans="1:7" ht="15">
      <c r="A90" s="2" t="s">
        <v>190</v>
      </c>
      <c r="B90" s="2"/>
      <c r="C90" s="2" t="s">
        <v>191</v>
      </c>
      <c r="D90" s="2"/>
      <c r="E90" s="2"/>
      <c r="F90" s="2"/>
      <c r="G90" s="2"/>
    </row>
    <row r="91" spans="1:7" ht="33">
      <c r="A91" s="3" t="s">
        <v>192</v>
      </c>
      <c r="B91" s="3" t="s">
        <v>16</v>
      </c>
      <c r="C91" s="3" t="s">
        <v>193</v>
      </c>
      <c r="D91" s="3" t="s">
        <v>18</v>
      </c>
      <c r="E91" s="4">
        <v>26</v>
      </c>
      <c r="F91" s="5"/>
      <c r="G91" s="5">
        <f aca="true" t="shared" si="2" ref="G91:G104">ROUND(E91*F91,2)</f>
        <v>0</v>
      </c>
    </row>
    <row r="92" spans="1:7" ht="33">
      <c r="A92" s="3" t="s">
        <v>194</v>
      </c>
      <c r="B92" s="3" t="s">
        <v>16</v>
      </c>
      <c r="C92" s="3" t="s">
        <v>195</v>
      </c>
      <c r="D92" s="3" t="s">
        <v>18</v>
      </c>
      <c r="E92" s="4">
        <v>5</v>
      </c>
      <c r="F92" s="5"/>
      <c r="G92" s="5">
        <f t="shared" si="2"/>
        <v>0</v>
      </c>
    </row>
    <row r="93" spans="1:7" ht="33">
      <c r="A93" s="3" t="s">
        <v>196</v>
      </c>
      <c r="B93" s="3" t="s">
        <v>16</v>
      </c>
      <c r="C93" s="3" t="s">
        <v>197</v>
      </c>
      <c r="D93" s="3" t="s">
        <v>18</v>
      </c>
      <c r="E93" s="4">
        <v>1</v>
      </c>
      <c r="F93" s="5"/>
      <c r="G93" s="5">
        <f t="shared" si="2"/>
        <v>0</v>
      </c>
    </row>
    <row r="94" spans="1:7" ht="33">
      <c r="A94" s="3" t="s">
        <v>198</v>
      </c>
      <c r="B94" s="3" t="s">
        <v>16</v>
      </c>
      <c r="C94" s="3" t="s">
        <v>199</v>
      </c>
      <c r="D94" s="3" t="s">
        <v>18</v>
      </c>
      <c r="E94" s="4">
        <v>1</v>
      </c>
      <c r="F94" s="5"/>
      <c r="G94" s="5">
        <f t="shared" si="2"/>
        <v>0</v>
      </c>
    </row>
    <row r="95" spans="1:7" ht="33">
      <c r="A95" s="3" t="s">
        <v>200</v>
      </c>
      <c r="B95" s="3" t="s">
        <v>16</v>
      </c>
      <c r="C95" s="3" t="s">
        <v>201</v>
      </c>
      <c r="D95" s="3" t="s">
        <v>18</v>
      </c>
      <c r="E95" s="4">
        <v>1</v>
      </c>
      <c r="F95" s="5"/>
      <c r="G95" s="5">
        <f t="shared" si="2"/>
        <v>0</v>
      </c>
    </row>
    <row r="96" spans="1:7" ht="33">
      <c r="A96" s="3" t="s">
        <v>202</v>
      </c>
      <c r="B96" s="3" t="s">
        <v>16</v>
      </c>
      <c r="C96" s="3" t="s">
        <v>203</v>
      </c>
      <c r="D96" s="3" t="s">
        <v>18</v>
      </c>
      <c r="E96" s="4">
        <v>1</v>
      </c>
      <c r="F96" s="5"/>
      <c r="G96" s="5">
        <f t="shared" si="2"/>
        <v>0</v>
      </c>
    </row>
    <row r="97" spans="1:7" ht="33">
      <c r="A97" s="3" t="s">
        <v>204</v>
      </c>
      <c r="B97" s="3" t="s">
        <v>16</v>
      </c>
      <c r="C97" s="3" t="s">
        <v>205</v>
      </c>
      <c r="D97" s="3" t="s">
        <v>18</v>
      </c>
      <c r="E97" s="4">
        <v>1</v>
      </c>
      <c r="F97" s="5"/>
      <c r="G97" s="5">
        <f t="shared" si="2"/>
        <v>0</v>
      </c>
    </row>
    <row r="98" spans="1:7" ht="33">
      <c r="A98" s="3" t="s">
        <v>206</v>
      </c>
      <c r="B98" s="3" t="s">
        <v>16</v>
      </c>
      <c r="C98" s="3" t="s">
        <v>207</v>
      </c>
      <c r="D98" s="3" t="s">
        <v>18</v>
      </c>
      <c r="E98" s="4">
        <v>1</v>
      </c>
      <c r="F98" s="5"/>
      <c r="G98" s="5">
        <f t="shared" si="2"/>
        <v>0</v>
      </c>
    </row>
    <row r="99" spans="1:7" ht="33">
      <c r="A99" s="3" t="s">
        <v>208</v>
      </c>
      <c r="B99" s="3" t="s">
        <v>16</v>
      </c>
      <c r="C99" s="3" t="s">
        <v>209</v>
      </c>
      <c r="D99" s="3" t="s">
        <v>18</v>
      </c>
      <c r="E99" s="4">
        <v>1</v>
      </c>
      <c r="F99" s="5"/>
      <c r="G99" s="5">
        <f t="shared" si="2"/>
        <v>0</v>
      </c>
    </row>
    <row r="100" spans="1:7" ht="33">
      <c r="A100" s="3" t="s">
        <v>210</v>
      </c>
      <c r="B100" s="3" t="s">
        <v>16</v>
      </c>
      <c r="C100" s="3" t="s">
        <v>211</v>
      </c>
      <c r="D100" s="3" t="s">
        <v>18</v>
      </c>
      <c r="E100" s="4">
        <v>2</v>
      </c>
      <c r="F100" s="5"/>
      <c r="G100" s="5">
        <f t="shared" si="2"/>
        <v>0</v>
      </c>
    </row>
    <row r="101" spans="1:7" ht="33">
      <c r="A101" s="3" t="s">
        <v>212</v>
      </c>
      <c r="B101" s="3" t="s">
        <v>16</v>
      </c>
      <c r="C101" s="3" t="s">
        <v>213</v>
      </c>
      <c r="D101" s="3" t="s">
        <v>18</v>
      </c>
      <c r="E101" s="4">
        <v>1</v>
      </c>
      <c r="F101" s="5"/>
      <c r="G101" s="5">
        <f t="shared" si="2"/>
        <v>0</v>
      </c>
    </row>
    <row r="102" spans="1:7" ht="33">
      <c r="A102" s="3" t="s">
        <v>214</v>
      </c>
      <c r="B102" s="3" t="s">
        <v>16</v>
      </c>
      <c r="C102" s="3" t="s">
        <v>215</v>
      </c>
      <c r="D102" s="3" t="s">
        <v>18</v>
      </c>
      <c r="E102" s="4">
        <v>1</v>
      </c>
      <c r="F102" s="5"/>
      <c r="G102" s="5">
        <f t="shared" si="2"/>
        <v>0</v>
      </c>
    </row>
    <row r="103" spans="1:7" ht="33">
      <c r="A103" s="3" t="s">
        <v>216</v>
      </c>
      <c r="B103" s="3" t="s">
        <v>217</v>
      </c>
      <c r="C103" s="3" t="s">
        <v>218</v>
      </c>
      <c r="D103" s="3" t="s">
        <v>17</v>
      </c>
      <c r="E103" s="4">
        <v>296.59</v>
      </c>
      <c r="F103" s="5"/>
      <c r="G103" s="5">
        <f t="shared" si="2"/>
        <v>0</v>
      </c>
    </row>
    <row r="104" spans="1:7" ht="16.5">
      <c r="A104" s="3" t="s">
        <v>219</v>
      </c>
      <c r="B104" s="3" t="s">
        <v>220</v>
      </c>
      <c r="C104" s="3" t="s">
        <v>221</v>
      </c>
      <c r="D104" s="3" t="s">
        <v>18</v>
      </c>
      <c r="E104" s="4">
        <v>1</v>
      </c>
      <c r="F104" s="5"/>
      <c r="G104" s="5">
        <f t="shared" si="2"/>
        <v>0</v>
      </c>
    </row>
    <row r="105" spans="1:7" ht="28.5">
      <c r="A105" s="6"/>
      <c r="B105" s="6"/>
      <c r="C105" s="6" t="s">
        <v>222</v>
      </c>
      <c r="D105" s="6"/>
      <c r="E105" s="6"/>
      <c r="F105" s="6"/>
      <c r="G105" s="6">
        <f>SUM(G91:G104)</f>
        <v>0</v>
      </c>
    </row>
    <row r="106" spans="1:7" ht="15">
      <c r="A106" s="6"/>
      <c r="B106" s="6"/>
      <c r="C106" s="6" t="s">
        <v>223</v>
      </c>
      <c r="D106" s="6"/>
      <c r="E106" s="6"/>
      <c r="F106" s="6"/>
      <c r="G106" s="6">
        <f>G29+G82+G89+G105</f>
        <v>0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3:G3 A6:G8 A106:F106 A15:G15 A10:E11 A24:G25 A16:E21 A22:E23 A28:G31 A26:E27 A36:G37 A32:E35 A44:G45 A38:E43 A51:G52 A46:E50 A58:G59 A53:E56 A65:G66 A60:E63 A72:G73 A67:E71 A76:G77 A74:E75 A81:G83 A78:E80 A9:D9 A13:D13 A12:D12 A89:G90 A84:E84 G84 A85:E88 G85:G88 A105:G105 A91:E96 G91:G96 A97:E99 G97:G99 A100:E104 G100:G104 A57:B57 D57:E57 A64:B64 D64:E64 A5:G5 A4:E4 A14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Ciechańska-Zduńczyk</dc:creator>
  <cp:keywords/>
  <dc:description/>
  <cp:lastModifiedBy>Elżbieta Ciechańska-Zduńczyk</cp:lastModifiedBy>
  <dcterms:created xsi:type="dcterms:W3CDTF">2024-04-23T11:50:15Z</dcterms:created>
  <dcterms:modified xsi:type="dcterms:W3CDTF">2024-05-21T10:23:53Z</dcterms:modified>
  <cp:category/>
  <cp:version/>
  <cp:contentType/>
  <cp:contentStatus/>
</cp:coreProperties>
</file>