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2 USTAWA PZP\18-2022 Usługi kominiarskie\"/>
    </mc:Choice>
  </mc:AlternateContent>
  <xr:revisionPtr revIDLastSave="0" documentId="13_ncr:1_{C0B71EB6-DABA-4F7F-A668-983284475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 ADM-1" sheetId="2" r:id="rId1"/>
    <sheet name="część II ADM-1" sheetId="3" r:id="rId2"/>
    <sheet name="część III ADM-2" sheetId="4" r:id="rId3"/>
    <sheet name="część IV ADM-3" sheetId="5" r:id="rId4"/>
    <sheet name="część V-ADM-4" sheetId="6" r:id="rId5"/>
    <sheet name="część VI ADM-5" sheetId="1" r:id="rId6"/>
    <sheet name="Arkusz7" sheetId="7" r:id="rId7"/>
  </sheets>
  <definedNames>
    <definedName name="_xlnm.Print_Area" localSheetId="0">'część I ADM-1'!$A$1:$K$86</definedName>
    <definedName name="_xlnm.Print_Area" localSheetId="1">'część II ADM-1'!$A$1:$K$72</definedName>
    <definedName name="_xlnm.Print_Area" localSheetId="2">'część III ADM-2'!$A$1:$K$88</definedName>
    <definedName name="_xlnm.Print_Area" localSheetId="3">'część IV ADM-3'!$A$1:$K$90</definedName>
    <definedName name="_xlnm.Print_Area" localSheetId="4">'część V-ADM-4'!$A$1:$K$88</definedName>
    <definedName name="_xlnm.Print_Area" localSheetId="5">'część VI ADM-5'!$A$1:$K$89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6" i="2" l="1"/>
  <c r="D85" i="2"/>
  <c r="D85" i="6"/>
  <c r="E85" i="6" s="1"/>
  <c r="D82" i="6"/>
  <c r="E82" i="6" s="1"/>
  <c r="D77" i="6"/>
  <c r="E77" i="6" s="1"/>
  <c r="D74" i="6"/>
  <c r="E74" i="6" s="1"/>
  <c r="D87" i="5"/>
  <c r="E87" i="5" s="1"/>
  <c r="D84" i="5"/>
  <c r="E84" i="5" s="1"/>
  <c r="D79" i="5"/>
  <c r="E79" i="5" s="1"/>
  <c r="D76" i="5"/>
  <c r="E76" i="5" s="1"/>
  <c r="D85" i="4"/>
  <c r="E85" i="4" s="1"/>
  <c r="D82" i="4"/>
  <c r="E82" i="4" s="1"/>
  <c r="D77" i="4"/>
  <c r="E77" i="4" s="1"/>
  <c r="D74" i="4"/>
  <c r="E74" i="4" s="1"/>
  <c r="D82" i="2"/>
  <c r="E82" i="2" s="1"/>
  <c r="D77" i="2"/>
  <c r="E77" i="2" s="1"/>
  <c r="D74" i="2"/>
  <c r="E74" i="2" s="1"/>
  <c r="G10" i="5"/>
  <c r="C13" i="5" s="1"/>
  <c r="F10" i="5"/>
  <c r="J8" i="5"/>
  <c r="K8" i="5" s="1"/>
  <c r="J9" i="5"/>
  <c r="K9" i="5" s="1"/>
  <c r="J7" i="5"/>
  <c r="K7" i="5" s="1"/>
  <c r="H8" i="5"/>
  <c r="I8" i="5" s="1"/>
  <c r="H9" i="5"/>
  <c r="I9" i="5" s="1"/>
  <c r="H7" i="5"/>
  <c r="I7" i="5" s="1"/>
  <c r="J8" i="6"/>
  <c r="K8" i="6" s="1"/>
  <c r="J9" i="6"/>
  <c r="K9" i="6" s="1"/>
  <c r="J7" i="6"/>
  <c r="K7" i="6" s="1"/>
  <c r="H8" i="6"/>
  <c r="I8" i="6" s="1"/>
  <c r="H9" i="6"/>
  <c r="I9" i="6" s="1"/>
  <c r="H7" i="6"/>
  <c r="I7" i="6" s="1"/>
  <c r="H8" i="3"/>
  <c r="I8" i="3" s="1"/>
  <c r="H7" i="3"/>
  <c r="J9" i="1"/>
  <c r="K9" i="1" s="1"/>
  <c r="J8" i="1"/>
  <c r="K8" i="1" s="1"/>
  <c r="J7" i="1"/>
  <c r="K7" i="1" s="1"/>
  <c r="H8" i="1"/>
  <c r="I8" i="1" s="1"/>
  <c r="H9" i="1"/>
  <c r="I9" i="1" s="1"/>
  <c r="H7" i="1"/>
  <c r="I7" i="1" s="1"/>
  <c r="H9" i="3"/>
  <c r="I9" i="3" s="1"/>
  <c r="J9" i="3"/>
  <c r="K9" i="3" s="1"/>
  <c r="J8" i="3"/>
  <c r="K8" i="3" s="1"/>
  <c r="J7" i="3"/>
  <c r="K7" i="3" s="1"/>
  <c r="J8" i="4"/>
  <c r="K8" i="4" s="1"/>
  <c r="J9" i="4"/>
  <c r="K9" i="4" s="1"/>
  <c r="J7" i="4"/>
  <c r="H8" i="4"/>
  <c r="I8" i="4" s="1"/>
  <c r="H9" i="4"/>
  <c r="I9" i="4" s="1"/>
  <c r="H7" i="4"/>
  <c r="J9" i="2"/>
  <c r="K9" i="2" s="1"/>
  <c r="J8" i="2"/>
  <c r="K8" i="2" s="1"/>
  <c r="J7" i="2"/>
  <c r="K7" i="2" s="1"/>
  <c r="H8" i="2"/>
  <c r="I8" i="2" s="1"/>
  <c r="H9" i="2"/>
  <c r="I9" i="2" s="1"/>
  <c r="H7" i="2"/>
  <c r="I7" i="2" s="1"/>
  <c r="G10" i="6"/>
  <c r="E7" i="4"/>
  <c r="G10" i="4"/>
  <c r="G10" i="2"/>
  <c r="G10" i="3"/>
  <c r="D69" i="6"/>
  <c r="E69" i="6" s="1"/>
  <c r="D66" i="6"/>
  <c r="E66" i="6" s="1"/>
  <c r="D61" i="6"/>
  <c r="E61" i="6" s="1"/>
  <c r="D58" i="6"/>
  <c r="E58" i="6" s="1"/>
  <c r="D53" i="6"/>
  <c r="E53" i="6" s="1"/>
  <c r="D50" i="6"/>
  <c r="E50" i="6" s="1"/>
  <c r="D45" i="6"/>
  <c r="E45" i="6" s="1"/>
  <c r="D42" i="6"/>
  <c r="E42" i="6" s="1"/>
  <c r="D37" i="6"/>
  <c r="E37" i="6" s="1"/>
  <c r="D33" i="6"/>
  <c r="E33" i="6" s="1"/>
  <c r="D29" i="6"/>
  <c r="E29" i="6" s="1"/>
  <c r="D25" i="6"/>
  <c r="E25" i="6" s="1"/>
  <c r="D21" i="6"/>
  <c r="E21" i="6" s="1"/>
  <c r="F10" i="6"/>
  <c r="F13" i="6" s="1"/>
  <c r="E9" i="6"/>
  <c r="E8" i="6"/>
  <c r="E7" i="6"/>
  <c r="D71" i="5"/>
  <c r="E71" i="5" s="1"/>
  <c r="D67" i="5"/>
  <c r="E67" i="5" s="1"/>
  <c r="D62" i="5"/>
  <c r="E62" i="5" s="1"/>
  <c r="D59" i="5"/>
  <c r="E59" i="5" s="1"/>
  <c r="D54" i="5"/>
  <c r="E54" i="5" s="1"/>
  <c r="D51" i="5"/>
  <c r="E51" i="5" s="1"/>
  <c r="D46" i="5"/>
  <c r="E46" i="5" s="1"/>
  <c r="D43" i="5"/>
  <c r="E43" i="5" s="1"/>
  <c r="D38" i="5"/>
  <c r="E38" i="5" s="1"/>
  <c r="D34" i="5"/>
  <c r="E34" i="5" s="1"/>
  <c r="D30" i="5"/>
  <c r="E30" i="5" s="1"/>
  <c r="D25" i="5"/>
  <c r="E25" i="5" s="1"/>
  <c r="D21" i="5"/>
  <c r="E21" i="5" s="1"/>
  <c r="E9" i="5"/>
  <c r="E8" i="5"/>
  <c r="E7" i="5"/>
  <c r="D69" i="4"/>
  <c r="E69" i="4" s="1"/>
  <c r="D66" i="4"/>
  <c r="E66" i="4" s="1"/>
  <c r="D61" i="4"/>
  <c r="E61" i="4" s="1"/>
  <c r="D58" i="4"/>
  <c r="E58" i="4" s="1"/>
  <c r="D53" i="4"/>
  <c r="E53" i="4" s="1"/>
  <c r="D50" i="4"/>
  <c r="E50" i="4" s="1"/>
  <c r="D45" i="4"/>
  <c r="E45" i="4" s="1"/>
  <c r="D42" i="4"/>
  <c r="E42" i="4" s="1"/>
  <c r="D37" i="4"/>
  <c r="E37" i="4" s="1"/>
  <c r="D33" i="4"/>
  <c r="E33" i="4" s="1"/>
  <c r="D29" i="4"/>
  <c r="E29" i="4" s="1"/>
  <c r="D25" i="4"/>
  <c r="E25" i="4" s="1"/>
  <c r="D21" i="4"/>
  <c r="E21" i="4" s="1"/>
  <c r="F10" i="4"/>
  <c r="E9" i="4"/>
  <c r="E8" i="4"/>
  <c r="I7" i="4"/>
  <c r="D69" i="3"/>
  <c r="E69" i="3" s="1"/>
  <c r="D66" i="3"/>
  <c r="E66" i="3" s="1"/>
  <c r="D61" i="3"/>
  <c r="E61" i="3" s="1"/>
  <c r="D58" i="3"/>
  <c r="E58" i="3" s="1"/>
  <c r="D53" i="3"/>
  <c r="E53" i="3" s="1"/>
  <c r="D50" i="3"/>
  <c r="E50" i="3" s="1"/>
  <c r="D45" i="3"/>
  <c r="E45" i="3" s="1"/>
  <c r="D42" i="3"/>
  <c r="E42" i="3" s="1"/>
  <c r="D37" i="3"/>
  <c r="E37" i="3" s="1"/>
  <c r="D33" i="3"/>
  <c r="E33" i="3" s="1"/>
  <c r="D29" i="3"/>
  <c r="E29" i="3" s="1"/>
  <c r="D25" i="3"/>
  <c r="E25" i="3" s="1"/>
  <c r="D21" i="3"/>
  <c r="E21" i="3" s="1"/>
  <c r="F10" i="3"/>
  <c r="E9" i="3"/>
  <c r="E8" i="3"/>
  <c r="E7" i="3"/>
  <c r="D69" i="2"/>
  <c r="E69" i="2" s="1"/>
  <c r="D66" i="2"/>
  <c r="E66" i="2" s="1"/>
  <c r="D61" i="2"/>
  <c r="E61" i="2" s="1"/>
  <c r="D58" i="2"/>
  <c r="E58" i="2" s="1"/>
  <c r="D53" i="2"/>
  <c r="E53" i="2" s="1"/>
  <c r="D50" i="2"/>
  <c r="E50" i="2" s="1"/>
  <c r="D45" i="2"/>
  <c r="E45" i="2" s="1"/>
  <c r="D42" i="2"/>
  <c r="E42" i="2" s="1"/>
  <c r="D37" i="2"/>
  <c r="E37" i="2" s="1"/>
  <c r="D33" i="2"/>
  <c r="E33" i="2" s="1"/>
  <c r="D29" i="2"/>
  <c r="E29" i="2" s="1"/>
  <c r="D25" i="2"/>
  <c r="E25" i="2" s="1"/>
  <c r="D21" i="2"/>
  <c r="E21" i="2" s="1"/>
  <c r="F10" i="2"/>
  <c r="E9" i="2"/>
  <c r="E8" i="2"/>
  <c r="E7" i="2"/>
  <c r="E8" i="1"/>
  <c r="E9" i="1"/>
  <c r="E7" i="1"/>
  <c r="D85" i="1"/>
  <c r="E85" i="1" s="1"/>
  <c r="D82" i="1"/>
  <c r="E82" i="1" s="1"/>
  <c r="D77" i="1"/>
  <c r="E77" i="1" s="1"/>
  <c r="D74" i="1"/>
  <c r="E74" i="1" s="1"/>
  <c r="D69" i="1"/>
  <c r="E69" i="1" s="1"/>
  <c r="D66" i="1"/>
  <c r="E66" i="1" s="1"/>
  <c r="D58" i="1"/>
  <c r="E58" i="1" s="1"/>
  <c r="D53" i="1"/>
  <c r="E53" i="1" s="1"/>
  <c r="D50" i="1"/>
  <c r="E50" i="1" s="1"/>
  <c r="D45" i="1"/>
  <c r="E45" i="1" s="1"/>
  <c r="D42" i="1"/>
  <c r="E42" i="1" s="1"/>
  <c r="D33" i="1"/>
  <c r="E33" i="1" s="1"/>
  <c r="D37" i="1"/>
  <c r="E37" i="1" s="1"/>
  <c r="D29" i="1"/>
  <c r="E29" i="1" s="1"/>
  <c r="D21" i="1"/>
  <c r="E21" i="1" s="1"/>
  <c r="I7" i="3" l="1"/>
  <c r="I10" i="3" s="1"/>
  <c r="E10" i="6"/>
  <c r="K10" i="5"/>
  <c r="E10" i="2"/>
  <c r="K10" i="6"/>
  <c r="I10" i="6"/>
  <c r="E10" i="4"/>
  <c r="F13" i="4"/>
  <c r="J10" i="4"/>
  <c r="K7" i="4"/>
  <c r="K10" i="4" s="1"/>
  <c r="F13" i="2"/>
  <c r="F13" i="3"/>
  <c r="K10" i="3"/>
  <c r="H10" i="6"/>
  <c r="J10" i="6"/>
  <c r="I10" i="5"/>
  <c r="H10" i="5"/>
  <c r="J10" i="5"/>
  <c r="I10" i="4"/>
  <c r="H10" i="4"/>
  <c r="H10" i="3"/>
  <c r="J10" i="3"/>
  <c r="K10" i="2"/>
  <c r="I10" i="2"/>
  <c r="H10" i="2"/>
  <c r="J10" i="2"/>
  <c r="H10" i="1"/>
  <c r="J10" i="1"/>
  <c r="K10" i="1"/>
  <c r="D61" i="1"/>
  <c r="E61" i="1" s="1"/>
  <c r="D25" i="1"/>
  <c r="E25" i="1" s="1"/>
  <c r="F10" i="1"/>
  <c r="C13" i="1" s="1"/>
  <c r="H13" i="3" l="1"/>
  <c r="E13" i="5"/>
  <c r="D13" i="5"/>
  <c r="H13" i="6"/>
  <c r="G13" i="4"/>
  <c r="H13" i="4"/>
  <c r="G13" i="3"/>
  <c r="G13" i="6"/>
  <c r="H13" i="2"/>
  <c r="G13" i="2"/>
  <c r="D13" i="1"/>
  <c r="C16" i="1" s="1"/>
  <c r="D88" i="1" s="1"/>
  <c r="I10" i="1"/>
  <c r="E13" i="1" s="1"/>
  <c r="C16" i="5" l="1"/>
  <c r="C16" i="3"/>
  <c r="C17" i="3" s="1"/>
  <c r="D72" i="3" s="1"/>
  <c r="C16" i="4"/>
  <c r="C17" i="4" s="1"/>
  <c r="D88" i="4" s="1"/>
  <c r="C16" i="6"/>
  <c r="D87" i="6" s="1"/>
  <c r="C16" i="2"/>
  <c r="C17" i="1"/>
  <c r="D71" i="3" l="1"/>
  <c r="D87" i="4"/>
  <c r="C17" i="5"/>
  <c r="D90" i="5" s="1"/>
  <c r="D89" i="5"/>
  <c r="C17" i="6"/>
  <c r="D88" i="6" s="1"/>
  <c r="C17" i="2"/>
  <c r="D89" i="1"/>
</calcChain>
</file>

<file path=xl/sharedStrings.xml><?xml version="1.0" encoding="utf-8"?>
<sst xmlns="http://schemas.openxmlformats.org/spreadsheetml/2006/main" count="660" uniqueCount="45">
  <si>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</si>
  <si>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</si>
  <si>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</si>
  <si>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</si>
  <si>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</si>
  <si>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</si>
  <si>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</si>
  <si>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</si>
  <si>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</si>
  <si>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</si>
  <si>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</si>
  <si>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</si>
  <si>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</si>
  <si>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</si>
  <si>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</si>
  <si>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</si>
  <si>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</si>
  <si>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</si>
  <si>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</si>
  <si>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</si>
  <si>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</si>
  <si>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</si>
  <si>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</si>
  <si>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</si>
  <si>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</si>
  <si>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</si>
  <si>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</si>
  <si>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razem za czyszczenie przewodów w okresie 2 lat</t>
  </si>
  <si>
    <t>1. Czyszczenie przewodów</t>
  </si>
  <si>
    <t>razem oferta netto 2 lata</t>
  </si>
  <si>
    <t>razem oferta brutto 2 lata</t>
  </si>
  <si>
    <t>ilość czyszczeń</t>
  </si>
  <si>
    <t>2. Wartość okresowej kontroli (2 razy w okresie umowy) stanu technicznego sprawności przewodów kominowych  i podlączeń w obsługiwanych budynkach - budynki mieszkalne i niemieszkalne (23%VAT)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</si>
  <si>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</si>
  <si>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</si>
  <si>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</si>
  <si>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</si>
  <si>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 xml:space="preserve">8. Koszt odgruzowania przewodu kominowego </t>
  </si>
  <si>
    <t>8. Koszt odgruzowania przewodu kominowego</t>
  </si>
  <si>
    <t>ARKUSZ KALKULACJI CENY OFERTOWEJ NA ŚWIADCZENIE USŁUG KOMINIARSKICH W ZASOBACH GMINNYCH ADMINISTOWANYCH PRZEZ ZGM W REJONIE ADM-1 Rewir I CZĘŚĆ I POSTĘPOWANIA</t>
  </si>
  <si>
    <t>ARKUSZ KALKULACJI CENY OFERTOWEJ NA ŚWIADCZENIE USŁUG KOMINIARSKICH W ZASOBACH GMINNYCH ADMINISTOWANYCH PRZEZ ZGM W REJONIE ADM-1 REWIR II CZĘŚĆ II POSTĘPOWANIA</t>
  </si>
  <si>
    <t>ARKUSZ KALKULACJI CENY OFERTOWEJ NA ŚWIADCZENIE USŁUG KOMINIARSKICH W ZASOBACH GMINNYCH ADMINISTOWANYCH PRZEZ ZGM W REJONIE ADM-2 CZĘŚĆ III POSTĘPOWANIA</t>
  </si>
  <si>
    <t>ARKUSZ KALKULACJI CENY OFERTOWEJ NA ŚWIADCZENIE USŁUG KOMINIARSKICH W ZASOBACH GMINNYCH ADMINISTOWANYCH PRZEZ ZGM W REJONIE ADM-3 CZĘŚĆ IV POSTĘPOWANIA</t>
  </si>
  <si>
    <t>ARKUSZ KALKULACJI CENY OFERTOWEJ NA ŚWIADCZENIE USŁUG KOMINIARSKICH W ZASOBACH GMINNYCH ADMINISTOWANYCH PRZEZ ZGM W REJONIE ADM-4 CZĘŚĆ V POSTĘPOWANIA</t>
  </si>
  <si>
    <t>ARKUSZ KALKULACJI CENY OFERTOWEJ NA ŚWIADCZENIE USŁUG KOMINIARSKICH W ZASOBACH GMINNYCH ADMINISTOWANYCH PRZEZ ZGM W REJONIE ADM-5 CZĘŚĆ VI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</si>
</sst>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>
      <alignment horizontal="center"/>
    </xf>
    <xf numFmtId="0" fontId="0" fillId="0" borderId="2" xfId="0" applyFill="1" applyBorder="1" applyAlignment="1"/>
    <xf numFmtId="0" fontId="0" fillId="0" borderId="1" xfId="0" applyBorder="1" applyAlignment="1">
      <alignment horizontal="right"/>
    </xf>
    <xf numFmtId="0" fontId="1" fillId="0" borderId="0" xfId="0" applyFont="1" applyAlignment="1"/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4" fontId="3" fillId="0" borderId="0" xfId="0" applyNumberFormat="1" applyFont="1"/>
    <xf numFmtId="0" fontId="0" fillId="0" borderId="1" xfId="0" applyBorder="1" applyAlignment="1">
      <alignment horizontal="right" wrapText="1"/>
    </xf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0" xfId="0" applyFill="1" applyBorder="1" applyAlignment="1"/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0" fillId="3" borderId="1" xfId="0" applyNumberFormat="1" applyFill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NumberFormat="1" applyFill="1" applyBorder="1" applyAlignment="1">
      <alignment horizontal="center" vertical="center"/>
    </xf>
    <xf numFmtId="4" fontId="6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0" fontId="7" fillId="3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7" fillId="0" borderId="1" xfId="0" applyFont="1" applyBorder="1"/>
    <xf numFmtId="4" fontId="10" fillId="0" borderId="1" xfId="0" applyNumberFormat="1" applyFont="1" applyBorder="1"/>
    <xf numFmtId="4" fontId="7" fillId="0" borderId="1" xfId="0" applyNumberFormat="1" applyFont="1" applyBorder="1"/>
    <xf numFmtId="164" fontId="0" fillId="2" borderId="1" xfId="0" applyNumberForma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0" fillId="3" borderId="1" xfId="0" applyNumberForma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/>
    <xf numFmtId="0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0" borderId="2" xfId="0" applyFill="1" applyBorder="1" applyAlignment="1" applyProtection="1"/>
    <xf numFmtId="0" fontId="0" fillId="0" borderId="0" xfId="0" applyFill="1" applyBorder="1" applyAlignment="1" applyProtection="1"/>
    <xf numFmtId="0" fontId="0" fillId="3" borderId="0" xfId="0" applyFill="1" applyBorder="1" applyAlignment="1" applyProtection="1"/>
    <xf numFmtId="0" fontId="6" fillId="0" borderId="0" xfId="0" applyFont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164" fontId="6" fillId="0" borderId="1" xfId="0" applyNumberFormat="1" applyFont="1" applyBorder="1" applyProtection="1"/>
    <xf numFmtId="0" fontId="6" fillId="3" borderId="0" xfId="0" applyFont="1" applyFill="1" applyProtection="1"/>
    <xf numFmtId="0" fontId="1" fillId="0" borderId="0" xfId="0" applyFont="1" applyAlignment="1" applyProtection="1">
      <alignment horizontal="left" wrapText="1"/>
    </xf>
    <xf numFmtId="4" fontId="6" fillId="0" borderId="1" xfId="0" applyNumberFormat="1" applyFont="1" applyBorder="1" applyProtection="1"/>
    <xf numFmtId="0" fontId="6" fillId="0" borderId="7" xfId="0" applyFont="1" applyBorder="1" applyProtection="1"/>
    <xf numFmtId="0" fontId="6" fillId="3" borderId="0" xfId="0" applyFont="1" applyFill="1" applyBorder="1" applyProtection="1"/>
    <xf numFmtId="4" fontId="6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right" wrapText="1"/>
    </xf>
    <xf numFmtId="0" fontId="0" fillId="0" borderId="1" xfId="0" applyBorder="1" applyProtection="1"/>
    <xf numFmtId="4" fontId="0" fillId="0" borderId="1" xfId="0" applyNumberFormat="1" applyBorder="1" applyProtection="1"/>
    <xf numFmtId="0" fontId="0" fillId="0" borderId="1" xfId="0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7" xfId="0" applyBorder="1" applyProtection="1"/>
    <xf numFmtId="0" fontId="0" fillId="0" borderId="0" xfId="0" applyBorder="1" applyProtection="1"/>
    <xf numFmtId="0" fontId="0" fillId="3" borderId="1" xfId="0" applyFill="1" applyBorder="1" applyAlignment="1" applyProtection="1">
      <alignment horizontal="center"/>
    </xf>
    <xf numFmtId="4" fontId="0" fillId="3" borderId="0" xfId="0" applyNumberFormat="1" applyFill="1" applyBorder="1" applyProtection="1"/>
    <xf numFmtId="4" fontId="0" fillId="0" borderId="0" xfId="0" applyNumberFormat="1" applyBorder="1" applyProtection="1"/>
    <xf numFmtId="4" fontId="5" fillId="0" borderId="0" xfId="0" applyNumberFormat="1" applyFont="1" applyBorder="1" applyProtection="1"/>
    <xf numFmtId="0" fontId="7" fillId="0" borderId="3" xfId="0" applyFont="1" applyBorder="1" applyProtection="1"/>
    <xf numFmtId="0" fontId="7" fillId="0" borderId="4" xfId="0" applyFont="1" applyBorder="1" applyProtection="1"/>
    <xf numFmtId="4" fontId="7" fillId="0" borderId="5" xfId="0" applyNumberFormat="1" applyFont="1" applyBorder="1" applyProtection="1"/>
    <xf numFmtId="0" fontId="7" fillId="3" borderId="7" xfId="0" applyFont="1" applyFill="1" applyBorder="1" applyProtection="1"/>
    <xf numFmtId="0" fontId="9" fillId="0" borderId="0" xfId="0" applyFont="1" applyProtection="1"/>
    <xf numFmtId="4" fontId="9" fillId="0" borderId="0" xfId="0" applyNumberFormat="1" applyFont="1" applyProtection="1"/>
    <xf numFmtId="0" fontId="0" fillId="3" borderId="0" xfId="0" applyFill="1" applyProtection="1"/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3" borderId="1" xfId="0" applyNumberFormat="1" applyFill="1" applyBorder="1" applyAlignment="1" applyProtection="1">
      <alignment horizontal="center"/>
    </xf>
    <xf numFmtId="164" fontId="4" fillId="0" borderId="1" xfId="0" applyNumberFormat="1" applyFont="1" applyBorder="1" applyProtection="1"/>
    <xf numFmtId="0" fontId="0" fillId="0" borderId="3" xfId="0" applyBorder="1" applyProtection="1"/>
    <xf numFmtId="0" fontId="0" fillId="3" borderId="0" xfId="0" applyFill="1" applyBorder="1" applyProtection="1"/>
    <xf numFmtId="4" fontId="3" fillId="0" borderId="0" xfId="0" applyNumberFormat="1" applyFont="1" applyProtection="1"/>
    <xf numFmtId="0" fontId="7" fillId="0" borderId="0" xfId="0" applyFont="1" applyProtection="1"/>
    <xf numFmtId="0" fontId="7" fillId="0" borderId="1" xfId="0" applyFont="1" applyBorder="1" applyProtection="1"/>
    <xf numFmtId="4" fontId="7" fillId="0" borderId="1" xfId="0" applyNumberFormat="1" applyFont="1" applyBorder="1" applyProtection="1"/>
    <xf numFmtId="0" fontId="7" fillId="3" borderId="0" xfId="0" applyFont="1" applyFill="1" applyProtection="1"/>
    <xf numFmtId="4" fontId="7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4" fontId="0" fillId="2" borderId="1" xfId="0" applyNumberFormat="1" applyFill="1" applyBorder="1" applyProtection="1"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0" fontId="7" fillId="3" borderId="7" xfId="0" applyFont="1" applyFill="1" applyBorder="1" applyProtection="1">
      <protection locked="0"/>
    </xf>
    <xf numFmtId="4" fontId="9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164" fontId="0" fillId="0" borderId="1" xfId="0" applyNumberFormat="1" applyBorder="1" applyProtection="1"/>
    <xf numFmtId="0" fontId="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1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B69A-0605-43BB-B754-968F43AB3668}">
  <sheetPr>
    <pageSetUpPr fitToPage="1"/>
  </sheetPr>
  <dimension ref="A2:M94"/>
  <sheetViews>
    <sheetView showGridLines="0" tabSelected="1" topLeftCell="A52" workbookViewId="0">
      <selection activeCell="J75" sqref="J75"/>
    </sheetView>
  </sheetViews>
  <sheetFormatPr defaultRowHeight="15" x14ac:dyDescent="0.25"/>
  <cols>
    <col min="1" max="1" width="3.28515625" style="68" customWidth="1"/>
    <col min="2" max="2" width="24.28515625" style="68" customWidth="1"/>
    <col min="3" max="4" width="13.140625" style="68" customWidth="1"/>
    <col min="5" max="5" width="13.140625" style="121" customWidth="1"/>
    <col min="6" max="6" width="12.85546875" style="68" customWidth="1"/>
    <col min="7" max="7" width="12.5703125" style="68" customWidth="1"/>
    <col min="8" max="8" width="10.85546875" style="68" customWidth="1"/>
    <col min="9" max="11" width="10.28515625" style="68" customWidth="1"/>
    <col min="12" max="16384" width="9.140625" style="68"/>
  </cols>
  <sheetData>
    <row r="2" spans="1:13" ht="34.5" customHeight="1" x14ac:dyDescent="0.25">
      <c r="A2" s="160" t="s">
        <v>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4" spans="1:13" x14ac:dyDescent="0.25">
      <c r="A4" s="172" t="s">
        <v>28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69"/>
      <c r="M4" s="69"/>
    </row>
    <row r="5" spans="1:13" ht="26.25" customHeight="1" x14ac:dyDescent="0.25">
      <c r="A5" s="70"/>
      <c r="B5" s="71"/>
      <c r="C5" s="71"/>
      <c r="D5" s="71"/>
      <c r="E5" s="161" t="s">
        <v>24</v>
      </c>
      <c r="F5" s="162"/>
      <c r="G5" s="163"/>
      <c r="H5" s="164" t="s">
        <v>14</v>
      </c>
      <c r="I5" s="165"/>
      <c r="J5" s="164" t="s">
        <v>15</v>
      </c>
      <c r="K5" s="165"/>
    </row>
    <row r="6" spans="1:13" ht="30" x14ac:dyDescent="0.25">
      <c r="A6" s="72" t="s">
        <v>0</v>
      </c>
      <c r="B6" s="72" t="s">
        <v>12</v>
      </c>
      <c r="C6" s="73" t="s">
        <v>13</v>
      </c>
      <c r="D6" s="73" t="s">
        <v>31</v>
      </c>
      <c r="E6" s="74" t="s">
        <v>25</v>
      </c>
      <c r="F6" s="75" t="s">
        <v>23</v>
      </c>
      <c r="G6" s="75" t="s">
        <v>26</v>
      </c>
      <c r="H6" s="76" t="s">
        <v>3</v>
      </c>
      <c r="I6" s="77" t="s">
        <v>4</v>
      </c>
      <c r="J6" s="76" t="s">
        <v>3</v>
      </c>
      <c r="K6" s="77" t="s">
        <v>4</v>
      </c>
    </row>
    <row r="7" spans="1:13" x14ac:dyDescent="0.25">
      <c r="A7" s="78">
        <v>1</v>
      </c>
      <c r="B7" s="79" t="s">
        <v>16</v>
      </c>
      <c r="C7" s="67"/>
      <c r="D7" s="80">
        <v>2</v>
      </c>
      <c r="E7" s="81">
        <f>SUM(F7:G7)</f>
        <v>16</v>
      </c>
      <c r="F7" s="78">
        <v>13</v>
      </c>
      <c r="G7" s="82">
        <v>3</v>
      </c>
      <c r="H7" s="83">
        <f>ROUND(C7*F7*D7,2)</f>
        <v>0</v>
      </c>
      <c r="I7" s="83">
        <f>ROUND(H7*1.08,2)</f>
        <v>0</v>
      </c>
      <c r="J7" s="83">
        <f>ROUND(C7*G7*D7,2)</f>
        <v>0</v>
      </c>
      <c r="K7" s="83">
        <f>ROUND(J7*1.23,2)</f>
        <v>0</v>
      </c>
    </row>
    <row r="8" spans="1:13" x14ac:dyDescent="0.25">
      <c r="A8" s="78">
        <v>2</v>
      </c>
      <c r="B8" s="79" t="s">
        <v>17</v>
      </c>
      <c r="C8" s="67"/>
      <c r="D8" s="80">
        <v>4</v>
      </c>
      <c r="E8" s="81">
        <f t="shared" ref="E8:E9" si="0">SUM(F8:G8)</f>
        <v>14</v>
      </c>
      <c r="F8" s="78">
        <v>14</v>
      </c>
      <c r="G8" s="82">
        <v>0</v>
      </c>
      <c r="H8" s="83">
        <f t="shared" ref="H8:H9" si="1">ROUND(C8*F8*D8,2)</f>
        <v>0</v>
      </c>
      <c r="I8" s="83">
        <f t="shared" ref="I8:I9" si="2">ROUND(H8*1.08,2)</f>
        <v>0</v>
      </c>
      <c r="J8" s="83">
        <f t="shared" ref="J8" si="3">ROUND(C8*G8*D8,2)</f>
        <v>0</v>
      </c>
      <c r="K8" s="83">
        <f t="shared" ref="K8:K9" si="4">ROUND(J8*1.23,2)</f>
        <v>0</v>
      </c>
    </row>
    <row r="9" spans="1:13" x14ac:dyDescent="0.25">
      <c r="A9" s="78">
        <v>3</v>
      </c>
      <c r="B9" s="79" t="s">
        <v>18</v>
      </c>
      <c r="C9" s="67"/>
      <c r="D9" s="80">
        <v>1</v>
      </c>
      <c r="E9" s="81">
        <f t="shared" si="0"/>
        <v>322</v>
      </c>
      <c r="F9" s="78">
        <v>84</v>
      </c>
      <c r="G9" s="82">
        <v>238</v>
      </c>
      <c r="H9" s="83">
        <f t="shared" si="1"/>
        <v>0</v>
      </c>
      <c r="I9" s="83">
        <f t="shared" si="2"/>
        <v>0</v>
      </c>
      <c r="J9" s="83">
        <f>ROUND(C9*G9*D9,2)</f>
        <v>0</v>
      </c>
      <c r="K9" s="83">
        <f t="shared" si="4"/>
        <v>0</v>
      </c>
    </row>
    <row r="10" spans="1:13" x14ac:dyDescent="0.25">
      <c r="A10" s="78"/>
      <c r="B10" s="79" t="s">
        <v>5</v>
      </c>
      <c r="C10" s="79"/>
      <c r="D10" s="79"/>
      <c r="E10" s="84">
        <f t="shared" ref="E10:K10" si="5">SUM(E7:E9)</f>
        <v>352</v>
      </c>
      <c r="F10" s="78">
        <f t="shared" si="5"/>
        <v>111</v>
      </c>
      <c r="G10" s="78">
        <f t="shared" si="5"/>
        <v>241</v>
      </c>
      <c r="H10" s="83">
        <f t="shared" si="5"/>
        <v>0</v>
      </c>
      <c r="I10" s="83">
        <f t="shared" si="5"/>
        <v>0</v>
      </c>
      <c r="J10" s="83">
        <f t="shared" si="5"/>
        <v>0</v>
      </c>
      <c r="K10" s="83">
        <f t="shared" si="5"/>
        <v>0</v>
      </c>
    </row>
    <row r="11" spans="1:13" x14ac:dyDescent="0.25">
      <c r="B11" s="85"/>
      <c r="C11" s="86"/>
      <c r="D11" s="86"/>
      <c r="E11" s="87"/>
    </row>
    <row r="12" spans="1:13" x14ac:dyDescent="0.25">
      <c r="A12" s="88"/>
      <c r="B12" s="166" t="s">
        <v>27</v>
      </c>
      <c r="C12" s="89"/>
      <c r="D12" s="89"/>
      <c r="E12" s="90"/>
      <c r="F12" s="91" t="s">
        <v>1</v>
      </c>
      <c r="G12" s="91" t="s">
        <v>3</v>
      </c>
      <c r="H12" s="91" t="s">
        <v>4</v>
      </c>
      <c r="I12" s="88"/>
      <c r="J12" s="88"/>
      <c r="K12" s="88"/>
    </row>
    <row r="13" spans="1:13" x14ac:dyDescent="0.25">
      <c r="A13" s="88"/>
      <c r="B13" s="167"/>
      <c r="C13" s="92"/>
      <c r="D13" s="92"/>
      <c r="E13" s="93"/>
      <c r="F13" s="94">
        <f>F10+G10</f>
        <v>352</v>
      </c>
      <c r="G13" s="95">
        <f>(H10+J10)*2</f>
        <v>0</v>
      </c>
      <c r="H13" s="95">
        <f>(I10+K10)*2</f>
        <v>0</v>
      </c>
      <c r="I13" s="88"/>
      <c r="J13" s="88"/>
      <c r="K13" s="88"/>
    </row>
    <row r="14" spans="1:13" x14ac:dyDescent="0.25">
      <c r="A14" s="88"/>
      <c r="B14" s="88"/>
      <c r="C14" s="88"/>
      <c r="D14" s="88"/>
      <c r="E14" s="96"/>
      <c r="F14" s="88"/>
      <c r="G14" s="88"/>
      <c r="H14" s="88"/>
      <c r="I14" s="88"/>
      <c r="J14" s="88"/>
      <c r="K14" s="88"/>
    </row>
    <row r="15" spans="1:13" ht="30" customHeight="1" x14ac:dyDescent="0.25">
      <c r="A15" s="170" t="s">
        <v>32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97"/>
      <c r="M15" s="97"/>
    </row>
    <row r="16" spans="1:13" x14ac:dyDescent="0.25">
      <c r="A16" s="88"/>
      <c r="B16" s="94" t="s">
        <v>3</v>
      </c>
      <c r="C16" s="98">
        <f>ROUND(G13/2,2)</f>
        <v>0</v>
      </c>
      <c r="D16" s="99"/>
      <c r="E16" s="100"/>
      <c r="G16" s="101"/>
      <c r="H16" s="88"/>
      <c r="I16" s="88"/>
      <c r="J16" s="88"/>
      <c r="K16" s="88"/>
    </row>
    <row r="17" spans="1:13" x14ac:dyDescent="0.25">
      <c r="A17" s="88"/>
      <c r="B17" s="94" t="s">
        <v>4</v>
      </c>
      <c r="C17" s="98">
        <f>ROUND(C16*1.23,2)</f>
        <v>0</v>
      </c>
      <c r="D17" s="99"/>
      <c r="E17" s="100"/>
      <c r="G17" s="101"/>
      <c r="H17" s="88"/>
      <c r="I17" s="88"/>
      <c r="J17" s="88"/>
      <c r="K17" s="88"/>
    </row>
    <row r="19" spans="1:13" x14ac:dyDescent="0.25">
      <c r="A19" s="174" t="s">
        <v>19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02"/>
      <c r="M19" s="102"/>
    </row>
    <row r="20" spans="1:13" ht="30" x14ac:dyDescent="0.25">
      <c r="B20" s="103" t="s">
        <v>21</v>
      </c>
      <c r="C20" s="77" t="s">
        <v>2</v>
      </c>
      <c r="D20" s="77" t="s">
        <v>3</v>
      </c>
      <c r="E20" s="77" t="s">
        <v>4</v>
      </c>
    </row>
    <row r="21" spans="1:13" x14ac:dyDescent="0.25">
      <c r="B21" s="104">
        <v>8</v>
      </c>
      <c r="C21" s="143"/>
      <c r="D21" s="105">
        <f>ROUND(B21*C21,2)</f>
        <v>0</v>
      </c>
      <c r="E21" s="105">
        <f>ROUND(D21*1.23,2)</f>
        <v>0</v>
      </c>
    </row>
    <row r="23" spans="1:13" ht="31.5" customHeight="1" x14ac:dyDescent="0.25">
      <c r="A23" s="168" t="s">
        <v>33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13" x14ac:dyDescent="0.25">
      <c r="B24" s="106" t="s">
        <v>22</v>
      </c>
      <c r="C24" s="78" t="s">
        <v>2</v>
      </c>
      <c r="D24" s="78" t="s">
        <v>3</v>
      </c>
      <c r="E24" s="78" t="s">
        <v>4</v>
      </c>
      <c r="H24" s="107"/>
    </row>
    <row r="25" spans="1:13" x14ac:dyDescent="0.25">
      <c r="B25" s="104">
        <v>1</v>
      </c>
      <c r="C25" s="143"/>
      <c r="D25" s="105">
        <f>B25*C25</f>
        <v>0</v>
      </c>
      <c r="E25" s="105">
        <f>D25*1.23</f>
        <v>0</v>
      </c>
    </row>
    <row r="27" spans="1:13" ht="30" customHeight="1" x14ac:dyDescent="0.25">
      <c r="A27" s="174" t="s">
        <v>34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3" x14ac:dyDescent="0.25">
      <c r="B28" s="106" t="s">
        <v>22</v>
      </c>
      <c r="C28" s="78" t="s">
        <v>2</v>
      </c>
      <c r="D28" s="78" t="s">
        <v>3</v>
      </c>
      <c r="E28" s="78" t="s">
        <v>4</v>
      </c>
    </row>
    <row r="29" spans="1:13" x14ac:dyDescent="0.25">
      <c r="B29" s="104">
        <v>6</v>
      </c>
      <c r="C29" s="143"/>
      <c r="D29" s="105">
        <f>ROUND(B29*C29,2)</f>
        <v>0</v>
      </c>
      <c r="E29" s="105">
        <f>ROUND(D29*1.23,2)</f>
        <v>0</v>
      </c>
    </row>
    <row r="31" spans="1:13" ht="30" customHeight="1" x14ac:dyDescent="0.25">
      <c r="A31" s="168" t="s">
        <v>35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97"/>
      <c r="M31" s="97"/>
    </row>
    <row r="32" spans="1:13" x14ac:dyDescent="0.25">
      <c r="B32" s="106" t="s">
        <v>22</v>
      </c>
      <c r="C32" s="78" t="s">
        <v>2</v>
      </c>
      <c r="D32" s="78" t="s">
        <v>3</v>
      </c>
      <c r="E32" s="78" t="s">
        <v>4</v>
      </c>
    </row>
    <row r="33" spans="1:13" x14ac:dyDescent="0.25">
      <c r="B33" s="104">
        <v>10</v>
      </c>
      <c r="C33" s="143"/>
      <c r="D33" s="105">
        <f>ROUND(B33*C33,2)</f>
        <v>0</v>
      </c>
      <c r="E33" s="105">
        <f>ROUND(D33*1.23,2)</f>
        <v>0</v>
      </c>
    </row>
    <row r="35" spans="1:13" ht="30.75" customHeight="1" x14ac:dyDescent="0.25">
      <c r="A35" s="168" t="s">
        <v>36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97"/>
      <c r="M35" s="97"/>
    </row>
    <row r="36" spans="1:13" x14ac:dyDescent="0.25">
      <c r="B36" s="106" t="s">
        <v>22</v>
      </c>
      <c r="C36" s="78" t="s">
        <v>2</v>
      </c>
      <c r="D36" s="78" t="s">
        <v>3</v>
      </c>
      <c r="E36" s="78" t="s">
        <v>4</v>
      </c>
    </row>
    <row r="37" spans="1:13" x14ac:dyDescent="0.25">
      <c r="B37" s="104">
        <v>8</v>
      </c>
      <c r="C37" s="143"/>
      <c r="D37" s="105">
        <f>ROUND(B37*C37,2)</f>
        <v>0</v>
      </c>
      <c r="E37" s="105">
        <f>ROUND(D37*1.23,2)</f>
        <v>0</v>
      </c>
    </row>
    <row r="38" spans="1:13" x14ac:dyDescent="0.25">
      <c r="E38" s="124"/>
    </row>
    <row r="39" spans="1:13" x14ac:dyDescent="0.25">
      <c r="A39" s="176" t="s">
        <v>38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08"/>
      <c r="M39" s="108"/>
    </row>
    <row r="40" spans="1:13" x14ac:dyDescent="0.25">
      <c r="B40" s="158" t="s">
        <v>6</v>
      </c>
      <c r="C40" s="158"/>
      <c r="D40" s="158"/>
      <c r="E40" s="158"/>
      <c r="F40" s="159"/>
      <c r="G40" s="159"/>
      <c r="H40" s="159"/>
    </row>
    <row r="41" spans="1:13" x14ac:dyDescent="0.25">
      <c r="B41" s="106" t="s">
        <v>22</v>
      </c>
      <c r="C41" s="78" t="s">
        <v>2</v>
      </c>
      <c r="D41" s="104" t="s">
        <v>3</v>
      </c>
      <c r="E41" s="104" t="s">
        <v>4</v>
      </c>
      <c r="F41" s="109"/>
      <c r="G41" s="110"/>
      <c r="H41" s="107"/>
    </row>
    <row r="42" spans="1:13" x14ac:dyDescent="0.25">
      <c r="B42" s="104">
        <v>1</v>
      </c>
      <c r="C42" s="143"/>
      <c r="D42" s="105">
        <f>ROUND(B42*C42,2)</f>
        <v>0</v>
      </c>
      <c r="E42" s="105">
        <f>ROUND(D42*1.08,2)</f>
        <v>0</v>
      </c>
    </row>
    <row r="43" spans="1:13" x14ac:dyDescent="0.25">
      <c r="B43" s="158" t="s">
        <v>7</v>
      </c>
      <c r="C43" s="158"/>
      <c r="D43" s="158"/>
      <c r="E43" s="158"/>
      <c r="F43" s="159"/>
      <c r="G43" s="159"/>
      <c r="H43" s="159"/>
    </row>
    <row r="44" spans="1:13" x14ac:dyDescent="0.25">
      <c r="B44" s="106"/>
      <c r="C44" s="78" t="s">
        <v>2</v>
      </c>
      <c r="D44" s="104" t="s">
        <v>3</v>
      </c>
      <c r="E44" s="104" t="s">
        <v>4</v>
      </c>
      <c r="F44" s="109"/>
      <c r="G44" s="110"/>
      <c r="H44" s="110"/>
    </row>
    <row r="45" spans="1:13" x14ac:dyDescent="0.25">
      <c r="B45" s="104">
        <v>1</v>
      </c>
      <c r="C45" s="143"/>
      <c r="D45" s="105">
        <f>ROUND(B45*C45,2)</f>
        <v>0</v>
      </c>
      <c r="E45" s="105">
        <f>ROUND(D45*1.23,2)</f>
        <v>0</v>
      </c>
    </row>
    <row r="46" spans="1:13" x14ac:dyDescent="0.25">
      <c r="E46" s="124"/>
    </row>
    <row r="47" spans="1:13" x14ac:dyDescent="0.25">
      <c r="A47" s="176" t="s">
        <v>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08"/>
      <c r="M47" s="108"/>
    </row>
    <row r="48" spans="1:13" x14ac:dyDescent="0.25">
      <c r="B48" s="158" t="s">
        <v>6</v>
      </c>
      <c r="C48" s="158"/>
      <c r="D48" s="158"/>
      <c r="E48" s="158"/>
      <c r="F48" s="159"/>
      <c r="G48" s="159"/>
      <c r="H48" s="159"/>
    </row>
    <row r="49" spans="1:13" x14ac:dyDescent="0.25">
      <c r="B49" s="106" t="s">
        <v>22</v>
      </c>
      <c r="C49" s="78" t="s">
        <v>2</v>
      </c>
      <c r="D49" s="104" t="s">
        <v>3</v>
      </c>
      <c r="E49" s="104" t="s">
        <v>4</v>
      </c>
      <c r="F49" s="109"/>
      <c r="G49" s="110"/>
      <c r="H49" s="110"/>
    </row>
    <row r="50" spans="1:13" x14ac:dyDescent="0.25">
      <c r="B50" s="104">
        <v>4</v>
      </c>
      <c r="C50" s="143"/>
      <c r="D50" s="105">
        <f>ROUND(B50*C50,2)</f>
        <v>0</v>
      </c>
      <c r="E50" s="105">
        <f>ROUND(D50*1.08,2)</f>
        <v>0</v>
      </c>
    </row>
    <row r="51" spans="1:13" x14ac:dyDescent="0.25">
      <c r="B51" s="158" t="s">
        <v>7</v>
      </c>
      <c r="C51" s="158"/>
      <c r="D51" s="158"/>
      <c r="E51" s="158"/>
      <c r="F51" s="159"/>
      <c r="G51" s="159"/>
      <c r="H51" s="159"/>
    </row>
    <row r="52" spans="1:13" x14ac:dyDescent="0.25">
      <c r="B52" s="106"/>
      <c r="C52" s="78" t="s">
        <v>2</v>
      </c>
      <c r="D52" s="104" t="s">
        <v>3</v>
      </c>
      <c r="E52" s="104" t="s">
        <v>4</v>
      </c>
      <c r="F52" s="109"/>
      <c r="G52" s="110"/>
      <c r="H52" s="110"/>
    </row>
    <row r="53" spans="1:13" x14ac:dyDescent="0.25">
      <c r="B53" s="104">
        <v>4</v>
      </c>
      <c r="C53" s="143"/>
      <c r="D53" s="105">
        <f>ROUND(B53*C53,2)</f>
        <v>0</v>
      </c>
      <c r="E53" s="105">
        <f>ROUND(D53*1.23,2)</f>
        <v>0</v>
      </c>
    </row>
    <row r="54" spans="1:13" x14ac:dyDescent="0.25">
      <c r="E54" s="124"/>
    </row>
    <row r="55" spans="1:13" x14ac:dyDescent="0.25">
      <c r="A55" s="174" t="s">
        <v>20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02"/>
      <c r="M55" s="102"/>
    </row>
    <row r="56" spans="1:13" x14ac:dyDescent="0.25">
      <c r="B56" s="158" t="s">
        <v>6</v>
      </c>
      <c r="C56" s="158"/>
      <c r="D56" s="158"/>
      <c r="E56" s="158"/>
      <c r="F56" s="159"/>
      <c r="G56" s="159"/>
      <c r="H56" s="159"/>
    </row>
    <row r="57" spans="1:13" x14ac:dyDescent="0.25">
      <c r="B57" s="106" t="s">
        <v>22</v>
      </c>
      <c r="C57" s="111" t="s">
        <v>2</v>
      </c>
      <c r="D57" s="104" t="s">
        <v>3</v>
      </c>
      <c r="E57" s="104" t="s">
        <v>4</v>
      </c>
      <c r="F57" s="109"/>
      <c r="G57" s="110"/>
      <c r="H57" s="107"/>
    </row>
    <row r="58" spans="1:13" x14ac:dyDescent="0.25">
      <c r="B58" s="104">
        <v>1</v>
      </c>
      <c r="C58" s="143"/>
      <c r="D58" s="105">
        <f>ROUND(B58*C58,2)</f>
        <v>0</v>
      </c>
      <c r="E58" s="105">
        <f>ROUND(D58*1.08,2)</f>
        <v>0</v>
      </c>
    </row>
    <row r="59" spans="1:13" x14ac:dyDescent="0.25">
      <c r="B59" s="158" t="s">
        <v>7</v>
      </c>
      <c r="C59" s="158"/>
      <c r="D59" s="158"/>
      <c r="E59" s="158"/>
      <c r="F59" s="159"/>
      <c r="G59" s="159"/>
      <c r="H59" s="159"/>
    </row>
    <row r="60" spans="1:13" x14ac:dyDescent="0.25">
      <c r="B60" s="106"/>
      <c r="C60" s="111" t="s">
        <v>2</v>
      </c>
      <c r="D60" s="104" t="s">
        <v>3</v>
      </c>
      <c r="E60" s="104" t="s">
        <v>4</v>
      </c>
      <c r="F60" s="109"/>
      <c r="G60" s="110"/>
      <c r="H60" s="110"/>
    </row>
    <row r="61" spans="1:13" x14ac:dyDescent="0.25">
      <c r="B61" s="104">
        <v>1</v>
      </c>
      <c r="C61" s="143"/>
      <c r="D61" s="105">
        <f>B61*C61</f>
        <v>0</v>
      </c>
      <c r="E61" s="105">
        <f>ROUND(D61*1.23,2)</f>
        <v>0</v>
      </c>
    </row>
    <row r="63" spans="1:13" x14ac:dyDescent="0.25">
      <c r="A63" s="176" t="s">
        <v>9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08"/>
      <c r="M63" s="108"/>
    </row>
    <row r="64" spans="1:13" x14ac:dyDescent="0.25">
      <c r="B64" s="158" t="s">
        <v>6</v>
      </c>
      <c r="C64" s="158"/>
      <c r="D64" s="158"/>
      <c r="E64" s="158"/>
      <c r="F64" s="159"/>
      <c r="G64" s="159"/>
      <c r="H64" s="159"/>
    </row>
    <row r="65" spans="1:13" x14ac:dyDescent="0.25">
      <c r="B65" s="106" t="s">
        <v>22</v>
      </c>
      <c r="C65" s="104" t="s">
        <v>2</v>
      </c>
      <c r="D65" s="104" t="s">
        <v>3</v>
      </c>
      <c r="E65" s="104" t="s">
        <v>4</v>
      </c>
      <c r="F65" s="109"/>
      <c r="G65" s="110"/>
      <c r="H65" s="110"/>
    </row>
    <row r="66" spans="1:13" x14ac:dyDescent="0.25">
      <c r="B66" s="104">
        <v>20</v>
      </c>
      <c r="C66" s="143"/>
      <c r="D66" s="105">
        <f>ROUND(B66*C66,2)</f>
        <v>0</v>
      </c>
      <c r="E66" s="105">
        <f>ROUND(D66*1.08,2)</f>
        <v>0</v>
      </c>
    </row>
    <row r="67" spans="1:13" x14ac:dyDescent="0.25">
      <c r="B67" s="158" t="s">
        <v>7</v>
      </c>
      <c r="C67" s="158"/>
      <c r="D67" s="158"/>
      <c r="E67" s="158"/>
      <c r="F67" s="159"/>
      <c r="G67" s="159"/>
      <c r="H67" s="159"/>
    </row>
    <row r="68" spans="1:13" x14ac:dyDescent="0.25">
      <c r="B68" s="106"/>
      <c r="C68" s="104" t="s">
        <v>2</v>
      </c>
      <c r="D68" s="104" t="s">
        <v>3</v>
      </c>
      <c r="E68" s="104" t="s">
        <v>4</v>
      </c>
      <c r="F68" s="109"/>
      <c r="G68" s="110"/>
      <c r="H68" s="110"/>
    </row>
    <row r="69" spans="1:13" x14ac:dyDescent="0.25">
      <c r="B69" s="104">
        <v>4</v>
      </c>
      <c r="C69" s="143"/>
      <c r="D69" s="105">
        <f>ROUND(B69*C69,2)</f>
        <v>0</v>
      </c>
      <c r="E69" s="98">
        <f>ROUND(D69*1.23,2)</f>
        <v>0</v>
      </c>
    </row>
    <row r="70" spans="1:13" x14ac:dyDescent="0.25">
      <c r="B70" s="110"/>
      <c r="C70" s="112"/>
      <c r="D70" s="113"/>
      <c r="E70" s="114"/>
    </row>
    <row r="71" spans="1:13" x14ac:dyDescent="0.25">
      <c r="A71" s="135" t="s">
        <v>10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08"/>
      <c r="M71" s="108"/>
    </row>
    <row r="72" spans="1:13" x14ac:dyDescent="0.25">
      <c r="B72" s="158" t="s">
        <v>6</v>
      </c>
      <c r="C72" s="158"/>
      <c r="D72" s="158"/>
      <c r="E72" s="158"/>
      <c r="F72" s="159"/>
      <c r="G72" s="159"/>
      <c r="H72" s="159"/>
    </row>
    <row r="73" spans="1:13" x14ac:dyDescent="0.25">
      <c r="B73" s="106" t="s">
        <v>22</v>
      </c>
      <c r="C73" s="104" t="s">
        <v>2</v>
      </c>
      <c r="D73" s="104" t="s">
        <v>3</v>
      </c>
      <c r="E73" s="104" t="s">
        <v>4</v>
      </c>
      <c r="F73" s="109"/>
      <c r="G73" s="110"/>
      <c r="H73" s="110"/>
    </row>
    <row r="74" spans="1:13" x14ac:dyDescent="0.25">
      <c r="B74" s="104">
        <v>1</v>
      </c>
      <c r="C74" s="143">
        <v>0</v>
      </c>
      <c r="D74" s="105">
        <f>ROUND(B74*C74,2)</f>
        <v>0</v>
      </c>
      <c r="E74" s="105">
        <f>ROUND(D74*1.08,2)</f>
        <v>0</v>
      </c>
    </row>
    <row r="75" spans="1:13" x14ac:dyDescent="0.25">
      <c r="B75" s="158" t="s">
        <v>7</v>
      </c>
      <c r="C75" s="158"/>
      <c r="D75" s="158"/>
      <c r="E75" s="158"/>
      <c r="F75" s="159"/>
      <c r="G75" s="159"/>
      <c r="H75" s="159"/>
    </row>
    <row r="76" spans="1:13" x14ac:dyDescent="0.25">
      <c r="B76" s="106"/>
      <c r="C76" s="104" t="s">
        <v>2</v>
      </c>
      <c r="D76" s="104" t="s">
        <v>3</v>
      </c>
      <c r="E76" s="104" t="s">
        <v>4</v>
      </c>
      <c r="F76" s="109"/>
      <c r="G76" s="110"/>
      <c r="H76" s="110"/>
    </row>
    <row r="77" spans="1:13" x14ac:dyDescent="0.25">
      <c r="B77" s="104">
        <v>1</v>
      </c>
      <c r="C77" s="143">
        <v>0</v>
      </c>
      <c r="D77" s="105">
        <f>ROUND(B77*C77,2)</f>
        <v>0</v>
      </c>
      <c r="E77" s="105">
        <f>ROUND(D77*1.23,2)</f>
        <v>0</v>
      </c>
    </row>
    <row r="79" spans="1:13" x14ac:dyDescent="0.25">
      <c r="A79" s="135" t="s">
        <v>11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08"/>
      <c r="M79" s="108"/>
    </row>
    <row r="80" spans="1:13" x14ac:dyDescent="0.25">
      <c r="B80" s="158" t="s">
        <v>6</v>
      </c>
      <c r="C80" s="158"/>
      <c r="D80" s="158"/>
      <c r="E80" s="158"/>
      <c r="F80" s="159"/>
      <c r="G80" s="159"/>
      <c r="H80" s="159"/>
    </row>
    <row r="81" spans="1:11" x14ac:dyDescent="0.25">
      <c r="B81" s="106" t="s">
        <v>22</v>
      </c>
      <c r="C81" s="104" t="s">
        <v>2</v>
      </c>
      <c r="D81" s="104" t="s">
        <v>3</v>
      </c>
      <c r="E81" s="104" t="s">
        <v>4</v>
      </c>
      <c r="F81" s="109"/>
      <c r="G81" s="110"/>
      <c r="H81" s="110"/>
    </row>
    <row r="82" spans="1:11" x14ac:dyDescent="0.25">
      <c r="B82" s="104">
        <v>1</v>
      </c>
      <c r="C82" s="143">
        <v>0</v>
      </c>
      <c r="D82" s="105">
        <f>ROUND(B82*C82,2)</f>
        <v>0</v>
      </c>
      <c r="E82" s="105">
        <f>ROUND(D82*1.08,2)</f>
        <v>0</v>
      </c>
    </row>
    <row r="85" spans="1:11" s="119" customFormat="1" ht="18.75" x14ac:dyDescent="0.3">
      <c r="B85" s="115" t="s">
        <v>29</v>
      </c>
      <c r="C85" s="116"/>
      <c r="D85" s="117">
        <f>G13+C16+D21+D25+D29+D33+D37+D42+D45+D50+D53+D58+D61+D66+D69+D74+D77+D82</f>
        <v>0</v>
      </c>
      <c r="E85" s="118"/>
      <c r="H85" s="156"/>
      <c r="I85" s="156"/>
      <c r="J85" s="137"/>
      <c r="K85" s="137"/>
    </row>
    <row r="86" spans="1:11" s="119" customFormat="1" ht="18.75" x14ac:dyDescent="0.3">
      <c r="A86" s="144"/>
      <c r="B86" s="145" t="s">
        <v>30</v>
      </c>
      <c r="C86" s="146"/>
      <c r="D86" s="147">
        <f>H13+C17+E21+E25+E29+E33+E37+E42+E45+E50+E53+E58+E61+E66+E69+E74+E77+E82</f>
        <v>0</v>
      </c>
      <c r="E86" s="148"/>
      <c r="F86" s="144"/>
      <c r="G86" s="144"/>
      <c r="H86" s="144"/>
      <c r="I86" s="149"/>
      <c r="J86" s="149"/>
      <c r="K86" s="149"/>
    </row>
    <row r="87" spans="1:11" x14ac:dyDescent="0.25">
      <c r="A87" s="141"/>
      <c r="B87" s="141"/>
      <c r="C87" s="141"/>
      <c r="D87" s="141"/>
      <c r="E87" s="142"/>
      <c r="F87" s="141"/>
      <c r="G87" s="141"/>
      <c r="H87" s="141"/>
      <c r="I87" s="150"/>
      <c r="J87" s="150"/>
      <c r="K87" s="150"/>
    </row>
    <row r="88" spans="1:11" x14ac:dyDescent="0.25">
      <c r="F88" s="122"/>
    </row>
    <row r="89" spans="1:11" x14ac:dyDescent="0.25">
      <c r="F89" s="122"/>
      <c r="H89" s="157"/>
      <c r="I89" s="157"/>
      <c r="J89" s="123"/>
      <c r="K89" s="123"/>
    </row>
    <row r="90" spans="1:11" x14ac:dyDescent="0.25">
      <c r="I90" s="122"/>
      <c r="J90" s="122"/>
      <c r="K90" s="122"/>
    </row>
    <row r="93" spans="1:11" x14ac:dyDescent="0.25">
      <c r="I93" s="122"/>
      <c r="J93" s="122"/>
      <c r="K93" s="122"/>
    </row>
    <row r="94" spans="1:11" x14ac:dyDescent="0.25">
      <c r="I94" s="122"/>
      <c r="J94" s="122"/>
      <c r="K94" s="122"/>
    </row>
  </sheetData>
  <sheetProtection algorithmName="SHA-512" hashValue="QNPwdTqcCw8EA0MdrNP1HEmdazowNLbyQO/BnX7EtVw5h5xWBIzZoiJMqPrEg4+cTEHMVjp5EjRh6tr0koBNAA==" saltValue="wD8N8Ba9uMxWdSu1dQkBfA==" spinCount="100000" sheet="1" objects="1" scenarios="1"/>
  <mergeCells count="29">
    <mergeCell ref="A55:K55"/>
    <mergeCell ref="A63:K63"/>
    <mergeCell ref="B72:H72"/>
    <mergeCell ref="B75:H75"/>
    <mergeCell ref="B80:H80"/>
    <mergeCell ref="B51:H51"/>
    <mergeCell ref="A35:K35"/>
    <mergeCell ref="A31:K31"/>
    <mergeCell ref="A15:K15"/>
    <mergeCell ref="A4:K4"/>
    <mergeCell ref="A19:K19"/>
    <mergeCell ref="A39:K39"/>
    <mergeCell ref="A47:K47"/>
    <mergeCell ref="A23:K23"/>
    <mergeCell ref="A27:K27"/>
    <mergeCell ref="B40:H40"/>
    <mergeCell ref="B43:H43"/>
    <mergeCell ref="B48:H48"/>
    <mergeCell ref="A2:K2"/>
    <mergeCell ref="E5:G5"/>
    <mergeCell ref="H5:I5"/>
    <mergeCell ref="J5:K5"/>
    <mergeCell ref="B12:B13"/>
    <mergeCell ref="H85:I85"/>
    <mergeCell ref="H89:I89"/>
    <mergeCell ref="B56:H56"/>
    <mergeCell ref="B59:H59"/>
    <mergeCell ref="B64:H64"/>
    <mergeCell ref="B67:H67"/>
  </mergeCells>
  <pageMargins left="0.7" right="0.7" top="0.75" bottom="0.75" header="0.3" footer="0.3"/>
  <pageSetup paperSize="9" scale="65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4481-365E-4001-991F-774DBF3DD3DE}">
  <sheetPr>
    <pageSetUpPr fitToPage="1"/>
  </sheetPr>
  <dimension ref="A2:N80"/>
  <sheetViews>
    <sheetView showGridLines="0" topLeftCell="A49" workbookViewId="0">
      <selection activeCell="C7" sqref="C7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30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41.25" customHeight="1" x14ac:dyDescent="0.25">
      <c r="A2" s="186" t="s">
        <v>40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4" spans="1:14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28.5" customHeight="1" x14ac:dyDescent="0.25">
      <c r="A5" s="14"/>
      <c r="B5" s="15"/>
      <c r="C5" s="15"/>
      <c r="D5" s="15"/>
      <c r="E5" s="187" t="s">
        <v>24</v>
      </c>
      <c r="F5" s="188"/>
      <c r="G5" s="189"/>
      <c r="H5" s="190" t="s">
        <v>14</v>
      </c>
      <c r="I5" s="191"/>
      <c r="J5" s="190" t="s">
        <v>15</v>
      </c>
      <c r="K5" s="191"/>
    </row>
    <row r="6" spans="1:14" ht="30" x14ac:dyDescent="0.25">
      <c r="A6" s="26" t="s">
        <v>0</v>
      </c>
      <c r="B6" s="26" t="s">
        <v>12</v>
      </c>
      <c r="C6" s="18" t="s">
        <v>13</v>
      </c>
      <c r="D6" s="18" t="s">
        <v>31</v>
      </c>
      <c r="E6" s="31" t="s">
        <v>25</v>
      </c>
      <c r="F6" s="19" t="s">
        <v>23</v>
      </c>
      <c r="G6" s="19" t="s">
        <v>26</v>
      </c>
      <c r="H6" s="20" t="s">
        <v>3</v>
      </c>
      <c r="I6" s="21" t="s">
        <v>4</v>
      </c>
      <c r="J6" s="20" t="s">
        <v>3</v>
      </c>
      <c r="K6" s="21" t="s">
        <v>4</v>
      </c>
    </row>
    <row r="7" spans="1:14" x14ac:dyDescent="0.25">
      <c r="A7" s="13">
        <v>1</v>
      </c>
      <c r="B7" s="5" t="s">
        <v>16</v>
      </c>
      <c r="C7" s="67"/>
      <c r="D7" s="49">
        <v>2</v>
      </c>
      <c r="E7" s="36">
        <f>SUM(F7:G7)</f>
        <v>1</v>
      </c>
      <c r="F7" s="13">
        <v>0</v>
      </c>
      <c r="G7" s="17">
        <v>1</v>
      </c>
      <c r="H7" s="6">
        <f>ROUND(C7*F7*D7,2)</f>
        <v>0</v>
      </c>
      <c r="I7" s="6">
        <f>ROUND(H7*1.08,2)</f>
        <v>0</v>
      </c>
      <c r="J7" s="6">
        <f>ROUND(C7*G7*D7,2)</f>
        <v>0</v>
      </c>
      <c r="K7" s="6">
        <f>ROUND(J7*1.23,2)</f>
        <v>0</v>
      </c>
    </row>
    <row r="8" spans="1:14" x14ac:dyDescent="0.25">
      <c r="A8" s="13">
        <v>2</v>
      </c>
      <c r="B8" s="5" t="s">
        <v>17</v>
      </c>
      <c r="C8" s="67"/>
      <c r="D8" s="49">
        <v>4</v>
      </c>
      <c r="E8" s="36">
        <f t="shared" ref="E8:E9" si="0">SUM(F8:G8)</f>
        <v>0</v>
      </c>
      <c r="F8" s="13">
        <v>0</v>
      </c>
      <c r="G8" s="17">
        <v>0</v>
      </c>
      <c r="H8" s="6">
        <f>ROUND(C8*F8*D8,2)</f>
        <v>0</v>
      </c>
      <c r="I8" s="6">
        <f t="shared" ref="I8:I9" si="1">ROUND(H8*1.08,2)</f>
        <v>0</v>
      </c>
      <c r="J8" s="6">
        <f t="shared" ref="J8" si="2">ROUND(C8*G8*D8,2)</f>
        <v>0</v>
      </c>
      <c r="K8" s="6">
        <f t="shared" ref="K8:K9" si="3">ROUND(J8*1.23,2)</f>
        <v>0</v>
      </c>
    </row>
    <row r="9" spans="1:14" x14ac:dyDescent="0.25">
      <c r="A9" s="13">
        <v>3</v>
      </c>
      <c r="B9" s="5" t="s">
        <v>18</v>
      </c>
      <c r="C9" s="67"/>
      <c r="D9" s="49">
        <v>1</v>
      </c>
      <c r="E9" s="36">
        <f t="shared" si="0"/>
        <v>72</v>
      </c>
      <c r="F9" s="13">
        <v>45</v>
      </c>
      <c r="G9" s="17">
        <v>27</v>
      </c>
      <c r="H9" s="6">
        <f>ROUND(C9*F9*D9,2)</f>
        <v>0</v>
      </c>
      <c r="I9" s="6">
        <f t="shared" si="1"/>
        <v>0</v>
      </c>
      <c r="J9" s="6">
        <f>ROUND(C9*G9*D9,2)</f>
        <v>0</v>
      </c>
      <c r="K9" s="6">
        <f t="shared" si="3"/>
        <v>0</v>
      </c>
    </row>
    <row r="10" spans="1:14" x14ac:dyDescent="0.25">
      <c r="A10" s="13"/>
      <c r="B10" s="5" t="s">
        <v>5</v>
      </c>
      <c r="C10" s="5"/>
      <c r="D10" s="5"/>
      <c r="E10" s="32"/>
      <c r="F10" s="13">
        <f t="shared" ref="F10:K10" si="4">SUM(F7:F9)</f>
        <v>45</v>
      </c>
      <c r="G10" s="13">
        <f t="shared" si="4"/>
        <v>28</v>
      </c>
      <c r="H10" s="6">
        <f t="shared" si="4"/>
        <v>0</v>
      </c>
      <c r="I10" s="6">
        <f t="shared" si="4"/>
        <v>0</v>
      </c>
      <c r="J10" s="6">
        <f t="shared" si="4"/>
        <v>0</v>
      </c>
      <c r="K10" s="6">
        <f t="shared" si="4"/>
        <v>0</v>
      </c>
    </row>
    <row r="11" spans="1:14" x14ac:dyDescent="0.25">
      <c r="B11" s="7"/>
      <c r="C11" s="16"/>
      <c r="D11" s="16"/>
      <c r="E11" s="33"/>
    </row>
    <row r="12" spans="1:14" x14ac:dyDescent="0.25">
      <c r="B12" s="192" t="s">
        <v>27</v>
      </c>
      <c r="C12" s="40"/>
      <c r="D12" s="40"/>
      <c r="E12" s="41"/>
      <c r="F12" s="13" t="s">
        <v>1</v>
      </c>
      <c r="G12" s="13" t="s">
        <v>3</v>
      </c>
      <c r="H12" s="13" t="s">
        <v>4</v>
      </c>
    </row>
    <row r="13" spans="1:14" x14ac:dyDescent="0.25">
      <c r="B13" s="193"/>
      <c r="C13" s="42"/>
      <c r="D13" s="42"/>
      <c r="E13" s="43"/>
      <c r="F13" s="2">
        <f>F10+G10</f>
        <v>73</v>
      </c>
      <c r="G13" s="51">
        <f>(H10+J10)*2</f>
        <v>0</v>
      </c>
      <c r="H13" s="51">
        <f>(I10+K10)*2</f>
        <v>0</v>
      </c>
    </row>
    <row r="15" spans="1:14" ht="33" customHeight="1" x14ac:dyDescent="0.25">
      <c r="A15" s="178" t="s">
        <v>32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44"/>
      <c r="M15" s="44"/>
      <c r="N15" s="44"/>
    </row>
    <row r="16" spans="1:14" x14ac:dyDescent="0.25">
      <c r="B16" s="2" t="s">
        <v>3</v>
      </c>
      <c r="C16" s="50">
        <f>ROUND(G13/2,2)</f>
        <v>0</v>
      </c>
      <c r="D16" s="29"/>
      <c r="E16" s="35"/>
      <c r="G16" s="27"/>
    </row>
    <row r="17" spans="1:14" x14ac:dyDescent="0.25">
      <c r="B17" s="2" t="s">
        <v>4</v>
      </c>
      <c r="C17" s="50">
        <f>ROUND(C16*1.23,2)</f>
        <v>0</v>
      </c>
      <c r="D17" s="29"/>
      <c r="E17" s="35"/>
      <c r="G17" s="27"/>
    </row>
    <row r="19" spans="1:14" x14ac:dyDescent="0.25">
      <c r="A19" s="184" t="s">
        <v>19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56"/>
      <c r="M19" s="56"/>
    </row>
    <row r="20" spans="1:14" ht="30" x14ac:dyDescent="0.25">
      <c r="B20" s="28" t="s">
        <v>21</v>
      </c>
      <c r="C20" s="21" t="s">
        <v>2</v>
      </c>
      <c r="D20" s="21" t="s">
        <v>3</v>
      </c>
      <c r="E20" s="21" t="s">
        <v>4</v>
      </c>
    </row>
    <row r="21" spans="1:14" x14ac:dyDescent="0.25">
      <c r="B21" s="2">
        <v>10</v>
      </c>
      <c r="C21" s="143"/>
      <c r="D21" s="3">
        <f>ROUND(B21*C21,2)</f>
        <v>0</v>
      </c>
      <c r="E21" s="3">
        <f>ROUND(D21*1.23,2)</f>
        <v>0</v>
      </c>
    </row>
    <row r="23" spans="1:14" ht="32.25" customHeight="1" x14ac:dyDescent="0.25">
      <c r="A23" s="178" t="s">
        <v>33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45"/>
    </row>
    <row r="24" spans="1:14" x14ac:dyDescent="0.25">
      <c r="B24" s="8" t="s">
        <v>22</v>
      </c>
      <c r="C24" s="13" t="s">
        <v>2</v>
      </c>
      <c r="D24" s="13" t="s">
        <v>3</v>
      </c>
      <c r="E24" s="13" t="s">
        <v>4</v>
      </c>
    </row>
    <row r="25" spans="1:14" x14ac:dyDescent="0.25">
      <c r="B25" s="2">
        <v>1</v>
      </c>
      <c r="C25" s="143"/>
      <c r="D25" s="3">
        <f>B25*C25</f>
        <v>0</v>
      </c>
      <c r="E25" s="3">
        <f>D25*1.23</f>
        <v>0</v>
      </c>
    </row>
    <row r="27" spans="1:14" ht="32.25" customHeight="1" x14ac:dyDescent="0.25">
      <c r="A27" s="184" t="s">
        <v>34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</row>
    <row r="28" spans="1:14" x14ac:dyDescent="0.25">
      <c r="B28" s="8" t="s">
        <v>22</v>
      </c>
      <c r="C28" s="13" t="s">
        <v>2</v>
      </c>
      <c r="D28" s="13" t="s">
        <v>3</v>
      </c>
      <c r="E28" s="13" t="s">
        <v>4</v>
      </c>
    </row>
    <row r="29" spans="1:14" x14ac:dyDescent="0.25">
      <c r="B29" s="2">
        <v>6</v>
      </c>
      <c r="C29" s="143"/>
      <c r="D29" s="3">
        <f>ROUND(B29*C29,2)</f>
        <v>0</v>
      </c>
      <c r="E29" s="3">
        <f>ROUND(D29*1.23,2)</f>
        <v>0</v>
      </c>
    </row>
    <row r="31" spans="1:14" ht="31.5" customHeight="1" x14ac:dyDescent="0.25">
      <c r="A31" s="178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44"/>
      <c r="M31" s="44"/>
      <c r="N31" s="44"/>
    </row>
    <row r="32" spans="1:14" x14ac:dyDescent="0.25">
      <c r="B32" s="8" t="s">
        <v>22</v>
      </c>
      <c r="C32" s="13" t="s">
        <v>2</v>
      </c>
      <c r="D32" s="13" t="s">
        <v>3</v>
      </c>
      <c r="E32" s="13" t="s">
        <v>4</v>
      </c>
    </row>
    <row r="33" spans="1:13" x14ac:dyDescent="0.25">
      <c r="B33" s="2">
        <v>8</v>
      </c>
      <c r="C33" s="143"/>
      <c r="D33" s="3">
        <f>ROUND(B33*C33,2)</f>
        <v>0</v>
      </c>
      <c r="E33" s="3">
        <f>ROUND(D33*1.23,2)</f>
        <v>0</v>
      </c>
    </row>
    <row r="35" spans="1:13" ht="33" customHeight="1" x14ac:dyDescent="0.25">
      <c r="A35" s="178" t="s">
        <v>36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44"/>
      <c r="M35" s="44"/>
    </row>
    <row r="36" spans="1:13" x14ac:dyDescent="0.25">
      <c r="B36" s="8" t="s">
        <v>22</v>
      </c>
      <c r="C36" s="13" t="s">
        <v>2</v>
      </c>
      <c r="D36" s="13" t="s">
        <v>3</v>
      </c>
      <c r="E36" s="13" t="s">
        <v>4</v>
      </c>
    </row>
    <row r="37" spans="1:13" x14ac:dyDescent="0.25">
      <c r="B37" s="2">
        <v>8</v>
      </c>
      <c r="C37" s="143"/>
      <c r="D37" s="3">
        <f>ROUND(B37*C37,2)</f>
        <v>0</v>
      </c>
      <c r="E37" s="3">
        <f>ROUND(D37*1.23,2)</f>
        <v>0</v>
      </c>
    </row>
    <row r="39" spans="1:13" x14ac:dyDescent="0.25">
      <c r="A39" s="52" t="s">
        <v>37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x14ac:dyDescent="0.25">
      <c r="B40" s="182" t="s">
        <v>6</v>
      </c>
      <c r="C40" s="182"/>
      <c r="D40" s="182"/>
      <c r="E40" s="182"/>
      <c r="F40" s="183"/>
      <c r="G40" s="183"/>
      <c r="H40" s="183"/>
    </row>
    <row r="41" spans="1:13" x14ac:dyDescent="0.25">
      <c r="B41" s="8" t="s">
        <v>22</v>
      </c>
      <c r="C41" s="13" t="s">
        <v>2</v>
      </c>
      <c r="D41" s="2" t="s">
        <v>3</v>
      </c>
      <c r="E41" s="2" t="s">
        <v>4</v>
      </c>
      <c r="F41" s="29"/>
      <c r="G41" s="10"/>
      <c r="H41" s="10"/>
    </row>
    <row r="42" spans="1:13" x14ac:dyDescent="0.25">
      <c r="B42" s="2">
        <v>1</v>
      </c>
      <c r="C42" s="143"/>
      <c r="D42" s="3">
        <f>ROUND(B42*C42,2)</f>
        <v>0</v>
      </c>
      <c r="E42" s="3">
        <f>ROUND(D42*1.08,2)</f>
        <v>0</v>
      </c>
    </row>
    <row r="43" spans="1:13" x14ac:dyDescent="0.25">
      <c r="B43" s="182" t="s">
        <v>7</v>
      </c>
      <c r="C43" s="182"/>
      <c r="D43" s="182"/>
      <c r="E43" s="182"/>
      <c r="F43" s="183"/>
      <c r="G43" s="183"/>
      <c r="H43" s="183"/>
    </row>
    <row r="44" spans="1:13" x14ac:dyDescent="0.25">
      <c r="B44" s="8"/>
      <c r="C44" s="13" t="s">
        <v>2</v>
      </c>
      <c r="D44" s="2" t="s">
        <v>3</v>
      </c>
      <c r="E44" s="2" t="s">
        <v>4</v>
      </c>
      <c r="F44" s="29"/>
      <c r="G44" s="10"/>
      <c r="H44" s="10"/>
    </row>
    <row r="45" spans="1:13" x14ac:dyDescent="0.25">
      <c r="B45" s="2">
        <v>1</v>
      </c>
      <c r="C45" s="143"/>
      <c r="D45" s="3">
        <f>ROUND(B45*C45,2)</f>
        <v>0</v>
      </c>
      <c r="E45" s="3">
        <f>ROUND(D45*1.23,2)</f>
        <v>0</v>
      </c>
    </row>
    <row r="47" spans="1:13" x14ac:dyDescent="0.25">
      <c r="A47" s="52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5">
      <c r="B48" s="182" t="s">
        <v>6</v>
      </c>
      <c r="C48" s="182"/>
      <c r="D48" s="182"/>
      <c r="E48" s="182"/>
      <c r="F48" s="183"/>
      <c r="G48" s="183"/>
      <c r="H48" s="183"/>
    </row>
    <row r="49" spans="1:13" x14ac:dyDescent="0.25">
      <c r="B49" s="8" t="s">
        <v>22</v>
      </c>
      <c r="C49" s="13" t="s">
        <v>2</v>
      </c>
      <c r="D49" s="2" t="s">
        <v>3</v>
      </c>
      <c r="E49" s="2" t="s">
        <v>4</v>
      </c>
      <c r="F49" s="29"/>
      <c r="G49" s="10"/>
      <c r="H49" s="10"/>
    </row>
    <row r="50" spans="1:13" x14ac:dyDescent="0.25">
      <c r="B50" s="2">
        <v>4</v>
      </c>
      <c r="C50" s="143"/>
      <c r="D50" s="3">
        <f>ROUND(B50*C50,2)</f>
        <v>0</v>
      </c>
      <c r="E50" s="3">
        <f>ROUND(D50*1.08,2)</f>
        <v>0</v>
      </c>
    </row>
    <row r="51" spans="1:13" x14ac:dyDescent="0.25">
      <c r="B51" s="182" t="s">
        <v>7</v>
      </c>
      <c r="C51" s="182"/>
      <c r="D51" s="182"/>
      <c r="E51" s="182"/>
      <c r="F51" s="183"/>
      <c r="G51" s="183"/>
      <c r="H51" s="183"/>
    </row>
    <row r="52" spans="1:13" x14ac:dyDescent="0.25">
      <c r="B52" s="8"/>
      <c r="C52" s="13" t="s">
        <v>2</v>
      </c>
      <c r="D52" s="2" t="s">
        <v>3</v>
      </c>
      <c r="E52" s="2" t="s">
        <v>4</v>
      </c>
      <c r="F52" s="29"/>
      <c r="G52" s="10"/>
      <c r="H52" s="10"/>
    </row>
    <row r="53" spans="1:13" x14ac:dyDescent="0.25">
      <c r="B53" s="2">
        <v>1</v>
      </c>
      <c r="C53" s="143"/>
      <c r="D53" s="3">
        <f>ROUND(B53*C53,2)</f>
        <v>0</v>
      </c>
      <c r="E53" s="50">
        <f>ROUND(D53*1.23,2)</f>
        <v>0</v>
      </c>
    </row>
    <row r="55" spans="1:13" x14ac:dyDescent="0.25">
      <c r="A55" s="184" t="s">
        <v>20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56"/>
      <c r="M55" s="56"/>
    </row>
    <row r="56" spans="1:13" x14ac:dyDescent="0.25">
      <c r="B56" s="182" t="s">
        <v>6</v>
      </c>
      <c r="C56" s="182"/>
      <c r="D56" s="182"/>
      <c r="E56" s="182"/>
      <c r="F56" s="183"/>
      <c r="G56" s="183"/>
      <c r="H56" s="183"/>
    </row>
    <row r="57" spans="1:13" x14ac:dyDescent="0.25">
      <c r="B57" s="8" t="s">
        <v>22</v>
      </c>
      <c r="C57" s="34" t="s">
        <v>2</v>
      </c>
      <c r="D57" s="2" t="s">
        <v>3</v>
      </c>
      <c r="E57" s="2" t="s">
        <v>4</v>
      </c>
      <c r="F57" s="29"/>
      <c r="G57" s="10"/>
      <c r="H57" s="10"/>
    </row>
    <row r="58" spans="1:13" x14ac:dyDescent="0.25">
      <c r="B58" s="2">
        <v>1</v>
      </c>
      <c r="C58" s="143"/>
      <c r="D58" s="3">
        <f>ROUND(B58*C58,2)</f>
        <v>0</v>
      </c>
      <c r="E58" s="3">
        <f>ROUND(D58*1.08,2)</f>
        <v>0</v>
      </c>
    </row>
    <row r="59" spans="1:13" x14ac:dyDescent="0.25">
      <c r="B59" s="182" t="s">
        <v>7</v>
      </c>
      <c r="C59" s="182"/>
      <c r="D59" s="182"/>
      <c r="E59" s="182"/>
      <c r="F59" s="183"/>
      <c r="G59" s="183"/>
      <c r="H59" s="183"/>
    </row>
    <row r="60" spans="1:13" x14ac:dyDescent="0.25">
      <c r="B60" s="8"/>
      <c r="C60" s="34" t="s">
        <v>2</v>
      </c>
      <c r="D60" s="2" t="s">
        <v>3</v>
      </c>
      <c r="E60" s="2" t="s">
        <v>4</v>
      </c>
      <c r="F60" s="29"/>
      <c r="G60" s="10"/>
      <c r="H60" s="10"/>
    </row>
    <row r="61" spans="1:13" x14ac:dyDescent="0.25">
      <c r="B61" s="2">
        <v>1</v>
      </c>
      <c r="C61" s="143"/>
      <c r="D61" s="3">
        <f>B61*C61</f>
        <v>0</v>
      </c>
      <c r="E61" s="3">
        <f>ROUND(D61*1.23,2)</f>
        <v>0</v>
      </c>
    </row>
    <row r="63" spans="1:13" x14ac:dyDescent="0.25">
      <c r="A63" s="194" t="s">
        <v>9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52"/>
      <c r="M63" s="52"/>
    </row>
    <row r="64" spans="1:13" x14ac:dyDescent="0.25">
      <c r="B64" s="182" t="s">
        <v>6</v>
      </c>
      <c r="C64" s="182"/>
      <c r="D64" s="182"/>
      <c r="E64" s="182"/>
      <c r="F64" s="183"/>
      <c r="G64" s="183"/>
      <c r="H64" s="183"/>
    </row>
    <row r="65" spans="2:11" x14ac:dyDescent="0.25">
      <c r="B65" s="8" t="s">
        <v>22</v>
      </c>
      <c r="C65" s="2" t="s">
        <v>2</v>
      </c>
      <c r="D65" s="2" t="s">
        <v>3</v>
      </c>
      <c r="E65" s="2" t="s">
        <v>4</v>
      </c>
      <c r="F65" s="29"/>
      <c r="G65" s="10"/>
      <c r="H65" s="10"/>
    </row>
    <row r="66" spans="2:11" x14ac:dyDescent="0.25">
      <c r="B66" s="2">
        <v>10</v>
      </c>
      <c r="C66" s="143"/>
      <c r="D66" s="3">
        <f>ROUND(B66*C66,2)</f>
        <v>0</v>
      </c>
      <c r="E66" s="3">
        <f>ROUND(D66*1.08,2)</f>
        <v>0</v>
      </c>
    </row>
    <row r="67" spans="2:11" x14ac:dyDescent="0.25">
      <c r="B67" s="182" t="s">
        <v>7</v>
      </c>
      <c r="C67" s="182"/>
      <c r="D67" s="182"/>
      <c r="E67" s="182"/>
      <c r="F67" s="183"/>
      <c r="G67" s="183"/>
      <c r="H67" s="183"/>
    </row>
    <row r="68" spans="2:11" x14ac:dyDescent="0.25">
      <c r="B68" s="8"/>
      <c r="C68" s="2" t="s">
        <v>2</v>
      </c>
      <c r="D68" s="2" t="s">
        <v>3</v>
      </c>
      <c r="E68" s="2" t="s">
        <v>4</v>
      </c>
      <c r="F68" s="29"/>
      <c r="G68" s="10"/>
      <c r="H68" s="10"/>
    </row>
    <row r="69" spans="2:11" x14ac:dyDescent="0.25">
      <c r="B69" s="2">
        <v>2</v>
      </c>
      <c r="C69" s="143"/>
      <c r="D69" s="3">
        <f>ROUND(B69*C69,2)</f>
        <v>0</v>
      </c>
      <c r="E69" s="3">
        <f>ROUND(D69*1.23,2)</f>
        <v>0</v>
      </c>
    </row>
    <row r="71" spans="2:11" s="61" customFormat="1" ht="18.75" x14ac:dyDescent="0.3">
      <c r="B71" s="64" t="s">
        <v>29</v>
      </c>
      <c r="C71" s="64"/>
      <c r="D71" s="65">
        <f>G13+C16+D21+D25+D29+D33+D37+D42+D45+D50+D53+D58+D61+D66+D69</f>
        <v>0</v>
      </c>
      <c r="E71" s="59"/>
      <c r="H71" s="180"/>
      <c r="I71" s="180"/>
      <c r="J71" s="62"/>
      <c r="K71" s="62"/>
    </row>
    <row r="72" spans="2:11" s="61" customFormat="1" ht="18.75" x14ac:dyDescent="0.3">
      <c r="B72" s="64" t="s">
        <v>30</v>
      </c>
      <c r="C72" s="64"/>
      <c r="D72" s="65">
        <f>H13+C17+E21+E25+E29+E33+E37+E42+E45+E50+E53+E58+E61+E66+E69</f>
        <v>0</v>
      </c>
      <c r="E72" s="59"/>
      <c r="I72" s="63"/>
      <c r="J72" s="63"/>
      <c r="K72" s="63"/>
    </row>
    <row r="73" spans="2:11" x14ac:dyDescent="0.25">
      <c r="I73" s="1"/>
      <c r="J73" s="1"/>
      <c r="K73" s="1"/>
    </row>
    <row r="74" spans="2:11" x14ac:dyDescent="0.25">
      <c r="F74" s="1"/>
    </row>
    <row r="75" spans="2:11" x14ac:dyDescent="0.25">
      <c r="F75" s="1"/>
      <c r="H75" s="181"/>
      <c r="I75" s="181"/>
      <c r="J75" s="39"/>
      <c r="K75" s="39"/>
    </row>
    <row r="76" spans="2:11" x14ac:dyDescent="0.25">
      <c r="I76" s="1"/>
      <c r="J76" s="1"/>
      <c r="K76" s="1"/>
    </row>
    <row r="79" spans="2:11" x14ac:dyDescent="0.25">
      <c r="I79" s="1"/>
      <c r="J79" s="1"/>
      <c r="K79" s="1"/>
    </row>
    <row r="80" spans="2:11" x14ac:dyDescent="0.25">
      <c r="I80" s="1"/>
      <c r="J80" s="1"/>
      <c r="K80" s="1"/>
    </row>
  </sheetData>
  <sheetProtection algorithmName="SHA-512" hashValue="AuHsW6M7K4MrBuES2aAul/Qo3D24Z2PG46VRe+7/+H02DF3DsxLdgv3pmYQcC0v421qphRn/K89mOK8h6zDE+A==" saltValue="U50Rs6Y2krr0lfXr1g0PBg==" spinCount="100000" sheet="1" objects="1" scenarios="1"/>
  <mergeCells count="23">
    <mergeCell ref="A19:K19"/>
    <mergeCell ref="B56:H56"/>
    <mergeCell ref="A2:K2"/>
    <mergeCell ref="E5:G5"/>
    <mergeCell ref="H5:I5"/>
    <mergeCell ref="J5:K5"/>
    <mergeCell ref="B12:B13"/>
    <mergeCell ref="A15:K15"/>
    <mergeCell ref="A23:K23"/>
    <mergeCell ref="A31:K31"/>
    <mergeCell ref="H71:I71"/>
    <mergeCell ref="H75:I75"/>
    <mergeCell ref="B59:H59"/>
    <mergeCell ref="B64:H64"/>
    <mergeCell ref="B67:H67"/>
    <mergeCell ref="A27:K27"/>
    <mergeCell ref="B40:H40"/>
    <mergeCell ref="B43:H43"/>
    <mergeCell ref="A35:K35"/>
    <mergeCell ref="B48:H48"/>
    <mergeCell ref="B51:H51"/>
    <mergeCell ref="A63:K63"/>
    <mergeCell ref="A55:K55"/>
  </mergeCells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1CC6-FD40-4A0B-A9A5-D8B9C491600B}">
  <sheetPr>
    <pageSetUpPr fitToPage="1"/>
  </sheetPr>
  <dimension ref="A1:M96"/>
  <sheetViews>
    <sheetView showGridLines="0" topLeftCell="A58" workbookViewId="0">
      <selection activeCell="F88" sqref="F88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5" customWidth="1"/>
    <col min="5" max="5" width="13.140625" style="30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1" spans="1:13" x14ac:dyDescent="0.25">
      <c r="A1" s="68"/>
      <c r="B1" s="68"/>
      <c r="C1" s="68"/>
      <c r="D1" s="68"/>
      <c r="E1" s="121"/>
      <c r="F1" s="68"/>
      <c r="G1" s="68"/>
      <c r="H1" s="68"/>
      <c r="I1" s="68"/>
      <c r="J1" s="68"/>
      <c r="K1" s="68"/>
    </row>
    <row r="2" spans="1:13" ht="32.25" customHeight="1" x14ac:dyDescent="0.25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3" x14ac:dyDescent="0.25">
      <c r="A3" s="68"/>
      <c r="B3" s="68"/>
      <c r="C3" s="68"/>
      <c r="D3" s="68"/>
      <c r="E3" s="121"/>
      <c r="F3" s="68"/>
      <c r="G3" s="68"/>
      <c r="H3" s="68"/>
      <c r="I3" s="68"/>
      <c r="J3" s="68"/>
      <c r="K3" s="68"/>
    </row>
    <row r="4" spans="1:13" x14ac:dyDescent="0.25">
      <c r="A4" s="135" t="s">
        <v>28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53"/>
      <c r="M4" s="53"/>
    </row>
    <row r="5" spans="1:13" ht="27" customHeight="1" x14ac:dyDescent="0.25">
      <c r="A5" s="70"/>
      <c r="B5" s="71"/>
      <c r="C5" s="71"/>
      <c r="D5" s="71"/>
      <c r="E5" s="161" t="s">
        <v>24</v>
      </c>
      <c r="F5" s="162"/>
      <c r="G5" s="163"/>
      <c r="H5" s="164" t="s">
        <v>14</v>
      </c>
      <c r="I5" s="165"/>
      <c r="J5" s="164" t="s">
        <v>15</v>
      </c>
      <c r="K5" s="165"/>
    </row>
    <row r="6" spans="1:13" ht="30" x14ac:dyDescent="0.25">
      <c r="A6" s="72" t="s">
        <v>0</v>
      </c>
      <c r="B6" s="72" t="s">
        <v>12</v>
      </c>
      <c r="C6" s="73" t="s">
        <v>13</v>
      </c>
      <c r="D6" s="73" t="s">
        <v>31</v>
      </c>
      <c r="E6" s="74" t="s">
        <v>25</v>
      </c>
      <c r="F6" s="75" t="s">
        <v>23</v>
      </c>
      <c r="G6" s="75" t="s">
        <v>26</v>
      </c>
      <c r="H6" s="76" t="s">
        <v>3</v>
      </c>
      <c r="I6" s="77" t="s">
        <v>4</v>
      </c>
      <c r="J6" s="76" t="s">
        <v>3</v>
      </c>
      <c r="K6" s="77" t="s">
        <v>4</v>
      </c>
    </row>
    <row r="7" spans="1:13" x14ac:dyDescent="0.25">
      <c r="A7" s="78">
        <v>1</v>
      </c>
      <c r="B7" s="79" t="s">
        <v>16</v>
      </c>
      <c r="C7" s="67"/>
      <c r="D7" s="80">
        <v>2</v>
      </c>
      <c r="E7" s="80">
        <f>SUM(F7:G7)</f>
        <v>154</v>
      </c>
      <c r="F7" s="78">
        <v>151</v>
      </c>
      <c r="G7" s="82">
        <v>3</v>
      </c>
      <c r="H7" s="83">
        <f>ROUND(C7*F7*D7,2)</f>
        <v>0</v>
      </c>
      <c r="I7" s="83">
        <f>ROUND(H7*1.08,2)</f>
        <v>0</v>
      </c>
      <c r="J7" s="83">
        <f>ROUND(C7*G7*D7,2)</f>
        <v>0</v>
      </c>
      <c r="K7" s="83">
        <f>ROUND(J7*1.23,2)</f>
        <v>0</v>
      </c>
    </row>
    <row r="8" spans="1:13" x14ac:dyDescent="0.25">
      <c r="A8" s="78">
        <v>2</v>
      </c>
      <c r="B8" s="79" t="s">
        <v>17</v>
      </c>
      <c r="C8" s="67"/>
      <c r="D8" s="80">
        <v>4</v>
      </c>
      <c r="E8" s="80">
        <f t="shared" ref="E8:E9" si="0">SUM(F8:G8)</f>
        <v>425</v>
      </c>
      <c r="F8" s="78">
        <v>423</v>
      </c>
      <c r="G8" s="82">
        <v>2</v>
      </c>
      <c r="H8" s="83">
        <f t="shared" ref="H8:H9" si="1">ROUND(C8*F8*D8,2)</f>
        <v>0</v>
      </c>
      <c r="I8" s="83">
        <f t="shared" ref="I8:I9" si="2">ROUND(H8*1.08,2)</f>
        <v>0</v>
      </c>
      <c r="J8" s="83">
        <f t="shared" ref="J8:J9" si="3">ROUND(C8*G8*D8,2)</f>
        <v>0</v>
      </c>
      <c r="K8" s="83">
        <f t="shared" ref="K8:K9" si="4">ROUND(J8*1.23,2)</f>
        <v>0</v>
      </c>
    </row>
    <row r="9" spans="1:13" x14ac:dyDescent="0.25">
      <c r="A9" s="78">
        <v>3</v>
      </c>
      <c r="B9" s="79" t="s">
        <v>18</v>
      </c>
      <c r="C9" s="67"/>
      <c r="D9" s="80">
        <v>1</v>
      </c>
      <c r="E9" s="80">
        <f t="shared" si="0"/>
        <v>979</v>
      </c>
      <c r="F9" s="78">
        <v>773</v>
      </c>
      <c r="G9" s="82">
        <v>206</v>
      </c>
      <c r="H9" s="83">
        <f t="shared" si="1"/>
        <v>0</v>
      </c>
      <c r="I9" s="83">
        <f t="shared" si="2"/>
        <v>0</v>
      </c>
      <c r="J9" s="83">
        <f t="shared" si="3"/>
        <v>0</v>
      </c>
      <c r="K9" s="83">
        <f t="shared" si="4"/>
        <v>0</v>
      </c>
    </row>
    <row r="10" spans="1:13" x14ac:dyDescent="0.25">
      <c r="A10" s="78"/>
      <c r="B10" s="79" t="s">
        <v>5</v>
      </c>
      <c r="C10" s="79"/>
      <c r="D10" s="79"/>
      <c r="E10" s="77">
        <f t="shared" ref="E10:K10" si="5">SUM(E7:E9)</f>
        <v>1558</v>
      </c>
      <c r="F10" s="78">
        <f t="shared" si="5"/>
        <v>1347</v>
      </c>
      <c r="G10" s="78">
        <f t="shared" si="5"/>
        <v>211</v>
      </c>
      <c r="H10" s="83">
        <f t="shared" si="5"/>
        <v>0</v>
      </c>
      <c r="I10" s="83">
        <f t="shared" si="5"/>
        <v>0</v>
      </c>
      <c r="J10" s="83">
        <f t="shared" si="5"/>
        <v>0</v>
      </c>
      <c r="K10" s="83">
        <f t="shared" si="5"/>
        <v>0</v>
      </c>
    </row>
    <row r="11" spans="1:13" x14ac:dyDescent="0.25">
      <c r="A11" s="68"/>
      <c r="B11" s="85"/>
      <c r="C11" s="86"/>
      <c r="D11" s="86"/>
      <c r="E11" s="87"/>
      <c r="F11" s="68"/>
      <c r="G11" s="68"/>
      <c r="H11" s="68"/>
      <c r="I11" s="68"/>
      <c r="J11" s="68"/>
      <c r="K11" s="68"/>
    </row>
    <row r="12" spans="1:13" x14ac:dyDescent="0.25">
      <c r="A12" s="68"/>
      <c r="B12" s="197" t="s">
        <v>27</v>
      </c>
      <c r="C12" s="151"/>
      <c r="D12" s="151"/>
      <c r="E12" s="152"/>
      <c r="F12" s="78" t="s">
        <v>1</v>
      </c>
      <c r="G12" s="78" t="s">
        <v>3</v>
      </c>
      <c r="H12" s="78" t="s">
        <v>4</v>
      </c>
      <c r="I12" s="68"/>
      <c r="J12" s="68"/>
      <c r="K12" s="68"/>
    </row>
    <row r="13" spans="1:13" x14ac:dyDescent="0.25">
      <c r="A13" s="68"/>
      <c r="B13" s="198"/>
      <c r="C13" s="153"/>
      <c r="D13" s="153"/>
      <c r="E13" s="154"/>
      <c r="F13" s="104">
        <f>F10+G10</f>
        <v>1558</v>
      </c>
      <c r="G13" s="155">
        <f>(H10+J10)*2</f>
        <v>0</v>
      </c>
      <c r="H13" s="155">
        <f>(I10+K10)*2</f>
        <v>0</v>
      </c>
      <c r="I13" s="68"/>
      <c r="J13" s="68"/>
      <c r="K13" s="68"/>
    </row>
    <row r="14" spans="1:13" x14ac:dyDescent="0.25">
      <c r="A14" s="68"/>
      <c r="B14" s="68"/>
      <c r="C14" s="68"/>
      <c r="D14" s="68"/>
      <c r="E14" s="121"/>
      <c r="F14" s="68"/>
      <c r="G14" s="68"/>
      <c r="H14" s="68"/>
      <c r="I14" s="68"/>
      <c r="J14" s="68"/>
      <c r="K14" s="68"/>
    </row>
    <row r="15" spans="1:13" ht="31.5" customHeight="1" x14ac:dyDescent="0.25">
      <c r="A15" s="168" t="s">
        <v>32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44"/>
      <c r="M15" s="44"/>
    </row>
    <row r="16" spans="1:13" x14ac:dyDescent="0.25">
      <c r="A16" s="68"/>
      <c r="B16" s="104" t="s">
        <v>3</v>
      </c>
      <c r="C16" s="98">
        <f>ROUND(G13/2,2)</f>
        <v>0</v>
      </c>
      <c r="D16" s="109"/>
      <c r="E16" s="128"/>
      <c r="F16" s="68"/>
      <c r="G16" s="129"/>
      <c r="H16" s="68"/>
      <c r="I16" s="68"/>
      <c r="J16" s="68"/>
      <c r="K16" s="68"/>
    </row>
    <row r="17" spans="1:13" x14ac:dyDescent="0.25">
      <c r="A17" s="68"/>
      <c r="B17" s="104" t="s">
        <v>4</v>
      </c>
      <c r="C17" s="98">
        <f>ROUND(C16*1.23,2)</f>
        <v>0</v>
      </c>
      <c r="D17" s="109"/>
      <c r="E17" s="128"/>
      <c r="F17" s="68"/>
      <c r="G17" s="129"/>
      <c r="H17" s="68"/>
      <c r="I17" s="68"/>
      <c r="J17" s="68"/>
      <c r="K17" s="68"/>
    </row>
    <row r="18" spans="1:13" x14ac:dyDescent="0.25">
      <c r="A18" s="68"/>
      <c r="B18" s="68"/>
      <c r="C18" s="68"/>
      <c r="D18" s="68"/>
      <c r="E18" s="121"/>
      <c r="F18" s="68"/>
      <c r="G18" s="68"/>
      <c r="H18" s="68"/>
      <c r="I18" s="68"/>
      <c r="J18" s="68"/>
      <c r="K18" s="68"/>
    </row>
    <row r="19" spans="1:13" x14ac:dyDescent="0.25">
      <c r="A19" s="174" t="s">
        <v>19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56"/>
      <c r="M19" s="56"/>
    </row>
    <row r="20" spans="1:13" ht="30" x14ac:dyDescent="0.25">
      <c r="A20" s="68"/>
      <c r="B20" s="103" t="s">
        <v>21</v>
      </c>
      <c r="C20" s="77" t="s">
        <v>2</v>
      </c>
      <c r="D20" s="77" t="s">
        <v>3</v>
      </c>
      <c r="E20" s="77" t="s">
        <v>4</v>
      </c>
      <c r="F20" s="68"/>
      <c r="G20" s="68"/>
      <c r="H20" s="68"/>
      <c r="I20" s="68"/>
      <c r="J20" s="68"/>
      <c r="K20" s="68"/>
    </row>
    <row r="21" spans="1:13" x14ac:dyDescent="0.25">
      <c r="A21" s="68"/>
      <c r="B21" s="104">
        <v>40</v>
      </c>
      <c r="C21" s="143"/>
      <c r="D21" s="105">
        <f>ROUND(B21*C21,2)</f>
        <v>0</v>
      </c>
      <c r="E21" s="105">
        <f>ROUND(D21*1.23,2)</f>
        <v>0</v>
      </c>
      <c r="F21" s="68"/>
      <c r="G21" s="68"/>
      <c r="H21" s="68"/>
      <c r="I21" s="68"/>
      <c r="J21" s="68"/>
      <c r="K21" s="68"/>
    </row>
    <row r="22" spans="1:13" x14ac:dyDescent="0.25">
      <c r="A22" s="68"/>
      <c r="B22" s="68"/>
      <c r="C22" s="68"/>
      <c r="D22" s="68"/>
      <c r="E22" s="121"/>
      <c r="F22" s="68"/>
      <c r="G22" s="68"/>
      <c r="H22" s="68"/>
      <c r="I22" s="68"/>
      <c r="J22" s="68"/>
      <c r="K22" s="68"/>
    </row>
    <row r="23" spans="1:13" ht="29.25" customHeight="1" x14ac:dyDescent="0.25">
      <c r="A23" s="168" t="s">
        <v>33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13" x14ac:dyDescent="0.25">
      <c r="A24" s="68"/>
      <c r="B24" s="106" t="s">
        <v>22</v>
      </c>
      <c r="C24" s="78" t="s">
        <v>2</v>
      </c>
      <c r="D24" s="78" t="s">
        <v>3</v>
      </c>
      <c r="E24" s="78" t="s">
        <v>4</v>
      </c>
      <c r="F24" s="68"/>
      <c r="G24" s="68"/>
      <c r="H24" s="68"/>
      <c r="I24" s="68"/>
      <c r="J24" s="68"/>
      <c r="K24" s="68"/>
    </row>
    <row r="25" spans="1:13" x14ac:dyDescent="0.25">
      <c r="A25" s="68"/>
      <c r="B25" s="104">
        <v>20</v>
      </c>
      <c r="C25" s="143"/>
      <c r="D25" s="105">
        <f>B25*C25</f>
        <v>0</v>
      </c>
      <c r="E25" s="105">
        <f>D25*1.23</f>
        <v>0</v>
      </c>
      <c r="F25" s="68"/>
      <c r="G25" s="68"/>
      <c r="H25" s="68"/>
      <c r="I25" s="68"/>
      <c r="J25" s="68"/>
      <c r="K25" s="68"/>
    </row>
    <row r="26" spans="1:13" x14ac:dyDescent="0.25">
      <c r="A26" s="68"/>
      <c r="B26" s="68"/>
      <c r="C26" s="68"/>
      <c r="D26" s="68"/>
      <c r="E26" s="121"/>
      <c r="F26" s="68"/>
      <c r="G26" s="68"/>
      <c r="H26" s="68"/>
      <c r="I26" s="68"/>
      <c r="J26" s="68"/>
      <c r="K26" s="68"/>
    </row>
    <row r="27" spans="1:13" ht="30" customHeight="1" x14ac:dyDescent="0.25">
      <c r="A27" s="174" t="s">
        <v>34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3" x14ac:dyDescent="0.25">
      <c r="A28" s="68"/>
      <c r="B28" s="106" t="s">
        <v>22</v>
      </c>
      <c r="C28" s="78" t="s">
        <v>2</v>
      </c>
      <c r="D28" s="78" t="s">
        <v>3</v>
      </c>
      <c r="E28" s="78" t="s">
        <v>4</v>
      </c>
      <c r="F28" s="68"/>
      <c r="G28" s="68"/>
      <c r="H28" s="68"/>
      <c r="I28" s="68"/>
      <c r="J28" s="68"/>
      <c r="K28" s="68"/>
    </row>
    <row r="29" spans="1:13" x14ac:dyDescent="0.25">
      <c r="A29" s="68"/>
      <c r="B29" s="104">
        <v>40</v>
      </c>
      <c r="C29" s="143"/>
      <c r="D29" s="105">
        <f>ROUND(B29*C29,2)</f>
        <v>0</v>
      </c>
      <c r="E29" s="105">
        <f>ROUND(D29*1.23,2)</f>
        <v>0</v>
      </c>
      <c r="F29" s="68"/>
      <c r="G29" s="68"/>
      <c r="H29" s="68"/>
      <c r="I29" s="68"/>
      <c r="J29" s="68"/>
      <c r="K29" s="68"/>
    </row>
    <row r="30" spans="1:13" x14ac:dyDescent="0.25">
      <c r="A30" s="68"/>
      <c r="B30" s="68"/>
      <c r="C30" s="68"/>
      <c r="D30" s="68"/>
      <c r="E30" s="121"/>
      <c r="F30" s="68"/>
      <c r="G30" s="68"/>
      <c r="H30" s="68"/>
      <c r="I30" s="68"/>
      <c r="J30" s="68"/>
      <c r="K30" s="68"/>
    </row>
    <row r="31" spans="1:13" ht="30" customHeight="1" x14ac:dyDescent="0.25">
      <c r="A31" s="168" t="s">
        <v>35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44"/>
      <c r="M31" s="44"/>
    </row>
    <row r="32" spans="1:13" x14ac:dyDescent="0.25">
      <c r="A32" s="68"/>
      <c r="B32" s="106" t="s">
        <v>22</v>
      </c>
      <c r="C32" s="78" t="s">
        <v>2</v>
      </c>
      <c r="D32" s="78" t="s">
        <v>3</v>
      </c>
      <c r="E32" s="78" t="s">
        <v>4</v>
      </c>
      <c r="F32" s="68"/>
      <c r="G32" s="68"/>
      <c r="H32" s="68"/>
      <c r="I32" s="68"/>
      <c r="J32" s="68"/>
      <c r="K32" s="68"/>
    </row>
    <row r="33" spans="1:13" x14ac:dyDescent="0.25">
      <c r="A33" s="68"/>
      <c r="B33" s="104">
        <v>40</v>
      </c>
      <c r="C33" s="143"/>
      <c r="D33" s="105">
        <f>ROUND(B33*C33,2)</f>
        <v>0</v>
      </c>
      <c r="E33" s="105">
        <f>ROUND(D33*1.23,2)</f>
        <v>0</v>
      </c>
      <c r="F33" s="68"/>
      <c r="G33" s="68"/>
      <c r="H33" s="68"/>
      <c r="I33" s="68"/>
      <c r="J33" s="68"/>
      <c r="K33" s="68"/>
    </row>
    <row r="34" spans="1:13" x14ac:dyDescent="0.25">
      <c r="A34" s="68"/>
      <c r="B34" s="68"/>
      <c r="C34" s="68"/>
      <c r="D34" s="68"/>
      <c r="E34" s="121"/>
      <c r="F34" s="68"/>
      <c r="G34" s="68"/>
      <c r="H34" s="68"/>
      <c r="I34" s="68"/>
      <c r="J34" s="68"/>
      <c r="K34" s="68"/>
    </row>
    <row r="35" spans="1:13" ht="30" customHeight="1" x14ac:dyDescent="0.25">
      <c r="A35" s="168" t="s">
        <v>36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44"/>
      <c r="M35" s="44"/>
    </row>
    <row r="36" spans="1:13" x14ac:dyDescent="0.25">
      <c r="A36" s="68"/>
      <c r="B36" s="106" t="s">
        <v>22</v>
      </c>
      <c r="C36" s="78" t="s">
        <v>2</v>
      </c>
      <c r="D36" s="78" t="s">
        <v>3</v>
      </c>
      <c r="E36" s="78" t="s">
        <v>4</v>
      </c>
      <c r="F36" s="68"/>
      <c r="G36" s="68"/>
      <c r="H36" s="68"/>
      <c r="I36" s="68"/>
      <c r="J36" s="68"/>
      <c r="K36" s="68"/>
    </row>
    <row r="37" spans="1:13" x14ac:dyDescent="0.25">
      <c r="A37" s="68"/>
      <c r="B37" s="104">
        <v>30</v>
      </c>
      <c r="C37" s="143"/>
      <c r="D37" s="105">
        <f>ROUND(B37*C37,2)</f>
        <v>0</v>
      </c>
      <c r="E37" s="105">
        <f>ROUND(D37*1.23,2)</f>
        <v>0</v>
      </c>
      <c r="F37" s="68"/>
      <c r="G37" s="68"/>
      <c r="H37" s="68"/>
      <c r="I37" s="68"/>
      <c r="J37" s="68"/>
      <c r="K37" s="68"/>
    </row>
    <row r="38" spans="1:13" x14ac:dyDescent="0.25">
      <c r="A38" s="68"/>
      <c r="B38" s="68"/>
      <c r="C38" s="68"/>
      <c r="D38" s="68"/>
      <c r="E38" s="121"/>
      <c r="F38" s="68"/>
      <c r="G38" s="68"/>
      <c r="H38" s="68"/>
      <c r="I38" s="68"/>
      <c r="J38" s="68"/>
      <c r="K38" s="68"/>
    </row>
    <row r="39" spans="1:13" x14ac:dyDescent="0.25">
      <c r="A39" s="135" t="s">
        <v>37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52"/>
      <c r="M39" s="52"/>
    </row>
    <row r="40" spans="1:13" x14ac:dyDescent="0.25">
      <c r="A40" s="68"/>
      <c r="B40" s="158" t="s">
        <v>6</v>
      </c>
      <c r="C40" s="158"/>
      <c r="D40" s="158"/>
      <c r="E40" s="158"/>
      <c r="F40" s="159"/>
      <c r="G40" s="159"/>
      <c r="H40" s="159"/>
      <c r="I40" s="68"/>
      <c r="J40" s="68"/>
      <c r="K40" s="68"/>
    </row>
    <row r="41" spans="1:13" x14ac:dyDescent="0.25">
      <c r="A41" s="68"/>
      <c r="B41" s="106" t="s">
        <v>22</v>
      </c>
      <c r="C41" s="78" t="s">
        <v>2</v>
      </c>
      <c r="D41" s="104" t="s">
        <v>3</v>
      </c>
      <c r="E41" s="104" t="s">
        <v>4</v>
      </c>
      <c r="F41" s="109"/>
      <c r="G41" s="110"/>
      <c r="H41" s="110"/>
      <c r="I41" s="68"/>
      <c r="J41" s="68"/>
      <c r="K41" s="68"/>
    </row>
    <row r="42" spans="1:13" x14ac:dyDescent="0.25">
      <c r="A42" s="68"/>
      <c r="B42" s="104">
        <v>30</v>
      </c>
      <c r="C42" s="143"/>
      <c r="D42" s="105">
        <f>ROUND(B42*C42,2)</f>
        <v>0</v>
      </c>
      <c r="E42" s="105">
        <f>ROUND(D42*1.08,2)</f>
        <v>0</v>
      </c>
      <c r="F42" s="68"/>
      <c r="G42" s="68"/>
      <c r="H42" s="68"/>
      <c r="I42" s="68"/>
      <c r="J42" s="68"/>
      <c r="K42" s="68"/>
    </row>
    <row r="43" spans="1:13" x14ac:dyDescent="0.25">
      <c r="A43" s="68"/>
      <c r="B43" s="158" t="s">
        <v>7</v>
      </c>
      <c r="C43" s="158"/>
      <c r="D43" s="158"/>
      <c r="E43" s="158"/>
      <c r="F43" s="159"/>
      <c r="G43" s="159"/>
      <c r="H43" s="159"/>
      <c r="I43" s="68"/>
      <c r="J43" s="68"/>
      <c r="K43" s="68"/>
    </row>
    <row r="44" spans="1:13" x14ac:dyDescent="0.25">
      <c r="A44" s="68"/>
      <c r="B44" s="106"/>
      <c r="C44" s="78" t="s">
        <v>2</v>
      </c>
      <c r="D44" s="104" t="s">
        <v>3</v>
      </c>
      <c r="E44" s="104" t="s">
        <v>4</v>
      </c>
      <c r="F44" s="109"/>
      <c r="G44" s="110"/>
      <c r="H44" s="110"/>
      <c r="I44" s="68"/>
      <c r="J44" s="68"/>
      <c r="K44" s="68"/>
    </row>
    <row r="45" spans="1:13" x14ac:dyDescent="0.25">
      <c r="A45" s="68"/>
      <c r="B45" s="104">
        <v>10</v>
      </c>
      <c r="C45" s="143"/>
      <c r="D45" s="105">
        <f>ROUND(B45*C45,2)</f>
        <v>0</v>
      </c>
      <c r="E45" s="105">
        <f>ROUND(D45*1.23,2)</f>
        <v>0</v>
      </c>
      <c r="F45" s="68"/>
      <c r="G45" s="68"/>
      <c r="H45" s="68"/>
      <c r="I45" s="68"/>
      <c r="J45" s="68"/>
      <c r="K45" s="68"/>
    </row>
    <row r="46" spans="1:13" x14ac:dyDescent="0.25">
      <c r="A46" s="68"/>
      <c r="B46" s="68"/>
      <c r="C46" s="68"/>
      <c r="D46" s="68"/>
      <c r="E46" s="121"/>
      <c r="F46" s="68"/>
      <c r="G46" s="68"/>
      <c r="H46" s="68"/>
      <c r="I46" s="68"/>
      <c r="J46" s="68"/>
      <c r="K46" s="68"/>
    </row>
    <row r="47" spans="1:13" x14ac:dyDescent="0.25">
      <c r="A47" s="135" t="s">
        <v>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52"/>
      <c r="M47" s="52"/>
    </row>
    <row r="48" spans="1:13" x14ac:dyDescent="0.25">
      <c r="A48" s="68"/>
      <c r="B48" s="158" t="s">
        <v>6</v>
      </c>
      <c r="C48" s="158"/>
      <c r="D48" s="158"/>
      <c r="E48" s="158"/>
      <c r="F48" s="159"/>
      <c r="G48" s="159"/>
      <c r="H48" s="159"/>
      <c r="I48" s="68"/>
      <c r="J48" s="68"/>
      <c r="K48" s="68"/>
    </row>
    <row r="49" spans="1:13" x14ac:dyDescent="0.25">
      <c r="A49" s="68"/>
      <c r="B49" s="106" t="s">
        <v>22</v>
      </c>
      <c r="C49" s="78" t="s">
        <v>2</v>
      </c>
      <c r="D49" s="104" t="s">
        <v>3</v>
      </c>
      <c r="E49" s="104" t="s">
        <v>4</v>
      </c>
      <c r="F49" s="109"/>
      <c r="G49" s="110"/>
      <c r="H49" s="110"/>
      <c r="I49" s="68"/>
      <c r="J49" s="68"/>
      <c r="K49" s="68"/>
    </row>
    <row r="50" spans="1:13" x14ac:dyDescent="0.25">
      <c r="A50" s="68"/>
      <c r="B50" s="104">
        <v>20</v>
      </c>
      <c r="C50" s="143"/>
      <c r="D50" s="105">
        <f>ROUND(B50*C50,2)</f>
        <v>0</v>
      </c>
      <c r="E50" s="105">
        <f>ROUND(D50*1.08,2)</f>
        <v>0</v>
      </c>
      <c r="F50" s="68"/>
      <c r="G50" s="68"/>
      <c r="H50" s="68"/>
      <c r="I50" s="68"/>
      <c r="J50" s="68"/>
      <c r="K50" s="68"/>
    </row>
    <row r="51" spans="1:13" x14ac:dyDescent="0.25">
      <c r="A51" s="68"/>
      <c r="B51" s="158" t="s">
        <v>7</v>
      </c>
      <c r="C51" s="158"/>
      <c r="D51" s="158"/>
      <c r="E51" s="158"/>
      <c r="F51" s="159"/>
      <c r="G51" s="159"/>
      <c r="H51" s="159"/>
      <c r="I51" s="68"/>
      <c r="J51" s="68"/>
      <c r="K51" s="68"/>
    </row>
    <row r="52" spans="1:13" x14ac:dyDescent="0.25">
      <c r="A52" s="68"/>
      <c r="B52" s="106"/>
      <c r="C52" s="78" t="s">
        <v>2</v>
      </c>
      <c r="D52" s="104" t="s">
        <v>3</v>
      </c>
      <c r="E52" s="104" t="s">
        <v>4</v>
      </c>
      <c r="F52" s="109"/>
      <c r="G52" s="110"/>
      <c r="H52" s="110"/>
      <c r="I52" s="68"/>
      <c r="J52" s="68"/>
      <c r="K52" s="68"/>
    </row>
    <row r="53" spans="1:13" x14ac:dyDescent="0.25">
      <c r="A53" s="68"/>
      <c r="B53" s="104">
        <v>10</v>
      </c>
      <c r="C53" s="143"/>
      <c r="D53" s="105">
        <f>ROUND(B53*C53,2)</f>
        <v>0</v>
      </c>
      <c r="E53" s="105">
        <f>ROUND(D53*1.23,2)</f>
        <v>0</v>
      </c>
      <c r="F53" s="68"/>
      <c r="G53" s="68"/>
      <c r="H53" s="68"/>
      <c r="I53" s="68"/>
      <c r="J53" s="68"/>
      <c r="K53" s="68"/>
    </row>
    <row r="54" spans="1:13" x14ac:dyDescent="0.25">
      <c r="A54" s="68"/>
      <c r="B54" s="68"/>
      <c r="C54" s="68"/>
      <c r="D54" s="68"/>
      <c r="E54" s="121"/>
      <c r="F54" s="68"/>
      <c r="G54" s="68"/>
      <c r="H54" s="68"/>
      <c r="I54" s="68"/>
      <c r="J54" s="68"/>
      <c r="K54" s="68"/>
    </row>
    <row r="55" spans="1:13" x14ac:dyDescent="0.25">
      <c r="A55" s="174" t="s">
        <v>20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56"/>
      <c r="M55" s="56"/>
    </row>
    <row r="56" spans="1:13" x14ac:dyDescent="0.25">
      <c r="A56" s="68"/>
      <c r="B56" s="158" t="s">
        <v>6</v>
      </c>
      <c r="C56" s="158"/>
      <c r="D56" s="158"/>
      <c r="E56" s="158"/>
      <c r="F56" s="159"/>
      <c r="G56" s="159"/>
      <c r="H56" s="159"/>
      <c r="I56" s="68"/>
      <c r="J56" s="68"/>
      <c r="K56" s="68"/>
    </row>
    <row r="57" spans="1:13" x14ac:dyDescent="0.25">
      <c r="A57" s="68"/>
      <c r="B57" s="106" t="s">
        <v>22</v>
      </c>
      <c r="C57" s="111" t="s">
        <v>2</v>
      </c>
      <c r="D57" s="104" t="s">
        <v>3</v>
      </c>
      <c r="E57" s="104" t="s">
        <v>4</v>
      </c>
      <c r="F57" s="109"/>
      <c r="G57" s="110"/>
      <c r="H57" s="110"/>
      <c r="I57" s="68"/>
      <c r="J57" s="68"/>
      <c r="K57" s="68"/>
    </row>
    <row r="58" spans="1:13" x14ac:dyDescent="0.25">
      <c r="A58" s="68"/>
      <c r="B58" s="104">
        <v>30</v>
      </c>
      <c r="C58" s="143"/>
      <c r="D58" s="105">
        <f>ROUND(B58*C58,2)</f>
        <v>0</v>
      </c>
      <c r="E58" s="105">
        <f>ROUND(D58*1.08,2)</f>
        <v>0</v>
      </c>
      <c r="F58" s="68"/>
      <c r="G58" s="68"/>
      <c r="H58" s="68"/>
      <c r="I58" s="68"/>
      <c r="J58" s="68"/>
      <c r="K58" s="68"/>
    </row>
    <row r="59" spans="1:13" x14ac:dyDescent="0.25">
      <c r="A59" s="68"/>
      <c r="B59" s="158" t="s">
        <v>7</v>
      </c>
      <c r="C59" s="158"/>
      <c r="D59" s="158"/>
      <c r="E59" s="158"/>
      <c r="F59" s="159"/>
      <c r="G59" s="159"/>
      <c r="H59" s="159"/>
      <c r="I59" s="68"/>
      <c r="J59" s="68"/>
      <c r="K59" s="68"/>
    </row>
    <row r="60" spans="1:13" x14ac:dyDescent="0.25">
      <c r="A60" s="68"/>
      <c r="B60" s="106"/>
      <c r="C60" s="111" t="s">
        <v>2</v>
      </c>
      <c r="D60" s="104" t="s">
        <v>3</v>
      </c>
      <c r="E60" s="104" t="s">
        <v>4</v>
      </c>
      <c r="F60" s="109"/>
      <c r="G60" s="110"/>
      <c r="H60" s="110"/>
      <c r="I60" s="68"/>
      <c r="J60" s="68"/>
      <c r="K60" s="68"/>
    </row>
    <row r="61" spans="1:13" x14ac:dyDescent="0.25">
      <c r="A61" s="68"/>
      <c r="B61" s="104">
        <v>20</v>
      </c>
      <c r="C61" s="143"/>
      <c r="D61" s="105">
        <f>B61*C61</f>
        <v>0</v>
      </c>
      <c r="E61" s="105">
        <f>ROUND(D61*1.23,2)</f>
        <v>0</v>
      </c>
      <c r="F61" s="68"/>
      <c r="G61" s="68"/>
      <c r="H61" s="68"/>
      <c r="I61" s="68"/>
      <c r="J61" s="68"/>
      <c r="K61" s="68"/>
    </row>
    <row r="62" spans="1:13" x14ac:dyDescent="0.25">
      <c r="A62" s="68"/>
      <c r="B62" s="68"/>
      <c r="C62" s="68"/>
      <c r="D62" s="68"/>
      <c r="E62" s="121"/>
      <c r="F62" s="68"/>
      <c r="G62" s="68"/>
      <c r="H62" s="68"/>
      <c r="I62" s="68"/>
      <c r="J62" s="68"/>
      <c r="K62" s="68"/>
    </row>
    <row r="63" spans="1:13" x14ac:dyDescent="0.25">
      <c r="A63" s="135" t="s">
        <v>9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52"/>
      <c r="M63" s="52"/>
    </row>
    <row r="64" spans="1:13" x14ac:dyDescent="0.25">
      <c r="A64" s="68"/>
      <c r="B64" s="158" t="s">
        <v>6</v>
      </c>
      <c r="C64" s="158"/>
      <c r="D64" s="158"/>
      <c r="E64" s="158"/>
      <c r="F64" s="159"/>
      <c r="G64" s="159"/>
      <c r="H64" s="159"/>
      <c r="I64" s="68"/>
      <c r="J64" s="68"/>
      <c r="K64" s="68"/>
    </row>
    <row r="65" spans="1:13" x14ac:dyDescent="0.25">
      <c r="A65" s="68"/>
      <c r="B65" s="106" t="s">
        <v>22</v>
      </c>
      <c r="C65" s="104" t="s">
        <v>2</v>
      </c>
      <c r="D65" s="104" t="s">
        <v>3</v>
      </c>
      <c r="E65" s="104" t="s">
        <v>4</v>
      </c>
      <c r="F65" s="109"/>
      <c r="G65" s="110"/>
      <c r="H65" s="110"/>
      <c r="I65" s="68"/>
      <c r="J65" s="68"/>
      <c r="K65" s="68"/>
    </row>
    <row r="66" spans="1:13" x14ac:dyDescent="0.25">
      <c r="A66" s="68"/>
      <c r="B66" s="104">
        <v>60</v>
      </c>
      <c r="C66" s="143"/>
      <c r="D66" s="105">
        <f>ROUND(B66*C66,2)</f>
        <v>0</v>
      </c>
      <c r="E66" s="105">
        <f>ROUND(D66*1.08,2)</f>
        <v>0</v>
      </c>
      <c r="F66" s="68"/>
      <c r="G66" s="68"/>
      <c r="H66" s="68"/>
      <c r="I66" s="68"/>
      <c r="J66" s="68"/>
      <c r="K66" s="68"/>
    </row>
    <row r="67" spans="1:13" x14ac:dyDescent="0.25">
      <c r="A67" s="68"/>
      <c r="B67" s="158" t="s">
        <v>7</v>
      </c>
      <c r="C67" s="158"/>
      <c r="D67" s="158"/>
      <c r="E67" s="158"/>
      <c r="F67" s="159"/>
      <c r="G67" s="159"/>
      <c r="H67" s="159"/>
      <c r="I67" s="68"/>
      <c r="J67" s="68"/>
      <c r="K67" s="68"/>
    </row>
    <row r="68" spans="1:13" x14ac:dyDescent="0.25">
      <c r="A68" s="68"/>
      <c r="B68" s="106"/>
      <c r="C68" s="104" t="s">
        <v>2</v>
      </c>
      <c r="D68" s="104" t="s">
        <v>3</v>
      </c>
      <c r="E68" s="104" t="s">
        <v>4</v>
      </c>
      <c r="F68" s="109"/>
      <c r="G68" s="110"/>
      <c r="H68" s="110"/>
      <c r="I68" s="68"/>
      <c r="J68" s="68"/>
      <c r="K68" s="68"/>
    </row>
    <row r="69" spans="1:13" x14ac:dyDescent="0.25">
      <c r="A69" s="68"/>
      <c r="B69" s="104">
        <v>20</v>
      </c>
      <c r="C69" s="143"/>
      <c r="D69" s="105">
        <f>ROUND(B69*C69,2)</f>
        <v>0</v>
      </c>
      <c r="E69" s="105">
        <f>ROUND(D69*1.23,2)</f>
        <v>0</v>
      </c>
      <c r="F69" s="68"/>
      <c r="G69" s="68"/>
      <c r="H69" s="68"/>
      <c r="I69" s="68"/>
      <c r="J69" s="68"/>
      <c r="K69" s="68"/>
    </row>
    <row r="70" spans="1:13" ht="18" customHeight="1" x14ac:dyDescent="0.25">
      <c r="A70" s="68"/>
      <c r="B70" s="68"/>
      <c r="C70" s="68"/>
      <c r="D70" s="68"/>
      <c r="E70" s="121"/>
      <c r="F70" s="68"/>
      <c r="G70" s="68"/>
      <c r="H70" s="68"/>
      <c r="I70" s="68"/>
      <c r="J70" s="68"/>
      <c r="K70" s="68"/>
    </row>
    <row r="71" spans="1:13" x14ac:dyDescent="0.25">
      <c r="A71" s="135" t="s">
        <v>10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52"/>
      <c r="M71" s="52"/>
    </row>
    <row r="72" spans="1:13" x14ac:dyDescent="0.25">
      <c r="A72" s="68"/>
      <c r="B72" s="158" t="s">
        <v>6</v>
      </c>
      <c r="C72" s="158"/>
      <c r="D72" s="158"/>
      <c r="E72" s="158"/>
      <c r="F72" s="159"/>
      <c r="G72" s="159"/>
      <c r="H72" s="159"/>
      <c r="I72" s="68"/>
      <c r="J72" s="68"/>
      <c r="K72" s="68"/>
    </row>
    <row r="73" spans="1:13" x14ac:dyDescent="0.25">
      <c r="A73" s="68"/>
      <c r="B73" s="106" t="s">
        <v>22</v>
      </c>
      <c r="C73" s="104" t="s">
        <v>2</v>
      </c>
      <c r="D73" s="104" t="s">
        <v>3</v>
      </c>
      <c r="E73" s="104" t="s">
        <v>4</v>
      </c>
      <c r="F73" s="109"/>
      <c r="G73" s="110"/>
      <c r="H73" s="110"/>
      <c r="I73" s="68"/>
      <c r="J73" s="68"/>
      <c r="K73" s="68"/>
    </row>
    <row r="74" spans="1:13" x14ac:dyDescent="0.25">
      <c r="A74" s="68"/>
      <c r="B74" s="104">
        <v>1</v>
      </c>
      <c r="C74" s="143"/>
      <c r="D74" s="105">
        <f>ROUND(B74*C74,2)</f>
        <v>0</v>
      </c>
      <c r="E74" s="105">
        <f>ROUND(D74*1.08,2)</f>
        <v>0</v>
      </c>
      <c r="F74" s="68"/>
      <c r="G74" s="68"/>
      <c r="H74" s="68"/>
      <c r="I74" s="68"/>
      <c r="J74" s="68"/>
      <c r="K74" s="68"/>
    </row>
    <row r="75" spans="1:13" x14ac:dyDescent="0.25">
      <c r="A75" s="68"/>
      <c r="B75" s="158" t="s">
        <v>7</v>
      </c>
      <c r="C75" s="158"/>
      <c r="D75" s="158"/>
      <c r="E75" s="158"/>
      <c r="F75" s="159"/>
      <c r="G75" s="159"/>
      <c r="H75" s="159"/>
      <c r="I75" s="68"/>
      <c r="J75" s="68"/>
      <c r="K75" s="68"/>
    </row>
    <row r="76" spans="1:13" x14ac:dyDescent="0.25">
      <c r="A76" s="68"/>
      <c r="B76" s="106"/>
      <c r="C76" s="104" t="s">
        <v>2</v>
      </c>
      <c r="D76" s="104" t="s">
        <v>3</v>
      </c>
      <c r="E76" s="104" t="s">
        <v>4</v>
      </c>
      <c r="F76" s="109"/>
      <c r="G76" s="110"/>
      <c r="H76" s="110"/>
      <c r="I76" s="68"/>
      <c r="J76" s="68"/>
      <c r="K76" s="68"/>
    </row>
    <row r="77" spans="1:13" x14ac:dyDescent="0.25">
      <c r="A77" s="68"/>
      <c r="B77" s="104">
        <v>1</v>
      </c>
      <c r="C77" s="143"/>
      <c r="D77" s="105">
        <f>ROUND(B77*C77,2)</f>
        <v>0</v>
      </c>
      <c r="E77" s="105">
        <f>ROUND(D77*1.23,2)</f>
        <v>0</v>
      </c>
      <c r="F77" s="68"/>
      <c r="G77" s="68"/>
      <c r="H77" s="68"/>
      <c r="I77" s="68"/>
      <c r="J77" s="68"/>
      <c r="K77" s="68"/>
    </row>
    <row r="78" spans="1:13" x14ac:dyDescent="0.25">
      <c r="A78" s="68"/>
      <c r="B78" s="68"/>
      <c r="C78" s="68"/>
      <c r="D78" s="68"/>
      <c r="E78" s="121"/>
      <c r="F78" s="68"/>
      <c r="G78" s="68"/>
      <c r="H78" s="68"/>
      <c r="I78" s="68"/>
      <c r="J78" s="68"/>
      <c r="K78" s="68"/>
    </row>
    <row r="79" spans="1:13" x14ac:dyDescent="0.25">
      <c r="A79" s="135" t="s">
        <v>11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52"/>
      <c r="M79" s="52"/>
    </row>
    <row r="80" spans="1:13" x14ac:dyDescent="0.25">
      <c r="A80" s="68"/>
      <c r="B80" s="158" t="s">
        <v>6</v>
      </c>
      <c r="C80" s="158"/>
      <c r="D80" s="158"/>
      <c r="E80" s="158"/>
      <c r="F80" s="159"/>
      <c r="G80" s="159"/>
      <c r="H80" s="159"/>
      <c r="I80" s="68"/>
      <c r="J80" s="68"/>
      <c r="K80" s="68"/>
    </row>
    <row r="81" spans="1:11" x14ac:dyDescent="0.25">
      <c r="A81" s="68"/>
      <c r="B81" s="106" t="s">
        <v>22</v>
      </c>
      <c r="C81" s="104" t="s">
        <v>2</v>
      </c>
      <c r="D81" s="104" t="s">
        <v>3</v>
      </c>
      <c r="E81" s="104" t="s">
        <v>4</v>
      </c>
      <c r="F81" s="109"/>
      <c r="G81" s="110"/>
      <c r="H81" s="110"/>
      <c r="I81" s="68"/>
      <c r="J81" s="68"/>
      <c r="K81" s="68"/>
    </row>
    <row r="82" spans="1:11" x14ac:dyDescent="0.25">
      <c r="A82" s="68"/>
      <c r="B82" s="104">
        <v>1</v>
      </c>
      <c r="C82" s="143"/>
      <c r="D82" s="105">
        <f>ROUND(B82*C82,2)</f>
        <v>0</v>
      </c>
      <c r="E82" s="105">
        <f>ROUND(D82*1.08,2)</f>
        <v>0</v>
      </c>
      <c r="F82" s="68"/>
      <c r="G82" s="68"/>
      <c r="H82" s="68"/>
      <c r="I82" s="68"/>
      <c r="J82" s="68"/>
      <c r="K82" s="68"/>
    </row>
    <row r="83" spans="1:11" x14ac:dyDescent="0.25">
      <c r="A83" s="68"/>
      <c r="B83" s="158" t="s">
        <v>7</v>
      </c>
      <c r="C83" s="158"/>
      <c r="D83" s="158"/>
      <c r="E83" s="158"/>
      <c r="F83" s="159"/>
      <c r="G83" s="159"/>
      <c r="H83" s="159"/>
      <c r="I83" s="68"/>
      <c r="J83" s="68"/>
      <c r="K83" s="68"/>
    </row>
    <row r="84" spans="1:11" x14ac:dyDescent="0.25">
      <c r="A84" s="68"/>
      <c r="B84" s="106"/>
      <c r="C84" s="104" t="s">
        <v>2</v>
      </c>
      <c r="D84" s="104" t="s">
        <v>3</v>
      </c>
      <c r="E84" s="104" t="s">
        <v>4</v>
      </c>
      <c r="F84" s="109"/>
      <c r="G84" s="110"/>
      <c r="H84" s="110"/>
      <c r="I84" s="68"/>
      <c r="J84" s="68"/>
      <c r="K84" s="68"/>
    </row>
    <row r="85" spans="1:11" x14ac:dyDescent="0.25">
      <c r="A85" s="68"/>
      <c r="B85" s="104">
        <v>1</v>
      </c>
      <c r="C85" s="143"/>
      <c r="D85" s="105">
        <f>ROUND(B85*C85,2)</f>
        <v>0</v>
      </c>
      <c r="E85" s="105">
        <f>ROUND(D85*1.23,2)</f>
        <v>0</v>
      </c>
      <c r="F85" s="68"/>
      <c r="G85" s="68"/>
      <c r="H85" s="68"/>
      <c r="I85" s="68"/>
      <c r="J85" s="68"/>
      <c r="K85" s="68"/>
    </row>
    <row r="86" spans="1:11" x14ac:dyDescent="0.25">
      <c r="A86" s="68"/>
      <c r="B86" s="68"/>
      <c r="C86" s="68"/>
      <c r="D86" s="68"/>
      <c r="E86" s="121"/>
      <c r="F86" s="68"/>
      <c r="G86" s="68"/>
      <c r="H86" s="68"/>
      <c r="I86" s="68"/>
      <c r="J86" s="68"/>
      <c r="K86" s="68"/>
    </row>
    <row r="87" spans="1:11" s="61" customFormat="1" ht="18.75" x14ac:dyDescent="0.3">
      <c r="A87" s="119"/>
      <c r="B87" s="131" t="s">
        <v>29</v>
      </c>
      <c r="C87" s="131"/>
      <c r="D87" s="132">
        <f>G13+C16+D21+D25+D29+D33+D37+D42+D45+D50+D53+D58+D61+D66+D69+D74+D77+D82+D85</f>
        <v>0</v>
      </c>
      <c r="E87" s="133"/>
      <c r="F87" s="119"/>
      <c r="G87" s="119"/>
      <c r="H87" s="156"/>
      <c r="I87" s="156"/>
      <c r="J87" s="137"/>
      <c r="K87" s="137"/>
    </row>
    <row r="88" spans="1:11" s="61" customFormat="1" ht="18.75" x14ac:dyDescent="0.3">
      <c r="A88" s="119"/>
      <c r="B88" s="131" t="s">
        <v>30</v>
      </c>
      <c r="C88" s="131"/>
      <c r="D88" s="132">
        <f>H13+C17+E21+E25+E29+E33+E37+E42+E45+E50+E53+E58+E61+E66+E69+E74+E77+E82+E85</f>
        <v>0</v>
      </c>
      <c r="E88" s="133"/>
      <c r="F88" s="119"/>
      <c r="G88" s="119"/>
      <c r="H88" s="119"/>
      <c r="I88" s="120"/>
      <c r="J88" s="120"/>
      <c r="K88" s="120"/>
    </row>
    <row r="89" spans="1:11" x14ac:dyDescent="0.25">
      <c r="I89" s="1"/>
      <c r="J89" s="1"/>
      <c r="K89" s="1"/>
    </row>
    <row r="90" spans="1:11" x14ac:dyDescent="0.25">
      <c r="F90" s="1"/>
    </row>
    <row r="91" spans="1:11" x14ac:dyDescent="0.25">
      <c r="F91" s="1"/>
      <c r="H91" s="181"/>
      <c r="I91" s="181"/>
      <c r="J91" s="39"/>
      <c r="K91" s="39"/>
    </row>
    <row r="92" spans="1:11" x14ac:dyDescent="0.25">
      <c r="I92" s="1"/>
      <c r="J92" s="1"/>
      <c r="K92" s="1"/>
    </row>
    <row r="95" spans="1:11" x14ac:dyDescent="0.25">
      <c r="I95" s="1"/>
      <c r="J95" s="1"/>
      <c r="K95" s="1"/>
    </row>
    <row r="96" spans="1:11" x14ac:dyDescent="0.25">
      <c r="I96" s="1"/>
      <c r="J96" s="1"/>
      <c r="K96" s="1"/>
    </row>
  </sheetData>
  <sheetProtection algorithmName="SHA-512" hashValue="UZt+HaVZRA1uRN3Zb8luYryubrmR2s4SEVd9JZYmjsL2Dq8snzVHDf0o7eOBrFl0PPCZKm0enkJrZ2YWVtIgXQ==" saltValue="hlaJjkW7zZjXvNiqDN5KkQ==" spinCount="100000" sheet="1" objects="1" scenarios="1"/>
  <mergeCells count="26">
    <mergeCell ref="A23:K23"/>
    <mergeCell ref="A35:K35"/>
    <mergeCell ref="A31:K31"/>
    <mergeCell ref="A15:K15"/>
    <mergeCell ref="A19:K19"/>
    <mergeCell ref="A27:K27"/>
    <mergeCell ref="A2:K2"/>
    <mergeCell ref="E5:G5"/>
    <mergeCell ref="H5:I5"/>
    <mergeCell ref="J5:K5"/>
    <mergeCell ref="B12:B13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B40:H40"/>
    <mergeCell ref="B43:H43"/>
    <mergeCell ref="B48:H48"/>
    <mergeCell ref="B51:H51"/>
    <mergeCell ref="B56:H56"/>
    <mergeCell ref="A55:K55"/>
  </mergeCells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7D2F-5F21-4390-9B6A-73758FEEE6AC}">
  <sheetPr>
    <pageSetUpPr fitToPage="1"/>
  </sheetPr>
  <dimension ref="A1:N98"/>
  <sheetViews>
    <sheetView showGridLines="0" topLeftCell="A37" workbookViewId="0">
      <selection activeCell="C59" sqref="C59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30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1" spans="1:14" x14ac:dyDescent="0.25">
      <c r="A1" s="68"/>
      <c r="B1" s="68"/>
      <c r="C1" s="68"/>
      <c r="D1" s="68"/>
      <c r="E1" s="121"/>
      <c r="F1" s="68"/>
      <c r="G1" s="68"/>
      <c r="H1" s="68"/>
      <c r="I1" s="68"/>
      <c r="J1" s="68"/>
      <c r="K1" s="68"/>
    </row>
    <row r="2" spans="1:14" ht="25.5" customHeight="1" x14ac:dyDescent="0.25">
      <c r="A2" s="196" t="s">
        <v>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4" x14ac:dyDescent="0.25">
      <c r="A3" s="68"/>
      <c r="B3" s="68"/>
      <c r="C3" s="68"/>
      <c r="D3" s="68"/>
      <c r="E3" s="121"/>
      <c r="F3" s="68"/>
      <c r="G3" s="68"/>
      <c r="H3" s="68"/>
      <c r="I3" s="68"/>
      <c r="J3" s="68"/>
      <c r="K3" s="68"/>
    </row>
    <row r="4" spans="1:14" x14ac:dyDescent="0.25">
      <c r="A4" s="138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53"/>
      <c r="M4" s="53"/>
    </row>
    <row r="5" spans="1:14" ht="33.75" customHeight="1" x14ac:dyDescent="0.25">
      <c r="A5" s="70"/>
      <c r="B5" s="71"/>
      <c r="C5" s="71"/>
      <c r="D5" s="71"/>
      <c r="E5" s="161" t="s">
        <v>24</v>
      </c>
      <c r="F5" s="162"/>
      <c r="G5" s="163"/>
      <c r="H5" s="164" t="s">
        <v>14</v>
      </c>
      <c r="I5" s="165"/>
      <c r="J5" s="164" t="s">
        <v>15</v>
      </c>
      <c r="K5" s="165"/>
    </row>
    <row r="6" spans="1:14" ht="30" x14ac:dyDescent="0.25">
      <c r="A6" s="72" t="s">
        <v>0</v>
      </c>
      <c r="B6" s="72" t="s">
        <v>12</v>
      </c>
      <c r="C6" s="73" t="s">
        <v>13</v>
      </c>
      <c r="D6" s="73" t="s">
        <v>31</v>
      </c>
      <c r="E6" s="74" t="s">
        <v>25</v>
      </c>
      <c r="F6" s="75" t="s">
        <v>23</v>
      </c>
      <c r="G6" s="75" t="s">
        <v>26</v>
      </c>
      <c r="H6" s="76" t="s">
        <v>3</v>
      </c>
      <c r="I6" s="77" t="s">
        <v>4</v>
      </c>
      <c r="J6" s="76" t="s">
        <v>3</v>
      </c>
      <c r="K6" s="77" t="s">
        <v>4</v>
      </c>
    </row>
    <row r="7" spans="1:14" x14ac:dyDescent="0.25">
      <c r="A7" s="78">
        <v>1</v>
      </c>
      <c r="B7" s="79" t="s">
        <v>16</v>
      </c>
      <c r="C7" s="67"/>
      <c r="D7" s="125">
        <v>2</v>
      </c>
      <c r="E7" s="81">
        <f>SUM(F7:G7)</f>
        <v>29</v>
      </c>
      <c r="F7" s="78">
        <v>26</v>
      </c>
      <c r="G7" s="82">
        <v>3</v>
      </c>
      <c r="H7" s="83">
        <f>ROUND(C7*F7*D7,2)</f>
        <v>0</v>
      </c>
      <c r="I7" s="83">
        <f>ROUND(H7*1.08,2)</f>
        <v>0</v>
      </c>
      <c r="J7" s="83">
        <f>ROUND(C7*G7*D7,2)</f>
        <v>0</v>
      </c>
      <c r="K7" s="83">
        <f>ROUND(J7*1.23,2)</f>
        <v>0</v>
      </c>
    </row>
    <row r="8" spans="1:14" x14ac:dyDescent="0.25">
      <c r="A8" s="78">
        <v>2</v>
      </c>
      <c r="B8" s="79" t="s">
        <v>17</v>
      </c>
      <c r="C8" s="67"/>
      <c r="D8" s="125">
        <v>4</v>
      </c>
      <c r="E8" s="81">
        <f t="shared" ref="E8:E9" si="0">SUM(F8:G8)</f>
        <v>72</v>
      </c>
      <c r="F8" s="78">
        <v>69</v>
      </c>
      <c r="G8" s="82">
        <v>3</v>
      </c>
      <c r="H8" s="83">
        <f t="shared" ref="H8:H9" si="1">ROUND(C8*F8*D8,2)</f>
        <v>0</v>
      </c>
      <c r="I8" s="83">
        <f t="shared" ref="I8:I9" si="2">ROUND(H8*1.08,2)</f>
        <v>0</v>
      </c>
      <c r="J8" s="83">
        <f t="shared" ref="J8:J9" si="3">ROUND(C8*G8*D8,2)</f>
        <v>0</v>
      </c>
      <c r="K8" s="83">
        <f t="shared" ref="K8:K9" si="4">ROUND(J8*1.23,2)</f>
        <v>0</v>
      </c>
    </row>
    <row r="9" spans="1:14" x14ac:dyDescent="0.25">
      <c r="A9" s="78">
        <v>3</v>
      </c>
      <c r="B9" s="79" t="s">
        <v>18</v>
      </c>
      <c r="C9" s="67"/>
      <c r="D9" s="125">
        <v>1</v>
      </c>
      <c r="E9" s="81">
        <f t="shared" si="0"/>
        <v>152</v>
      </c>
      <c r="F9" s="78">
        <v>92</v>
      </c>
      <c r="G9" s="82">
        <v>60</v>
      </c>
      <c r="H9" s="83">
        <f t="shared" si="1"/>
        <v>0</v>
      </c>
      <c r="I9" s="83">
        <f t="shared" si="2"/>
        <v>0</v>
      </c>
      <c r="J9" s="83">
        <f t="shared" si="3"/>
        <v>0</v>
      </c>
      <c r="K9" s="83">
        <f t="shared" si="4"/>
        <v>0</v>
      </c>
    </row>
    <row r="10" spans="1:14" x14ac:dyDescent="0.25">
      <c r="A10" s="78"/>
      <c r="B10" s="79" t="s">
        <v>5</v>
      </c>
      <c r="C10" s="79"/>
      <c r="D10" s="79"/>
      <c r="E10" s="78"/>
      <c r="F10" s="78">
        <f t="shared" ref="F10:K10" si="5">SUM(F7:F9)</f>
        <v>187</v>
      </c>
      <c r="G10" s="78">
        <f t="shared" si="5"/>
        <v>66</v>
      </c>
      <c r="H10" s="83">
        <f t="shared" si="5"/>
        <v>0</v>
      </c>
      <c r="I10" s="83">
        <f t="shared" si="5"/>
        <v>0</v>
      </c>
      <c r="J10" s="83">
        <f t="shared" si="5"/>
        <v>0</v>
      </c>
      <c r="K10" s="83">
        <f t="shared" si="5"/>
        <v>0</v>
      </c>
    </row>
    <row r="11" spans="1:14" x14ac:dyDescent="0.25">
      <c r="A11" s="68"/>
      <c r="B11" s="85"/>
      <c r="C11" s="86"/>
      <c r="D11" s="86"/>
      <c r="E11" s="87"/>
      <c r="F11" s="68"/>
      <c r="G11" s="68"/>
      <c r="H11" s="68"/>
      <c r="I11" s="68"/>
      <c r="J11" s="68"/>
      <c r="K11" s="68"/>
    </row>
    <row r="12" spans="1:14" x14ac:dyDescent="0.25">
      <c r="A12" s="68"/>
      <c r="B12" s="197" t="s">
        <v>27</v>
      </c>
      <c r="C12" s="78" t="s">
        <v>1</v>
      </c>
      <c r="D12" s="78" t="s">
        <v>3</v>
      </c>
      <c r="E12" s="78" t="s">
        <v>4</v>
      </c>
      <c r="F12" s="68"/>
      <c r="G12" s="68"/>
      <c r="H12" s="68"/>
      <c r="I12" s="68"/>
      <c r="J12" s="68"/>
      <c r="K12" s="68"/>
    </row>
    <row r="13" spans="1:14" x14ac:dyDescent="0.25">
      <c r="A13" s="68"/>
      <c r="B13" s="198"/>
      <c r="C13" s="78">
        <f>F10+G10</f>
        <v>253</v>
      </c>
      <c r="D13" s="126">
        <f>(H10+J10)*2</f>
        <v>0</v>
      </c>
      <c r="E13" s="126">
        <f>(I10+K10)*2</f>
        <v>0</v>
      </c>
      <c r="F13" s="68"/>
      <c r="G13" s="68"/>
      <c r="H13" s="68"/>
      <c r="I13" s="68"/>
      <c r="J13" s="68"/>
      <c r="K13" s="68"/>
    </row>
    <row r="14" spans="1:14" x14ac:dyDescent="0.25">
      <c r="A14" s="68"/>
      <c r="B14" s="68"/>
      <c r="C14" s="68"/>
      <c r="D14" s="68"/>
      <c r="E14" s="121"/>
      <c r="F14" s="68"/>
      <c r="G14" s="68"/>
      <c r="H14" s="68"/>
      <c r="I14" s="68"/>
      <c r="J14" s="68"/>
      <c r="K14" s="68"/>
    </row>
    <row r="15" spans="1:14" ht="32.25" customHeight="1" x14ac:dyDescent="0.25">
      <c r="A15" s="168" t="s">
        <v>32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54"/>
      <c r="M15" s="54"/>
      <c r="N15" s="54"/>
    </row>
    <row r="16" spans="1:14" x14ac:dyDescent="0.25">
      <c r="A16" s="68"/>
      <c r="B16" s="127" t="s">
        <v>3</v>
      </c>
      <c r="C16" s="105">
        <f>ROUND(D13/2,2)</f>
        <v>0</v>
      </c>
      <c r="D16" s="68"/>
      <c r="E16" s="128"/>
      <c r="F16" s="68"/>
      <c r="G16" s="129"/>
      <c r="H16" s="68"/>
      <c r="I16" s="68"/>
      <c r="J16" s="68"/>
      <c r="K16" s="68"/>
    </row>
    <row r="17" spans="1:14" x14ac:dyDescent="0.25">
      <c r="A17" s="68"/>
      <c r="B17" s="127" t="s">
        <v>4</v>
      </c>
      <c r="C17" s="105">
        <f>ROUND(C16*1.23,2)</f>
        <v>0</v>
      </c>
      <c r="D17" s="68"/>
      <c r="E17" s="128"/>
      <c r="F17" s="68"/>
      <c r="G17" s="129"/>
      <c r="H17" s="68"/>
      <c r="I17" s="68"/>
      <c r="J17" s="68"/>
      <c r="K17" s="68"/>
    </row>
    <row r="18" spans="1:14" x14ac:dyDescent="0.25">
      <c r="A18" s="68"/>
      <c r="B18" s="68"/>
      <c r="C18" s="68"/>
      <c r="D18" s="68"/>
      <c r="E18" s="121"/>
      <c r="F18" s="68"/>
      <c r="G18" s="68"/>
      <c r="H18" s="68"/>
      <c r="I18" s="68"/>
      <c r="J18" s="68"/>
      <c r="K18" s="68"/>
    </row>
    <row r="19" spans="1:14" x14ac:dyDescent="0.25">
      <c r="A19" s="174" t="s">
        <v>19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56"/>
      <c r="M19" s="56"/>
    </row>
    <row r="20" spans="1:14" ht="30" x14ac:dyDescent="0.25">
      <c r="A20" s="68"/>
      <c r="B20" s="103" t="s">
        <v>21</v>
      </c>
      <c r="C20" s="77" t="s">
        <v>2</v>
      </c>
      <c r="D20" s="77" t="s">
        <v>3</v>
      </c>
      <c r="E20" s="77" t="s">
        <v>4</v>
      </c>
      <c r="F20" s="68"/>
      <c r="G20" s="68"/>
      <c r="H20" s="68"/>
      <c r="I20" s="68"/>
      <c r="J20" s="68"/>
      <c r="K20" s="68"/>
    </row>
    <row r="21" spans="1:14" x14ac:dyDescent="0.25">
      <c r="A21" s="68"/>
      <c r="B21" s="104">
        <v>15</v>
      </c>
      <c r="C21" s="143"/>
      <c r="D21" s="105">
        <f>ROUND(B21*C21,2)</f>
        <v>0</v>
      </c>
      <c r="E21" s="105">
        <f>ROUND(D21*1.23,2)</f>
        <v>0</v>
      </c>
      <c r="F21" s="68"/>
      <c r="G21" s="68"/>
      <c r="H21" s="68"/>
      <c r="I21" s="68"/>
      <c r="J21" s="68"/>
      <c r="K21" s="68"/>
    </row>
    <row r="22" spans="1:14" x14ac:dyDescent="0.25">
      <c r="A22" s="68"/>
      <c r="B22" s="68"/>
      <c r="C22" s="68"/>
      <c r="D22" s="68"/>
      <c r="E22" s="121"/>
      <c r="F22" s="68"/>
      <c r="G22" s="68"/>
      <c r="H22" s="68"/>
      <c r="I22" s="68"/>
      <c r="J22" s="68"/>
      <c r="K22" s="68"/>
    </row>
    <row r="23" spans="1:14" ht="28.5" customHeight="1" x14ac:dyDescent="0.25">
      <c r="A23" s="168" t="s">
        <v>33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55"/>
    </row>
    <row r="24" spans="1:14" x14ac:dyDescent="0.25">
      <c r="A24" s="68"/>
      <c r="B24" s="106" t="s">
        <v>22</v>
      </c>
      <c r="C24" s="78" t="s">
        <v>2</v>
      </c>
      <c r="D24" s="78" t="s">
        <v>3</v>
      </c>
      <c r="E24" s="78" t="s">
        <v>4</v>
      </c>
      <c r="F24" s="68"/>
      <c r="G24" s="68"/>
      <c r="H24" s="68"/>
      <c r="I24" s="68"/>
      <c r="J24" s="68"/>
      <c r="K24" s="68"/>
    </row>
    <row r="25" spans="1:14" x14ac:dyDescent="0.25">
      <c r="A25" s="68"/>
      <c r="B25" s="104">
        <v>1</v>
      </c>
      <c r="C25" s="143"/>
      <c r="D25" s="105">
        <f>B25*C25</f>
        <v>0</v>
      </c>
      <c r="E25" s="105">
        <f>D25*1.23</f>
        <v>0</v>
      </c>
      <c r="F25" s="68"/>
      <c r="G25" s="68"/>
      <c r="H25" s="68"/>
      <c r="I25" s="68"/>
      <c r="J25" s="68"/>
      <c r="K25" s="68"/>
    </row>
    <row r="26" spans="1:14" x14ac:dyDescent="0.25">
      <c r="A26" s="68"/>
      <c r="B26" s="68"/>
      <c r="C26" s="68"/>
      <c r="D26" s="68"/>
      <c r="E26" s="121"/>
      <c r="F26" s="68"/>
      <c r="G26" s="68"/>
      <c r="H26" s="68"/>
      <c r="I26" s="68"/>
      <c r="J26" s="68"/>
      <c r="K26" s="68"/>
    </row>
    <row r="27" spans="1:14" ht="30" customHeight="1" x14ac:dyDescent="0.25">
      <c r="A27" s="174" t="s">
        <v>34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4" x14ac:dyDescent="0.25">
      <c r="A28" s="68"/>
      <c r="B28" s="68"/>
      <c r="C28" s="68"/>
      <c r="D28" s="68"/>
      <c r="E28" s="121"/>
      <c r="F28" s="68"/>
      <c r="G28" s="68"/>
      <c r="H28" s="68"/>
      <c r="I28" s="68"/>
      <c r="J28" s="68"/>
      <c r="K28" s="68"/>
    </row>
    <row r="29" spans="1:14" x14ac:dyDescent="0.25">
      <c r="A29" s="68"/>
      <c r="B29" s="106" t="s">
        <v>22</v>
      </c>
      <c r="C29" s="78" t="s">
        <v>2</v>
      </c>
      <c r="D29" s="78" t="s">
        <v>3</v>
      </c>
      <c r="E29" s="78" t="s">
        <v>4</v>
      </c>
      <c r="F29" s="68"/>
      <c r="G29" s="68"/>
      <c r="H29" s="68"/>
      <c r="I29" s="68"/>
      <c r="J29" s="68"/>
      <c r="K29" s="68"/>
    </row>
    <row r="30" spans="1:14" x14ac:dyDescent="0.25">
      <c r="A30" s="68"/>
      <c r="B30" s="104">
        <v>15</v>
      </c>
      <c r="C30" s="143"/>
      <c r="D30" s="105">
        <f>ROUND(B30*C30,2)</f>
        <v>0</v>
      </c>
      <c r="E30" s="105">
        <f>ROUND(D30*1.23,2)</f>
        <v>0</v>
      </c>
      <c r="F30" s="68"/>
      <c r="G30" s="68"/>
      <c r="H30" s="68"/>
      <c r="I30" s="68"/>
      <c r="J30" s="68"/>
      <c r="K30" s="68"/>
    </row>
    <row r="31" spans="1:14" x14ac:dyDescent="0.25">
      <c r="A31" s="68"/>
      <c r="B31" s="68"/>
      <c r="C31" s="68"/>
      <c r="D31" s="68"/>
      <c r="E31" s="121"/>
      <c r="F31" s="68"/>
      <c r="G31" s="68"/>
      <c r="H31" s="68"/>
      <c r="I31" s="68"/>
      <c r="J31" s="68"/>
      <c r="K31" s="68"/>
    </row>
    <row r="32" spans="1:14" ht="29.25" customHeight="1" x14ac:dyDescent="0.25">
      <c r="A32" s="168" t="s">
        <v>35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54"/>
      <c r="M32" s="54"/>
      <c r="N32" s="54"/>
    </row>
    <row r="33" spans="1:13" x14ac:dyDescent="0.25">
      <c r="A33" s="68"/>
      <c r="B33" s="106" t="s">
        <v>22</v>
      </c>
      <c r="C33" s="78" t="s">
        <v>2</v>
      </c>
      <c r="D33" s="78" t="s">
        <v>3</v>
      </c>
      <c r="E33" s="78" t="s">
        <v>4</v>
      </c>
      <c r="F33" s="68"/>
      <c r="G33" s="68"/>
      <c r="H33" s="68"/>
      <c r="I33" s="68"/>
      <c r="J33" s="68"/>
      <c r="K33" s="68"/>
    </row>
    <row r="34" spans="1:13" x14ac:dyDescent="0.25">
      <c r="A34" s="68"/>
      <c r="B34" s="104">
        <v>15</v>
      </c>
      <c r="C34" s="143"/>
      <c r="D34" s="105">
        <f>ROUND(B34*C34,2)</f>
        <v>0</v>
      </c>
      <c r="E34" s="105">
        <f>ROUND(D34*1.23,2)</f>
        <v>0</v>
      </c>
      <c r="F34" s="68"/>
      <c r="G34" s="68"/>
      <c r="H34" s="68"/>
      <c r="I34" s="68"/>
      <c r="J34" s="68"/>
      <c r="K34" s="68"/>
    </row>
    <row r="35" spans="1:13" x14ac:dyDescent="0.25">
      <c r="A35" s="68"/>
      <c r="B35" s="68"/>
      <c r="C35" s="68"/>
      <c r="D35" s="68"/>
      <c r="E35" s="121"/>
      <c r="F35" s="68"/>
      <c r="G35" s="68"/>
      <c r="H35" s="68"/>
      <c r="I35" s="68"/>
      <c r="J35" s="68"/>
      <c r="K35" s="68"/>
    </row>
    <row r="36" spans="1:13" ht="30" customHeight="1" x14ac:dyDescent="0.25">
      <c r="A36" s="168" t="s">
        <v>36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54"/>
      <c r="M36" s="54"/>
    </row>
    <row r="37" spans="1:13" x14ac:dyDescent="0.25">
      <c r="A37" s="68"/>
      <c r="B37" s="106" t="s">
        <v>22</v>
      </c>
      <c r="C37" s="78" t="s">
        <v>2</v>
      </c>
      <c r="D37" s="78" t="s">
        <v>3</v>
      </c>
      <c r="E37" s="78" t="s">
        <v>4</v>
      </c>
      <c r="F37" s="68"/>
      <c r="G37" s="68"/>
      <c r="H37" s="68"/>
      <c r="I37" s="68"/>
      <c r="J37" s="68"/>
      <c r="K37" s="68"/>
    </row>
    <row r="38" spans="1:13" x14ac:dyDescent="0.25">
      <c r="A38" s="68"/>
      <c r="B38" s="104">
        <v>10</v>
      </c>
      <c r="C38" s="143"/>
      <c r="D38" s="105">
        <f>ROUND(B38*C38,2)</f>
        <v>0</v>
      </c>
      <c r="E38" s="105">
        <f>ROUND(D38*1.23,2)</f>
        <v>0</v>
      </c>
      <c r="F38" s="68"/>
      <c r="G38" s="68"/>
      <c r="H38" s="68"/>
      <c r="I38" s="68"/>
      <c r="J38" s="68"/>
      <c r="K38" s="68"/>
    </row>
    <row r="39" spans="1:13" x14ac:dyDescent="0.25">
      <c r="A39" s="68"/>
      <c r="B39" s="68"/>
      <c r="C39" s="68"/>
      <c r="D39" s="68"/>
      <c r="E39" s="121"/>
      <c r="F39" s="68"/>
      <c r="G39" s="68"/>
      <c r="H39" s="68"/>
      <c r="I39" s="68"/>
      <c r="J39" s="68"/>
      <c r="K39" s="68"/>
    </row>
    <row r="40" spans="1:13" x14ac:dyDescent="0.25">
      <c r="A40" s="138" t="s">
        <v>37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52"/>
      <c r="M40" s="52"/>
    </row>
    <row r="41" spans="1:13" x14ac:dyDescent="0.25">
      <c r="A41" s="68"/>
      <c r="B41" s="158" t="s">
        <v>6</v>
      </c>
      <c r="C41" s="158"/>
      <c r="D41" s="158"/>
      <c r="E41" s="158"/>
      <c r="F41" s="159"/>
      <c r="G41" s="159"/>
      <c r="H41" s="159"/>
      <c r="I41" s="68"/>
      <c r="J41" s="68"/>
      <c r="K41" s="68"/>
    </row>
    <row r="42" spans="1:13" x14ac:dyDescent="0.25">
      <c r="A42" s="68"/>
      <c r="B42" s="106" t="s">
        <v>22</v>
      </c>
      <c r="C42" s="78" t="s">
        <v>2</v>
      </c>
      <c r="D42" s="104" t="s">
        <v>3</v>
      </c>
      <c r="E42" s="104" t="s">
        <v>4</v>
      </c>
      <c r="F42" s="109"/>
      <c r="G42" s="110"/>
      <c r="H42" s="110"/>
      <c r="I42" s="68"/>
      <c r="J42" s="68"/>
      <c r="K42" s="68"/>
    </row>
    <row r="43" spans="1:13" x14ac:dyDescent="0.25">
      <c r="A43" s="68"/>
      <c r="B43" s="104">
        <v>1</v>
      </c>
      <c r="C43" s="143"/>
      <c r="D43" s="105">
        <f>ROUND(B43*C43,2)</f>
        <v>0</v>
      </c>
      <c r="E43" s="105">
        <f>ROUND(D43*1.08,2)</f>
        <v>0</v>
      </c>
      <c r="F43" s="68"/>
      <c r="G43" s="68"/>
      <c r="H43" s="68"/>
      <c r="I43" s="68"/>
      <c r="J43" s="68"/>
      <c r="K43" s="68"/>
    </row>
    <row r="44" spans="1:13" x14ac:dyDescent="0.25">
      <c r="A44" s="68"/>
      <c r="B44" s="158" t="s">
        <v>7</v>
      </c>
      <c r="C44" s="158"/>
      <c r="D44" s="158"/>
      <c r="E44" s="158"/>
      <c r="F44" s="159"/>
      <c r="G44" s="159"/>
      <c r="H44" s="159"/>
      <c r="I44" s="68"/>
      <c r="J44" s="68"/>
      <c r="K44" s="68"/>
    </row>
    <row r="45" spans="1:13" x14ac:dyDescent="0.25">
      <c r="A45" s="68"/>
      <c r="B45" s="106"/>
      <c r="C45" s="78" t="s">
        <v>2</v>
      </c>
      <c r="D45" s="104" t="s">
        <v>3</v>
      </c>
      <c r="E45" s="104" t="s">
        <v>4</v>
      </c>
      <c r="F45" s="109"/>
      <c r="G45" s="110"/>
      <c r="H45" s="110"/>
      <c r="I45" s="68"/>
      <c r="J45" s="68"/>
      <c r="K45" s="68"/>
    </row>
    <row r="46" spans="1:13" x14ac:dyDescent="0.25">
      <c r="A46" s="68"/>
      <c r="B46" s="104">
        <v>1</v>
      </c>
      <c r="C46" s="143"/>
      <c r="D46" s="105">
        <f>ROUND(B46*C46,2)</f>
        <v>0</v>
      </c>
      <c r="E46" s="105">
        <f>ROUND(D46*1.23,2)</f>
        <v>0</v>
      </c>
      <c r="F46" s="68"/>
      <c r="G46" s="68"/>
      <c r="H46" s="68"/>
      <c r="I46" s="68"/>
      <c r="J46" s="68"/>
      <c r="K46" s="68"/>
    </row>
    <row r="47" spans="1:13" x14ac:dyDescent="0.25">
      <c r="A47" s="68"/>
      <c r="B47" s="68"/>
      <c r="C47" s="68"/>
      <c r="D47" s="68"/>
      <c r="E47" s="121"/>
      <c r="F47" s="68"/>
      <c r="G47" s="68"/>
      <c r="H47" s="68"/>
      <c r="I47" s="68"/>
      <c r="J47" s="68"/>
      <c r="K47" s="68"/>
    </row>
    <row r="48" spans="1:13" x14ac:dyDescent="0.25">
      <c r="A48" s="138" t="s">
        <v>8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52"/>
      <c r="M48" s="52"/>
    </row>
    <row r="49" spans="1:13" x14ac:dyDescent="0.25">
      <c r="A49" s="68"/>
      <c r="B49" s="158" t="s">
        <v>6</v>
      </c>
      <c r="C49" s="158"/>
      <c r="D49" s="158"/>
      <c r="E49" s="158"/>
      <c r="F49" s="159"/>
      <c r="G49" s="159"/>
      <c r="H49" s="159"/>
      <c r="I49" s="68"/>
      <c r="J49" s="68"/>
      <c r="K49" s="68"/>
    </row>
    <row r="50" spans="1:13" x14ac:dyDescent="0.25">
      <c r="A50" s="68"/>
      <c r="B50" s="106" t="s">
        <v>22</v>
      </c>
      <c r="C50" s="78" t="s">
        <v>2</v>
      </c>
      <c r="D50" s="104" t="s">
        <v>3</v>
      </c>
      <c r="E50" s="104" t="s">
        <v>4</v>
      </c>
      <c r="F50" s="109"/>
      <c r="G50" s="110"/>
      <c r="H50" s="110"/>
      <c r="I50" s="68"/>
      <c r="J50" s="68"/>
      <c r="K50" s="68"/>
    </row>
    <row r="51" spans="1:13" x14ac:dyDescent="0.25">
      <c r="A51" s="68"/>
      <c r="B51" s="104">
        <v>15</v>
      </c>
      <c r="C51" s="143"/>
      <c r="D51" s="105">
        <f>ROUND(B51*C51,2)</f>
        <v>0</v>
      </c>
      <c r="E51" s="105">
        <f>ROUND(D51*1.08,2)</f>
        <v>0</v>
      </c>
      <c r="F51" s="68"/>
      <c r="G51" s="68"/>
      <c r="H51" s="68"/>
      <c r="I51" s="68"/>
      <c r="J51" s="68"/>
      <c r="K51" s="68"/>
    </row>
    <row r="52" spans="1:13" x14ac:dyDescent="0.25">
      <c r="A52" s="68"/>
      <c r="B52" s="158" t="s">
        <v>7</v>
      </c>
      <c r="C52" s="158"/>
      <c r="D52" s="158"/>
      <c r="E52" s="158"/>
      <c r="F52" s="159"/>
      <c r="G52" s="159"/>
      <c r="H52" s="159"/>
      <c r="I52" s="68"/>
      <c r="J52" s="68"/>
      <c r="K52" s="68"/>
    </row>
    <row r="53" spans="1:13" x14ac:dyDescent="0.25">
      <c r="A53" s="68"/>
      <c r="B53" s="106"/>
      <c r="C53" s="78" t="s">
        <v>2</v>
      </c>
      <c r="D53" s="104" t="s">
        <v>3</v>
      </c>
      <c r="E53" s="104" t="s">
        <v>4</v>
      </c>
      <c r="F53" s="109"/>
      <c r="G53" s="110"/>
      <c r="H53" s="110"/>
      <c r="I53" s="68"/>
      <c r="J53" s="68"/>
      <c r="K53" s="68"/>
    </row>
    <row r="54" spans="1:13" x14ac:dyDescent="0.25">
      <c r="A54" s="68"/>
      <c r="B54" s="104">
        <v>5</v>
      </c>
      <c r="C54" s="143"/>
      <c r="D54" s="105">
        <f>ROUND(B54*C54,2)</f>
        <v>0</v>
      </c>
      <c r="E54" s="105">
        <f>ROUND(D54*1.23,2)</f>
        <v>0</v>
      </c>
      <c r="F54" s="68"/>
      <c r="G54" s="68"/>
      <c r="H54" s="68"/>
      <c r="I54" s="68"/>
      <c r="J54" s="68"/>
      <c r="K54" s="68"/>
    </row>
    <row r="55" spans="1:13" x14ac:dyDescent="0.25">
      <c r="A55" s="68"/>
      <c r="B55" s="68"/>
      <c r="C55" s="68"/>
      <c r="D55" s="68"/>
      <c r="E55" s="121"/>
      <c r="F55" s="68"/>
      <c r="G55" s="68"/>
      <c r="H55" s="68"/>
      <c r="I55" s="68"/>
      <c r="J55" s="68"/>
      <c r="K55" s="68"/>
    </row>
    <row r="56" spans="1:13" x14ac:dyDescent="0.25">
      <c r="A56" s="174" t="s">
        <v>20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56"/>
      <c r="M56" s="56"/>
    </row>
    <row r="57" spans="1:13" x14ac:dyDescent="0.25">
      <c r="A57" s="68"/>
      <c r="B57" s="158" t="s">
        <v>6</v>
      </c>
      <c r="C57" s="158"/>
      <c r="D57" s="158"/>
      <c r="E57" s="158"/>
      <c r="F57" s="159"/>
      <c r="G57" s="159"/>
      <c r="H57" s="159"/>
      <c r="I57" s="68"/>
      <c r="J57" s="68"/>
      <c r="K57" s="68"/>
    </row>
    <row r="58" spans="1:13" x14ac:dyDescent="0.25">
      <c r="A58" s="68"/>
      <c r="B58" s="106" t="s">
        <v>22</v>
      </c>
      <c r="C58" s="111" t="s">
        <v>2</v>
      </c>
      <c r="D58" s="104" t="s">
        <v>3</v>
      </c>
      <c r="E58" s="104" t="s">
        <v>4</v>
      </c>
      <c r="F58" s="109"/>
      <c r="G58" s="110"/>
      <c r="H58" s="110"/>
      <c r="I58" s="68"/>
      <c r="J58" s="68"/>
      <c r="K58" s="68"/>
    </row>
    <row r="59" spans="1:13" x14ac:dyDescent="0.25">
      <c r="A59" s="68"/>
      <c r="B59" s="104">
        <v>5</v>
      </c>
      <c r="C59" s="143"/>
      <c r="D59" s="105">
        <f>ROUND(B59*C59,2)</f>
        <v>0</v>
      </c>
      <c r="E59" s="105">
        <f>ROUND(D59*1.08,2)</f>
        <v>0</v>
      </c>
      <c r="F59" s="68"/>
      <c r="G59" s="68"/>
      <c r="H59" s="68"/>
      <c r="I59" s="68"/>
      <c r="J59" s="68"/>
      <c r="K59" s="68"/>
    </row>
    <row r="60" spans="1:13" x14ac:dyDescent="0.25">
      <c r="A60" s="68"/>
      <c r="B60" s="158" t="s">
        <v>7</v>
      </c>
      <c r="C60" s="158"/>
      <c r="D60" s="158"/>
      <c r="E60" s="158"/>
      <c r="F60" s="159"/>
      <c r="G60" s="159"/>
      <c r="H60" s="159"/>
      <c r="I60" s="68"/>
      <c r="J60" s="68"/>
      <c r="K60" s="68"/>
    </row>
    <row r="61" spans="1:13" x14ac:dyDescent="0.25">
      <c r="A61" s="68"/>
      <c r="B61" s="106"/>
      <c r="C61" s="111" t="s">
        <v>2</v>
      </c>
      <c r="D61" s="104" t="s">
        <v>3</v>
      </c>
      <c r="E61" s="104" t="s">
        <v>4</v>
      </c>
      <c r="F61" s="109"/>
      <c r="G61" s="110"/>
      <c r="H61" s="110"/>
      <c r="I61" s="68"/>
      <c r="J61" s="68"/>
      <c r="K61" s="68"/>
    </row>
    <row r="62" spans="1:13" x14ac:dyDescent="0.25">
      <c r="A62" s="68"/>
      <c r="B62" s="104">
        <v>2</v>
      </c>
      <c r="C62" s="143"/>
      <c r="D62" s="105">
        <f>B62*C62</f>
        <v>0</v>
      </c>
      <c r="E62" s="105">
        <f>ROUND(D62*1.23,2)</f>
        <v>0</v>
      </c>
      <c r="F62" s="68"/>
      <c r="G62" s="68"/>
      <c r="H62" s="68"/>
      <c r="I62" s="68"/>
      <c r="J62" s="68"/>
      <c r="K62" s="68"/>
    </row>
    <row r="63" spans="1:13" x14ac:dyDescent="0.25">
      <c r="A63" s="68"/>
      <c r="B63" s="68"/>
      <c r="C63" s="68"/>
      <c r="D63" s="68"/>
      <c r="E63" s="121"/>
      <c r="F63" s="68"/>
      <c r="G63" s="68"/>
      <c r="H63" s="68"/>
      <c r="I63" s="68"/>
      <c r="J63" s="68"/>
      <c r="K63" s="68"/>
    </row>
    <row r="64" spans="1:13" x14ac:dyDescent="0.25">
      <c r="A64" s="138" t="s">
        <v>9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52"/>
      <c r="M64" s="52"/>
    </row>
    <row r="65" spans="1:13" x14ac:dyDescent="0.25">
      <c r="A65" s="68"/>
      <c r="B65" s="158" t="s">
        <v>6</v>
      </c>
      <c r="C65" s="158"/>
      <c r="D65" s="158"/>
      <c r="E65" s="158"/>
      <c r="F65" s="159"/>
      <c r="G65" s="159"/>
      <c r="H65" s="159"/>
      <c r="I65" s="68"/>
      <c r="J65" s="68"/>
      <c r="K65" s="68"/>
    </row>
    <row r="66" spans="1:13" x14ac:dyDescent="0.25">
      <c r="A66" s="68"/>
      <c r="B66" s="106" t="s">
        <v>22</v>
      </c>
      <c r="C66" s="104" t="s">
        <v>2</v>
      </c>
      <c r="D66" s="104" t="s">
        <v>3</v>
      </c>
      <c r="E66" s="104" t="s">
        <v>4</v>
      </c>
      <c r="F66" s="109"/>
      <c r="G66" s="110"/>
      <c r="H66" s="110"/>
      <c r="I66" s="68"/>
      <c r="J66" s="68"/>
      <c r="K66" s="68"/>
    </row>
    <row r="67" spans="1:13" x14ac:dyDescent="0.25">
      <c r="A67" s="68"/>
      <c r="B67" s="104">
        <v>10</v>
      </c>
      <c r="C67" s="143"/>
      <c r="D67" s="105">
        <f>ROUND(B67*C67,2)</f>
        <v>0</v>
      </c>
      <c r="E67" s="105">
        <f>ROUND(D67*1.08,2)</f>
        <v>0</v>
      </c>
      <c r="F67" s="68"/>
      <c r="G67" s="68"/>
      <c r="H67" s="68"/>
      <c r="I67" s="68"/>
      <c r="J67" s="68"/>
      <c r="K67" s="68"/>
    </row>
    <row r="68" spans="1:13" x14ac:dyDescent="0.25">
      <c r="A68" s="68"/>
      <c r="B68" s="68"/>
      <c r="C68" s="68"/>
      <c r="D68" s="68"/>
      <c r="E68" s="121"/>
      <c r="F68" s="68"/>
      <c r="G68" s="68"/>
      <c r="H68" s="68"/>
      <c r="I68" s="68"/>
      <c r="J68" s="68"/>
      <c r="K68" s="68"/>
    </row>
    <row r="69" spans="1:13" x14ac:dyDescent="0.25">
      <c r="A69" s="68"/>
      <c r="B69" s="158" t="s">
        <v>7</v>
      </c>
      <c r="C69" s="158"/>
      <c r="D69" s="158"/>
      <c r="E69" s="158"/>
      <c r="F69" s="159"/>
      <c r="G69" s="159"/>
      <c r="H69" s="159"/>
      <c r="I69" s="68"/>
      <c r="J69" s="68"/>
      <c r="K69" s="68"/>
    </row>
    <row r="70" spans="1:13" x14ac:dyDescent="0.25">
      <c r="A70" s="68"/>
      <c r="B70" s="106"/>
      <c r="C70" s="104" t="s">
        <v>2</v>
      </c>
      <c r="D70" s="104" t="s">
        <v>3</v>
      </c>
      <c r="E70" s="104" t="s">
        <v>4</v>
      </c>
      <c r="F70" s="109"/>
      <c r="G70" s="110"/>
      <c r="H70" s="110"/>
      <c r="I70" s="68"/>
      <c r="J70" s="68"/>
      <c r="K70" s="68"/>
    </row>
    <row r="71" spans="1:13" x14ac:dyDescent="0.25">
      <c r="A71" s="68"/>
      <c r="B71" s="104">
        <v>6</v>
      </c>
      <c r="C71" s="143"/>
      <c r="D71" s="105">
        <f>ROUND(B71*C71,2)</f>
        <v>0</v>
      </c>
      <c r="E71" s="105">
        <f>ROUND(D71*1.23,2)</f>
        <v>0</v>
      </c>
      <c r="F71" s="68"/>
      <c r="G71" s="68"/>
      <c r="H71" s="68"/>
      <c r="I71" s="68"/>
      <c r="J71" s="68"/>
      <c r="K71" s="68"/>
    </row>
    <row r="72" spans="1:13" x14ac:dyDescent="0.25">
      <c r="A72" s="68"/>
      <c r="B72" s="68"/>
      <c r="C72" s="68"/>
      <c r="D72" s="68"/>
      <c r="E72" s="121"/>
      <c r="F72" s="68"/>
      <c r="G72" s="68"/>
      <c r="H72" s="68"/>
      <c r="I72" s="68"/>
      <c r="J72" s="68"/>
      <c r="K72" s="68"/>
    </row>
    <row r="73" spans="1:13" x14ac:dyDescent="0.25">
      <c r="A73" s="138" t="s">
        <v>10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52"/>
      <c r="M73" s="52"/>
    </row>
    <row r="74" spans="1:13" x14ac:dyDescent="0.25">
      <c r="A74" s="68"/>
      <c r="B74" s="158" t="s">
        <v>6</v>
      </c>
      <c r="C74" s="158"/>
      <c r="D74" s="158"/>
      <c r="E74" s="158"/>
      <c r="F74" s="159"/>
      <c r="G74" s="159"/>
      <c r="H74" s="159"/>
      <c r="I74" s="68"/>
      <c r="J74" s="68"/>
      <c r="K74" s="68"/>
    </row>
    <row r="75" spans="1:13" x14ac:dyDescent="0.25">
      <c r="A75" s="68"/>
      <c r="B75" s="106" t="s">
        <v>22</v>
      </c>
      <c r="C75" s="104" t="s">
        <v>2</v>
      </c>
      <c r="D75" s="104" t="s">
        <v>3</v>
      </c>
      <c r="E75" s="104" t="s">
        <v>4</v>
      </c>
      <c r="F75" s="109"/>
      <c r="G75" s="110"/>
      <c r="H75" s="110"/>
      <c r="I75" s="68"/>
      <c r="J75" s="68"/>
      <c r="K75" s="68"/>
    </row>
    <row r="76" spans="1:13" x14ac:dyDescent="0.25">
      <c r="A76" s="68"/>
      <c r="B76" s="104">
        <v>1</v>
      </c>
      <c r="C76" s="143"/>
      <c r="D76" s="105">
        <f>ROUND(B76*C76,2)</f>
        <v>0</v>
      </c>
      <c r="E76" s="105">
        <f>ROUND(D76*1.08,2)</f>
        <v>0</v>
      </c>
      <c r="F76" s="68"/>
      <c r="G76" s="68"/>
      <c r="H76" s="68"/>
      <c r="I76" s="68"/>
      <c r="J76" s="68"/>
      <c r="K76" s="68"/>
    </row>
    <row r="77" spans="1:13" x14ac:dyDescent="0.25">
      <c r="A77" s="68"/>
      <c r="B77" s="158" t="s">
        <v>7</v>
      </c>
      <c r="C77" s="158"/>
      <c r="D77" s="158"/>
      <c r="E77" s="158"/>
      <c r="F77" s="159"/>
      <c r="G77" s="159"/>
      <c r="H77" s="159"/>
      <c r="I77" s="68"/>
      <c r="J77" s="68"/>
      <c r="K77" s="68"/>
    </row>
    <row r="78" spans="1:13" x14ac:dyDescent="0.25">
      <c r="A78" s="68"/>
      <c r="B78" s="106"/>
      <c r="C78" s="104" t="s">
        <v>2</v>
      </c>
      <c r="D78" s="104" t="s">
        <v>3</v>
      </c>
      <c r="E78" s="104" t="s">
        <v>4</v>
      </c>
      <c r="F78" s="109"/>
      <c r="G78" s="110"/>
      <c r="H78" s="110"/>
      <c r="I78" s="68"/>
      <c r="J78" s="68"/>
      <c r="K78" s="68"/>
    </row>
    <row r="79" spans="1:13" x14ac:dyDescent="0.25">
      <c r="A79" s="68"/>
      <c r="B79" s="104">
        <v>1</v>
      </c>
      <c r="C79" s="143"/>
      <c r="D79" s="105">
        <f>ROUND(B79*C79,2)</f>
        <v>0</v>
      </c>
      <c r="E79" s="105">
        <f>ROUND(D79*1.23,2)</f>
        <v>0</v>
      </c>
      <c r="F79" s="68"/>
      <c r="G79" s="68"/>
      <c r="H79" s="68"/>
      <c r="I79" s="68"/>
      <c r="J79" s="68"/>
      <c r="K79" s="68"/>
    </row>
    <row r="80" spans="1:13" x14ac:dyDescent="0.25">
      <c r="A80" s="68"/>
      <c r="B80" s="68"/>
      <c r="C80" s="68"/>
      <c r="D80" s="68"/>
      <c r="E80" s="121"/>
      <c r="F80" s="68"/>
      <c r="G80" s="68"/>
      <c r="H80" s="68"/>
      <c r="I80" s="68"/>
      <c r="J80" s="68"/>
      <c r="K80" s="68"/>
    </row>
    <row r="81" spans="1:13" x14ac:dyDescent="0.25">
      <c r="A81" s="138" t="s">
        <v>11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52"/>
      <c r="M81" s="52"/>
    </row>
    <row r="82" spans="1:13" x14ac:dyDescent="0.25">
      <c r="A82" s="68"/>
      <c r="B82" s="158" t="s">
        <v>6</v>
      </c>
      <c r="C82" s="158"/>
      <c r="D82" s="158"/>
      <c r="E82" s="158"/>
      <c r="F82" s="159"/>
      <c r="G82" s="159"/>
      <c r="H82" s="159"/>
      <c r="I82" s="68"/>
      <c r="J82" s="68"/>
      <c r="K82" s="68"/>
    </row>
    <row r="83" spans="1:13" x14ac:dyDescent="0.25">
      <c r="A83" s="68"/>
      <c r="B83" s="106" t="s">
        <v>22</v>
      </c>
      <c r="C83" s="104" t="s">
        <v>2</v>
      </c>
      <c r="D83" s="104" t="s">
        <v>3</v>
      </c>
      <c r="E83" s="104" t="s">
        <v>4</v>
      </c>
      <c r="F83" s="109"/>
      <c r="G83" s="110"/>
      <c r="H83" s="110"/>
      <c r="I83" s="68"/>
      <c r="J83" s="68"/>
      <c r="K83" s="68"/>
    </row>
    <row r="84" spans="1:13" x14ac:dyDescent="0.25">
      <c r="A84" s="68"/>
      <c r="B84" s="104">
        <v>1</v>
      </c>
      <c r="C84" s="143"/>
      <c r="D84" s="105">
        <f>ROUND(B84*C84,2)</f>
        <v>0</v>
      </c>
      <c r="E84" s="105">
        <f>ROUND(D84*1.08,2)</f>
        <v>0</v>
      </c>
      <c r="F84" s="68"/>
      <c r="G84" s="68"/>
      <c r="H84" s="68"/>
      <c r="I84" s="68"/>
      <c r="J84" s="68"/>
      <c r="K84" s="68"/>
    </row>
    <row r="85" spans="1:13" x14ac:dyDescent="0.25">
      <c r="A85" s="68"/>
      <c r="B85" s="158" t="s">
        <v>7</v>
      </c>
      <c r="C85" s="158"/>
      <c r="D85" s="158"/>
      <c r="E85" s="158"/>
      <c r="F85" s="159"/>
      <c r="G85" s="159"/>
      <c r="H85" s="159"/>
      <c r="I85" s="68"/>
      <c r="J85" s="68"/>
      <c r="K85" s="68"/>
    </row>
    <row r="86" spans="1:13" x14ac:dyDescent="0.25">
      <c r="A86" s="68"/>
      <c r="B86" s="106"/>
      <c r="C86" s="104" t="s">
        <v>2</v>
      </c>
      <c r="D86" s="104" t="s">
        <v>3</v>
      </c>
      <c r="E86" s="104" t="s">
        <v>4</v>
      </c>
      <c r="F86" s="109"/>
      <c r="G86" s="110"/>
      <c r="H86" s="110"/>
      <c r="I86" s="68"/>
      <c r="J86" s="68"/>
      <c r="K86" s="68"/>
    </row>
    <row r="87" spans="1:13" x14ac:dyDescent="0.25">
      <c r="A87" s="68"/>
      <c r="B87" s="104">
        <v>1</v>
      </c>
      <c r="C87" s="143"/>
      <c r="D87" s="105">
        <f>ROUND(B87*C87,2)</f>
        <v>0</v>
      </c>
      <c r="E87" s="105">
        <f>ROUND(D87*1.23,2)</f>
        <v>0</v>
      </c>
      <c r="F87" s="68"/>
      <c r="G87" s="68"/>
      <c r="H87" s="68"/>
      <c r="I87" s="68"/>
      <c r="J87" s="68"/>
      <c r="K87" s="68"/>
    </row>
    <row r="88" spans="1:13" x14ac:dyDescent="0.25">
      <c r="A88" s="68"/>
      <c r="B88" s="68"/>
      <c r="C88" s="68"/>
      <c r="D88" s="68"/>
      <c r="E88" s="121"/>
      <c r="F88" s="68"/>
      <c r="G88" s="68"/>
      <c r="H88" s="68"/>
      <c r="I88" s="68"/>
      <c r="J88" s="68"/>
      <c r="K88" s="68"/>
    </row>
    <row r="89" spans="1:13" s="57" customFormat="1" ht="18.75" x14ac:dyDescent="0.3">
      <c r="A89" s="130"/>
      <c r="B89" s="131" t="s">
        <v>29</v>
      </c>
      <c r="C89" s="131"/>
      <c r="D89" s="132">
        <f>D13+C16+D21+D25+D30+D34+D38+D43+D46+D51+D54+D59+D62+D67+D71+D76+D79+D84+D87</f>
        <v>0</v>
      </c>
      <c r="E89" s="133"/>
      <c r="F89" s="130"/>
      <c r="G89" s="130"/>
      <c r="H89" s="199"/>
      <c r="I89" s="199"/>
      <c r="J89" s="140"/>
      <c r="K89" s="140"/>
    </row>
    <row r="90" spans="1:13" s="57" customFormat="1" ht="18.75" x14ac:dyDescent="0.3">
      <c r="A90" s="130"/>
      <c r="B90" s="131" t="s">
        <v>30</v>
      </c>
      <c r="C90" s="131"/>
      <c r="D90" s="132">
        <f>E13+C17+E21+E25+E30+E34+E38+E43+E46+E51+E54+E59+E62+E67+E71+E76+E79+E84+E87</f>
        <v>0</v>
      </c>
      <c r="E90" s="133"/>
      <c r="F90" s="130"/>
      <c r="G90" s="130"/>
      <c r="H90" s="130"/>
      <c r="I90" s="134"/>
      <c r="J90" s="134"/>
      <c r="K90" s="134"/>
    </row>
    <row r="91" spans="1:13" x14ac:dyDescent="0.25">
      <c r="I91" s="1"/>
      <c r="J91" s="1"/>
      <c r="K91" s="1"/>
    </row>
    <row r="92" spans="1:13" x14ac:dyDescent="0.25">
      <c r="F92" s="1"/>
    </row>
    <row r="93" spans="1:13" x14ac:dyDescent="0.25">
      <c r="F93" s="1"/>
      <c r="H93" s="181"/>
      <c r="I93" s="181"/>
      <c r="J93" s="39"/>
      <c r="K93" s="39"/>
    </row>
    <row r="94" spans="1:13" x14ac:dyDescent="0.25">
      <c r="I94" s="1"/>
      <c r="J94" s="1"/>
      <c r="K94" s="1"/>
    </row>
    <row r="97" spans="9:11" x14ac:dyDescent="0.25">
      <c r="I97" s="1"/>
      <c r="J97" s="1"/>
      <c r="K97" s="1"/>
    </row>
    <row r="98" spans="9:11" x14ac:dyDescent="0.25">
      <c r="I98" s="1"/>
      <c r="J98" s="1"/>
      <c r="K98" s="1"/>
    </row>
  </sheetData>
  <sheetProtection algorithmName="SHA-512" hashValue="hIyONDpa9G2KotRzPw+THd646Fa7MQ5DSe9/IGxTxMNzslAWQKm28H2rF8HkC5Wff1Vo5ffPRZRhMWaU/ovoqw==" saltValue="y657UsP+BkyiflKRjw1L3Q==" spinCount="100000" sheet="1" objects="1" scenarios="1"/>
  <mergeCells count="26">
    <mergeCell ref="B57:H57"/>
    <mergeCell ref="A56:K56"/>
    <mergeCell ref="A23:K23"/>
    <mergeCell ref="A15:K15"/>
    <mergeCell ref="A19:K19"/>
    <mergeCell ref="A27:K27"/>
    <mergeCell ref="A36:K36"/>
    <mergeCell ref="A32:K32"/>
    <mergeCell ref="B41:H41"/>
    <mergeCell ref="B44:H44"/>
    <mergeCell ref="B49:H49"/>
    <mergeCell ref="B52:H52"/>
    <mergeCell ref="A2:K2"/>
    <mergeCell ref="E5:G5"/>
    <mergeCell ref="H5:I5"/>
    <mergeCell ref="J5:K5"/>
    <mergeCell ref="B12:B13"/>
    <mergeCell ref="H89:I89"/>
    <mergeCell ref="H93:I93"/>
    <mergeCell ref="B60:H60"/>
    <mergeCell ref="B65:H65"/>
    <mergeCell ref="B69:H69"/>
    <mergeCell ref="B85:H85"/>
    <mergeCell ref="B74:H74"/>
    <mergeCell ref="B77:H77"/>
    <mergeCell ref="B82:H82"/>
  </mergeCells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0156-8B97-4E7E-A0D9-28D5C9F6427E}">
  <sheetPr>
    <pageSetUpPr fitToPage="1"/>
  </sheetPr>
  <dimension ref="A2:N96"/>
  <sheetViews>
    <sheetView showGridLines="0" workbookViewId="0">
      <selection activeCell="C9" sqref="C9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4.5703125" customWidth="1"/>
    <col min="5" max="5" width="13.140625" style="30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33.75" customHeight="1" x14ac:dyDescent="0.25">
      <c r="A2" s="201" t="s">
        <v>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spans="1:14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27.75" customHeight="1" x14ac:dyDescent="0.25">
      <c r="A5" s="14"/>
      <c r="B5" s="15"/>
      <c r="C5" s="15"/>
      <c r="D5" s="15"/>
      <c r="E5" s="187" t="s">
        <v>24</v>
      </c>
      <c r="F5" s="188"/>
      <c r="G5" s="189"/>
      <c r="H5" s="190" t="s">
        <v>14</v>
      </c>
      <c r="I5" s="191"/>
      <c r="J5" s="190" t="s">
        <v>15</v>
      </c>
      <c r="K5" s="191"/>
    </row>
    <row r="6" spans="1:14" ht="30" x14ac:dyDescent="0.25">
      <c r="A6" s="26" t="s">
        <v>0</v>
      </c>
      <c r="B6" s="26" t="s">
        <v>12</v>
      </c>
      <c r="C6" s="18" t="s">
        <v>13</v>
      </c>
      <c r="D6" s="18" t="s">
        <v>31</v>
      </c>
      <c r="E6" s="31" t="s">
        <v>25</v>
      </c>
      <c r="F6" s="19" t="s">
        <v>23</v>
      </c>
      <c r="G6" s="19" t="s">
        <v>26</v>
      </c>
      <c r="H6" s="20" t="s">
        <v>3</v>
      </c>
      <c r="I6" s="21" t="s">
        <v>4</v>
      </c>
      <c r="J6" s="20" t="s">
        <v>3</v>
      </c>
      <c r="K6" s="21" t="s">
        <v>4</v>
      </c>
    </row>
    <row r="7" spans="1:14" x14ac:dyDescent="0.25">
      <c r="A7" s="13">
        <v>1</v>
      </c>
      <c r="B7" s="5" t="s">
        <v>16</v>
      </c>
      <c r="C7" s="67"/>
      <c r="D7" s="49">
        <v>2</v>
      </c>
      <c r="E7" s="46">
        <f>SUM(F7:G7)</f>
        <v>102</v>
      </c>
      <c r="F7" s="13">
        <v>93</v>
      </c>
      <c r="G7" s="17">
        <v>9</v>
      </c>
      <c r="H7" s="6">
        <f>ROUND(C7*F7*D7,2)</f>
        <v>0</v>
      </c>
      <c r="I7" s="6">
        <f>ROUND(H7*1.08,2)</f>
        <v>0</v>
      </c>
      <c r="J7" s="6">
        <f>ROUND(C7*G7*D7,2)</f>
        <v>0</v>
      </c>
      <c r="K7" s="6">
        <f>ROUND(J7*1.23,2)</f>
        <v>0</v>
      </c>
    </row>
    <row r="8" spans="1:14" x14ac:dyDescent="0.25">
      <c r="A8" s="13">
        <v>2</v>
      </c>
      <c r="B8" s="5" t="s">
        <v>17</v>
      </c>
      <c r="C8" s="67"/>
      <c r="D8" s="49">
        <v>4</v>
      </c>
      <c r="E8" s="46">
        <f t="shared" ref="E8:E9" si="0">SUM(F8:G8)</f>
        <v>203</v>
      </c>
      <c r="F8" s="13">
        <v>196</v>
      </c>
      <c r="G8" s="17">
        <v>7</v>
      </c>
      <c r="H8" s="6">
        <f t="shared" ref="H8:H9" si="1">ROUND(C8*F8*D8,2)</f>
        <v>0</v>
      </c>
      <c r="I8" s="6">
        <f t="shared" ref="I8:I9" si="2">ROUND(H8*1.08,2)</f>
        <v>0</v>
      </c>
      <c r="J8" s="6">
        <f t="shared" ref="J8:J9" si="3">ROUND(C8*G8*D8,2)</f>
        <v>0</v>
      </c>
      <c r="K8" s="6">
        <f t="shared" ref="K8:K9" si="4">ROUND(J8*1.23,2)</f>
        <v>0</v>
      </c>
    </row>
    <row r="9" spans="1:14" x14ac:dyDescent="0.25">
      <c r="A9" s="13">
        <v>3</v>
      </c>
      <c r="B9" s="5" t="s">
        <v>18</v>
      </c>
      <c r="C9" s="67"/>
      <c r="D9" s="49">
        <v>1</v>
      </c>
      <c r="E9" s="46">
        <f t="shared" si="0"/>
        <v>966</v>
      </c>
      <c r="F9" s="13">
        <v>310</v>
      </c>
      <c r="G9" s="17">
        <v>656</v>
      </c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4" x14ac:dyDescent="0.25">
      <c r="A10" s="13"/>
      <c r="B10" s="5" t="s">
        <v>5</v>
      </c>
      <c r="C10" s="5"/>
      <c r="D10" s="5"/>
      <c r="E10" s="13">
        <f t="shared" ref="E10:K10" si="5">SUM(E7:E9)</f>
        <v>1271</v>
      </c>
      <c r="F10" s="13">
        <f t="shared" si="5"/>
        <v>599</v>
      </c>
      <c r="G10" s="13">
        <f t="shared" si="5"/>
        <v>672</v>
      </c>
      <c r="H10" s="6">
        <f t="shared" si="5"/>
        <v>0</v>
      </c>
      <c r="I10" s="6">
        <f t="shared" si="5"/>
        <v>0</v>
      </c>
      <c r="J10" s="6">
        <f t="shared" si="5"/>
        <v>0</v>
      </c>
      <c r="K10" s="6">
        <f t="shared" si="5"/>
        <v>0</v>
      </c>
    </row>
    <row r="11" spans="1:14" x14ac:dyDescent="0.25">
      <c r="B11" s="7"/>
      <c r="C11" s="16"/>
      <c r="D11" s="16"/>
      <c r="E11" s="47"/>
      <c r="F11" s="39"/>
    </row>
    <row r="12" spans="1:14" x14ac:dyDescent="0.25">
      <c r="B12" s="192" t="s">
        <v>27</v>
      </c>
      <c r="C12" s="40"/>
      <c r="D12" s="40"/>
      <c r="E12" s="41"/>
      <c r="F12" s="13" t="s">
        <v>1</v>
      </c>
      <c r="G12" s="13" t="s">
        <v>3</v>
      </c>
      <c r="H12" s="13" t="s">
        <v>4</v>
      </c>
    </row>
    <row r="13" spans="1:14" x14ac:dyDescent="0.25">
      <c r="B13" s="193"/>
      <c r="C13" s="42"/>
      <c r="D13" s="42"/>
      <c r="E13" s="43"/>
      <c r="F13" s="2">
        <f>F10+G10</f>
        <v>1271</v>
      </c>
      <c r="G13" s="25">
        <f>(H10+J10)*2</f>
        <v>0</v>
      </c>
      <c r="H13" s="25">
        <f>(I10+K10)*2</f>
        <v>0</v>
      </c>
    </row>
    <row r="15" spans="1:14" ht="29.25" customHeight="1" x14ac:dyDescent="0.25">
      <c r="A15" s="178" t="s">
        <v>32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54"/>
      <c r="M15" s="54"/>
      <c r="N15" s="54"/>
    </row>
    <row r="16" spans="1:14" x14ac:dyDescent="0.25">
      <c r="B16" s="2" t="s">
        <v>3</v>
      </c>
      <c r="C16" s="50">
        <f>ROUND(G13/2,2)</f>
        <v>0</v>
      </c>
      <c r="E16" s="35"/>
      <c r="G16" s="27"/>
    </row>
    <row r="17" spans="1:14" x14ac:dyDescent="0.25">
      <c r="B17" s="2" t="s">
        <v>4</v>
      </c>
      <c r="C17" s="50">
        <f>ROUND(C16*1.23,2)</f>
        <v>0</v>
      </c>
      <c r="E17" s="35"/>
      <c r="G17" s="27"/>
    </row>
    <row r="19" spans="1:14" x14ac:dyDescent="0.25">
      <c r="A19" s="184" t="s">
        <v>19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56"/>
      <c r="M19" s="56"/>
    </row>
    <row r="20" spans="1:14" ht="30" x14ac:dyDescent="0.25">
      <c r="B20" s="28" t="s">
        <v>21</v>
      </c>
      <c r="C20" s="21" t="s">
        <v>2</v>
      </c>
      <c r="D20" s="21" t="s">
        <v>3</v>
      </c>
      <c r="E20" s="21" t="s">
        <v>4</v>
      </c>
    </row>
    <row r="21" spans="1:14" x14ac:dyDescent="0.25">
      <c r="B21" s="2">
        <v>20</v>
      </c>
      <c r="C21" s="143"/>
      <c r="D21" s="3">
        <f>ROUND(B21*C21,2)</f>
        <v>0</v>
      </c>
      <c r="E21" s="3">
        <f>ROUND(D21*1.23,2)</f>
        <v>0</v>
      </c>
    </row>
    <row r="23" spans="1:14" ht="29.25" customHeight="1" x14ac:dyDescent="0.25">
      <c r="A23" s="178" t="s">
        <v>33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55"/>
    </row>
    <row r="24" spans="1:14" x14ac:dyDescent="0.25">
      <c r="B24" s="8" t="s">
        <v>22</v>
      </c>
      <c r="C24" s="13" t="s">
        <v>2</v>
      </c>
      <c r="D24" s="13" t="s">
        <v>3</v>
      </c>
      <c r="E24" s="13" t="s">
        <v>4</v>
      </c>
    </row>
    <row r="25" spans="1:14" x14ac:dyDescent="0.25">
      <c r="B25" s="2">
        <v>0</v>
      </c>
      <c r="C25" s="143"/>
      <c r="D25" s="3">
        <f>B25*C25</f>
        <v>0</v>
      </c>
      <c r="E25" s="3">
        <f>D25*1.23</f>
        <v>0</v>
      </c>
    </row>
    <row r="27" spans="1:14" ht="27" customHeight="1" x14ac:dyDescent="0.25">
      <c r="A27" s="184" t="s">
        <v>34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</row>
    <row r="28" spans="1:14" x14ac:dyDescent="0.25">
      <c r="B28" s="8" t="s">
        <v>22</v>
      </c>
      <c r="C28" s="13" t="s">
        <v>2</v>
      </c>
      <c r="D28" s="13" t="s">
        <v>3</v>
      </c>
      <c r="E28" s="13" t="s">
        <v>4</v>
      </c>
    </row>
    <row r="29" spans="1:14" x14ac:dyDescent="0.25">
      <c r="B29" s="2">
        <v>10</v>
      </c>
      <c r="C29" s="143"/>
      <c r="D29" s="3">
        <f>ROUND(B29*C29,2)</f>
        <v>0</v>
      </c>
      <c r="E29" s="3">
        <f>ROUND(D29*1.23,2)</f>
        <v>0</v>
      </c>
    </row>
    <row r="31" spans="1:14" ht="29.25" customHeight="1" x14ac:dyDescent="0.25">
      <c r="A31" s="178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54"/>
      <c r="M31" s="54"/>
      <c r="N31" s="54"/>
    </row>
    <row r="32" spans="1:14" x14ac:dyDescent="0.25">
      <c r="B32" s="8" t="s">
        <v>22</v>
      </c>
      <c r="C32" s="13" t="s">
        <v>2</v>
      </c>
      <c r="D32" s="13" t="s">
        <v>3</v>
      </c>
      <c r="E32" s="13" t="s">
        <v>4</v>
      </c>
    </row>
    <row r="33" spans="1:13" x14ac:dyDescent="0.25">
      <c r="B33" s="2">
        <v>20</v>
      </c>
      <c r="C33" s="143"/>
      <c r="D33" s="3">
        <f>ROUND(B33*C33,2)</f>
        <v>0</v>
      </c>
      <c r="E33" s="3">
        <f>ROUND(D33*1.23,2)</f>
        <v>0</v>
      </c>
    </row>
    <row r="35" spans="1:13" ht="31.5" customHeight="1" x14ac:dyDescent="0.25">
      <c r="A35" s="178" t="s">
        <v>36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54"/>
      <c r="M35" s="54"/>
    </row>
    <row r="36" spans="1:13" x14ac:dyDescent="0.25">
      <c r="B36" s="8" t="s">
        <v>22</v>
      </c>
      <c r="C36" s="13" t="s">
        <v>2</v>
      </c>
      <c r="D36" s="13" t="s">
        <v>3</v>
      </c>
      <c r="E36" s="13" t="s">
        <v>4</v>
      </c>
    </row>
    <row r="37" spans="1:13" x14ac:dyDescent="0.25">
      <c r="B37" s="2">
        <v>20</v>
      </c>
      <c r="C37" s="143"/>
      <c r="D37" s="3">
        <f>ROUND(B37*C37,2)</f>
        <v>0</v>
      </c>
      <c r="E37" s="3">
        <f>ROUND(D37*1.23,2)</f>
        <v>0</v>
      </c>
    </row>
    <row r="39" spans="1:13" x14ac:dyDescent="0.25">
      <c r="A39" s="52" t="s">
        <v>38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x14ac:dyDescent="0.25">
      <c r="B40" s="182" t="s">
        <v>6</v>
      </c>
      <c r="C40" s="182"/>
      <c r="D40" s="182"/>
      <c r="E40" s="182"/>
      <c r="F40" s="183"/>
      <c r="G40" s="183"/>
      <c r="H40" s="183"/>
    </row>
    <row r="41" spans="1:13" x14ac:dyDescent="0.25">
      <c r="B41" s="8" t="s">
        <v>22</v>
      </c>
      <c r="C41" s="13" t="s">
        <v>2</v>
      </c>
      <c r="D41" s="2" t="s">
        <v>3</v>
      </c>
      <c r="E41" s="2" t="s">
        <v>4</v>
      </c>
      <c r="F41" s="29"/>
      <c r="G41" s="10"/>
      <c r="H41" s="10"/>
    </row>
    <row r="42" spans="1:13" x14ac:dyDescent="0.25">
      <c r="B42" s="2">
        <v>5</v>
      </c>
      <c r="C42" s="143"/>
      <c r="D42" s="3">
        <f>ROUND(B42*C42,2)</f>
        <v>0</v>
      </c>
      <c r="E42" s="3">
        <f>ROUND(D42*1.08,2)</f>
        <v>0</v>
      </c>
    </row>
    <row r="43" spans="1:13" x14ac:dyDescent="0.25">
      <c r="B43" s="182" t="s">
        <v>7</v>
      </c>
      <c r="C43" s="182"/>
      <c r="D43" s="182"/>
      <c r="E43" s="182"/>
      <c r="F43" s="183"/>
      <c r="G43" s="183"/>
      <c r="H43" s="183"/>
    </row>
    <row r="44" spans="1:13" x14ac:dyDescent="0.25">
      <c r="B44" s="8"/>
      <c r="C44" s="13" t="s">
        <v>2</v>
      </c>
      <c r="D44" s="2" t="s">
        <v>3</v>
      </c>
      <c r="E44" s="2" t="s">
        <v>4</v>
      </c>
      <c r="F44" s="29"/>
      <c r="G44" s="10"/>
      <c r="H44" s="10"/>
    </row>
    <row r="45" spans="1:13" x14ac:dyDescent="0.25">
      <c r="B45" s="2">
        <v>5</v>
      </c>
      <c r="C45" s="143"/>
      <c r="D45" s="3">
        <f>ROUND(B45*C45,2)</f>
        <v>0</v>
      </c>
      <c r="E45" s="3">
        <f>ROUND(D45*1.23,2)</f>
        <v>0</v>
      </c>
    </row>
    <row r="47" spans="1:13" x14ac:dyDescent="0.25">
      <c r="A47" s="52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5">
      <c r="B48" s="182" t="s">
        <v>6</v>
      </c>
      <c r="C48" s="182"/>
      <c r="D48" s="182"/>
      <c r="E48" s="182"/>
      <c r="F48" s="183"/>
      <c r="G48" s="183"/>
      <c r="H48" s="183"/>
    </row>
    <row r="49" spans="1:13" x14ac:dyDescent="0.25">
      <c r="B49" s="8" t="s">
        <v>22</v>
      </c>
      <c r="C49" s="13" t="s">
        <v>2</v>
      </c>
      <c r="D49" s="2" t="s">
        <v>3</v>
      </c>
      <c r="E49" s="2" t="s">
        <v>4</v>
      </c>
      <c r="F49" s="29"/>
      <c r="G49" s="10"/>
      <c r="H49" s="10"/>
    </row>
    <row r="50" spans="1:13" x14ac:dyDescent="0.25">
      <c r="B50" s="2">
        <v>10</v>
      </c>
      <c r="C50" s="143"/>
      <c r="D50" s="3">
        <f>ROUND(B50*C50,2)</f>
        <v>0</v>
      </c>
      <c r="E50" s="3">
        <f>ROUND(D50*1.08,2)</f>
        <v>0</v>
      </c>
    </row>
    <row r="51" spans="1:13" x14ac:dyDescent="0.25">
      <c r="B51" s="182" t="s">
        <v>7</v>
      </c>
      <c r="C51" s="182"/>
      <c r="D51" s="182"/>
      <c r="E51" s="182"/>
      <c r="F51" s="183"/>
      <c r="G51" s="183"/>
      <c r="H51" s="183"/>
    </row>
    <row r="52" spans="1:13" x14ac:dyDescent="0.25">
      <c r="B52" s="8"/>
      <c r="C52" s="13" t="s">
        <v>2</v>
      </c>
      <c r="D52" s="2" t="s">
        <v>3</v>
      </c>
      <c r="E52" s="2" t="s">
        <v>4</v>
      </c>
      <c r="F52" s="29"/>
      <c r="G52" s="10"/>
      <c r="H52" s="10"/>
    </row>
    <row r="53" spans="1:13" x14ac:dyDescent="0.25">
      <c r="B53" s="2">
        <v>10</v>
      </c>
      <c r="C53" s="143"/>
      <c r="D53" s="3">
        <f>ROUND(B53*C53,2)</f>
        <v>0</v>
      </c>
      <c r="E53" s="3">
        <f>ROUND(D53*1.23,2)</f>
        <v>0</v>
      </c>
    </row>
    <row r="55" spans="1:13" x14ac:dyDescent="0.25">
      <c r="A55" s="184" t="s">
        <v>20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56"/>
      <c r="M55" s="56"/>
    </row>
    <row r="56" spans="1:13" x14ac:dyDescent="0.25">
      <c r="B56" s="182" t="s">
        <v>6</v>
      </c>
      <c r="C56" s="182"/>
      <c r="D56" s="182"/>
      <c r="E56" s="182"/>
      <c r="F56" s="183"/>
      <c r="G56" s="183"/>
      <c r="H56" s="183"/>
    </row>
    <row r="57" spans="1:13" x14ac:dyDescent="0.25">
      <c r="B57" s="8" t="s">
        <v>22</v>
      </c>
      <c r="C57" s="34" t="s">
        <v>2</v>
      </c>
      <c r="D57" s="2" t="s">
        <v>3</v>
      </c>
      <c r="E57" s="2" t="s">
        <v>4</v>
      </c>
      <c r="F57" s="29"/>
      <c r="G57" s="10"/>
      <c r="H57" s="10"/>
    </row>
    <row r="58" spans="1:13" x14ac:dyDescent="0.25">
      <c r="B58" s="2">
        <v>5</v>
      </c>
      <c r="C58" s="143"/>
      <c r="D58" s="3">
        <f>ROUND(B58*C58,2)</f>
        <v>0</v>
      </c>
      <c r="E58" s="3">
        <f>ROUND(D58*1.08,2)</f>
        <v>0</v>
      </c>
    </row>
    <row r="59" spans="1:13" x14ac:dyDescent="0.25">
      <c r="B59" s="182" t="s">
        <v>7</v>
      </c>
      <c r="C59" s="182"/>
      <c r="D59" s="182"/>
      <c r="E59" s="182"/>
      <c r="F59" s="183"/>
      <c r="G59" s="183"/>
      <c r="H59" s="183"/>
    </row>
    <row r="60" spans="1:13" x14ac:dyDescent="0.25">
      <c r="B60" s="8"/>
      <c r="C60" s="34" t="s">
        <v>2</v>
      </c>
      <c r="D60" s="2" t="s">
        <v>3</v>
      </c>
      <c r="E60" s="2" t="s">
        <v>4</v>
      </c>
      <c r="F60" s="29"/>
      <c r="G60" s="10"/>
      <c r="H60" s="10"/>
    </row>
    <row r="61" spans="1:13" x14ac:dyDescent="0.25">
      <c r="B61" s="2">
        <v>5</v>
      </c>
      <c r="C61" s="143"/>
      <c r="D61" s="3">
        <f>B61*C61</f>
        <v>0</v>
      </c>
      <c r="E61" s="3">
        <f>ROUND(D61*1.23,2)</f>
        <v>0</v>
      </c>
    </row>
    <row r="63" spans="1:13" x14ac:dyDescent="0.25">
      <c r="A63" s="52" t="s">
        <v>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x14ac:dyDescent="0.25">
      <c r="B64" s="182" t="s">
        <v>6</v>
      </c>
      <c r="C64" s="182"/>
      <c r="D64" s="182"/>
      <c r="E64" s="182"/>
      <c r="F64" s="183"/>
      <c r="G64" s="183"/>
      <c r="H64" s="183"/>
    </row>
    <row r="65" spans="1:13" x14ac:dyDescent="0.25">
      <c r="B65" s="8" t="s">
        <v>22</v>
      </c>
      <c r="C65" s="2" t="s">
        <v>2</v>
      </c>
      <c r="D65" s="2" t="s">
        <v>3</v>
      </c>
      <c r="E65" s="2" t="s">
        <v>4</v>
      </c>
      <c r="F65" s="29"/>
      <c r="G65" s="10"/>
      <c r="H65" s="10"/>
    </row>
    <row r="66" spans="1:13" x14ac:dyDescent="0.25">
      <c r="B66" s="2">
        <v>1</v>
      </c>
      <c r="C66" s="143"/>
      <c r="D66" s="3">
        <f>ROUND(B66*C66,2)</f>
        <v>0</v>
      </c>
      <c r="E66" s="3">
        <f>ROUND(D66*1.08,2)</f>
        <v>0</v>
      </c>
    </row>
    <row r="67" spans="1:13" x14ac:dyDescent="0.25">
      <c r="B67" s="182" t="s">
        <v>7</v>
      </c>
      <c r="C67" s="182"/>
      <c r="D67" s="182"/>
      <c r="E67" s="182"/>
      <c r="F67" s="183"/>
      <c r="G67" s="183"/>
      <c r="H67" s="183"/>
    </row>
    <row r="68" spans="1:13" x14ac:dyDescent="0.25">
      <c r="B68" s="8"/>
      <c r="C68" s="2" t="s">
        <v>2</v>
      </c>
      <c r="D68" s="2" t="s">
        <v>3</v>
      </c>
      <c r="E68" s="2" t="s">
        <v>4</v>
      </c>
      <c r="F68" s="29"/>
      <c r="G68" s="10"/>
      <c r="H68" s="10"/>
    </row>
    <row r="69" spans="1:13" x14ac:dyDescent="0.25">
      <c r="B69" s="2">
        <v>1</v>
      </c>
      <c r="C69" s="143"/>
      <c r="D69" s="3">
        <f>ROUND(B69*C69,2)</f>
        <v>0</v>
      </c>
      <c r="E69" s="3">
        <f>ROUND(D69*1.23,2)</f>
        <v>0</v>
      </c>
    </row>
    <row r="71" spans="1:13" x14ac:dyDescent="0.25">
      <c r="A71" s="52" t="s">
        <v>10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x14ac:dyDescent="0.25">
      <c r="B72" s="182" t="s">
        <v>6</v>
      </c>
      <c r="C72" s="182"/>
      <c r="D72" s="182"/>
      <c r="E72" s="182"/>
      <c r="F72" s="183"/>
      <c r="G72" s="183"/>
      <c r="H72" s="183"/>
    </row>
    <row r="73" spans="1:13" x14ac:dyDescent="0.25">
      <c r="B73" s="8" t="s">
        <v>22</v>
      </c>
      <c r="C73" s="2" t="s">
        <v>2</v>
      </c>
      <c r="D73" s="2" t="s">
        <v>3</v>
      </c>
      <c r="E73" s="2" t="s">
        <v>4</v>
      </c>
      <c r="F73" s="29"/>
      <c r="G73" s="10"/>
      <c r="H73" s="10"/>
    </row>
    <row r="74" spans="1:13" x14ac:dyDescent="0.25">
      <c r="B74" s="2">
        <v>1</v>
      </c>
      <c r="C74" s="143"/>
      <c r="D74" s="3">
        <f>ROUND(B74*C74,2)</f>
        <v>0</v>
      </c>
      <c r="E74" s="3">
        <f>ROUND(D74*1.08,2)</f>
        <v>0</v>
      </c>
    </row>
    <row r="75" spans="1:13" x14ac:dyDescent="0.25">
      <c r="B75" s="182" t="s">
        <v>7</v>
      </c>
      <c r="C75" s="182"/>
      <c r="D75" s="182"/>
      <c r="E75" s="182"/>
      <c r="F75" s="183"/>
      <c r="G75" s="183"/>
      <c r="H75" s="183"/>
    </row>
    <row r="76" spans="1:13" x14ac:dyDescent="0.25">
      <c r="B76" s="8"/>
      <c r="C76" s="2" t="s">
        <v>2</v>
      </c>
      <c r="D76" s="2" t="s">
        <v>3</v>
      </c>
      <c r="E76" s="2" t="s">
        <v>4</v>
      </c>
      <c r="F76" s="29"/>
      <c r="G76" s="10"/>
      <c r="H76" s="10"/>
    </row>
    <row r="77" spans="1:13" x14ac:dyDescent="0.25">
      <c r="B77" s="2">
        <v>1</v>
      </c>
      <c r="C77" s="143"/>
      <c r="D77" s="3">
        <f>ROUND(B77*C77,2)</f>
        <v>0</v>
      </c>
      <c r="E77" s="3">
        <f>ROUND(D77*1.23,2)</f>
        <v>0</v>
      </c>
    </row>
    <row r="79" spans="1:13" x14ac:dyDescent="0.25">
      <c r="A79" s="52" t="s">
        <v>11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x14ac:dyDescent="0.25">
      <c r="B80" s="182" t="s">
        <v>6</v>
      </c>
      <c r="C80" s="182"/>
      <c r="D80" s="182"/>
      <c r="E80" s="182"/>
      <c r="F80" s="183"/>
      <c r="G80" s="183"/>
      <c r="H80" s="183"/>
    </row>
    <row r="81" spans="2:11" x14ac:dyDescent="0.25">
      <c r="B81" s="8" t="s">
        <v>22</v>
      </c>
      <c r="C81" s="2" t="s">
        <v>2</v>
      </c>
      <c r="D81" s="2" t="s">
        <v>3</v>
      </c>
      <c r="E81" s="2" t="s">
        <v>4</v>
      </c>
      <c r="F81" s="29"/>
      <c r="G81" s="10"/>
      <c r="H81" s="10"/>
    </row>
    <row r="82" spans="2:11" x14ac:dyDescent="0.25">
      <c r="B82" s="2">
        <v>1</v>
      </c>
      <c r="C82" s="143"/>
      <c r="D82" s="3">
        <f>ROUND(B82*C82,2)</f>
        <v>0</v>
      </c>
      <c r="E82" s="3">
        <f>ROUND(D82*1.08,2)</f>
        <v>0</v>
      </c>
    </row>
    <row r="83" spans="2:11" x14ac:dyDescent="0.25">
      <c r="B83" s="182" t="s">
        <v>7</v>
      </c>
      <c r="C83" s="182"/>
      <c r="D83" s="182"/>
      <c r="E83" s="182"/>
      <c r="F83" s="183"/>
      <c r="G83" s="183"/>
      <c r="H83" s="183"/>
    </row>
    <row r="84" spans="2:11" x14ac:dyDescent="0.25">
      <c r="B84" s="8"/>
      <c r="C84" s="2" t="s">
        <v>2</v>
      </c>
      <c r="D84" s="2" t="s">
        <v>3</v>
      </c>
      <c r="E84" s="2" t="s">
        <v>4</v>
      </c>
      <c r="F84" s="29"/>
      <c r="G84" s="10"/>
      <c r="H84" s="10"/>
    </row>
    <row r="85" spans="2:11" x14ac:dyDescent="0.25">
      <c r="B85" s="2">
        <v>1</v>
      </c>
      <c r="C85" s="143"/>
      <c r="D85" s="3">
        <f>ROUND(B85*C85,2)</f>
        <v>0</v>
      </c>
      <c r="E85" s="3">
        <f>ROUND(D85*1.23,2)</f>
        <v>0</v>
      </c>
    </row>
    <row r="87" spans="2:11" s="57" customFormat="1" ht="18.75" x14ac:dyDescent="0.3">
      <c r="B87" s="64" t="s">
        <v>29</v>
      </c>
      <c r="C87" s="64"/>
      <c r="D87" s="66">
        <f>G13+C16+D21+D25+D29+D33+D37+D42+D45+D50+D53+D58+D61+D66+D69+D74+D77+D82+D85</f>
        <v>0</v>
      </c>
      <c r="E87" s="59"/>
      <c r="H87" s="200"/>
      <c r="I87" s="200"/>
      <c r="J87" s="60"/>
      <c r="K87" s="60"/>
    </row>
    <row r="88" spans="2:11" s="57" customFormat="1" ht="18.75" x14ac:dyDescent="0.3">
      <c r="B88" s="64" t="s">
        <v>30</v>
      </c>
      <c r="C88" s="64"/>
      <c r="D88" s="66">
        <f>H13+C17+E21+E25+E29+E33+E37+E42+E45+E50+E53+E58+E61+E66+E69+E74+E77+E82+E85</f>
        <v>0</v>
      </c>
      <c r="E88" s="59"/>
      <c r="I88" s="58"/>
      <c r="J88" s="58"/>
      <c r="K88" s="58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181"/>
      <c r="I91" s="181"/>
      <c r="J91" s="39"/>
      <c r="K91" s="3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sheetProtection algorithmName="SHA-512" hashValue="2XFmyxTtJYVsNvf6Ijjkclwxkt05ZMjhhrlOJ9tmRjHfRmCmirA14m7nh3Xau3ujZuPhSliJJW2TGNSwtf13hA==" saltValue="a170JkLks7fGE1FhaRG5zQ==" spinCount="100000" sheet="1" objects="1" scenarios="1"/>
  <mergeCells count="26">
    <mergeCell ref="A15:K15"/>
    <mergeCell ref="A19:K19"/>
    <mergeCell ref="A23:K23"/>
    <mergeCell ref="A31:K31"/>
    <mergeCell ref="A35:K35"/>
    <mergeCell ref="A27:K27"/>
    <mergeCell ref="A2:K2"/>
    <mergeCell ref="E5:G5"/>
    <mergeCell ref="H5:I5"/>
    <mergeCell ref="J5:K5"/>
    <mergeCell ref="B12:B13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B40:H40"/>
    <mergeCell ref="B43:H43"/>
    <mergeCell ref="B48:H48"/>
    <mergeCell ref="B51:H51"/>
    <mergeCell ref="B56:H56"/>
    <mergeCell ref="A55:K55"/>
  </mergeCells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7"/>
  <sheetViews>
    <sheetView showGridLines="0" workbookViewId="0">
      <selection activeCell="C7" sqref="C7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30" customWidth="1"/>
    <col min="6" max="6" width="12.85546875" customWidth="1"/>
    <col min="7" max="7" width="12.5703125" customWidth="1"/>
    <col min="8" max="8" width="10.85546875" customWidth="1"/>
    <col min="9" max="12" width="10.28515625" customWidth="1"/>
  </cols>
  <sheetData>
    <row r="2" spans="1:14" ht="45.75" customHeight="1" x14ac:dyDescent="0.25">
      <c r="A2" s="201" t="s">
        <v>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4" spans="1:14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31.5" customHeight="1" x14ac:dyDescent="0.25">
      <c r="A5" s="14"/>
      <c r="B5" s="15"/>
      <c r="C5" s="15"/>
      <c r="D5" s="15"/>
      <c r="E5" s="187" t="s">
        <v>24</v>
      </c>
      <c r="F5" s="188"/>
      <c r="G5" s="189"/>
      <c r="H5" s="190" t="s">
        <v>14</v>
      </c>
      <c r="I5" s="191"/>
      <c r="J5" s="190" t="s">
        <v>15</v>
      </c>
      <c r="K5" s="191"/>
      <c r="L5" s="22"/>
    </row>
    <row r="6" spans="1:14" ht="30" x14ac:dyDescent="0.25">
      <c r="A6" s="26" t="s">
        <v>0</v>
      </c>
      <c r="B6" s="26" t="s">
        <v>12</v>
      </c>
      <c r="C6" s="18" t="s">
        <v>13</v>
      </c>
      <c r="D6" s="18" t="s">
        <v>31</v>
      </c>
      <c r="E6" s="31" t="s">
        <v>25</v>
      </c>
      <c r="F6" s="19" t="s">
        <v>23</v>
      </c>
      <c r="G6" s="19" t="s">
        <v>26</v>
      </c>
      <c r="H6" s="20" t="s">
        <v>3</v>
      </c>
      <c r="I6" s="21" t="s">
        <v>4</v>
      </c>
      <c r="J6" s="20" t="s">
        <v>3</v>
      </c>
      <c r="K6" s="21" t="s">
        <v>4</v>
      </c>
      <c r="L6" s="23"/>
    </row>
    <row r="7" spans="1:14" x14ac:dyDescent="0.25">
      <c r="A7" s="4">
        <v>1</v>
      </c>
      <c r="B7" s="5" t="s">
        <v>16</v>
      </c>
      <c r="C7" s="67"/>
      <c r="D7" s="49">
        <v>2</v>
      </c>
      <c r="E7" s="36">
        <f>SUM(F7:G7)</f>
        <v>43</v>
      </c>
      <c r="F7" s="4">
        <v>41</v>
      </c>
      <c r="G7" s="17">
        <v>2</v>
      </c>
      <c r="H7" s="6">
        <f>ROUND(C7*F7*D7,2)</f>
        <v>0</v>
      </c>
      <c r="I7" s="6">
        <f>ROUND(H7*1.08,2)</f>
        <v>0</v>
      </c>
      <c r="J7" s="6">
        <f>ROUND(C7*G7*D7,2)</f>
        <v>0</v>
      </c>
      <c r="K7" s="6">
        <f>ROUND(J7*1.23,2)</f>
        <v>0</v>
      </c>
      <c r="L7" s="24"/>
    </row>
    <row r="8" spans="1:14" x14ac:dyDescent="0.25">
      <c r="A8" s="4">
        <v>2</v>
      </c>
      <c r="B8" s="5" t="s">
        <v>17</v>
      </c>
      <c r="C8" s="67"/>
      <c r="D8" s="49">
        <v>4</v>
      </c>
      <c r="E8" s="36">
        <f t="shared" ref="E8:E9" si="0">SUM(F8:G8)</f>
        <v>49</v>
      </c>
      <c r="F8" s="4">
        <v>49</v>
      </c>
      <c r="G8" s="17">
        <v>0</v>
      </c>
      <c r="H8" s="6">
        <f t="shared" ref="H8:H9" si="1">ROUND(C8*F8*D8,2)</f>
        <v>0</v>
      </c>
      <c r="I8" s="6">
        <f t="shared" ref="I8:I9" si="2">ROUND(H8*1.08,2)</f>
        <v>0</v>
      </c>
      <c r="J8" s="6">
        <f t="shared" ref="J8" si="3">ROUND(C8*G8*D8,2)</f>
        <v>0</v>
      </c>
      <c r="K8" s="6">
        <f t="shared" ref="K8:K9" si="4">ROUND(J8*1.23,2)</f>
        <v>0</v>
      </c>
      <c r="L8" s="24"/>
    </row>
    <row r="9" spans="1:14" x14ac:dyDescent="0.25">
      <c r="A9" s="4">
        <v>3</v>
      </c>
      <c r="B9" s="5" t="s">
        <v>18</v>
      </c>
      <c r="C9" s="67"/>
      <c r="D9" s="49">
        <v>1</v>
      </c>
      <c r="E9" s="36">
        <f t="shared" si="0"/>
        <v>643</v>
      </c>
      <c r="F9" s="4">
        <v>385</v>
      </c>
      <c r="G9" s="17">
        <v>258</v>
      </c>
      <c r="H9" s="6">
        <f t="shared" si="1"/>
        <v>0</v>
      </c>
      <c r="I9" s="6">
        <f t="shared" si="2"/>
        <v>0</v>
      </c>
      <c r="J9" s="6">
        <f>ROUND(C9*G9*D9,2)</f>
        <v>0</v>
      </c>
      <c r="K9" s="6">
        <f t="shared" si="4"/>
        <v>0</v>
      </c>
      <c r="L9" s="24"/>
    </row>
    <row r="10" spans="1:14" x14ac:dyDescent="0.25">
      <c r="A10" s="4"/>
      <c r="B10" s="5" t="s">
        <v>5</v>
      </c>
      <c r="C10" s="5"/>
      <c r="D10" s="5"/>
      <c r="E10" s="32"/>
      <c r="F10" s="4">
        <f>SUM(F7:F9)</f>
        <v>475</v>
      </c>
      <c r="G10" s="17">
        <v>260</v>
      </c>
      <c r="H10" s="6">
        <f>SUM(H7:H9)</f>
        <v>0</v>
      </c>
      <c r="I10" s="6">
        <f>SUM(I7:I9)</f>
        <v>0</v>
      </c>
      <c r="J10" s="6">
        <f>SUM(J7:J9)</f>
        <v>0</v>
      </c>
      <c r="K10" s="6">
        <f>SUM(K7:K9)</f>
        <v>0</v>
      </c>
      <c r="L10" s="24"/>
    </row>
    <row r="11" spans="1:14" x14ac:dyDescent="0.25">
      <c r="B11" s="7"/>
      <c r="C11" s="16"/>
      <c r="D11" s="16"/>
      <c r="E11" s="33"/>
    </row>
    <row r="12" spans="1:14" x14ac:dyDescent="0.25">
      <c r="B12" s="192" t="s">
        <v>27</v>
      </c>
      <c r="C12" s="13" t="s">
        <v>1</v>
      </c>
      <c r="D12" s="13" t="s">
        <v>3</v>
      </c>
      <c r="E12" s="13" t="s">
        <v>4</v>
      </c>
    </row>
    <row r="13" spans="1:14" x14ac:dyDescent="0.25">
      <c r="B13" s="193"/>
      <c r="C13" s="2">
        <f>F10+G10</f>
        <v>735</v>
      </c>
      <c r="D13" s="25">
        <f>(H10+J10)*2</f>
        <v>0</v>
      </c>
      <c r="E13" s="25">
        <f>(I10+K10)*2</f>
        <v>0</v>
      </c>
    </row>
    <row r="15" spans="1:14" ht="32.25" customHeight="1" x14ac:dyDescent="0.25">
      <c r="A15" s="178" t="s">
        <v>32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54"/>
      <c r="M15" s="54"/>
      <c r="N15" s="54"/>
    </row>
    <row r="16" spans="1:14" x14ac:dyDescent="0.25">
      <c r="B16" s="2" t="s">
        <v>3</v>
      </c>
      <c r="C16" s="3">
        <f>ROUND(D13/2,2)</f>
        <v>0</v>
      </c>
      <c r="E16" s="35"/>
      <c r="G16" s="27"/>
    </row>
    <row r="17" spans="1:14" x14ac:dyDescent="0.25">
      <c r="B17" s="2" t="s">
        <v>4</v>
      </c>
      <c r="C17" s="3">
        <f>ROUND(C16*1.23,2)</f>
        <v>0</v>
      </c>
      <c r="E17" s="35"/>
      <c r="G17" s="27"/>
    </row>
    <row r="19" spans="1:14" x14ac:dyDescent="0.25">
      <c r="A19" s="184" t="s">
        <v>19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56"/>
      <c r="M19" s="56"/>
    </row>
    <row r="20" spans="1:14" ht="30" x14ac:dyDescent="0.25">
      <c r="B20" s="28" t="s">
        <v>21</v>
      </c>
      <c r="C20" s="21" t="s">
        <v>2</v>
      </c>
      <c r="D20" s="21" t="s">
        <v>3</v>
      </c>
      <c r="E20" s="21" t="s">
        <v>4</v>
      </c>
    </row>
    <row r="21" spans="1:14" x14ac:dyDescent="0.25">
      <c r="B21" s="2">
        <v>20</v>
      </c>
      <c r="C21" s="143"/>
      <c r="D21" s="3">
        <f>ROUND(B21*C21,2)</f>
        <v>0</v>
      </c>
      <c r="E21" s="3">
        <f>ROUND(D21*1.23,2)</f>
        <v>0</v>
      </c>
    </row>
    <row r="23" spans="1:14" ht="30.75" customHeight="1" x14ac:dyDescent="0.25">
      <c r="A23" s="178" t="s">
        <v>33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55"/>
      <c r="M23" s="37"/>
    </row>
    <row r="24" spans="1:14" x14ac:dyDescent="0.25">
      <c r="B24" s="8" t="s">
        <v>22</v>
      </c>
      <c r="C24" s="13" t="s">
        <v>2</v>
      </c>
      <c r="D24" s="13" t="s">
        <v>3</v>
      </c>
      <c r="E24" s="13" t="s">
        <v>4</v>
      </c>
    </row>
    <row r="25" spans="1:14" x14ac:dyDescent="0.25">
      <c r="B25" s="2">
        <v>1</v>
      </c>
      <c r="C25" s="143"/>
      <c r="D25" s="3">
        <f>B25*C25</f>
        <v>0</v>
      </c>
      <c r="E25" s="3">
        <f>D25*1.23</f>
        <v>0</v>
      </c>
    </row>
    <row r="27" spans="1:14" ht="27.75" customHeight="1" x14ac:dyDescent="0.25">
      <c r="A27" s="184" t="s">
        <v>34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9"/>
      <c r="M27" s="9"/>
    </row>
    <row r="28" spans="1:14" x14ac:dyDescent="0.25">
      <c r="B28" s="8" t="s">
        <v>22</v>
      </c>
      <c r="C28" s="13" t="s">
        <v>2</v>
      </c>
      <c r="D28" s="13" t="s">
        <v>3</v>
      </c>
      <c r="E28" s="13" t="s">
        <v>4</v>
      </c>
    </row>
    <row r="29" spans="1:14" x14ac:dyDescent="0.25">
      <c r="B29" s="2">
        <v>10</v>
      </c>
      <c r="C29" s="143"/>
      <c r="D29" s="3">
        <f>ROUND(B29*C29,2)</f>
        <v>0</v>
      </c>
      <c r="E29" s="3">
        <f>ROUND(D29*1.23,2)</f>
        <v>0</v>
      </c>
    </row>
    <row r="31" spans="1:14" ht="33" customHeight="1" x14ac:dyDescent="0.25">
      <c r="A31" s="178" t="s">
        <v>35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54"/>
      <c r="M31" s="54"/>
      <c r="N31" s="54"/>
    </row>
    <row r="32" spans="1:14" x14ac:dyDescent="0.25">
      <c r="B32" s="8" t="s">
        <v>22</v>
      </c>
      <c r="C32" s="13" t="s">
        <v>2</v>
      </c>
      <c r="D32" s="13" t="s">
        <v>3</v>
      </c>
      <c r="E32" s="13" t="s">
        <v>4</v>
      </c>
    </row>
    <row r="33" spans="1:13" x14ac:dyDescent="0.25">
      <c r="B33" s="2">
        <v>20</v>
      </c>
      <c r="C33" s="143"/>
      <c r="D33" s="3">
        <f>ROUND(B33*C33,2)</f>
        <v>0</v>
      </c>
      <c r="E33" s="3">
        <f>ROUND(D33*1.23,2)</f>
        <v>0</v>
      </c>
    </row>
    <row r="35" spans="1:13" ht="32.25" customHeight="1" x14ac:dyDescent="0.25">
      <c r="A35" s="178" t="s">
        <v>36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54"/>
      <c r="M35" s="54"/>
    </row>
    <row r="36" spans="1:13" x14ac:dyDescent="0.25">
      <c r="B36" s="8" t="s">
        <v>22</v>
      </c>
      <c r="C36" s="13" t="s">
        <v>2</v>
      </c>
      <c r="D36" s="13" t="s">
        <v>3</v>
      </c>
      <c r="E36" s="13" t="s">
        <v>4</v>
      </c>
    </row>
    <row r="37" spans="1:13" x14ac:dyDescent="0.25">
      <c r="B37" s="2">
        <v>20</v>
      </c>
      <c r="C37" s="143"/>
      <c r="D37" s="3">
        <f>ROUND(B37*C37,2)</f>
        <v>0</v>
      </c>
      <c r="E37" s="3">
        <f>ROUND(D37*1.23,2)</f>
        <v>0</v>
      </c>
    </row>
    <row r="39" spans="1:13" x14ac:dyDescent="0.25">
      <c r="A39" s="52" t="s">
        <v>37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x14ac:dyDescent="0.25">
      <c r="B40" s="182" t="s">
        <v>6</v>
      </c>
      <c r="C40" s="182"/>
      <c r="D40" s="182"/>
      <c r="E40" s="182"/>
      <c r="F40" s="183"/>
      <c r="G40" s="183"/>
      <c r="H40" s="183"/>
    </row>
    <row r="41" spans="1:13" x14ac:dyDescent="0.25">
      <c r="B41" s="8" t="s">
        <v>22</v>
      </c>
      <c r="C41" s="13" t="s">
        <v>2</v>
      </c>
      <c r="D41" s="2" t="s">
        <v>3</v>
      </c>
      <c r="E41" s="2" t="s">
        <v>4</v>
      </c>
      <c r="F41" s="29"/>
      <c r="G41" s="10"/>
      <c r="H41" s="10"/>
    </row>
    <row r="42" spans="1:13" x14ac:dyDescent="0.25">
      <c r="B42" s="2">
        <v>1</v>
      </c>
      <c r="C42" s="143"/>
      <c r="D42" s="3">
        <f>ROUND(B42*C42,2)</f>
        <v>0</v>
      </c>
      <c r="E42" s="3">
        <f>ROUND(D42*1.08,2)</f>
        <v>0</v>
      </c>
    </row>
    <row r="43" spans="1:13" x14ac:dyDescent="0.25">
      <c r="B43" s="182" t="s">
        <v>7</v>
      </c>
      <c r="C43" s="182"/>
      <c r="D43" s="182"/>
      <c r="E43" s="182"/>
      <c r="F43" s="183"/>
      <c r="G43" s="183"/>
      <c r="H43" s="183"/>
    </row>
    <row r="44" spans="1:13" x14ac:dyDescent="0.25">
      <c r="B44" s="8"/>
      <c r="C44" s="13" t="s">
        <v>2</v>
      </c>
      <c r="D44" s="2" t="s">
        <v>3</v>
      </c>
      <c r="E44" s="2" t="s">
        <v>4</v>
      </c>
      <c r="F44" s="29"/>
      <c r="G44" s="10"/>
      <c r="H44" s="10"/>
    </row>
    <row r="45" spans="1:13" x14ac:dyDescent="0.25">
      <c r="B45" s="2">
        <v>1</v>
      </c>
      <c r="C45" s="143"/>
      <c r="D45" s="3">
        <f>ROUND(B45*C45,2)</f>
        <v>0</v>
      </c>
      <c r="E45" s="3">
        <f>ROUND(D45*1.23,2)</f>
        <v>0</v>
      </c>
    </row>
    <row r="47" spans="1:13" x14ac:dyDescent="0.25">
      <c r="A47" s="52" t="s">
        <v>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5">
      <c r="B48" s="182" t="s">
        <v>6</v>
      </c>
      <c r="C48" s="182"/>
      <c r="D48" s="182"/>
      <c r="E48" s="182"/>
      <c r="F48" s="183"/>
      <c r="G48" s="183"/>
      <c r="H48" s="183"/>
    </row>
    <row r="49" spans="1:13" x14ac:dyDescent="0.25">
      <c r="B49" s="8" t="s">
        <v>22</v>
      </c>
      <c r="C49" s="13" t="s">
        <v>2</v>
      </c>
      <c r="D49" s="2" t="s">
        <v>3</v>
      </c>
      <c r="E49" s="2" t="s">
        <v>4</v>
      </c>
      <c r="F49" s="29"/>
      <c r="G49" s="10"/>
      <c r="H49" s="10"/>
    </row>
    <row r="50" spans="1:13" x14ac:dyDescent="0.25">
      <c r="B50" s="2">
        <v>20</v>
      </c>
      <c r="C50" s="143"/>
      <c r="D50" s="3">
        <f>ROUND(B50*C50,2)</f>
        <v>0</v>
      </c>
      <c r="E50" s="3">
        <f>ROUND(D50*1.08,2)</f>
        <v>0</v>
      </c>
    </row>
    <row r="51" spans="1:13" x14ac:dyDescent="0.25">
      <c r="B51" s="182" t="s">
        <v>7</v>
      </c>
      <c r="C51" s="182"/>
      <c r="D51" s="182"/>
      <c r="E51" s="182"/>
      <c r="F51" s="183"/>
      <c r="G51" s="183"/>
      <c r="H51" s="183"/>
    </row>
    <row r="52" spans="1:13" x14ac:dyDescent="0.25">
      <c r="B52" s="8"/>
      <c r="C52" s="13" t="s">
        <v>2</v>
      </c>
      <c r="D52" s="2" t="s">
        <v>3</v>
      </c>
      <c r="E52" s="2" t="s">
        <v>4</v>
      </c>
      <c r="F52" s="29"/>
      <c r="G52" s="10"/>
      <c r="H52" s="10"/>
    </row>
    <row r="53" spans="1:13" x14ac:dyDescent="0.25">
      <c r="B53" s="2">
        <v>15</v>
      </c>
      <c r="C53" s="143"/>
      <c r="D53" s="3">
        <f>ROUND(B53*C53,2)</f>
        <v>0</v>
      </c>
      <c r="E53" s="3">
        <f>ROUND(D53*1.23,2)</f>
        <v>0</v>
      </c>
    </row>
    <row r="55" spans="1:13" x14ac:dyDescent="0.25">
      <c r="A55" s="184" t="s">
        <v>20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56"/>
      <c r="M55" s="56"/>
    </row>
    <row r="56" spans="1:13" x14ac:dyDescent="0.25">
      <c r="B56" s="182" t="s">
        <v>6</v>
      </c>
      <c r="C56" s="182"/>
      <c r="D56" s="182"/>
      <c r="E56" s="182"/>
      <c r="F56" s="183"/>
      <c r="G56" s="183"/>
      <c r="H56" s="183"/>
    </row>
    <row r="57" spans="1:13" x14ac:dyDescent="0.25">
      <c r="B57" s="8" t="s">
        <v>22</v>
      </c>
      <c r="C57" s="34" t="s">
        <v>2</v>
      </c>
      <c r="D57" s="2" t="s">
        <v>3</v>
      </c>
      <c r="E57" s="2" t="s">
        <v>4</v>
      </c>
      <c r="F57" s="29"/>
      <c r="G57" s="10"/>
      <c r="H57" s="10"/>
    </row>
    <row r="58" spans="1:13" x14ac:dyDescent="0.25">
      <c r="B58" s="2">
        <v>4</v>
      </c>
      <c r="C58" s="143"/>
      <c r="D58" s="3">
        <f>ROUND(B58*C58,2)</f>
        <v>0</v>
      </c>
      <c r="E58" s="3">
        <f>ROUND(D58*1.08,2)</f>
        <v>0</v>
      </c>
    </row>
    <row r="59" spans="1:13" x14ac:dyDescent="0.25">
      <c r="B59" s="182" t="s">
        <v>7</v>
      </c>
      <c r="C59" s="182"/>
      <c r="D59" s="182"/>
      <c r="E59" s="182"/>
      <c r="F59" s="183"/>
      <c r="G59" s="183"/>
      <c r="H59" s="183"/>
    </row>
    <row r="60" spans="1:13" x14ac:dyDescent="0.25">
      <c r="B60" s="8"/>
      <c r="C60" s="34" t="s">
        <v>2</v>
      </c>
      <c r="D60" s="2" t="s">
        <v>3</v>
      </c>
      <c r="E60" s="2" t="s">
        <v>4</v>
      </c>
      <c r="F60" s="29"/>
      <c r="G60" s="10"/>
      <c r="H60" s="10"/>
    </row>
    <row r="61" spans="1:13" x14ac:dyDescent="0.25">
      <c r="B61" s="2">
        <v>4</v>
      </c>
      <c r="C61" s="143"/>
      <c r="D61" s="3">
        <f>B61*C61</f>
        <v>0</v>
      </c>
      <c r="E61" s="3">
        <f>ROUND(D61*1.23,2)</f>
        <v>0</v>
      </c>
    </row>
    <row r="63" spans="1:13" x14ac:dyDescent="0.25">
      <c r="A63" s="52" t="s">
        <v>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x14ac:dyDescent="0.25">
      <c r="B64" s="182" t="s">
        <v>6</v>
      </c>
      <c r="C64" s="182"/>
      <c r="D64" s="182"/>
      <c r="E64" s="182"/>
      <c r="F64" s="183"/>
      <c r="G64" s="183"/>
      <c r="H64" s="183"/>
    </row>
    <row r="65" spans="1:13" x14ac:dyDescent="0.25">
      <c r="B65" s="8" t="s">
        <v>22</v>
      </c>
      <c r="C65" s="2" t="s">
        <v>2</v>
      </c>
      <c r="D65" s="2" t="s">
        <v>3</v>
      </c>
      <c r="E65" s="2" t="s">
        <v>4</v>
      </c>
      <c r="F65" s="29"/>
      <c r="G65" s="10"/>
      <c r="H65" s="10"/>
    </row>
    <row r="66" spans="1:13" x14ac:dyDescent="0.25">
      <c r="B66" s="2">
        <v>20</v>
      </c>
      <c r="C66" s="143"/>
      <c r="D66" s="3">
        <f>ROUND(B66*C66,2)</f>
        <v>0</v>
      </c>
      <c r="E66" s="3">
        <f>ROUND(D66*1.08,2)</f>
        <v>0</v>
      </c>
    </row>
    <row r="67" spans="1:13" x14ac:dyDescent="0.25">
      <c r="B67" s="182" t="s">
        <v>7</v>
      </c>
      <c r="C67" s="182"/>
      <c r="D67" s="182"/>
      <c r="E67" s="182"/>
      <c r="F67" s="183"/>
      <c r="G67" s="183"/>
      <c r="H67" s="183"/>
    </row>
    <row r="68" spans="1:13" x14ac:dyDescent="0.25">
      <c r="B68" s="8"/>
      <c r="C68" s="2" t="s">
        <v>2</v>
      </c>
      <c r="D68" s="2" t="s">
        <v>3</v>
      </c>
      <c r="E68" s="2" t="s">
        <v>4</v>
      </c>
      <c r="F68" s="29"/>
      <c r="G68" s="10"/>
      <c r="H68" s="10"/>
    </row>
    <row r="69" spans="1:13" x14ac:dyDescent="0.25">
      <c r="B69" s="2">
        <v>10</v>
      </c>
      <c r="C69" s="143"/>
      <c r="D69" s="3">
        <f>ROUND(B69*C69,2)</f>
        <v>0</v>
      </c>
      <c r="E69" s="3">
        <f>ROUND(D69*1.23,2)</f>
        <v>0</v>
      </c>
    </row>
    <row r="71" spans="1:13" x14ac:dyDescent="0.25">
      <c r="A71" s="38" t="s">
        <v>10</v>
      </c>
      <c r="B71" s="38"/>
      <c r="C71" s="38"/>
      <c r="D71" s="48"/>
      <c r="E71" s="38"/>
      <c r="F71" s="38"/>
      <c r="G71" s="38"/>
      <c r="H71" s="38"/>
      <c r="I71" s="38"/>
      <c r="J71" s="38"/>
      <c r="K71" s="38"/>
      <c r="L71" s="38"/>
      <c r="M71" s="38"/>
    </row>
    <row r="72" spans="1:13" x14ac:dyDescent="0.25">
      <c r="B72" s="182" t="s">
        <v>6</v>
      </c>
      <c r="C72" s="182"/>
      <c r="D72" s="182"/>
      <c r="E72" s="182"/>
      <c r="F72" s="183"/>
      <c r="G72" s="183"/>
      <c r="H72" s="183"/>
    </row>
    <row r="73" spans="1:13" x14ac:dyDescent="0.25">
      <c r="B73" s="8" t="s">
        <v>22</v>
      </c>
      <c r="C73" s="2" t="s">
        <v>2</v>
      </c>
      <c r="D73" s="2" t="s">
        <v>3</v>
      </c>
      <c r="E73" s="2" t="s">
        <v>4</v>
      </c>
      <c r="F73" s="29"/>
      <c r="G73" s="10"/>
      <c r="H73" s="10"/>
    </row>
    <row r="74" spans="1:13" x14ac:dyDescent="0.25">
      <c r="B74" s="2">
        <v>1</v>
      </c>
      <c r="C74" s="143"/>
      <c r="D74" s="3">
        <f>ROUND(B74*C74,2)</f>
        <v>0</v>
      </c>
      <c r="E74" s="3">
        <f>ROUND(D74*1.08,2)</f>
        <v>0</v>
      </c>
    </row>
    <row r="75" spans="1:13" x14ac:dyDescent="0.25">
      <c r="B75" s="182" t="s">
        <v>7</v>
      </c>
      <c r="C75" s="182"/>
      <c r="D75" s="182"/>
      <c r="E75" s="182"/>
      <c r="F75" s="183"/>
      <c r="G75" s="183"/>
      <c r="H75" s="183"/>
    </row>
    <row r="76" spans="1:13" x14ac:dyDescent="0.25">
      <c r="B76" s="8"/>
      <c r="C76" s="2" t="s">
        <v>2</v>
      </c>
      <c r="D76" s="2" t="s">
        <v>3</v>
      </c>
      <c r="E76" s="2" t="s">
        <v>4</v>
      </c>
      <c r="F76" s="29"/>
      <c r="G76" s="10"/>
      <c r="H76" s="10"/>
    </row>
    <row r="77" spans="1:13" x14ac:dyDescent="0.25">
      <c r="B77" s="2">
        <v>1</v>
      </c>
      <c r="C77" s="143"/>
      <c r="D77" s="3">
        <f>ROUND(B77*C77,2)</f>
        <v>0</v>
      </c>
      <c r="E77" s="3">
        <f>ROUND(D77*1.23,2)</f>
        <v>0</v>
      </c>
    </row>
    <row r="79" spans="1:13" x14ac:dyDescent="0.25">
      <c r="A79" s="52" t="s">
        <v>11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x14ac:dyDescent="0.25">
      <c r="B80" s="182" t="s">
        <v>6</v>
      </c>
      <c r="C80" s="182"/>
      <c r="D80" s="182"/>
      <c r="E80" s="182"/>
      <c r="F80" s="183"/>
      <c r="G80" s="183"/>
      <c r="H80" s="183"/>
    </row>
    <row r="81" spans="2:12" x14ac:dyDescent="0.25">
      <c r="B81" s="8" t="s">
        <v>22</v>
      </c>
      <c r="C81" s="2" t="s">
        <v>2</v>
      </c>
      <c r="D81" s="2" t="s">
        <v>3</v>
      </c>
      <c r="E81" s="2" t="s">
        <v>4</v>
      </c>
      <c r="F81" s="29"/>
      <c r="G81" s="10"/>
      <c r="H81" s="10"/>
    </row>
    <row r="82" spans="2:12" x14ac:dyDescent="0.25">
      <c r="B82" s="2">
        <v>1</v>
      </c>
      <c r="C82" s="143"/>
      <c r="D82" s="3">
        <f>ROUND(B82*C82,2)</f>
        <v>0</v>
      </c>
      <c r="E82" s="3">
        <f>ROUND(D82*1.08,2)</f>
        <v>0</v>
      </c>
    </row>
    <row r="83" spans="2:12" x14ac:dyDescent="0.25">
      <c r="B83" s="182" t="s">
        <v>7</v>
      </c>
      <c r="C83" s="182"/>
      <c r="D83" s="182"/>
      <c r="E83" s="182"/>
      <c r="F83" s="183"/>
      <c r="G83" s="183"/>
      <c r="H83" s="183"/>
    </row>
    <row r="84" spans="2:12" x14ac:dyDescent="0.25">
      <c r="B84" s="8"/>
      <c r="C84" s="2" t="s">
        <v>2</v>
      </c>
      <c r="D84" s="2" t="s">
        <v>3</v>
      </c>
      <c r="E84" s="2" t="s">
        <v>4</v>
      </c>
      <c r="F84" s="29"/>
      <c r="G84" s="10"/>
      <c r="H84" s="10"/>
    </row>
    <row r="85" spans="2:12" x14ac:dyDescent="0.25">
      <c r="B85" s="2">
        <v>1</v>
      </c>
      <c r="C85" s="143"/>
      <c r="D85" s="3">
        <f>ROUND(B85*C85,2)</f>
        <v>0</v>
      </c>
      <c r="E85" s="3">
        <f>ROUND(D85*1.23,2)</f>
        <v>0</v>
      </c>
    </row>
    <row r="86" spans="2:12" x14ac:dyDescent="0.25">
      <c r="B86" s="10"/>
      <c r="C86" s="10"/>
      <c r="D86" s="10"/>
      <c r="E86" s="35"/>
      <c r="F86" s="11"/>
      <c r="G86" s="11"/>
      <c r="H86" s="11"/>
    </row>
    <row r="88" spans="2:12" s="57" customFormat="1" ht="18.75" x14ac:dyDescent="0.3">
      <c r="B88" s="64" t="s">
        <v>29</v>
      </c>
      <c r="C88" s="64"/>
      <c r="D88" s="66">
        <f>D13+C16+D21+D25+D29+D33+D37+D42+D45+D50+D53+D58+D61+D66+D69+D74+D77+D82+D85</f>
        <v>0</v>
      </c>
      <c r="E88" s="59"/>
      <c r="H88" s="200"/>
      <c r="I88" s="200"/>
      <c r="J88" s="60"/>
      <c r="K88" s="60"/>
      <c r="L88" s="60"/>
    </row>
    <row r="89" spans="2:12" s="57" customFormat="1" ht="18.75" x14ac:dyDescent="0.3">
      <c r="B89" s="64" t="s">
        <v>30</v>
      </c>
      <c r="C89" s="64"/>
      <c r="D89" s="66">
        <f>E13+C17+E21+E25+E29+E33+E37+E42+E45+E50+E53+E58+E61+E66+E69+E74+E77+E82+E85</f>
        <v>0</v>
      </c>
      <c r="E89" s="59"/>
      <c r="I89" s="58"/>
      <c r="J89" s="58"/>
      <c r="K89" s="58"/>
      <c r="L89" s="58"/>
    </row>
    <row r="90" spans="2:12" x14ac:dyDescent="0.25">
      <c r="I90" s="1"/>
      <c r="J90" s="1"/>
      <c r="K90" s="1"/>
      <c r="L90" s="1"/>
    </row>
    <row r="91" spans="2:12" x14ac:dyDescent="0.25">
      <c r="F91" s="1"/>
    </row>
    <row r="92" spans="2:12" x14ac:dyDescent="0.25">
      <c r="F92" s="1"/>
      <c r="H92" s="181"/>
      <c r="I92" s="181"/>
      <c r="J92" s="12"/>
      <c r="K92" s="12"/>
      <c r="L92" s="12"/>
    </row>
    <row r="93" spans="2:12" x14ac:dyDescent="0.25">
      <c r="I93" s="1"/>
      <c r="J93" s="1"/>
      <c r="K93" s="1"/>
      <c r="L93" s="1"/>
    </row>
    <row r="96" spans="2:12" x14ac:dyDescent="0.25">
      <c r="I96" s="1"/>
      <c r="J96" s="1"/>
      <c r="K96" s="1"/>
      <c r="L96" s="1"/>
    </row>
    <row r="97" spans="9:12" x14ac:dyDescent="0.25">
      <c r="I97" s="1"/>
      <c r="J97" s="1"/>
      <c r="K97" s="1"/>
      <c r="L97" s="1"/>
    </row>
  </sheetData>
  <sheetProtection algorithmName="SHA-512" hashValue="ASkAlGkfHV1rRnQddVxZF4ZuumJemLmeaYm56Q5LE+Cc3jwdlsiqCeTZMny06hjoA3KDOABndlTdEMWWAR1THw==" saltValue="3y4lnR3fv7CBObsHnLk2vA==" spinCount="100000" sheet="1" objects="1" scenarios="1"/>
  <mergeCells count="26">
    <mergeCell ref="A31:K31"/>
    <mergeCell ref="A23:K23"/>
    <mergeCell ref="A19:K19"/>
    <mergeCell ref="A15:K15"/>
    <mergeCell ref="A35:K35"/>
    <mergeCell ref="A2:K2"/>
    <mergeCell ref="A27:K27"/>
    <mergeCell ref="H5:I5"/>
    <mergeCell ref="J5:K5"/>
    <mergeCell ref="E5:G5"/>
    <mergeCell ref="B12:B13"/>
    <mergeCell ref="H88:I88"/>
    <mergeCell ref="H92:I92"/>
    <mergeCell ref="B40:H40"/>
    <mergeCell ref="B43:H43"/>
    <mergeCell ref="B48:H48"/>
    <mergeCell ref="B51:H51"/>
    <mergeCell ref="B56:H56"/>
    <mergeCell ref="B75:H75"/>
    <mergeCell ref="B80:H80"/>
    <mergeCell ref="B83:H83"/>
    <mergeCell ref="B59:H59"/>
    <mergeCell ref="B64:H64"/>
    <mergeCell ref="B67:H67"/>
    <mergeCell ref="B72:H72"/>
    <mergeCell ref="A55:K55"/>
  </mergeCells>
  <pageMargins left="0.7" right="0.7" top="0.75" bottom="0.75" header="0.3" footer="0.3"/>
  <pageSetup paperSize="9" scale="65" fitToHeight="0" orientation="portrait" horizontalDpi="4294967294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B22E-E4B5-48F3-B401-6E7232314B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część I ADM-1</vt:lpstr>
      <vt:lpstr>część II ADM-1</vt:lpstr>
      <vt:lpstr>część III ADM-2</vt:lpstr>
      <vt:lpstr>część IV ADM-3</vt:lpstr>
      <vt:lpstr>część V-ADM-4</vt:lpstr>
      <vt:lpstr>część VI ADM-5</vt:lpstr>
      <vt:lpstr>Arkusz7</vt:lpstr>
      <vt:lpstr>'część I ADM-1'!Obszar_wydruku</vt:lpstr>
      <vt:lpstr>'część II ADM-1'!Obszar_wydruku</vt:lpstr>
      <vt:lpstr>'część III ADM-2'!Obszar_wydruku</vt:lpstr>
      <vt:lpstr>'część IV ADM-3'!Obszar_wydruku</vt:lpstr>
      <vt:lpstr>'część V-ADM-4'!Obszar_wydruku</vt:lpstr>
      <vt:lpstr>'część VI ADM-5'!Obszar_wydruku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2022-03-08T08:55:16Z</cp:lastPrinted>
  <dcterms:created xsi:type="dcterms:W3CDTF">2019-01-26T18:02:23Z</dcterms:created>
  <dcterms:modified xsi:type="dcterms:W3CDTF">2022-03-15T13:18:47Z</dcterms:modified>
</cp:coreProperties>
</file>