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Z:\Przetargi_2022\43_TP2_Konserwacja_UPS_Przetwornice\43_TP2_2022_3_Internet\"/>
    </mc:Choice>
  </mc:AlternateContent>
  <xr:revisionPtr revIDLastSave="0" documentId="13_ncr:1_{08900A2F-4603-4E10-9A2E-0436977C5F75}" xr6:coauthVersionLast="36" xr6:coauthVersionMax="36" xr10:uidLastSave="{00000000-0000-0000-0000-000000000000}"/>
  <bookViews>
    <workbookView xWindow="0" yWindow="0" windowWidth="23040" windowHeight="9060" tabRatio="500" xr2:uid="{00000000-000D-0000-FFFF-FFFF00000000}"/>
  </bookViews>
  <sheets>
    <sheet name="Formularz cenowy" sheetId="2" r:id="rId1"/>
  </sheets>
  <definedNames>
    <definedName name="_xlnm.Print_Area" localSheetId="0">'Formularz cenowy'!$A$1:$M$104</definedName>
    <definedName name="_xlnm.Print_Titles" localSheetId="0">'Formularz cenowy'!$14:$15</definedName>
  </definedNames>
  <calcPr calcId="19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56" i="2" l="1"/>
  <c r="H40" i="2"/>
  <c r="H30" i="2"/>
  <c r="H18" i="2"/>
  <c r="F74" i="2"/>
  <c r="H74" i="2" s="1"/>
  <c r="F62" i="2"/>
  <c r="H62" i="2" s="1"/>
  <c r="F63" i="2"/>
  <c r="H63" i="2" s="1"/>
  <c r="F59" i="2"/>
  <c r="H59" i="2" s="1"/>
  <c r="F58" i="2"/>
  <c r="H58" i="2" s="1"/>
  <c r="F57" i="2"/>
  <c r="H57" i="2" s="1"/>
  <c r="F56" i="2"/>
  <c r="F51" i="2"/>
  <c r="H51" i="2" s="1"/>
  <c r="F89" i="2"/>
  <c r="H89" i="2" s="1"/>
  <c r="F86" i="2"/>
  <c r="F87" i="2" s="1"/>
  <c r="F83" i="2"/>
  <c r="H83" i="2" s="1"/>
  <c r="F82" i="2"/>
  <c r="H82" i="2" s="1"/>
  <c r="F81" i="2"/>
  <c r="H81" i="2" s="1"/>
  <c r="F78" i="2"/>
  <c r="H78" i="2" s="1"/>
  <c r="F77" i="2"/>
  <c r="H77" i="2" s="1"/>
  <c r="F76" i="2"/>
  <c r="H76" i="2" s="1"/>
  <c r="F75" i="2"/>
  <c r="H75" i="2" s="1"/>
  <c r="F73" i="2"/>
  <c r="H73" i="2" s="1"/>
  <c r="F72" i="2"/>
  <c r="H72" i="2" s="1"/>
  <c r="F71" i="2"/>
  <c r="H71" i="2" s="1"/>
  <c r="F70" i="2"/>
  <c r="H70" i="2" s="1"/>
  <c r="F69" i="2"/>
  <c r="H69" i="2" s="1"/>
  <c r="F68" i="2"/>
  <c r="H68" i="2" s="1"/>
  <c r="F67" i="2"/>
  <c r="H67" i="2" s="1"/>
  <c r="A67" i="2"/>
  <c r="A68" i="2" s="1"/>
  <c r="A69" i="2" s="1"/>
  <c r="A70" i="2" s="1"/>
  <c r="A71" i="2" s="1"/>
  <c r="A72" i="2" s="1"/>
  <c r="A73" i="2" s="1"/>
  <c r="A74" i="2" s="1"/>
  <c r="A75" i="2" s="1"/>
  <c r="F66" i="2"/>
  <c r="H66" i="2" s="1"/>
  <c r="F55" i="2"/>
  <c r="H55" i="2" s="1"/>
  <c r="F54" i="2"/>
  <c r="H54" i="2" s="1"/>
  <c r="F53" i="2"/>
  <c r="H53" i="2" s="1"/>
  <c r="F52" i="2"/>
  <c r="H52" i="2" s="1"/>
  <c r="F50" i="2"/>
  <c r="H50" i="2" s="1"/>
  <c r="F49" i="2"/>
  <c r="H49" i="2" s="1"/>
  <c r="F48" i="2"/>
  <c r="H48" i="2" s="1"/>
  <c r="F47" i="2"/>
  <c r="H47" i="2" s="1"/>
  <c r="F46" i="2"/>
  <c r="H46" i="2" s="1"/>
  <c r="F45" i="2"/>
  <c r="H45" i="2" s="1"/>
  <c r="F44" i="2"/>
  <c r="H44" i="2" s="1"/>
  <c r="F43" i="2"/>
  <c r="H43" i="2" s="1"/>
  <c r="F42" i="2"/>
  <c r="H42" i="2" s="1"/>
  <c r="F41" i="2"/>
  <c r="H41" i="2" s="1"/>
  <c r="A41" i="2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F40" i="2"/>
  <c r="F37" i="2"/>
  <c r="H37" i="2" s="1"/>
  <c r="F36" i="2"/>
  <c r="H36" i="2" s="1"/>
  <c r="F35" i="2"/>
  <c r="H35" i="2" s="1"/>
  <c r="F34" i="2"/>
  <c r="H34" i="2" s="1"/>
  <c r="F33" i="2"/>
  <c r="H33" i="2" s="1"/>
  <c r="F32" i="2"/>
  <c r="H32" i="2" s="1"/>
  <c r="F31" i="2"/>
  <c r="H31" i="2" s="1"/>
  <c r="F30" i="2"/>
  <c r="F29" i="2"/>
  <c r="H29" i="2" s="1"/>
  <c r="F26" i="2"/>
  <c r="H26" i="2" s="1"/>
  <c r="F25" i="2"/>
  <c r="H25" i="2" s="1"/>
  <c r="F24" i="2"/>
  <c r="H24" i="2" s="1"/>
  <c r="F23" i="2"/>
  <c r="H23" i="2" s="1"/>
  <c r="A23" i="2"/>
  <c r="A24" i="2" s="1"/>
  <c r="A25" i="2" s="1"/>
  <c r="A26" i="2" s="1"/>
  <c r="A29" i="2" s="1"/>
  <c r="A30" i="2" s="1"/>
  <c r="A31" i="2" s="1"/>
  <c r="A32" i="2" s="1"/>
  <c r="A33" i="2" s="1"/>
  <c r="A34" i="2" s="1"/>
  <c r="A35" i="2" s="1"/>
  <c r="A36" i="2" s="1"/>
  <c r="A37" i="2" s="1"/>
  <c r="F22" i="2"/>
  <c r="H22" i="2" s="1"/>
  <c r="F19" i="2"/>
  <c r="H19" i="2" s="1"/>
  <c r="F18" i="2"/>
  <c r="F17" i="2"/>
  <c r="H17" i="2" s="1"/>
  <c r="A18" i="2"/>
  <c r="A19" i="2" s="1"/>
  <c r="H86" i="2" l="1"/>
  <c r="H87" i="2" s="1"/>
  <c r="G87" i="2" s="1"/>
  <c r="H90" i="2"/>
  <c r="H64" i="2"/>
  <c r="G64" i="2" s="1"/>
  <c r="A76" i="2"/>
  <c r="A77" i="2" s="1"/>
  <c r="A78" i="2" s="1"/>
  <c r="F64" i="2"/>
  <c r="A53" i="2"/>
  <c r="A54" i="2" s="1"/>
  <c r="A55" i="2" s="1"/>
  <c r="A56" i="2" s="1"/>
  <c r="A57" i="2" s="1"/>
  <c r="A58" i="2" s="1"/>
  <c r="A59" i="2" s="1"/>
  <c r="H38" i="2"/>
  <c r="H84" i="2"/>
  <c r="F38" i="2"/>
  <c r="F20" i="2"/>
  <c r="F27" i="2"/>
  <c r="F79" i="2"/>
  <c r="F90" i="2"/>
  <c r="H20" i="2"/>
  <c r="H60" i="2"/>
  <c r="H27" i="2"/>
  <c r="F84" i="2"/>
  <c r="F60" i="2"/>
  <c r="H79" i="2"/>
  <c r="G90" i="2" l="1"/>
  <c r="G38" i="2"/>
  <c r="G84" i="2"/>
  <c r="G79" i="2"/>
  <c r="G27" i="2"/>
  <c r="G60" i="2"/>
  <c r="G20" i="2"/>
</calcChain>
</file>

<file path=xl/sharedStrings.xml><?xml version="1.0" encoding="utf-8"?>
<sst xmlns="http://schemas.openxmlformats.org/spreadsheetml/2006/main" count="216" uniqueCount="113">
  <si>
    <t>Lp.</t>
  </si>
  <si>
    <t>Nazwa urządzenia</t>
  </si>
  <si>
    <t>Ilość</t>
  </si>
  <si>
    <t>Cena</t>
  </si>
  <si>
    <t>Wartość</t>
  </si>
  <si>
    <t xml:space="preserve">Podatek </t>
  </si>
  <si>
    <t xml:space="preserve">Wartość </t>
  </si>
  <si>
    <t>CPV</t>
  </si>
  <si>
    <t>Typ, Rodzaj</t>
  </si>
  <si>
    <t>Producent</t>
  </si>
  <si>
    <t>netto</t>
  </si>
  <si>
    <t>VAT %</t>
  </si>
  <si>
    <t>brutto</t>
  </si>
  <si>
    <t>Część I</t>
  </si>
  <si>
    <t xml:space="preserve"> Centrum Elektroniki Stosowanej</t>
  </si>
  <si>
    <t>AROS SENTRY. HPS  HM60,  moc: 60kVA/40kW, P/N 6HMA60KSOA, MAT LU44AP839820001 + blok akumulatorów - 32 szt. ACUMAX AML 65-12 (12V/65Ah)</t>
  </si>
  <si>
    <t xml:space="preserve">AROS SENTRY. HPS HT30/AO, moc: 30kVA/24kW , P/N 6HTA30KSOA, MAT: LU15UP812490001 + blok akumulatorów - 32 szt.  </t>
  </si>
  <si>
    <t xml:space="preserve">AROS SENTRY. HPS HM30, moc: 30kVA/24kW, P/N 6HMA30KSOA, MAT: LU44AP841010001 + blok akumulatorów - 32 szt. EUROPOWER EP 42-12 (12V/42Ah)     </t>
  </si>
  <si>
    <t>Razem cz. I</t>
  </si>
  <si>
    <t>Część II</t>
  </si>
  <si>
    <t xml:space="preserve">ENERGY &amp; SAFETY Green point 6500,  P/N:UTM206113539-N1, MAT:00627T636940002,   moc: 4,6 kW </t>
  </si>
  <si>
    <t>SIEL</t>
  </si>
  <si>
    <t>ENERGY &amp; SAFETY Green point  10000, P/N:UTM210063539-N1, MAT:00617T623160006,  moc: 7 kW</t>
  </si>
  <si>
    <t>ENERGY &amp; SAFETY Green point  10000, P/N:UTM210063539-N1, MAT: 00617T623160008,  moc: 7 kW</t>
  </si>
  <si>
    <t>ENERGY &amp; SAFETY Green point 6500, P/N:UTM206113539-N1, MAT:00627T636940001, moc: 4,6 kW</t>
  </si>
  <si>
    <t>ENERGY &amp; SAFETY Green point  15kVA, P/N:UTMM150735339B, MAT:00625T634070002,  moc: 12 kW</t>
  </si>
  <si>
    <t>Razem cz. II</t>
  </si>
  <si>
    <t>Część III</t>
  </si>
  <si>
    <t>model: SPD 3315 z blokiem akumulatorów, Moc:12kVA. Nr ser.:07/1752</t>
  </si>
  <si>
    <t>SILTEC</t>
  </si>
  <si>
    <t>Razem cz. III</t>
  </si>
  <si>
    <t>Część IV</t>
  </si>
  <si>
    <t>APC</t>
  </si>
  <si>
    <t>BENNING</t>
  </si>
  <si>
    <t>Nxa, moc 60 kVA, S/N: 21012001077000007,     P/N: NXE0A060U, z baterią akumulatorów 40 szt.     P/N: EuroPower EPL 65-12, S/N: KE061013</t>
  </si>
  <si>
    <t>EMERSON</t>
  </si>
  <si>
    <t>Nxa, moc 15 kVA, S/N: 210120018583010008,  P/N: NXE0A015U, z baterią akumulatorów 40 szt.     P/N: EuroPower EPL 7,5-12, S/N: 11060424</t>
  </si>
  <si>
    <t>COWER NHS 30 - 30 kVA, cabinet. Nr II44010084</t>
  </si>
  <si>
    <t>ENILTA</t>
  </si>
  <si>
    <t>EVER POWERLINE LP 6-11</t>
  </si>
  <si>
    <t>EVER</t>
  </si>
  <si>
    <t>COVER PARTNER 20 SE z zewnętrznym modułem baterii 6 x 12V, 33 Ah</t>
  </si>
  <si>
    <t>COMEX S.A.</t>
  </si>
  <si>
    <t>MGE UPS System Pulsar Extreme 700C, akumulator CSB HR1224WF2F1 12V 6Ah – 2 szt</t>
  </si>
  <si>
    <t>MGE</t>
  </si>
  <si>
    <t>LUPUS KI 3000 Linelnter 3000 vA/2100W                z dwoma zewnętrznymi modułami bateryjnymi MBKI 3000</t>
  </si>
  <si>
    <t>FIDELTRONIC</t>
  </si>
  <si>
    <t>Razem cz. IV</t>
  </si>
  <si>
    <t>Część V</t>
  </si>
  <si>
    <t>A&amp;M MICHAŁOWSKI</t>
  </si>
  <si>
    <t>Część VI</t>
  </si>
  <si>
    <t>CAMCO</t>
  </si>
  <si>
    <t>Część VII</t>
  </si>
  <si>
    <t xml:space="preserve">Przetwornica FPP 30/3/3/50 AC/AC </t>
  </si>
  <si>
    <t>C&amp;T ELMECH</t>
  </si>
  <si>
    <t xml:space="preserve">Przetwornica FPP 10/1/1/60 AC/AC </t>
  </si>
  <si>
    <t xml:space="preserve">Przetwornica FPP 70/3/3/400 AC/AC </t>
  </si>
  <si>
    <t xml:space="preserve">Przetwornica FPP 30/3/3/400 AC/AC </t>
  </si>
  <si>
    <t xml:space="preserve">Przetwornica FPP 10/3/3/400 AC/AC </t>
  </si>
  <si>
    <t>Przetwornica FPP 130A/3/3/60 AC/AC</t>
  </si>
  <si>
    <t xml:space="preserve">Przetwornica FPP 20/3/1/60 AC/AC </t>
  </si>
  <si>
    <t xml:space="preserve">Przetwornica FPP 90/3/3/400 AC/AC </t>
  </si>
  <si>
    <t xml:space="preserve">Zasilacz ZP 28/150 DC </t>
  </si>
  <si>
    <t xml:space="preserve">Zasilacz ZP 28/100 AC/DC </t>
  </si>
  <si>
    <t xml:space="preserve">Zasilacz ZP28/600 AC/DC </t>
  </si>
  <si>
    <t xml:space="preserve">Zasilacz ZP 110/15 DC z baterią 9 akumulatorów 12V 28Ah  </t>
  </si>
  <si>
    <t>Razem cz. VII</t>
  </si>
  <si>
    <t>Część VIII</t>
  </si>
  <si>
    <t xml:space="preserve">SAN 7-5.2, typ: BFIz  7,5T 220/400 + SKBT 7,5 MS,  moc: 7,5 kW, nr ser.: 8817104 </t>
  </si>
  <si>
    <t>APS Energia</t>
  </si>
  <si>
    <t>Prostownik PBI 28/150CS                                           PBI 28/150CS 705 101-C841                                      AC/DC 20-32V/150A  (300A do 2s)</t>
  </si>
  <si>
    <t>Razem cz. VIII</t>
  </si>
  <si>
    <t>Część IX</t>
  </si>
  <si>
    <t>MEDCOM</t>
  </si>
  <si>
    <t>Razem cz. IX</t>
  </si>
  <si>
    <t xml:space="preserve">Agregat zasilający (przetwornica) 3GVF-200/260-N 200V/260A/90kVA </t>
  </si>
  <si>
    <t>AXA POWER</t>
  </si>
  <si>
    <t>FIDELTRONIK ares 1600 RACK + 4 szt. Akumulatorów 12V 7,2 Ah</t>
  </si>
  <si>
    <t>DELTA ELECTRONIC N-1K                                                                          + 2 akumulatory 12V 9 Ah</t>
  </si>
  <si>
    <t>bd.</t>
  </si>
  <si>
    <t>FIDELTRONIK ares 700 RACK + 4 szt. Akumulatorów 12V 7,2 Ah</t>
  </si>
  <si>
    <t>EWER SINLINE 1600                                                                            + 3 szt. Akumulatorów 12V 5 Ah</t>
  </si>
  <si>
    <t>Nazwa wykonawcy:............................................................................................................</t>
  </si>
  <si>
    <t>Stacja ładowania akumulatorów  XILLAR</t>
  </si>
  <si>
    <t>SPDC 3360 + akumulatory EV22-12                      64 szt. By-pass 60kVA. Moc 60kVA. Nr 12A006490</t>
  </si>
  <si>
    <t>SPDC 3330 + akumulatory EP7-12                   64 szt. By-pass 30 kVA. Moc 30 kVA. Nr 12A006942</t>
  </si>
  <si>
    <t>SPDC 3330 + akumulatory EV9V12                 64 szt. By-pass 20 kVA. Moc 30 kVA. Nr 12A006973</t>
  </si>
  <si>
    <t>SPDC 3330 + akumulatory EP7-12             64 szt. By-pass 20 kVA. Moc 30 kVA. Nr 13A002626</t>
  </si>
  <si>
    <t>SP1110 + akumulatory EV9-12                                    30 szt. By-pass 10 kVA. Moc 10 kVA / 7 kW.  Nr 12A006417</t>
  </si>
  <si>
    <t>SP1110 + akumulatory EV9-12                            30 szt. By-pass 10 kVA. Moc 10 kVA / 7 kW. Nr 12A006415</t>
  </si>
  <si>
    <t>SP1110 + akumulatory EV9-12 30 szt. By-pass 10 kVA. Moc 10 kVA / 7 kW. Nr 12A006412</t>
  </si>
  <si>
    <t>SP1110 + akumulatory EV9-12                                20 szt. By-pass 6 kVA. Moc 10 kVA / 7 kW. Nr 11A007005</t>
  </si>
  <si>
    <t>APC Smart-UPS RT, moc: 5 kVA / 4 kW typ akumulatora: VRLA, w obudowie Tower, wysokość 3U</t>
  </si>
  <si>
    <t>Benning ENERTRONIC T, 3 SLOT S.N.K21Y103769  moc: 6,4 kVA / 4 kW. Akumulatory ołowiowe bezobsługowe 12x(5x7,2Ah), obudowa: modułowa, technologia: ON - LINE z podwójną konwersją,</t>
  </si>
  <si>
    <t>COVER NH seria 80, model GES803NH moc: 80kVA, 64 kW                                                                          40 szt akumulatorów 12V 40Ah</t>
  </si>
  <si>
    <t>COVER</t>
  </si>
  <si>
    <t>GT S 33 UPS 30KV/27 kW AB 277 moc: 30 kVA, 27 kW</t>
  </si>
  <si>
    <t>RONI</t>
  </si>
  <si>
    <t>BORRI  B9000FXS z baterią akumulatorów SWL2500T – 104 szt</t>
  </si>
  <si>
    <t>BORRI</t>
  </si>
  <si>
    <t xml:space="preserve">APC SURT 8000 XLI blok akumulatorów 12V typ: SURT 129XLBP, nr S0931005029;                          moc: 8 kVA, 6,4 kW    </t>
  </si>
  <si>
    <t>ZZB750-5-1000-33-2, z baterią akumulatorów ACUMAX AML 33
(12V, 33Ah) oraz zewnętrznym modułem zdalnego sterowania               FA-2</t>
  </si>
  <si>
    <t xml:space="preserve">Zasilacz bezprzerwowy FPTM-8/400Hz 3x208/120V 400Hz 3x22,2A, nr 030912645 </t>
  </si>
  <si>
    <t>Naprawa UPS CENTRIC 200 kVA (100 kVA +) ( na tabliczce CENTRIC-L 100K) modół mocy 25 kVA do Centric 4 szt, akumulator MWL 18 Ah 12 V - 120 szt.                             Nr 851116</t>
  </si>
  <si>
    <t>Naprawa UPS CENTRIC 200 kVA (100 kVA +) ( na tabliczce CENTRIC-L 100K) modół mocy 25 kVA do Centric 4 szt, akumulator MWL 18 Ah 12 V - 120 szt.                             Nr 851117</t>
  </si>
  <si>
    <t xml:space="preserve">Przetwornica FPP 10/3/13/50-60 AC/AC </t>
  </si>
  <si>
    <t xml:space="preserve">Przekształtnik częstotliwości                   BFI 35-400S                                                            BFI 35-400S 705 101-C848                                     3x115/200VAC 400Hz 35kVA  </t>
  </si>
  <si>
    <t>50711000-2</t>
  </si>
  <si>
    <t>Razem cz. V</t>
  </si>
  <si>
    <t>Załącznik nr 3 do SWZ</t>
  </si>
  <si>
    <t xml:space="preserve"> </t>
  </si>
  <si>
    <r>
      <t xml:space="preserve">Zgodnie z art. 61 ust. 1. oraz art. 63 ust. 2 ustawy Prawo Zamówień Publicznych z dnia 11 września 2019 r. komunikacja w niniejszym postępowaniu odbywa się </t>
    </r>
    <r>
      <rPr>
        <b/>
        <sz val="10"/>
        <color rgb="FFFF0000"/>
        <rFont val="Arial"/>
        <family val="2"/>
        <charset val="238"/>
      </rPr>
      <t>wyłącznie przy użyciu środków komunikacji elektronicznej</t>
    </r>
    <r>
      <rPr>
        <sz val="10"/>
        <color rgb="FFFF0000"/>
        <rFont val="Arial"/>
        <family val="2"/>
        <charset val="238"/>
      </rPr>
      <t>, pliki należy opatrzyć: kwalifikowanym</t>
    </r>
    <r>
      <rPr>
        <b/>
        <sz val="10"/>
        <color rgb="FFFF0000"/>
        <rFont val="Arial"/>
        <family val="2"/>
        <charset val="238"/>
      </rPr>
      <t xml:space="preserve"> </t>
    </r>
    <r>
      <rPr>
        <sz val="10"/>
        <color rgb="FFFF0000"/>
        <rFont val="Arial"/>
        <family val="2"/>
        <charset val="238"/>
      </rPr>
      <t>podpisem elektronicznym, podpisem zaufanym lub podpisem osobistym (certyfikat zainstalowany w e-dowodzie).</t>
    </r>
  </si>
  <si>
    <t xml:space="preserve">FORMULARZ CENOWY cz. 1 - 9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</si>
</sst>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rgb="FF000000"/>
      <name val="Calibri"/>
      <family val="2"/>
      <charset val="238"/>
    </font>
    <font>
      <sz val="10"/>
      <color rgb="FF000000"/>
      <name val="Arial"/>
      <family val="2"/>
      <charset val="238"/>
    </font>
    <font>
      <sz val="8"/>
      <name val="Arial"/>
      <family val="2"/>
      <charset val="238"/>
    </font>
    <font>
      <sz val="11"/>
      <name val="Arial"/>
      <family val="2"/>
      <charset val="238"/>
    </font>
    <font>
      <sz val="10"/>
      <name val="Arial"/>
      <family val="2"/>
      <charset val="238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b/>
      <sz val="11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sz val="10"/>
      <name val="Arial"/>
      <family val="2"/>
      <charset val="238"/>
    </font>
    <font>
      <sz val="8"/>
      <name val="Arial CE"/>
      <charset val="238"/>
    </font>
    <font>
      <sz val="8"/>
      <name val="Arial CE"/>
      <family val="2"/>
      <charset val="238"/>
    </font>
    <font>
      <sz val="8"/>
      <color rgb="FF000000"/>
      <name val="Arial"/>
      <family val="2"/>
      <charset val="238"/>
    </font>
    <font>
      <b/>
      <sz val="8"/>
      <name val="Arial"/>
      <family val="2"/>
      <charset val="238"/>
    </font>
    <font>
      <sz val="8"/>
      <color rgb="FF000000"/>
      <name val="Calibri"/>
      <family val="2"/>
      <charset val="238"/>
    </font>
    <font>
      <sz val="11"/>
      <color rgb="FF000000"/>
      <name val="Arial"/>
      <family val="2"/>
      <charset val="238"/>
    </font>
    <font>
      <sz val="9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2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/>
      <top style="medium">
        <color indexed="64"/>
      </top>
      <bottom style="medium">
        <color indexed="64"/>
      </bottom>
      <diagonal/>
    </border>
    <border>
      <left style="hair">
        <color auto="1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119">
    <xf numFmtId="0" fontId="0" fillId="0" borderId="0" xfId="0"/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1" fontId="3" fillId="0" borderId="0" xfId="0" applyNumberFormat="1" applyFont="1" applyBorder="1" applyAlignment="1">
      <alignment horizontal="center" vertical="center" wrapText="1"/>
    </xf>
    <xf numFmtId="2" fontId="3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/>
    </xf>
    <xf numFmtId="0" fontId="3" fillId="0" borderId="0" xfId="0" applyFont="1" applyBorder="1" applyAlignment="1">
      <alignment horizontal="right" vertical="center"/>
    </xf>
    <xf numFmtId="0" fontId="2" fillId="0" borderId="0" xfId="0" applyFont="1" applyBorder="1" applyAlignment="1"/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1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1" fontId="6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/>
    <xf numFmtId="0" fontId="6" fillId="0" borderId="0" xfId="0" applyFont="1" applyBorder="1" applyAlignment="1">
      <alignment vertical="center"/>
    </xf>
    <xf numFmtId="0" fontId="7" fillId="0" borderId="0" xfId="0" applyFont="1" applyBorder="1" applyAlignment="1"/>
    <xf numFmtId="0" fontId="0" fillId="0" borderId="0" xfId="0"/>
    <xf numFmtId="0" fontId="8" fillId="0" borderId="1" xfId="0" applyFont="1" applyBorder="1"/>
    <xf numFmtId="0" fontId="8" fillId="0" borderId="2" xfId="0" applyFont="1" applyBorder="1" applyAlignment="1">
      <alignment horizontal="right"/>
    </xf>
    <xf numFmtId="0" fontId="8" fillId="0" borderId="3" xfId="0" applyFont="1" applyBorder="1"/>
    <xf numFmtId="0" fontId="9" fillId="2" borderId="5" xfId="0" applyFont="1" applyFill="1" applyBorder="1" applyAlignment="1">
      <alignment horizontal="center" vertical="center" wrapText="1"/>
    </xf>
    <xf numFmtId="1" fontId="9" fillId="2" borderId="5" xfId="0" applyNumberFormat="1" applyFont="1" applyFill="1" applyBorder="1" applyAlignment="1">
      <alignment horizontal="center" vertical="center" wrapText="1"/>
    </xf>
    <xf numFmtId="0" fontId="8" fillId="0" borderId="7" xfId="0" applyFont="1" applyBorder="1"/>
    <xf numFmtId="0" fontId="8" fillId="0" borderId="7" xfId="0" applyFont="1" applyBorder="1" applyAlignment="1">
      <alignment horizontal="center"/>
    </xf>
    <xf numFmtId="0" fontId="9" fillId="2" borderId="7" xfId="0" applyFont="1" applyFill="1" applyBorder="1" applyAlignment="1">
      <alignment horizontal="center" vertical="center" wrapText="1"/>
    </xf>
    <xf numFmtId="1" fontId="9" fillId="2" borderId="7" xfId="0" applyNumberFormat="1" applyFont="1" applyFill="1" applyBorder="1" applyAlignment="1">
      <alignment horizontal="center" vertical="center" wrapText="1"/>
    </xf>
    <xf numFmtId="0" fontId="0" fillId="0" borderId="2" xfId="0" applyBorder="1"/>
    <xf numFmtId="0" fontId="8" fillId="0" borderId="8" xfId="0" applyFont="1" applyBorder="1"/>
    <xf numFmtId="0" fontId="0" fillId="0" borderId="8" xfId="0" applyBorder="1"/>
    <xf numFmtId="0" fontId="9" fillId="0" borderId="8" xfId="0" applyFont="1" applyBorder="1" applyAlignment="1">
      <alignment vertical="center"/>
    </xf>
    <xf numFmtId="0" fontId="9" fillId="0" borderId="8" xfId="0" applyFont="1" applyBorder="1" applyAlignment="1">
      <alignment horizontal="center" vertical="center"/>
    </xf>
    <xf numFmtId="1" fontId="9" fillId="2" borderId="8" xfId="0" applyNumberFormat="1" applyFont="1" applyFill="1" applyBorder="1" applyAlignment="1">
      <alignment horizontal="center" vertical="center" wrapText="1"/>
    </xf>
    <xf numFmtId="1" fontId="9" fillId="2" borderId="3" xfId="0" applyNumberFormat="1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2" fillId="0" borderId="10" xfId="0" applyFont="1" applyBorder="1" applyAlignment="1">
      <alignment horizontal="left" vertical="top" wrapText="1"/>
    </xf>
    <xf numFmtId="0" fontId="2" fillId="0" borderId="10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left" vertical="center" wrapText="1"/>
    </xf>
    <xf numFmtId="0" fontId="10" fillId="0" borderId="10" xfId="0" applyFont="1" applyBorder="1" applyAlignment="1">
      <alignment horizontal="center" vertical="center" wrapText="1"/>
    </xf>
    <xf numFmtId="0" fontId="15" fillId="0" borderId="0" xfId="0" applyFont="1"/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1" fontId="3" fillId="0" borderId="0" xfId="0" applyNumberFormat="1" applyFont="1" applyBorder="1" applyAlignment="1"/>
    <xf numFmtId="2" fontId="3" fillId="0" borderId="0" xfId="0" applyNumberFormat="1" applyFont="1" applyBorder="1" applyAlignment="1"/>
    <xf numFmtId="0" fontId="3" fillId="0" borderId="0" xfId="0" applyFont="1" applyBorder="1" applyAlignment="1">
      <alignment horizontal="center"/>
    </xf>
    <xf numFmtId="0" fontId="16" fillId="0" borderId="0" xfId="0" applyFont="1" applyBorder="1" applyAlignment="1">
      <alignment horizontal="center" vertical="center"/>
    </xf>
    <xf numFmtId="1" fontId="16" fillId="0" borderId="0" xfId="0" applyNumberFormat="1" applyFont="1" applyBorder="1" applyAlignment="1">
      <alignment horizontal="center" vertical="center"/>
    </xf>
    <xf numFmtId="0" fontId="16" fillId="0" borderId="0" xfId="0" applyFont="1" applyBorder="1" applyAlignment="1">
      <alignment horizontal="left"/>
    </xf>
    <xf numFmtId="0" fontId="16" fillId="0" borderId="0" xfId="0" applyFont="1" applyBorder="1" applyAlignment="1">
      <alignment horizontal="center"/>
    </xf>
    <xf numFmtId="1" fontId="16" fillId="0" borderId="0" xfId="0" applyNumberFormat="1" applyFont="1" applyBorder="1" applyAlignment="1"/>
    <xf numFmtId="0" fontId="4" fillId="0" borderId="0" xfId="0" applyFont="1" applyBorder="1" applyAlignment="1"/>
    <xf numFmtId="0" fontId="3" fillId="0" borderId="0" xfId="0" applyFont="1" applyBorder="1" applyAlignment="1"/>
    <xf numFmtId="1" fontId="9" fillId="2" borderId="15" xfId="0" applyNumberFormat="1" applyFont="1" applyFill="1" applyBorder="1" applyAlignment="1">
      <alignment horizontal="center" vertical="center" wrapText="1"/>
    </xf>
    <xf numFmtId="1" fontId="9" fillId="2" borderId="16" xfId="0" applyNumberFormat="1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4" fontId="4" fillId="2" borderId="10" xfId="0" applyNumberFormat="1" applyFont="1" applyFill="1" applyBorder="1" applyAlignment="1">
      <alignment horizontal="right" vertical="center" wrapText="1"/>
    </xf>
    <xf numFmtId="9" fontId="4" fillId="2" borderId="10" xfId="0" applyNumberFormat="1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left" vertical="center" wrapText="1"/>
    </xf>
    <xf numFmtId="0" fontId="12" fillId="0" borderId="10" xfId="0" applyFont="1" applyBorder="1" applyAlignment="1">
      <alignment horizontal="left" vertical="center" wrapText="1"/>
    </xf>
    <xf numFmtId="0" fontId="2" fillId="2" borderId="10" xfId="0" applyFont="1" applyFill="1" applyBorder="1" applyAlignment="1">
      <alignment horizontal="center" vertical="center" wrapText="1"/>
    </xf>
    <xf numFmtId="1" fontId="2" fillId="0" borderId="10" xfId="1" applyNumberFormat="1" applyFont="1" applyBorder="1" applyAlignment="1">
      <alignment horizontal="center" vertical="center"/>
    </xf>
    <xf numFmtId="0" fontId="12" fillId="0" borderId="10" xfId="0" applyFont="1" applyBorder="1" applyAlignment="1">
      <alignment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2" fillId="0" borderId="5" xfId="0" applyFont="1" applyBorder="1" applyAlignment="1">
      <alignment horizontal="left" vertical="top" wrapText="1"/>
    </xf>
    <xf numFmtId="0" fontId="10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4" fontId="4" fillId="2" borderId="5" xfId="0" applyNumberFormat="1" applyFont="1" applyFill="1" applyBorder="1" applyAlignment="1">
      <alignment horizontal="right" vertical="center" wrapText="1"/>
    </xf>
    <xf numFmtId="9" fontId="4" fillId="2" borderId="5" xfId="0" applyNumberFormat="1" applyFont="1" applyFill="1" applyBorder="1" applyAlignment="1">
      <alignment horizontal="center" vertical="center" wrapText="1"/>
    </xf>
    <xf numFmtId="0" fontId="0" fillId="0" borderId="17" xfId="0" applyBorder="1"/>
    <xf numFmtId="0" fontId="8" fillId="0" borderId="18" xfId="0" applyFont="1" applyBorder="1"/>
    <xf numFmtId="0" fontId="0" fillId="0" borderId="18" xfId="0" applyBorder="1"/>
    <xf numFmtId="0" fontId="9" fillId="0" borderId="18" xfId="0" applyFont="1" applyBorder="1" applyAlignment="1">
      <alignment vertical="center"/>
    </xf>
    <xf numFmtId="0" fontId="9" fillId="0" borderId="18" xfId="0" applyFont="1" applyBorder="1" applyAlignment="1">
      <alignment horizontal="center" vertical="center"/>
    </xf>
    <xf numFmtId="1" fontId="9" fillId="2" borderId="18" xfId="0" applyNumberFormat="1" applyFont="1" applyFill="1" applyBorder="1" applyAlignment="1">
      <alignment horizontal="center" vertical="center" wrapText="1"/>
    </xf>
    <xf numFmtId="1" fontId="9" fillId="2" borderId="9" xfId="0" applyNumberFormat="1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2" fillId="0" borderId="12" xfId="0" applyFont="1" applyBorder="1" applyAlignment="1">
      <alignment horizontal="left" vertical="top" wrapText="1"/>
    </xf>
    <xf numFmtId="0" fontId="8" fillId="0" borderId="12" xfId="0" applyFont="1" applyBorder="1" applyAlignment="1">
      <alignment horizontal="right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4" fontId="9" fillId="2" borderId="14" xfId="0" applyNumberFormat="1" applyFont="1" applyFill="1" applyBorder="1" applyAlignment="1">
      <alignment horizontal="right" vertical="center" wrapText="1"/>
    </xf>
    <xf numFmtId="0" fontId="2" fillId="0" borderId="5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4" fillId="0" borderId="19" xfId="0" applyFont="1" applyBorder="1" applyAlignment="1">
      <alignment horizontal="center" vertical="center"/>
    </xf>
    <xf numFmtId="4" fontId="4" fillId="2" borderId="19" xfId="0" applyNumberFormat="1" applyFont="1" applyFill="1" applyBorder="1" applyAlignment="1">
      <alignment horizontal="right" vertical="center" wrapText="1"/>
    </xf>
    <xf numFmtId="9" fontId="4" fillId="2" borderId="19" xfId="0" applyNumberFormat="1" applyFont="1" applyFill="1" applyBorder="1" applyAlignment="1">
      <alignment horizontal="center" vertical="center" wrapText="1"/>
    </xf>
    <xf numFmtId="4" fontId="9" fillId="2" borderId="13" xfId="0" applyNumberFormat="1" applyFont="1" applyFill="1" applyBorder="1" applyAlignment="1">
      <alignment horizontal="right" vertical="center" wrapText="1"/>
    </xf>
    <xf numFmtId="0" fontId="12" fillId="0" borderId="5" xfId="0" applyFont="1" applyBorder="1" applyAlignment="1">
      <alignment vertical="center" wrapText="1"/>
    </xf>
    <xf numFmtId="0" fontId="2" fillId="2" borderId="5" xfId="0" applyFont="1" applyFill="1" applyBorder="1" applyAlignment="1">
      <alignment horizontal="center" vertical="center" wrapText="1"/>
    </xf>
    <xf numFmtId="1" fontId="2" fillId="0" borderId="5" xfId="1" applyNumberFormat="1" applyFont="1" applyBorder="1" applyAlignment="1">
      <alignment horizontal="center" vertical="center"/>
    </xf>
    <xf numFmtId="0" fontId="8" fillId="0" borderId="18" xfId="0" applyFont="1" applyBorder="1" applyAlignment="1">
      <alignment vertical="center"/>
    </xf>
    <xf numFmtId="0" fontId="13" fillId="0" borderId="12" xfId="1" applyFont="1" applyBorder="1" applyAlignment="1">
      <alignment horizontal="right" vertical="center"/>
    </xf>
    <xf numFmtId="0" fontId="8" fillId="0" borderId="12" xfId="0" applyFont="1" applyBorder="1" applyAlignment="1">
      <alignment horizontal="right" vertical="center"/>
    </xf>
    <xf numFmtId="0" fontId="14" fillId="0" borderId="5" xfId="0" applyFont="1" applyBorder="1" applyAlignment="1">
      <alignment vertical="center" wrapText="1"/>
    </xf>
    <xf numFmtId="0" fontId="0" fillId="0" borderId="20" xfId="0" applyBorder="1" applyAlignment="1">
      <alignment horizontal="center" vertical="center"/>
    </xf>
    <xf numFmtId="0" fontId="2" fillId="0" borderId="21" xfId="0" applyFont="1" applyBorder="1" applyAlignment="1">
      <alignment horizontal="left" vertical="top" wrapText="1"/>
    </xf>
    <xf numFmtId="0" fontId="8" fillId="0" borderId="22" xfId="0" applyFont="1" applyBorder="1" applyAlignment="1">
      <alignment horizontal="right"/>
    </xf>
    <xf numFmtId="0" fontId="4" fillId="0" borderId="14" xfId="0" applyFont="1" applyBorder="1" applyAlignment="1">
      <alignment horizontal="center" vertical="center"/>
    </xf>
    <xf numFmtId="0" fontId="8" fillId="0" borderId="21" xfId="0" applyFont="1" applyBorder="1" applyAlignment="1">
      <alignment horizontal="right"/>
    </xf>
    <xf numFmtId="0" fontId="4" fillId="0" borderId="21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left" vertical="top" wrapText="1"/>
    </xf>
    <xf numFmtId="0" fontId="11" fillId="0" borderId="10" xfId="0" applyFont="1" applyFill="1" applyBorder="1" applyAlignment="1">
      <alignment horizontal="left" vertical="center" wrapText="1"/>
    </xf>
    <xf numFmtId="0" fontId="11" fillId="0" borderId="5" xfId="0" applyFont="1" applyFill="1" applyBorder="1" applyAlignment="1">
      <alignment horizontal="left" vertical="center" wrapText="1"/>
    </xf>
    <xf numFmtId="0" fontId="12" fillId="0" borderId="0" xfId="0" applyFont="1" applyAlignment="1">
      <alignment horizontal="center" vertical="center" wrapText="1"/>
    </xf>
    <xf numFmtId="1" fontId="2" fillId="2" borderId="10" xfId="0" applyNumberFormat="1" applyFont="1" applyFill="1" applyBorder="1" applyAlignment="1">
      <alignment horizontal="center" vertical="center" wrapText="1"/>
    </xf>
    <xf numFmtId="1" fontId="2" fillId="2" borderId="5" xfId="0" applyNumberFormat="1" applyFont="1" applyFill="1" applyBorder="1" applyAlignment="1">
      <alignment horizontal="center" vertical="center" wrapText="1"/>
    </xf>
    <xf numFmtId="0" fontId="0" fillId="0" borderId="24" xfId="0" applyBorder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0" fontId="17" fillId="0" borderId="0" xfId="0" applyFont="1" applyAlignment="1">
      <alignment horizontal="center" wrapText="1"/>
    </xf>
    <xf numFmtId="0" fontId="5" fillId="0" borderId="0" xfId="0" applyFont="1" applyBorder="1" applyAlignment="1">
      <alignment horizontal="center"/>
    </xf>
    <xf numFmtId="0" fontId="3" fillId="0" borderId="0" xfId="0" applyFont="1" applyBorder="1" applyAlignment="1"/>
    <xf numFmtId="1" fontId="9" fillId="2" borderId="4" xfId="0" applyNumberFormat="1" applyFont="1" applyFill="1" applyBorder="1" applyAlignment="1">
      <alignment horizontal="center" vertical="center" wrapText="1"/>
    </xf>
    <xf numFmtId="1" fontId="9" fillId="2" borderId="6" xfId="0" applyNumberFormat="1" applyFont="1" applyFill="1" applyBorder="1" applyAlignment="1">
      <alignment horizontal="center" vertical="center" wrapText="1"/>
    </xf>
  </cellXfs>
  <cellStyles count="2">
    <cellStyle name="Normalny" xfId="0" builtinId="0"/>
    <cellStyle name="Tekst objaśnienia" xfId="1" builtinId="53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103"/>
  <sheetViews>
    <sheetView tabSelected="1" zoomScaleNormal="100" workbookViewId="0">
      <selection activeCell="E89" sqref="E89"/>
    </sheetView>
  </sheetViews>
  <sheetFormatPr defaultColWidth="9.140625" defaultRowHeight="15" x14ac:dyDescent="0.25"/>
  <cols>
    <col min="1" max="1" width="4.140625" style="17" customWidth="1"/>
    <col min="2" max="2" width="36.28515625" style="17" customWidth="1"/>
    <col min="3" max="3" width="12" style="17" customWidth="1"/>
    <col min="4" max="4" width="6.140625" style="17" customWidth="1"/>
    <col min="5" max="5" width="12.42578125" style="17" customWidth="1"/>
    <col min="6" max="6" width="13.5703125" style="17" customWidth="1"/>
    <col min="7" max="7" width="10.7109375" style="17" customWidth="1"/>
    <col min="8" max="8" width="16.7109375" style="17" customWidth="1"/>
    <col min="9" max="9" width="16.28515625" style="17" customWidth="1"/>
    <col min="10" max="16384" width="9.140625" style="17"/>
  </cols>
  <sheetData>
    <row r="1" spans="1:9" x14ac:dyDescent="0.25">
      <c r="A1" s="1"/>
      <c r="B1" s="2"/>
      <c r="C1" s="2"/>
      <c r="D1" s="3"/>
      <c r="E1" s="4"/>
      <c r="F1" s="4"/>
      <c r="G1" s="5"/>
      <c r="H1" s="5"/>
      <c r="I1" s="113" t="s">
        <v>109</v>
      </c>
    </row>
    <row r="2" spans="1:9" ht="20.45" customHeight="1" x14ac:dyDescent="0.25">
      <c r="A2" s="1"/>
      <c r="B2" s="2"/>
      <c r="C2" s="2"/>
      <c r="D2" s="3"/>
      <c r="E2" s="4"/>
      <c r="F2" s="4"/>
      <c r="G2" s="5"/>
      <c r="H2" s="5"/>
      <c r="I2" s="6"/>
    </row>
    <row r="3" spans="1:9" ht="17.45" customHeight="1" x14ac:dyDescent="0.25">
      <c r="A3" s="1"/>
      <c r="B3" s="2"/>
      <c r="C3" s="2"/>
      <c r="D3" s="3"/>
      <c r="E3" s="4"/>
      <c r="F3" s="4"/>
      <c r="G3" s="5"/>
      <c r="H3" s="5"/>
      <c r="I3" s="6"/>
    </row>
    <row r="4" spans="1:9" x14ac:dyDescent="0.25">
      <c r="A4" s="7"/>
      <c r="B4" s="8"/>
      <c r="C4" s="9"/>
      <c r="D4" s="10"/>
      <c r="E4" s="51"/>
      <c r="F4" s="51"/>
      <c r="G4" s="51"/>
      <c r="H4" s="51"/>
      <c r="I4" s="11"/>
    </row>
    <row r="5" spans="1:9" x14ac:dyDescent="0.25">
      <c r="A5" s="7"/>
      <c r="B5" s="11"/>
      <c r="C5" s="9"/>
      <c r="D5" s="10"/>
      <c r="E5" s="51"/>
      <c r="F5" s="51"/>
      <c r="G5" s="51"/>
      <c r="H5" s="51"/>
      <c r="I5" s="11"/>
    </row>
    <row r="6" spans="1:9" ht="18" x14ac:dyDescent="0.25">
      <c r="A6" s="115" t="s">
        <v>112</v>
      </c>
      <c r="B6" s="115"/>
      <c r="C6" s="115"/>
      <c r="D6" s="115"/>
      <c r="E6" s="115"/>
      <c r="F6" s="115"/>
      <c r="G6" s="115"/>
      <c r="H6" s="115"/>
      <c r="I6" s="115"/>
    </row>
    <row r="7" spans="1:9" ht="18" x14ac:dyDescent="0.25">
      <c r="A7" s="7"/>
      <c r="B7" s="11"/>
      <c r="C7" s="12"/>
      <c r="D7" s="13"/>
      <c r="E7" s="14"/>
      <c r="F7" s="14"/>
      <c r="G7" s="14"/>
      <c r="H7" s="14"/>
      <c r="I7" s="15"/>
    </row>
    <row r="8" spans="1:9" x14ac:dyDescent="0.25">
      <c r="A8" s="7"/>
      <c r="B8" s="11"/>
      <c r="C8" s="9"/>
      <c r="D8" s="10"/>
      <c r="E8" s="51"/>
      <c r="F8" s="16"/>
      <c r="G8" s="51"/>
      <c r="H8" s="51"/>
      <c r="I8" s="11"/>
    </row>
    <row r="9" spans="1:9" x14ac:dyDescent="0.25">
      <c r="A9" s="7"/>
      <c r="B9" s="11"/>
      <c r="C9" s="9"/>
      <c r="D9" s="10"/>
      <c r="E9" s="51"/>
      <c r="F9" s="51"/>
      <c r="G9" s="51"/>
      <c r="H9" s="51"/>
      <c r="I9" s="11"/>
    </row>
    <row r="10" spans="1:9" x14ac:dyDescent="0.25">
      <c r="A10" s="7"/>
      <c r="B10" s="116" t="s">
        <v>82</v>
      </c>
      <c r="C10" s="116"/>
      <c r="D10" s="116"/>
      <c r="E10" s="116"/>
      <c r="F10" s="116"/>
      <c r="G10" s="116"/>
      <c r="H10" s="116"/>
      <c r="I10" s="116"/>
    </row>
    <row r="11" spans="1:9" x14ac:dyDescent="0.25">
      <c r="A11" s="7"/>
      <c r="B11" s="11"/>
      <c r="C11" s="9"/>
      <c r="D11" s="10"/>
      <c r="E11" s="51"/>
      <c r="F11" s="51"/>
      <c r="G11" s="51"/>
      <c r="H11" s="51"/>
      <c r="I11" s="11"/>
    </row>
    <row r="12" spans="1:9" x14ac:dyDescent="0.25">
      <c r="A12" s="7"/>
      <c r="B12" s="116"/>
      <c r="C12" s="116"/>
      <c r="D12" s="116"/>
      <c r="E12" s="116"/>
      <c r="F12" s="116"/>
      <c r="G12" s="116"/>
      <c r="H12" s="116"/>
      <c r="I12" s="116"/>
    </row>
    <row r="14" spans="1:9" ht="13.9" customHeight="1" x14ac:dyDescent="0.25">
      <c r="A14" s="18" t="s">
        <v>0</v>
      </c>
      <c r="B14" s="19" t="s">
        <v>1</v>
      </c>
      <c r="C14" s="20"/>
      <c r="D14" s="117" t="s">
        <v>2</v>
      </c>
      <c r="E14" s="21" t="s">
        <v>3</v>
      </c>
      <c r="F14" s="21" t="s">
        <v>4</v>
      </c>
      <c r="G14" s="22" t="s">
        <v>5</v>
      </c>
      <c r="H14" s="22" t="s">
        <v>6</v>
      </c>
      <c r="I14" s="118" t="s">
        <v>7</v>
      </c>
    </row>
    <row r="15" spans="1:9" x14ac:dyDescent="0.25">
      <c r="A15" s="23"/>
      <c r="B15" s="24" t="s">
        <v>8</v>
      </c>
      <c r="C15" s="24" t="s">
        <v>9</v>
      </c>
      <c r="D15" s="117"/>
      <c r="E15" s="25" t="s">
        <v>10</v>
      </c>
      <c r="F15" s="25" t="s">
        <v>10</v>
      </c>
      <c r="G15" s="26" t="s">
        <v>11</v>
      </c>
      <c r="H15" s="26" t="s">
        <v>12</v>
      </c>
      <c r="I15" s="118"/>
    </row>
    <row r="16" spans="1:9" x14ac:dyDescent="0.25">
      <c r="A16" s="27"/>
      <c r="B16" s="28" t="s">
        <v>13</v>
      </c>
      <c r="C16" s="29"/>
      <c r="D16" s="30"/>
      <c r="E16" s="30"/>
      <c r="F16" s="31"/>
      <c r="G16" s="32"/>
      <c r="H16" s="32"/>
      <c r="I16" s="33"/>
    </row>
    <row r="17" spans="1:9" ht="45" x14ac:dyDescent="0.25">
      <c r="A17" s="34">
        <v>1</v>
      </c>
      <c r="B17" s="57" t="s">
        <v>15</v>
      </c>
      <c r="C17" s="38" t="s">
        <v>14</v>
      </c>
      <c r="D17" s="54">
        <v>1</v>
      </c>
      <c r="E17" s="54"/>
      <c r="F17" s="55">
        <f>D17*E17</f>
        <v>0</v>
      </c>
      <c r="G17" s="56"/>
      <c r="H17" s="55">
        <f>ROUND(F17+F17*G17,2)</f>
        <v>0</v>
      </c>
      <c r="I17" s="110" t="s">
        <v>107</v>
      </c>
    </row>
    <row r="18" spans="1:9" ht="33.75" x14ac:dyDescent="0.25">
      <c r="A18" s="34">
        <f>A17+1</f>
        <v>2</v>
      </c>
      <c r="B18" s="57" t="s">
        <v>16</v>
      </c>
      <c r="C18" s="38" t="s">
        <v>14</v>
      </c>
      <c r="D18" s="54">
        <v>1</v>
      </c>
      <c r="E18" s="54"/>
      <c r="F18" s="55">
        <f>D18*E18</f>
        <v>0</v>
      </c>
      <c r="G18" s="56"/>
      <c r="H18" s="55">
        <f t="shared" ref="H18:H19" si="0">ROUND(F18+F18*G18,2)</f>
        <v>0</v>
      </c>
      <c r="I18" s="110" t="s">
        <v>107</v>
      </c>
    </row>
    <row r="19" spans="1:9" ht="45.75" thickBot="1" x14ac:dyDescent="0.3">
      <c r="A19" s="63">
        <f>A18+1</f>
        <v>3</v>
      </c>
      <c r="B19" s="64" t="s">
        <v>17</v>
      </c>
      <c r="C19" s="65" t="s">
        <v>14</v>
      </c>
      <c r="D19" s="66">
        <v>1</v>
      </c>
      <c r="E19" s="66"/>
      <c r="F19" s="67">
        <f>D19*E19</f>
        <v>0</v>
      </c>
      <c r="G19" s="68"/>
      <c r="H19" s="55">
        <f t="shared" si="0"/>
        <v>0</v>
      </c>
      <c r="I19" s="110" t="s">
        <v>107</v>
      </c>
    </row>
    <row r="20" spans="1:9" ht="15.75" thickBot="1" x14ac:dyDescent="0.3">
      <c r="A20" s="76"/>
      <c r="B20" s="77"/>
      <c r="C20" s="78" t="s">
        <v>18</v>
      </c>
      <c r="D20" s="79"/>
      <c r="E20" s="80"/>
      <c r="F20" s="81">
        <f>SUM(F17:F19)</f>
        <v>0</v>
      </c>
      <c r="G20" s="81">
        <f>H20-F20</f>
        <v>0</v>
      </c>
      <c r="H20" s="81">
        <f>SUM(H17:H19)</f>
        <v>0</v>
      </c>
      <c r="I20" s="52"/>
    </row>
    <row r="21" spans="1:9" x14ac:dyDescent="0.25">
      <c r="A21" s="69"/>
      <c r="B21" s="70" t="s">
        <v>19</v>
      </c>
      <c r="C21" s="71"/>
      <c r="D21" s="72"/>
      <c r="E21" s="72"/>
      <c r="F21" s="73"/>
      <c r="G21" s="74"/>
      <c r="H21" s="74"/>
      <c r="I21" s="75"/>
    </row>
    <row r="22" spans="1:9" ht="33.75" x14ac:dyDescent="0.25">
      <c r="A22" s="34">
        <v>4</v>
      </c>
      <c r="B22" s="35" t="s">
        <v>20</v>
      </c>
      <c r="C22" s="36" t="s">
        <v>21</v>
      </c>
      <c r="D22" s="54">
        <v>1</v>
      </c>
      <c r="E22" s="54"/>
      <c r="F22" s="55">
        <f>D22*E22</f>
        <v>0</v>
      </c>
      <c r="G22" s="56"/>
      <c r="H22" s="55">
        <f t="shared" ref="H22:H26" si="1">ROUND(F22+F22*G22,2)</f>
        <v>0</v>
      </c>
      <c r="I22" s="110" t="s">
        <v>107</v>
      </c>
    </row>
    <row r="23" spans="1:9" ht="33.75" x14ac:dyDescent="0.25">
      <c r="A23" s="34">
        <f>A22+1</f>
        <v>5</v>
      </c>
      <c r="B23" s="35" t="s">
        <v>22</v>
      </c>
      <c r="C23" s="36" t="s">
        <v>21</v>
      </c>
      <c r="D23" s="54">
        <v>1</v>
      </c>
      <c r="E23" s="54"/>
      <c r="F23" s="55">
        <f>D23*E23</f>
        <v>0</v>
      </c>
      <c r="G23" s="56"/>
      <c r="H23" s="55">
        <f t="shared" si="1"/>
        <v>0</v>
      </c>
      <c r="I23" s="110" t="s">
        <v>107</v>
      </c>
    </row>
    <row r="24" spans="1:9" ht="33.75" x14ac:dyDescent="0.25">
      <c r="A24" s="34">
        <f>A23+1</f>
        <v>6</v>
      </c>
      <c r="B24" s="35" t="s">
        <v>23</v>
      </c>
      <c r="C24" s="36" t="s">
        <v>21</v>
      </c>
      <c r="D24" s="54">
        <v>1</v>
      </c>
      <c r="E24" s="54"/>
      <c r="F24" s="55">
        <f>D24*E24</f>
        <v>0</v>
      </c>
      <c r="G24" s="56"/>
      <c r="H24" s="55">
        <f t="shared" si="1"/>
        <v>0</v>
      </c>
      <c r="I24" s="110" t="s">
        <v>107</v>
      </c>
    </row>
    <row r="25" spans="1:9" ht="33.75" x14ac:dyDescent="0.25">
      <c r="A25" s="34">
        <f>A24+1</f>
        <v>7</v>
      </c>
      <c r="B25" s="35" t="s">
        <v>24</v>
      </c>
      <c r="C25" s="36" t="s">
        <v>21</v>
      </c>
      <c r="D25" s="54">
        <v>1</v>
      </c>
      <c r="E25" s="54"/>
      <c r="F25" s="55">
        <f>D25*E25</f>
        <v>0</v>
      </c>
      <c r="G25" s="56"/>
      <c r="H25" s="55">
        <f t="shared" si="1"/>
        <v>0</v>
      </c>
      <c r="I25" s="110" t="s">
        <v>107</v>
      </c>
    </row>
    <row r="26" spans="1:9" ht="34.5" thickBot="1" x14ac:dyDescent="0.3">
      <c r="A26" s="63">
        <f>A25+1</f>
        <v>8</v>
      </c>
      <c r="B26" s="64" t="s">
        <v>25</v>
      </c>
      <c r="C26" s="82" t="s">
        <v>21</v>
      </c>
      <c r="D26" s="66">
        <v>1</v>
      </c>
      <c r="E26" s="66"/>
      <c r="F26" s="67">
        <f>D26*E26</f>
        <v>0</v>
      </c>
      <c r="G26" s="68"/>
      <c r="H26" s="55">
        <f t="shared" si="1"/>
        <v>0</v>
      </c>
      <c r="I26" s="110" t="s">
        <v>107</v>
      </c>
    </row>
    <row r="27" spans="1:9" ht="15.75" thickBot="1" x14ac:dyDescent="0.3">
      <c r="A27" s="76"/>
      <c r="B27" s="77"/>
      <c r="C27" s="78" t="s">
        <v>26</v>
      </c>
      <c r="D27" s="79"/>
      <c r="E27" s="80"/>
      <c r="F27" s="81">
        <f>SUM(F22:F26)</f>
        <v>0</v>
      </c>
      <c r="G27" s="81">
        <f>H27-F27</f>
        <v>0</v>
      </c>
      <c r="H27" s="81">
        <f>SUM(H22:H26)</f>
        <v>0</v>
      </c>
      <c r="I27" s="52"/>
    </row>
    <row r="28" spans="1:9" x14ac:dyDescent="0.25">
      <c r="A28" s="69"/>
      <c r="B28" s="70" t="s">
        <v>27</v>
      </c>
      <c r="C28" s="71"/>
      <c r="D28" s="72"/>
      <c r="E28" s="72"/>
      <c r="F28" s="73"/>
      <c r="G28" s="74"/>
      <c r="H28" s="74"/>
      <c r="I28" s="75"/>
    </row>
    <row r="29" spans="1:9" ht="22.5" x14ac:dyDescent="0.25">
      <c r="A29" s="34">
        <f>A26+1</f>
        <v>9</v>
      </c>
      <c r="B29" s="57" t="s">
        <v>28</v>
      </c>
      <c r="C29" s="36" t="s">
        <v>29</v>
      </c>
      <c r="D29" s="54">
        <v>1</v>
      </c>
      <c r="E29" s="54"/>
      <c r="F29" s="55">
        <f t="shared" ref="F29:F37" si="2">D29*E29</f>
        <v>0</v>
      </c>
      <c r="G29" s="56"/>
      <c r="H29" s="55">
        <f t="shared" ref="H29:H37" si="3">ROUND(F29+F29*G29,2)</f>
        <v>0</v>
      </c>
      <c r="I29" s="110" t="s">
        <v>107</v>
      </c>
    </row>
    <row r="30" spans="1:9" ht="33.75" x14ac:dyDescent="0.25">
      <c r="A30" s="34">
        <f t="shared" ref="A30:A37" si="4">A29+1</f>
        <v>10</v>
      </c>
      <c r="B30" s="37" t="s">
        <v>84</v>
      </c>
      <c r="C30" s="36" t="s">
        <v>29</v>
      </c>
      <c r="D30" s="54">
        <v>1</v>
      </c>
      <c r="E30" s="54"/>
      <c r="F30" s="55">
        <f t="shared" si="2"/>
        <v>0</v>
      </c>
      <c r="G30" s="56"/>
      <c r="H30" s="55">
        <f t="shared" si="3"/>
        <v>0</v>
      </c>
      <c r="I30" s="110" t="s">
        <v>107</v>
      </c>
    </row>
    <row r="31" spans="1:9" ht="33.75" x14ac:dyDescent="0.25">
      <c r="A31" s="34">
        <f t="shared" si="4"/>
        <v>11</v>
      </c>
      <c r="B31" s="37" t="s">
        <v>85</v>
      </c>
      <c r="C31" s="36" t="s">
        <v>29</v>
      </c>
      <c r="D31" s="54">
        <v>1</v>
      </c>
      <c r="E31" s="54"/>
      <c r="F31" s="55">
        <f t="shared" si="2"/>
        <v>0</v>
      </c>
      <c r="G31" s="56"/>
      <c r="H31" s="55">
        <f t="shared" si="3"/>
        <v>0</v>
      </c>
      <c r="I31" s="110" t="s">
        <v>107</v>
      </c>
    </row>
    <row r="32" spans="1:9" ht="33.75" x14ac:dyDescent="0.25">
      <c r="A32" s="34">
        <f t="shared" si="4"/>
        <v>12</v>
      </c>
      <c r="B32" s="37" t="s">
        <v>86</v>
      </c>
      <c r="C32" s="36" t="s">
        <v>29</v>
      </c>
      <c r="D32" s="54">
        <v>1</v>
      </c>
      <c r="E32" s="54"/>
      <c r="F32" s="55">
        <f t="shared" si="2"/>
        <v>0</v>
      </c>
      <c r="G32" s="56"/>
      <c r="H32" s="55">
        <f t="shared" si="3"/>
        <v>0</v>
      </c>
      <c r="I32" s="110" t="s">
        <v>107</v>
      </c>
    </row>
    <row r="33" spans="1:9" ht="22.5" x14ac:dyDescent="0.25">
      <c r="A33" s="34">
        <f t="shared" si="4"/>
        <v>13</v>
      </c>
      <c r="B33" s="37" t="s">
        <v>87</v>
      </c>
      <c r="C33" s="36" t="s">
        <v>29</v>
      </c>
      <c r="D33" s="54">
        <v>1</v>
      </c>
      <c r="E33" s="54"/>
      <c r="F33" s="55">
        <f t="shared" si="2"/>
        <v>0</v>
      </c>
      <c r="G33" s="56"/>
      <c r="H33" s="55">
        <f t="shared" si="3"/>
        <v>0</v>
      </c>
      <c r="I33" s="110" t="s">
        <v>107</v>
      </c>
    </row>
    <row r="34" spans="1:9" ht="33.75" x14ac:dyDescent="0.25">
      <c r="A34" s="34">
        <f t="shared" si="4"/>
        <v>14</v>
      </c>
      <c r="B34" s="37" t="s">
        <v>88</v>
      </c>
      <c r="C34" s="36" t="s">
        <v>29</v>
      </c>
      <c r="D34" s="54">
        <v>1</v>
      </c>
      <c r="E34" s="54"/>
      <c r="F34" s="55">
        <f t="shared" si="2"/>
        <v>0</v>
      </c>
      <c r="G34" s="56"/>
      <c r="H34" s="55">
        <f t="shared" si="3"/>
        <v>0</v>
      </c>
      <c r="I34" s="110" t="s">
        <v>107</v>
      </c>
    </row>
    <row r="35" spans="1:9" ht="33.75" x14ac:dyDescent="0.25">
      <c r="A35" s="34">
        <f t="shared" si="4"/>
        <v>15</v>
      </c>
      <c r="B35" s="37" t="s">
        <v>89</v>
      </c>
      <c r="C35" s="36" t="s">
        <v>29</v>
      </c>
      <c r="D35" s="54">
        <v>1</v>
      </c>
      <c r="E35" s="54"/>
      <c r="F35" s="55">
        <f t="shared" si="2"/>
        <v>0</v>
      </c>
      <c r="G35" s="56"/>
      <c r="H35" s="55">
        <f t="shared" si="3"/>
        <v>0</v>
      </c>
      <c r="I35" s="110" t="s">
        <v>107</v>
      </c>
    </row>
    <row r="36" spans="1:9" ht="22.5" x14ac:dyDescent="0.25">
      <c r="A36" s="34">
        <f t="shared" si="4"/>
        <v>16</v>
      </c>
      <c r="B36" s="37" t="s">
        <v>90</v>
      </c>
      <c r="C36" s="36" t="s">
        <v>29</v>
      </c>
      <c r="D36" s="54">
        <v>1</v>
      </c>
      <c r="E36" s="54"/>
      <c r="F36" s="55">
        <f t="shared" si="2"/>
        <v>0</v>
      </c>
      <c r="G36" s="56"/>
      <c r="H36" s="55">
        <f t="shared" si="3"/>
        <v>0</v>
      </c>
      <c r="I36" s="110" t="s">
        <v>107</v>
      </c>
    </row>
    <row r="37" spans="1:9" ht="34.5" thickBot="1" x14ac:dyDescent="0.3">
      <c r="A37" s="63">
        <f t="shared" si="4"/>
        <v>17</v>
      </c>
      <c r="B37" s="83" t="s">
        <v>91</v>
      </c>
      <c r="C37" s="82" t="s">
        <v>29</v>
      </c>
      <c r="D37" s="66">
        <v>1</v>
      </c>
      <c r="E37" s="66"/>
      <c r="F37" s="67">
        <f t="shared" si="2"/>
        <v>0</v>
      </c>
      <c r="G37" s="68"/>
      <c r="H37" s="55">
        <f t="shared" si="3"/>
        <v>0</v>
      </c>
      <c r="I37" s="110" t="s">
        <v>107</v>
      </c>
    </row>
    <row r="38" spans="1:9" ht="15.75" thickBot="1" x14ac:dyDescent="0.3">
      <c r="A38" s="76"/>
      <c r="B38" s="77"/>
      <c r="C38" s="78" t="s">
        <v>30</v>
      </c>
      <c r="D38" s="79"/>
      <c r="E38" s="80"/>
      <c r="F38" s="81">
        <f>SUM(F29:F37)</f>
        <v>0</v>
      </c>
      <c r="G38" s="81">
        <f>H38-F38</f>
        <v>0</v>
      </c>
      <c r="H38" s="81">
        <f>SUM(H29:H37)</f>
        <v>0</v>
      </c>
      <c r="I38" s="52"/>
    </row>
    <row r="39" spans="1:9" x14ac:dyDescent="0.25">
      <c r="A39" s="69"/>
      <c r="B39" s="70" t="s">
        <v>31</v>
      </c>
      <c r="C39" s="71"/>
      <c r="D39" s="72"/>
      <c r="E39" s="72"/>
      <c r="F39" s="73"/>
      <c r="G39" s="74"/>
      <c r="H39" s="74"/>
      <c r="I39" s="75"/>
    </row>
    <row r="40" spans="1:9" ht="33.75" x14ac:dyDescent="0.25">
      <c r="A40" s="34">
        <v>18</v>
      </c>
      <c r="B40" s="57" t="s">
        <v>92</v>
      </c>
      <c r="C40" s="103" t="s">
        <v>32</v>
      </c>
      <c r="D40" s="54">
        <v>1</v>
      </c>
      <c r="E40" s="54"/>
      <c r="F40" s="55">
        <f t="shared" ref="F40:F55" si="5">D40*E40</f>
        <v>0</v>
      </c>
      <c r="G40" s="56"/>
      <c r="H40" s="55">
        <f t="shared" ref="H40:H59" si="6">ROUND(F40+F40*G40,2)</f>
        <v>0</v>
      </c>
      <c r="I40" s="110" t="s">
        <v>107</v>
      </c>
    </row>
    <row r="41" spans="1:9" ht="56.25" x14ac:dyDescent="0.25">
      <c r="A41" s="34">
        <f t="shared" ref="A41:A48" si="7">A40+1</f>
        <v>19</v>
      </c>
      <c r="B41" s="57" t="s">
        <v>93</v>
      </c>
      <c r="C41" s="103" t="s">
        <v>33</v>
      </c>
      <c r="D41" s="54">
        <v>1</v>
      </c>
      <c r="E41" s="54"/>
      <c r="F41" s="55">
        <f t="shared" si="5"/>
        <v>0</v>
      </c>
      <c r="G41" s="56"/>
      <c r="H41" s="55">
        <f t="shared" si="6"/>
        <v>0</v>
      </c>
      <c r="I41" s="110" t="s">
        <v>107</v>
      </c>
    </row>
    <row r="42" spans="1:9" ht="33.75" x14ac:dyDescent="0.25">
      <c r="A42" s="34">
        <f t="shared" si="7"/>
        <v>20</v>
      </c>
      <c r="B42" s="57" t="s">
        <v>94</v>
      </c>
      <c r="C42" s="103" t="s">
        <v>95</v>
      </c>
      <c r="D42" s="54">
        <v>1</v>
      </c>
      <c r="E42" s="54"/>
      <c r="F42" s="55">
        <f t="shared" si="5"/>
        <v>0</v>
      </c>
      <c r="G42" s="56"/>
      <c r="H42" s="55">
        <f t="shared" si="6"/>
        <v>0</v>
      </c>
      <c r="I42" s="110" t="s">
        <v>107</v>
      </c>
    </row>
    <row r="43" spans="1:9" ht="22.5" x14ac:dyDescent="0.25">
      <c r="A43" s="34">
        <f t="shared" si="7"/>
        <v>21</v>
      </c>
      <c r="B43" s="104" t="s">
        <v>77</v>
      </c>
      <c r="C43" s="103" t="s">
        <v>46</v>
      </c>
      <c r="D43" s="54">
        <v>2</v>
      </c>
      <c r="E43" s="54"/>
      <c r="F43" s="55">
        <f t="shared" si="5"/>
        <v>0</v>
      </c>
      <c r="G43" s="56"/>
      <c r="H43" s="55">
        <f t="shared" si="6"/>
        <v>0</v>
      </c>
      <c r="I43" s="110" t="s">
        <v>107</v>
      </c>
    </row>
    <row r="44" spans="1:9" ht="33.75" x14ac:dyDescent="0.25">
      <c r="A44" s="34">
        <f t="shared" si="7"/>
        <v>22</v>
      </c>
      <c r="B44" s="57" t="s">
        <v>34</v>
      </c>
      <c r="C44" s="103" t="s">
        <v>35</v>
      </c>
      <c r="D44" s="54">
        <v>1</v>
      </c>
      <c r="E44" s="54"/>
      <c r="F44" s="55">
        <f t="shared" si="5"/>
        <v>0</v>
      </c>
      <c r="G44" s="56"/>
      <c r="H44" s="55">
        <f t="shared" si="6"/>
        <v>0</v>
      </c>
      <c r="I44" s="110" t="s">
        <v>107</v>
      </c>
    </row>
    <row r="45" spans="1:9" ht="33.75" x14ac:dyDescent="0.25">
      <c r="A45" s="34">
        <f t="shared" si="7"/>
        <v>23</v>
      </c>
      <c r="B45" s="57" t="s">
        <v>36</v>
      </c>
      <c r="C45" s="103" t="s">
        <v>35</v>
      </c>
      <c r="D45" s="54">
        <v>1</v>
      </c>
      <c r="E45" s="54"/>
      <c r="F45" s="55">
        <f t="shared" si="5"/>
        <v>0</v>
      </c>
      <c r="G45" s="56"/>
      <c r="H45" s="55">
        <f t="shared" si="6"/>
        <v>0</v>
      </c>
      <c r="I45" s="110" t="s">
        <v>107</v>
      </c>
    </row>
    <row r="46" spans="1:9" ht="20.25" customHeight="1" x14ac:dyDescent="0.25">
      <c r="A46" s="34">
        <f t="shared" si="7"/>
        <v>24</v>
      </c>
      <c r="B46" s="57" t="s">
        <v>37</v>
      </c>
      <c r="C46" s="103" t="s">
        <v>38</v>
      </c>
      <c r="D46" s="54">
        <v>1</v>
      </c>
      <c r="E46" s="54"/>
      <c r="F46" s="55">
        <f t="shared" si="5"/>
        <v>0</v>
      </c>
      <c r="G46" s="56"/>
      <c r="H46" s="55">
        <f t="shared" si="6"/>
        <v>0</v>
      </c>
      <c r="I46" s="110" t="s">
        <v>107</v>
      </c>
    </row>
    <row r="47" spans="1:9" ht="19.5" customHeight="1" x14ac:dyDescent="0.25">
      <c r="A47" s="34">
        <f t="shared" si="7"/>
        <v>25</v>
      </c>
      <c r="B47" s="57" t="s">
        <v>39</v>
      </c>
      <c r="C47" s="103" t="s">
        <v>40</v>
      </c>
      <c r="D47" s="54">
        <v>1</v>
      </c>
      <c r="E47" s="54"/>
      <c r="F47" s="55">
        <f t="shared" si="5"/>
        <v>0</v>
      </c>
      <c r="G47" s="56"/>
      <c r="H47" s="55">
        <f t="shared" si="6"/>
        <v>0</v>
      </c>
      <c r="I47" s="110" t="s">
        <v>107</v>
      </c>
    </row>
    <row r="48" spans="1:9" ht="22.5" x14ac:dyDescent="0.25">
      <c r="A48" s="34">
        <f t="shared" si="7"/>
        <v>26</v>
      </c>
      <c r="B48" s="106" t="s">
        <v>41</v>
      </c>
      <c r="C48" s="103" t="s">
        <v>42</v>
      </c>
      <c r="D48" s="54">
        <v>1</v>
      </c>
      <c r="E48" s="54"/>
      <c r="F48" s="55">
        <f t="shared" si="5"/>
        <v>0</v>
      </c>
      <c r="G48" s="56"/>
      <c r="H48" s="55">
        <f t="shared" si="6"/>
        <v>0</v>
      </c>
      <c r="I48" s="110" t="s">
        <v>107</v>
      </c>
    </row>
    <row r="49" spans="1:9" ht="22.5" x14ac:dyDescent="0.25">
      <c r="A49" s="34">
        <f>A48+1</f>
        <v>27</v>
      </c>
      <c r="B49" s="106" t="s">
        <v>41</v>
      </c>
      <c r="C49" s="103" t="s">
        <v>42</v>
      </c>
      <c r="D49" s="54">
        <v>1</v>
      </c>
      <c r="E49" s="54"/>
      <c r="F49" s="55">
        <f t="shared" si="5"/>
        <v>0</v>
      </c>
      <c r="G49" s="56"/>
      <c r="H49" s="55">
        <f t="shared" si="6"/>
        <v>0</v>
      </c>
      <c r="I49" s="110" t="s">
        <v>107</v>
      </c>
    </row>
    <row r="50" spans="1:9" ht="22.5" x14ac:dyDescent="0.25">
      <c r="A50" s="34">
        <f t="shared" ref="A50:A59" si="8">A49+1</f>
        <v>28</v>
      </c>
      <c r="B50" s="107" t="s">
        <v>43</v>
      </c>
      <c r="C50" s="103" t="s">
        <v>44</v>
      </c>
      <c r="D50" s="54">
        <v>3</v>
      </c>
      <c r="E50" s="54"/>
      <c r="F50" s="55">
        <f t="shared" si="5"/>
        <v>0</v>
      </c>
      <c r="G50" s="56"/>
      <c r="H50" s="55">
        <f t="shared" si="6"/>
        <v>0</v>
      </c>
      <c r="I50" s="110" t="s">
        <v>107</v>
      </c>
    </row>
    <row r="51" spans="1:9" ht="22.5" x14ac:dyDescent="0.25">
      <c r="A51" s="34">
        <f t="shared" si="8"/>
        <v>29</v>
      </c>
      <c r="B51" s="107" t="s">
        <v>96</v>
      </c>
      <c r="C51" s="103" t="s">
        <v>97</v>
      </c>
      <c r="D51" s="54">
        <v>1</v>
      </c>
      <c r="E51" s="54"/>
      <c r="F51" s="55">
        <f t="shared" ref="F51" si="9">D51*E51</f>
        <v>0</v>
      </c>
      <c r="G51" s="56"/>
      <c r="H51" s="55">
        <f t="shared" si="6"/>
        <v>0</v>
      </c>
      <c r="I51" s="110" t="s">
        <v>107</v>
      </c>
    </row>
    <row r="52" spans="1:9" ht="22.5" x14ac:dyDescent="0.25">
      <c r="A52" s="34">
        <f t="shared" si="8"/>
        <v>30</v>
      </c>
      <c r="B52" s="107" t="s">
        <v>78</v>
      </c>
      <c r="C52" s="103" t="s">
        <v>79</v>
      </c>
      <c r="D52" s="54">
        <v>1</v>
      </c>
      <c r="E52" s="54"/>
      <c r="F52" s="55">
        <f t="shared" si="5"/>
        <v>0</v>
      </c>
      <c r="G52" s="56"/>
      <c r="H52" s="55">
        <f t="shared" si="6"/>
        <v>0</v>
      </c>
      <c r="I52" s="110" t="s">
        <v>107</v>
      </c>
    </row>
    <row r="53" spans="1:9" ht="33.75" x14ac:dyDescent="0.25">
      <c r="A53" s="34">
        <f t="shared" si="8"/>
        <v>31</v>
      </c>
      <c r="B53" s="104" t="s">
        <v>45</v>
      </c>
      <c r="C53" s="103" t="s">
        <v>46</v>
      </c>
      <c r="D53" s="54">
        <v>1</v>
      </c>
      <c r="E53" s="54"/>
      <c r="F53" s="55">
        <f t="shared" si="5"/>
        <v>0</v>
      </c>
      <c r="G53" s="56"/>
      <c r="H53" s="55">
        <f t="shared" si="6"/>
        <v>0</v>
      </c>
      <c r="I53" s="110" t="s">
        <v>107</v>
      </c>
    </row>
    <row r="54" spans="1:9" ht="22.5" x14ac:dyDescent="0.25">
      <c r="A54" s="34">
        <f t="shared" si="8"/>
        <v>32</v>
      </c>
      <c r="B54" s="104" t="s">
        <v>80</v>
      </c>
      <c r="C54" s="103" t="s">
        <v>46</v>
      </c>
      <c r="D54" s="54">
        <v>1</v>
      </c>
      <c r="E54" s="54"/>
      <c r="F54" s="55">
        <f t="shared" si="5"/>
        <v>0</v>
      </c>
      <c r="G54" s="56"/>
      <c r="H54" s="55">
        <f t="shared" si="6"/>
        <v>0</v>
      </c>
      <c r="I54" s="110" t="s">
        <v>107</v>
      </c>
    </row>
    <row r="55" spans="1:9" ht="22.5" x14ac:dyDescent="0.25">
      <c r="A55" s="34">
        <f t="shared" si="8"/>
        <v>33</v>
      </c>
      <c r="B55" s="107" t="s">
        <v>81</v>
      </c>
      <c r="C55" s="103" t="s">
        <v>40</v>
      </c>
      <c r="D55" s="54">
        <v>1</v>
      </c>
      <c r="E55" s="54"/>
      <c r="F55" s="55">
        <f t="shared" si="5"/>
        <v>0</v>
      </c>
      <c r="G55" s="56"/>
      <c r="H55" s="55">
        <f t="shared" si="6"/>
        <v>0</v>
      </c>
      <c r="I55" s="110" t="s">
        <v>107</v>
      </c>
    </row>
    <row r="56" spans="1:9" ht="33.75" x14ac:dyDescent="0.25">
      <c r="A56" s="34">
        <f t="shared" si="8"/>
        <v>34</v>
      </c>
      <c r="B56" s="108" t="s">
        <v>100</v>
      </c>
      <c r="C56" s="103" t="s">
        <v>32</v>
      </c>
      <c r="D56" s="66"/>
      <c r="E56" s="66"/>
      <c r="F56" s="55">
        <f t="shared" ref="F56" si="10">D56*E56</f>
        <v>0</v>
      </c>
      <c r="G56" s="56"/>
      <c r="H56" s="55">
        <f t="shared" si="6"/>
        <v>0</v>
      </c>
      <c r="I56" s="110" t="s">
        <v>107</v>
      </c>
    </row>
    <row r="57" spans="1:9" ht="45" x14ac:dyDescent="0.25">
      <c r="A57" s="34">
        <f t="shared" si="8"/>
        <v>35</v>
      </c>
      <c r="B57" s="108" t="s">
        <v>101</v>
      </c>
      <c r="C57" s="109" t="s">
        <v>49</v>
      </c>
      <c r="D57" s="66"/>
      <c r="E57" s="66"/>
      <c r="F57" s="55">
        <f t="shared" ref="F57:F59" si="11">D57*E57</f>
        <v>0</v>
      </c>
      <c r="G57" s="56"/>
      <c r="H57" s="55">
        <f t="shared" si="6"/>
        <v>0</v>
      </c>
      <c r="I57" s="110" t="s">
        <v>107</v>
      </c>
    </row>
    <row r="58" spans="1:9" ht="22.5" x14ac:dyDescent="0.25">
      <c r="A58" s="34">
        <f t="shared" si="8"/>
        <v>36</v>
      </c>
      <c r="B58" s="108" t="s">
        <v>98</v>
      </c>
      <c r="C58" s="105" t="s">
        <v>99</v>
      </c>
      <c r="D58" s="66"/>
      <c r="E58" s="66"/>
      <c r="F58" s="55">
        <f t="shared" si="11"/>
        <v>0</v>
      </c>
      <c r="G58" s="56"/>
      <c r="H58" s="55">
        <f t="shared" si="6"/>
        <v>0</v>
      </c>
      <c r="I58" s="110" t="s">
        <v>107</v>
      </c>
    </row>
    <row r="59" spans="1:9" ht="23.25" thickBot="1" x14ac:dyDescent="0.3">
      <c r="A59" s="34">
        <f t="shared" si="8"/>
        <v>37</v>
      </c>
      <c r="B59" s="108" t="s">
        <v>102</v>
      </c>
      <c r="C59" s="105" t="s">
        <v>73</v>
      </c>
      <c r="D59" s="66"/>
      <c r="E59" s="66"/>
      <c r="F59" s="55">
        <f t="shared" si="11"/>
        <v>0</v>
      </c>
      <c r="G59" s="56"/>
      <c r="H59" s="55">
        <f t="shared" si="6"/>
        <v>0</v>
      </c>
      <c r="I59" s="110" t="s">
        <v>107</v>
      </c>
    </row>
    <row r="60" spans="1:9" ht="15.75" thickBot="1" x14ac:dyDescent="0.3">
      <c r="A60" s="76"/>
      <c r="B60" s="77"/>
      <c r="C60" s="78" t="s">
        <v>47</v>
      </c>
      <c r="D60" s="79"/>
      <c r="E60" s="80"/>
      <c r="F60" s="81">
        <f>SUM(F40:F59)</f>
        <v>0</v>
      </c>
      <c r="G60" s="81">
        <f>H60-F60</f>
        <v>0</v>
      </c>
      <c r="H60" s="81">
        <f>SUM(H40:H59)</f>
        <v>0</v>
      </c>
      <c r="I60" s="52"/>
    </row>
    <row r="61" spans="1:9" x14ac:dyDescent="0.25">
      <c r="A61" s="69"/>
      <c r="B61" s="70" t="s">
        <v>48</v>
      </c>
      <c r="C61" s="71"/>
      <c r="D61" s="72"/>
      <c r="E61" s="72"/>
      <c r="F61" s="73"/>
      <c r="G61" s="74"/>
      <c r="H61" s="74"/>
      <c r="I61" s="75"/>
    </row>
    <row r="62" spans="1:9" ht="45" x14ac:dyDescent="0.25">
      <c r="A62" s="112">
        <v>38</v>
      </c>
      <c r="B62" s="83" t="s">
        <v>103</v>
      </c>
      <c r="C62" s="65" t="s">
        <v>51</v>
      </c>
      <c r="D62" s="54">
        <v>1</v>
      </c>
      <c r="E62" s="54"/>
      <c r="F62" s="55">
        <f>D62*E62</f>
        <v>0</v>
      </c>
      <c r="G62" s="56"/>
      <c r="H62" s="55">
        <f t="shared" ref="H62:H63" si="12">ROUND(F62+F62*G62,2)</f>
        <v>0</v>
      </c>
      <c r="I62" s="110" t="s">
        <v>107</v>
      </c>
    </row>
    <row r="63" spans="1:9" ht="45.75" thickBot="1" x14ac:dyDescent="0.3">
      <c r="A63" s="63">
        <v>39</v>
      </c>
      <c r="B63" s="83" t="s">
        <v>104</v>
      </c>
      <c r="C63" s="65" t="s">
        <v>51</v>
      </c>
      <c r="D63" s="85">
        <v>1</v>
      </c>
      <c r="E63" s="85"/>
      <c r="F63" s="86">
        <f>D63*E63</f>
        <v>0</v>
      </c>
      <c r="G63" s="87"/>
      <c r="H63" s="55">
        <f t="shared" si="12"/>
        <v>0</v>
      </c>
      <c r="I63" s="110" t="s">
        <v>107</v>
      </c>
    </row>
    <row r="64" spans="1:9" ht="15.75" thickBot="1" x14ac:dyDescent="0.3">
      <c r="A64" s="76"/>
      <c r="B64" s="77"/>
      <c r="C64" s="78" t="s">
        <v>108</v>
      </c>
      <c r="D64" s="79"/>
      <c r="E64" s="80"/>
      <c r="F64" s="88">
        <f>F62+F63</f>
        <v>0</v>
      </c>
      <c r="G64" s="81">
        <f>H64-F64</f>
        <v>0</v>
      </c>
      <c r="H64" s="88">
        <f>H62+H63</f>
        <v>0</v>
      </c>
      <c r="I64" s="52"/>
    </row>
    <row r="65" spans="1:9" x14ac:dyDescent="0.25">
      <c r="A65" s="69"/>
      <c r="B65" s="70" t="s">
        <v>50</v>
      </c>
      <c r="C65" s="71"/>
      <c r="D65" s="72"/>
      <c r="E65" s="72"/>
      <c r="F65" s="73"/>
      <c r="G65" s="74"/>
      <c r="H65" s="74"/>
      <c r="I65" s="75"/>
    </row>
    <row r="66" spans="1:9" ht="18.75" customHeight="1" x14ac:dyDescent="0.25">
      <c r="A66" s="34">
        <v>40</v>
      </c>
      <c r="B66" s="58" t="s">
        <v>53</v>
      </c>
      <c r="C66" s="59" t="s">
        <v>54</v>
      </c>
      <c r="D66" s="60">
        <v>1</v>
      </c>
      <c r="E66" s="54"/>
      <c r="F66" s="55">
        <f t="shared" ref="F66:F78" si="13">D66*E66</f>
        <v>0</v>
      </c>
      <c r="G66" s="56"/>
      <c r="H66" s="55">
        <f t="shared" ref="H66:H78" si="14">ROUND(F66+F66*G66,2)</f>
        <v>0</v>
      </c>
      <c r="I66" s="110" t="s">
        <v>107</v>
      </c>
    </row>
    <row r="67" spans="1:9" ht="18" customHeight="1" x14ac:dyDescent="0.25">
      <c r="A67" s="34">
        <f t="shared" ref="A67:A78" si="15">A66+1</f>
        <v>41</v>
      </c>
      <c r="B67" s="58" t="s">
        <v>55</v>
      </c>
      <c r="C67" s="59" t="s">
        <v>54</v>
      </c>
      <c r="D67" s="60">
        <v>2</v>
      </c>
      <c r="E67" s="54"/>
      <c r="F67" s="55">
        <f t="shared" si="13"/>
        <v>0</v>
      </c>
      <c r="G67" s="56"/>
      <c r="H67" s="55">
        <f t="shared" si="14"/>
        <v>0</v>
      </c>
      <c r="I67" s="110" t="s">
        <v>107</v>
      </c>
    </row>
    <row r="68" spans="1:9" ht="19.5" customHeight="1" x14ac:dyDescent="0.25">
      <c r="A68" s="34">
        <f t="shared" si="15"/>
        <v>42</v>
      </c>
      <c r="B68" s="58" t="s">
        <v>56</v>
      </c>
      <c r="C68" s="59" t="s">
        <v>54</v>
      </c>
      <c r="D68" s="60">
        <v>3</v>
      </c>
      <c r="E68" s="54"/>
      <c r="F68" s="55">
        <f t="shared" si="13"/>
        <v>0</v>
      </c>
      <c r="G68" s="56"/>
      <c r="H68" s="55">
        <f t="shared" si="14"/>
        <v>0</v>
      </c>
      <c r="I68" s="110" t="s">
        <v>107</v>
      </c>
    </row>
    <row r="69" spans="1:9" ht="17.25" customHeight="1" x14ac:dyDescent="0.25">
      <c r="A69" s="34">
        <f t="shared" si="15"/>
        <v>43</v>
      </c>
      <c r="B69" s="58" t="s">
        <v>57</v>
      </c>
      <c r="C69" s="59" t="s">
        <v>54</v>
      </c>
      <c r="D69" s="60">
        <v>1</v>
      </c>
      <c r="E69" s="54"/>
      <c r="F69" s="55">
        <f t="shared" si="13"/>
        <v>0</v>
      </c>
      <c r="G69" s="56"/>
      <c r="H69" s="55">
        <f t="shared" si="14"/>
        <v>0</v>
      </c>
      <c r="I69" s="110" t="s">
        <v>107</v>
      </c>
    </row>
    <row r="70" spans="1:9" ht="18" customHeight="1" x14ac:dyDescent="0.25">
      <c r="A70" s="34">
        <f t="shared" si="15"/>
        <v>44</v>
      </c>
      <c r="B70" s="58" t="s">
        <v>58</v>
      </c>
      <c r="C70" s="59" t="s">
        <v>54</v>
      </c>
      <c r="D70" s="60">
        <v>1</v>
      </c>
      <c r="E70" s="54"/>
      <c r="F70" s="55">
        <f t="shared" si="13"/>
        <v>0</v>
      </c>
      <c r="G70" s="56"/>
      <c r="H70" s="55">
        <f t="shared" si="14"/>
        <v>0</v>
      </c>
      <c r="I70" s="110" t="s">
        <v>107</v>
      </c>
    </row>
    <row r="71" spans="1:9" ht="17.25" customHeight="1" x14ac:dyDescent="0.25">
      <c r="A71" s="34">
        <f t="shared" si="15"/>
        <v>45</v>
      </c>
      <c r="B71" s="58" t="s">
        <v>59</v>
      </c>
      <c r="C71" s="59" t="s">
        <v>54</v>
      </c>
      <c r="D71" s="60">
        <v>1</v>
      </c>
      <c r="E71" s="54"/>
      <c r="F71" s="55">
        <f t="shared" si="13"/>
        <v>0</v>
      </c>
      <c r="G71" s="56"/>
      <c r="H71" s="55">
        <f t="shared" si="14"/>
        <v>0</v>
      </c>
      <c r="I71" s="110" t="s">
        <v>107</v>
      </c>
    </row>
    <row r="72" spans="1:9" ht="16.5" customHeight="1" x14ac:dyDescent="0.25">
      <c r="A72" s="34">
        <f t="shared" si="15"/>
        <v>46</v>
      </c>
      <c r="B72" s="61" t="s">
        <v>60</v>
      </c>
      <c r="C72" s="59" t="s">
        <v>54</v>
      </c>
      <c r="D72" s="60">
        <v>5</v>
      </c>
      <c r="E72" s="54"/>
      <c r="F72" s="55">
        <f t="shared" si="13"/>
        <v>0</v>
      </c>
      <c r="G72" s="56"/>
      <c r="H72" s="55">
        <f t="shared" si="14"/>
        <v>0</v>
      </c>
      <c r="I72" s="110" t="s">
        <v>107</v>
      </c>
    </row>
    <row r="73" spans="1:9" ht="19.5" customHeight="1" x14ac:dyDescent="0.25">
      <c r="A73" s="34">
        <f t="shared" si="15"/>
        <v>47</v>
      </c>
      <c r="B73" s="61" t="s">
        <v>61</v>
      </c>
      <c r="C73" s="59" t="s">
        <v>54</v>
      </c>
      <c r="D73" s="60">
        <v>1</v>
      </c>
      <c r="E73" s="54"/>
      <c r="F73" s="55">
        <f t="shared" si="13"/>
        <v>0</v>
      </c>
      <c r="G73" s="56"/>
      <c r="H73" s="55">
        <f t="shared" si="14"/>
        <v>0</v>
      </c>
      <c r="I73" s="110" t="s">
        <v>107</v>
      </c>
    </row>
    <row r="74" spans="1:9" ht="18" customHeight="1" x14ac:dyDescent="0.25">
      <c r="A74" s="34">
        <f t="shared" si="15"/>
        <v>48</v>
      </c>
      <c r="B74" s="61" t="s">
        <v>105</v>
      </c>
      <c r="C74" s="59" t="s">
        <v>54</v>
      </c>
      <c r="D74" s="60">
        <v>2</v>
      </c>
      <c r="E74" s="54"/>
      <c r="F74" s="55">
        <f t="shared" ref="F74" si="16">D74*E74</f>
        <v>0</v>
      </c>
      <c r="G74" s="56"/>
      <c r="H74" s="55">
        <f t="shared" si="14"/>
        <v>0</v>
      </c>
      <c r="I74" s="110" t="s">
        <v>107</v>
      </c>
    </row>
    <row r="75" spans="1:9" ht="17.25" customHeight="1" x14ac:dyDescent="0.25">
      <c r="A75" s="34">
        <f t="shared" si="15"/>
        <v>49</v>
      </c>
      <c r="B75" s="61" t="s">
        <v>62</v>
      </c>
      <c r="C75" s="59" t="s">
        <v>54</v>
      </c>
      <c r="D75" s="60">
        <v>4</v>
      </c>
      <c r="E75" s="54"/>
      <c r="F75" s="55">
        <f t="shared" si="13"/>
        <v>0</v>
      </c>
      <c r="G75" s="56"/>
      <c r="H75" s="55">
        <f t="shared" si="14"/>
        <v>0</v>
      </c>
      <c r="I75" s="110" t="s">
        <v>107</v>
      </c>
    </row>
    <row r="76" spans="1:9" x14ac:dyDescent="0.25">
      <c r="A76" s="34">
        <f t="shared" si="15"/>
        <v>50</v>
      </c>
      <c r="B76" s="61" t="s">
        <v>63</v>
      </c>
      <c r="C76" s="59" t="s">
        <v>54</v>
      </c>
      <c r="D76" s="60">
        <v>1</v>
      </c>
      <c r="E76" s="54"/>
      <c r="F76" s="55">
        <f t="shared" si="13"/>
        <v>0</v>
      </c>
      <c r="G76" s="56"/>
      <c r="H76" s="55">
        <f t="shared" si="14"/>
        <v>0</v>
      </c>
      <c r="I76" s="110" t="s">
        <v>107</v>
      </c>
    </row>
    <row r="77" spans="1:9" ht="18.75" customHeight="1" x14ac:dyDescent="0.25">
      <c r="A77" s="34">
        <f t="shared" si="15"/>
        <v>51</v>
      </c>
      <c r="B77" s="61" t="s">
        <v>64</v>
      </c>
      <c r="C77" s="59" t="s">
        <v>54</v>
      </c>
      <c r="D77" s="60">
        <v>2</v>
      </c>
      <c r="E77" s="54"/>
      <c r="F77" s="55">
        <f t="shared" si="13"/>
        <v>0</v>
      </c>
      <c r="G77" s="56"/>
      <c r="H77" s="55">
        <f t="shared" si="14"/>
        <v>0</v>
      </c>
      <c r="I77" s="110" t="s">
        <v>107</v>
      </c>
    </row>
    <row r="78" spans="1:9" ht="23.25" thickBot="1" x14ac:dyDescent="0.3">
      <c r="A78" s="63">
        <f t="shared" si="15"/>
        <v>52</v>
      </c>
      <c r="B78" s="89" t="s">
        <v>65</v>
      </c>
      <c r="C78" s="90" t="s">
        <v>54</v>
      </c>
      <c r="D78" s="91">
        <v>1</v>
      </c>
      <c r="E78" s="66"/>
      <c r="F78" s="67">
        <f t="shared" si="13"/>
        <v>0</v>
      </c>
      <c r="G78" s="68"/>
      <c r="H78" s="55">
        <f t="shared" si="14"/>
        <v>0</v>
      </c>
      <c r="I78" s="110" t="s">
        <v>107</v>
      </c>
    </row>
    <row r="79" spans="1:9" ht="15.75" thickBot="1" x14ac:dyDescent="0.3">
      <c r="A79" s="76"/>
      <c r="B79" s="93"/>
      <c r="C79" s="94" t="s">
        <v>66</v>
      </c>
      <c r="D79" s="79"/>
      <c r="E79" s="79"/>
      <c r="F79" s="81">
        <f>SUM(F66:F78)</f>
        <v>0</v>
      </c>
      <c r="G79" s="81">
        <f>H79-F79</f>
        <v>0</v>
      </c>
      <c r="H79" s="81">
        <f>SUM(H66:H78)</f>
        <v>0</v>
      </c>
      <c r="I79" s="53"/>
    </row>
    <row r="80" spans="1:9" x14ac:dyDescent="0.25">
      <c r="A80" s="69"/>
      <c r="B80" s="92" t="s">
        <v>52</v>
      </c>
      <c r="C80" s="71"/>
      <c r="D80" s="72"/>
      <c r="E80" s="72"/>
      <c r="F80" s="73"/>
      <c r="G80" s="74"/>
      <c r="H80" s="74"/>
      <c r="I80" s="75"/>
    </row>
    <row r="81" spans="1:9" ht="22.5" x14ac:dyDescent="0.25">
      <c r="A81" s="34">
        <v>53</v>
      </c>
      <c r="B81" s="57" t="s">
        <v>68</v>
      </c>
      <c r="C81" s="36" t="s">
        <v>69</v>
      </c>
      <c r="D81" s="54">
        <v>1</v>
      </c>
      <c r="E81" s="54"/>
      <c r="F81" s="55">
        <f>D81*E81</f>
        <v>0</v>
      </c>
      <c r="G81" s="56"/>
      <c r="H81" s="55">
        <f t="shared" ref="H81:H83" si="17">ROUND(F81+F81*G81,2)</f>
        <v>0</v>
      </c>
      <c r="I81" s="110" t="s">
        <v>107</v>
      </c>
    </row>
    <row r="82" spans="1:9" ht="45" x14ac:dyDescent="0.25">
      <c r="A82" s="34">
        <v>54</v>
      </c>
      <c r="B82" s="57" t="s">
        <v>106</v>
      </c>
      <c r="C82" s="36" t="s">
        <v>69</v>
      </c>
      <c r="D82" s="62">
        <v>1</v>
      </c>
      <c r="E82" s="54"/>
      <c r="F82" s="55">
        <f>D82*E82</f>
        <v>0</v>
      </c>
      <c r="G82" s="56"/>
      <c r="H82" s="55">
        <f t="shared" si="17"/>
        <v>0</v>
      </c>
      <c r="I82" s="110" t="s">
        <v>107</v>
      </c>
    </row>
    <row r="83" spans="1:9" ht="34.5" thickBot="1" x14ac:dyDescent="0.3">
      <c r="A83" s="63">
        <v>55</v>
      </c>
      <c r="B83" s="84" t="s">
        <v>70</v>
      </c>
      <c r="C83" s="82" t="s">
        <v>69</v>
      </c>
      <c r="D83" s="66">
        <v>1</v>
      </c>
      <c r="E83" s="66"/>
      <c r="F83" s="67">
        <f>D83*E83</f>
        <v>0</v>
      </c>
      <c r="G83" s="68"/>
      <c r="H83" s="55">
        <f t="shared" si="17"/>
        <v>0</v>
      </c>
      <c r="I83" s="111" t="s">
        <v>107</v>
      </c>
    </row>
    <row r="84" spans="1:9" ht="15.75" thickBot="1" x14ac:dyDescent="0.3">
      <c r="A84" s="76"/>
      <c r="B84" s="77"/>
      <c r="C84" s="78" t="s">
        <v>66</v>
      </c>
      <c r="D84" s="79"/>
      <c r="E84" s="80"/>
      <c r="F84" s="88">
        <f>SUM(F81:F83)</f>
        <v>0</v>
      </c>
      <c r="G84" s="81">
        <f>H84-F84</f>
        <v>0</v>
      </c>
      <c r="H84" s="88">
        <f>SUM(H81:H83)</f>
        <v>0</v>
      </c>
      <c r="I84" s="52"/>
    </row>
    <row r="85" spans="1:9" x14ac:dyDescent="0.25">
      <c r="A85" s="69"/>
      <c r="B85" s="70" t="s">
        <v>67</v>
      </c>
      <c r="C85" s="71"/>
      <c r="D85" s="72"/>
      <c r="E85" s="72"/>
      <c r="F85" s="73"/>
      <c r="G85" s="74"/>
      <c r="H85" s="74"/>
      <c r="I85" s="75"/>
    </row>
    <row r="86" spans="1:9" ht="23.25" thickBot="1" x14ac:dyDescent="0.3">
      <c r="A86" s="63">
        <v>56</v>
      </c>
      <c r="B86" s="95" t="s">
        <v>75</v>
      </c>
      <c r="C86" s="90" t="s">
        <v>76</v>
      </c>
      <c r="D86" s="91">
        <v>1</v>
      </c>
      <c r="E86" s="66"/>
      <c r="F86" s="67">
        <f>D86*E86</f>
        <v>0</v>
      </c>
      <c r="G86" s="68"/>
      <c r="H86" s="55">
        <f t="shared" ref="H86" si="18">ROUND(F86+F86*G86,2)</f>
        <v>0</v>
      </c>
      <c r="I86" s="110" t="s">
        <v>107</v>
      </c>
    </row>
    <row r="87" spans="1:9" ht="15.75" thickBot="1" x14ac:dyDescent="0.3">
      <c r="A87" s="96"/>
      <c r="B87" s="97"/>
      <c r="C87" s="98" t="s">
        <v>71</v>
      </c>
      <c r="D87" s="99"/>
      <c r="E87" s="99"/>
      <c r="F87" s="81">
        <f>F86</f>
        <v>0</v>
      </c>
      <c r="G87" s="81">
        <f>H87-F87</f>
        <v>0</v>
      </c>
      <c r="H87" s="81">
        <f>H86</f>
        <v>0</v>
      </c>
      <c r="I87" s="52"/>
    </row>
    <row r="88" spans="1:9" x14ac:dyDescent="0.25">
      <c r="A88" s="69"/>
      <c r="B88" s="70" t="s">
        <v>72</v>
      </c>
      <c r="C88" s="71"/>
      <c r="D88" s="72"/>
      <c r="E88" s="72"/>
      <c r="F88" s="73"/>
      <c r="G88" s="74"/>
      <c r="H88" s="74"/>
      <c r="I88" s="75"/>
    </row>
    <row r="89" spans="1:9" ht="15.75" thickBot="1" x14ac:dyDescent="0.3">
      <c r="A89" s="63">
        <v>57</v>
      </c>
      <c r="B89" s="95" t="s">
        <v>83</v>
      </c>
      <c r="C89" s="90" t="s">
        <v>76</v>
      </c>
      <c r="D89" s="91">
        <v>1</v>
      </c>
      <c r="E89" s="66"/>
      <c r="F89" s="67">
        <f>D89*E89</f>
        <v>0</v>
      </c>
      <c r="G89" s="68"/>
      <c r="H89" s="55">
        <f t="shared" ref="H89" si="19">ROUND(F89+F89*G89,2)</f>
        <v>0</v>
      </c>
      <c r="I89" s="110" t="s">
        <v>107</v>
      </c>
    </row>
    <row r="90" spans="1:9" ht="15.75" thickBot="1" x14ac:dyDescent="0.3">
      <c r="A90" s="96"/>
      <c r="B90" s="97"/>
      <c r="C90" s="100" t="s">
        <v>74</v>
      </c>
      <c r="D90" s="101"/>
      <c r="E90" s="102"/>
      <c r="F90" s="81">
        <f>F89</f>
        <v>0</v>
      </c>
      <c r="G90" s="81">
        <f>H90-F90</f>
        <v>0</v>
      </c>
      <c r="H90" s="81">
        <f>H89</f>
        <v>0</v>
      </c>
      <c r="I90" s="52"/>
    </row>
    <row r="93" spans="1:9" x14ac:dyDescent="0.25">
      <c r="B93" s="39"/>
    </row>
    <row r="94" spans="1:9" ht="61.5" customHeight="1" x14ac:dyDescent="0.25">
      <c r="A94" s="40"/>
      <c r="B94" s="114" t="s">
        <v>111</v>
      </c>
      <c r="C94" s="114"/>
      <c r="D94" s="114"/>
      <c r="E94" s="114"/>
      <c r="F94" s="114"/>
      <c r="G94" s="114"/>
      <c r="H94" s="114"/>
      <c r="I94" s="114"/>
    </row>
    <row r="95" spans="1:9" ht="51" customHeight="1" x14ac:dyDescent="0.25">
      <c r="A95" s="7"/>
      <c r="B95" s="41" t="s">
        <v>110</v>
      </c>
      <c r="C95" s="9"/>
      <c r="D95" s="10"/>
      <c r="E95" s="51"/>
      <c r="F95" s="51"/>
      <c r="G95" s="42"/>
      <c r="H95" s="51"/>
      <c r="I95" s="11"/>
    </row>
    <row r="96" spans="1:9" x14ac:dyDescent="0.25">
      <c r="A96" s="7"/>
      <c r="B96" s="41" t="s">
        <v>110</v>
      </c>
      <c r="C96" s="9"/>
      <c r="D96" s="10"/>
      <c r="E96" s="51"/>
      <c r="F96" s="51"/>
      <c r="G96" s="42"/>
      <c r="H96" s="51"/>
      <c r="I96" s="11"/>
    </row>
    <row r="97" spans="1:9" x14ac:dyDescent="0.25">
      <c r="A97" s="7"/>
      <c r="B97" s="11" t="s">
        <v>110</v>
      </c>
      <c r="C97" s="9"/>
      <c r="D97" s="10"/>
      <c r="E97" s="51"/>
      <c r="F97" s="51"/>
      <c r="G97" s="43"/>
      <c r="H97" s="51"/>
      <c r="I97" s="11"/>
    </row>
    <row r="98" spans="1:9" x14ac:dyDescent="0.25">
      <c r="A98" s="7"/>
      <c r="B98" s="11"/>
      <c r="C98" s="9"/>
      <c r="D98" s="10"/>
      <c r="E98" s="51"/>
      <c r="F98" s="51"/>
      <c r="G98" s="42"/>
      <c r="H98" s="51"/>
      <c r="I98" s="11"/>
    </row>
    <row r="99" spans="1:9" x14ac:dyDescent="0.25">
      <c r="A99" s="7"/>
      <c r="B99" s="11"/>
      <c r="C99" s="9"/>
      <c r="D99" s="10"/>
      <c r="E99" s="51"/>
      <c r="F99" s="51"/>
      <c r="G99" s="42"/>
      <c r="H99" s="51"/>
      <c r="I99" s="11"/>
    </row>
    <row r="100" spans="1:9" x14ac:dyDescent="0.25">
      <c r="A100" s="7"/>
      <c r="B100" s="11"/>
      <c r="C100" s="9"/>
      <c r="D100" s="10"/>
      <c r="E100" s="51"/>
      <c r="F100" s="51"/>
      <c r="G100" s="42"/>
      <c r="H100" s="51"/>
      <c r="I100" s="11"/>
    </row>
    <row r="101" spans="1:9" x14ac:dyDescent="0.25">
      <c r="A101" s="7"/>
      <c r="B101" s="9" t="s">
        <v>110</v>
      </c>
      <c r="C101" s="9"/>
      <c r="D101" s="10"/>
      <c r="E101" s="51"/>
      <c r="F101" s="44" t="s">
        <v>110</v>
      </c>
      <c r="G101" s="42"/>
      <c r="H101" s="51"/>
      <c r="I101" s="11"/>
    </row>
    <row r="102" spans="1:9" x14ac:dyDescent="0.25">
      <c r="A102" s="7"/>
      <c r="B102" s="45" t="s">
        <v>110</v>
      </c>
      <c r="C102" s="45"/>
      <c r="D102" s="46"/>
      <c r="E102" s="47"/>
      <c r="F102" s="48" t="s">
        <v>110</v>
      </c>
      <c r="G102" s="49"/>
      <c r="H102" s="50"/>
      <c r="I102" s="11"/>
    </row>
    <row r="103" spans="1:9" x14ac:dyDescent="0.25">
      <c r="A103" s="7"/>
      <c r="B103" s="45" t="s">
        <v>110</v>
      </c>
      <c r="C103" s="45"/>
      <c r="D103" s="46"/>
      <c r="E103" s="47"/>
      <c r="F103" s="48" t="s">
        <v>110</v>
      </c>
      <c r="G103" s="49"/>
      <c r="H103" s="50"/>
      <c r="I103" s="11"/>
    </row>
  </sheetData>
  <mergeCells count="6">
    <mergeCell ref="B94:I94"/>
    <mergeCell ref="A6:I6"/>
    <mergeCell ref="B10:I10"/>
    <mergeCell ref="B12:I12"/>
    <mergeCell ref="D14:D15"/>
    <mergeCell ref="I14:I15"/>
  </mergeCells>
  <printOptions horizontalCentered="1"/>
  <pageMargins left="1.299212598425197" right="0.51181102362204722" top="0.74803149606299213" bottom="0.74803149606299213" header="0.51181102362204722" footer="0.51181102362204722"/>
  <pageSetup paperSize="9" scale="51" firstPageNumber="0" fitToHeight="0" orientation="portrait" horizontalDpi="300" verticalDpi="300" r:id="rId1"/>
  <headerFooter>
    <oddHeader>&amp;RPostępowanie nr ref. 43/TP2/2022</oddHeader>
    <oddFooter>&amp;C32 Baza Lotnictwa Taktycznego w Łasku&amp;R&amp;P/&amp;N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userSelected">
  <element uid="d7220eed-17a6-431d-810c-83a0ddfed893" value=""/>
</sisl>
</file>

<file path=customXml/itemProps1.xml><?xml version="1.0" encoding="utf-8"?>
<ds:datastoreItem xmlns:ds="http://schemas.openxmlformats.org/officeDocument/2006/customXml" ds:itemID="{DB3CEE3C-2C14-4A85-9F47-3E1585A257D9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Formularz cenowy</vt:lpstr>
      <vt:lpstr>'Formularz cenowy'!Obszar_wydruku</vt:lpstr>
      <vt:lpstr>'Formularz cenowy'!Tytuły_wydruku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Błażejewicz Justyna</dc:creator>
  <dc:description/>
  <cp:lastModifiedBy>Ciesielska Barbara</cp:lastModifiedBy>
  <cp:revision>1</cp:revision>
  <cp:lastPrinted>2022-07-13T12:13:09Z</cp:lastPrinted>
  <dcterms:created xsi:type="dcterms:W3CDTF">2006-09-22T13:37:51Z</dcterms:created>
  <dcterms:modified xsi:type="dcterms:W3CDTF">2022-07-18T08:35:49Z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docIndexRef">
    <vt:lpwstr>bdf7c52f-52fb-455a-b3e8-ff2e80854221</vt:lpwstr>
  </property>
  <property fmtid="{D5CDD505-2E9C-101B-9397-08002B2CF9AE}" pid="9" name="bjSaver">
    <vt:lpwstr>INrkRCUqfdb4PExwh4kbHTu3P2Yp4WBJ</vt:lpwstr>
  </property>
  <property fmtid="{D5CDD505-2E9C-101B-9397-08002B2CF9AE}" pid="10" name="bjDocumentLabelXML">
    <vt:lpwstr>&lt;?xml version="1.0" encoding="us-ascii"?&gt;&lt;sisl xmlns:xsi="http://www.w3.org/2001/XMLSchema-instance" xmlns:xsd="http://www.w3.org/2001/XMLSchema" sislVersion="0" policy="8417b2fb-54a7-4fbc-b023-b6b37b7a623f" origin="userSelected" xmlns="http://www.boldonj</vt:lpwstr>
  </property>
  <property fmtid="{D5CDD505-2E9C-101B-9397-08002B2CF9AE}" pid="11" name="bjDocumentLabelXML-0">
    <vt:lpwstr>ames.com/2008/01/sie/internal/label"&gt;&lt;element uid="d7220eed-17a6-431d-810c-83a0ddfed893" value="" /&gt;&lt;/sisl&gt;</vt:lpwstr>
  </property>
  <property fmtid="{D5CDD505-2E9C-101B-9397-08002B2CF9AE}" pid="12" name="bjDocumentSecurityLabel">
    <vt:lpwstr>[d7220eed-17a6-431d-810c-83a0ddfed893]</vt:lpwstr>
  </property>
  <property fmtid="{D5CDD505-2E9C-101B-9397-08002B2CF9AE}" pid="13" name="bjClsUserRVM">
    <vt:lpwstr>[]</vt:lpwstr>
  </property>
</Properties>
</file>