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ROWANA GOŚLINA\GAZ 2023\"/>
    </mc:Choice>
  </mc:AlternateContent>
  <xr:revisionPtr revIDLastSave="0" documentId="13_ncr:1_{A43DE5B8-071B-494C-9D17-4B1BF37A64FC}" xr6:coauthVersionLast="47" xr6:coauthVersionMax="47" xr10:uidLastSave="{00000000-0000-0000-0000-000000000000}"/>
  <bookViews>
    <workbookView xWindow="-108" yWindow="-108" windowWidth="23256" windowHeight="12456" xr2:uid="{B396BB4D-EDA6-4236-B312-F805FAF243BC}"/>
  </bookViews>
  <sheets>
    <sheet name="Arkusz1" sheetId="1" r:id="rId1"/>
  </sheets>
  <definedNames>
    <definedName name="_xlnm._FilterDatabase" localSheetId="0" hidden="1">Arkusz1!$A$4:$BV$27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6" i="1" l="1"/>
  <c r="AR26" i="1" s="1"/>
  <c r="AQ25" i="1"/>
  <c r="AS25" i="1" s="1"/>
  <c r="AQ24" i="1"/>
  <c r="AR24" i="1" s="1"/>
  <c r="AQ23" i="1"/>
  <c r="AS23" i="1" s="1"/>
  <c r="AQ22" i="1"/>
  <c r="AR22" i="1" s="1"/>
  <c r="AQ21" i="1"/>
  <c r="AS21" i="1" s="1"/>
  <c r="AQ20" i="1"/>
  <c r="AR20" i="1" s="1"/>
  <c r="AQ19" i="1"/>
  <c r="AR19" i="1" s="1"/>
  <c r="AQ18" i="1"/>
  <c r="AR18" i="1" s="1"/>
  <c r="AQ17" i="1"/>
  <c r="AS17" i="1" s="1"/>
  <c r="AQ16" i="1"/>
  <c r="AR16" i="1" s="1"/>
  <c r="AQ15" i="1"/>
  <c r="AS15" i="1" s="1"/>
  <c r="AQ14" i="1"/>
  <c r="AR14" i="1" s="1"/>
  <c r="AQ13" i="1"/>
  <c r="AS13" i="1" s="1"/>
  <c r="AQ12" i="1"/>
  <c r="AR12" i="1" s="1"/>
  <c r="AQ11" i="1"/>
  <c r="AR11" i="1" s="1"/>
  <c r="AQ10" i="1"/>
  <c r="AS10" i="1" s="1"/>
  <c r="AQ9" i="1"/>
  <c r="AR9" i="1" s="1"/>
  <c r="AQ8" i="1"/>
  <c r="AS8" i="1" s="1"/>
  <c r="AQ7" i="1"/>
  <c r="AR7" i="1" s="1"/>
  <c r="AQ6" i="1"/>
  <c r="AR6" i="1" s="1"/>
  <c r="AQ5" i="1"/>
  <c r="AR5" i="1" s="1"/>
  <c r="AN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AS7" i="1" l="1"/>
  <c r="AS9" i="1"/>
  <c r="AS18" i="1"/>
  <c r="AS19" i="1"/>
  <c r="AS11" i="1"/>
  <c r="AS20" i="1"/>
  <c r="AS12" i="1"/>
  <c r="AS22" i="1"/>
  <c r="AS14" i="1"/>
  <c r="AR23" i="1"/>
  <c r="AR15" i="1"/>
  <c r="AS24" i="1"/>
  <c r="AS16" i="1"/>
  <c r="AS26" i="1"/>
  <c r="AS6" i="1"/>
  <c r="AS5" i="1"/>
  <c r="AR8" i="1"/>
  <c r="AR13" i="1"/>
  <c r="AR17" i="1"/>
  <c r="AR21" i="1"/>
  <c r="AR25" i="1"/>
  <c r="AR10" i="1"/>
  <c r="AQ27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P10" i="1"/>
  <c r="AO10" i="1"/>
  <c r="AP8" i="1"/>
  <c r="AP7" i="1"/>
  <c r="AP6" i="1"/>
  <c r="AP5" i="1"/>
  <c r="AP9" i="1"/>
  <c r="AR27" i="1" l="1"/>
  <c r="AS27" i="1"/>
  <c r="AO27" i="1"/>
  <c r="AP2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5" i="1"/>
  <c r="AM13" i="1"/>
  <c r="AM26" i="1" l="1"/>
  <c r="AM25" i="1" l="1"/>
  <c r="AM24" i="1"/>
  <c r="AM6" i="1" l="1"/>
  <c r="AM7" i="1"/>
  <c r="AM8" i="1"/>
  <c r="AM9" i="1"/>
  <c r="AM10" i="1"/>
  <c r="AM11" i="1"/>
  <c r="AM12" i="1"/>
  <c r="AM14" i="1"/>
  <c r="AM15" i="1"/>
  <c r="AM16" i="1"/>
  <c r="AM17" i="1"/>
  <c r="AM18" i="1"/>
  <c r="AM19" i="1"/>
  <c r="AM20" i="1"/>
  <c r="AM21" i="1"/>
  <c r="AM22" i="1"/>
  <c r="AM23" i="1"/>
  <c r="AM5" i="1"/>
  <c r="AM27" i="1" l="1"/>
</calcChain>
</file>

<file path=xl/sharedStrings.xml><?xml version="1.0" encoding="utf-8"?>
<sst xmlns="http://schemas.openxmlformats.org/spreadsheetml/2006/main" count="387" uniqueCount="145">
  <si>
    <t>LP</t>
  </si>
  <si>
    <t>Dane NABYWCY/ODBIORCY</t>
  </si>
  <si>
    <t>Nazwa obiektu</t>
  </si>
  <si>
    <t>Adres Obiektu</t>
  </si>
  <si>
    <t>Dane OSD</t>
  </si>
  <si>
    <t>Nazwa Obecnego Sprzedawcy</t>
  </si>
  <si>
    <t>Zmiana Sprzedawcy</t>
  </si>
  <si>
    <t>Płatnik podatku akcyzowego</t>
  </si>
  <si>
    <t>Moc umowna</t>
  </si>
  <si>
    <t>Nr gazomierza</t>
  </si>
  <si>
    <t>Nr PPG</t>
  </si>
  <si>
    <t>Miejscowość/Ulica/Nr</t>
  </si>
  <si>
    <t>Kod</t>
  </si>
  <si>
    <t>Poczta</t>
  </si>
  <si>
    <t>Nazwa</t>
  </si>
  <si>
    <t>Oddział</t>
  </si>
  <si>
    <t>Nabywca/Odbiorca: Gmina Murowana Goślina, Pl. Powstańców Wielkopolskich 9, 62-095 Murowana Goślina</t>
  </si>
  <si>
    <t>Murowana Goślina, Pl. Powstańców Wielkopolskich 9</t>
  </si>
  <si>
    <t>62-095</t>
  </si>
  <si>
    <t>Murowana Goślina</t>
  </si>
  <si>
    <t>PSG Sp. z .o.</t>
  </si>
  <si>
    <t>Poznań</t>
  </si>
  <si>
    <t>kolejna</t>
  </si>
  <si>
    <t>W - 4</t>
  </si>
  <si>
    <t>ZW</t>
  </si>
  <si>
    <t>Murowana Goślina, ul. Poznańska 18</t>
  </si>
  <si>
    <t>W - 3.6</t>
  </si>
  <si>
    <t>jest płatnikiem</t>
  </si>
  <si>
    <t>W - 1.1</t>
  </si>
  <si>
    <t xml:space="preserve">Nabywca/Odbiorca: Gmina Murowana Goślina, Pl. Powstańców Wielkopolskich 9, 62-095 Murowana Goślina </t>
  </si>
  <si>
    <t>OSP</t>
  </si>
  <si>
    <t>Murowana Goślina, ul. Rogozińska 15</t>
  </si>
  <si>
    <t>00149603</t>
  </si>
  <si>
    <t>Biblioteka</t>
  </si>
  <si>
    <t>Murowana Goślina, ul. Poznańska 16</t>
  </si>
  <si>
    <t>Nabywca: Gmina Murowana Goślina, Pl. Powstańców Wielkopolskich 9, 62-095 Murowana Goślina, Odbiorca: Szkoła Podstawowa nr 1 im. Karola Marcinkowskiego, ul. Mściszewska 10, 62-095 Murowana Goślina</t>
  </si>
  <si>
    <t>W - 5.1</t>
  </si>
  <si>
    <t>Murowana Goślina, ul. Mściszewska 10</t>
  </si>
  <si>
    <t>Szkoła Podstawowa nr 1</t>
  </si>
  <si>
    <t>Murowana Goślina, ul. Szkolna 1</t>
  </si>
  <si>
    <t>Murowana Goślina, ul. Leśna 9</t>
  </si>
  <si>
    <t>W - 2.1</t>
  </si>
  <si>
    <t>Szkoła Podstawowa nr 2</t>
  </si>
  <si>
    <t>Murowana Goślina, Poznańska 16</t>
  </si>
  <si>
    <t xml:space="preserve">Nabywca/Odbiorca: Miejsko-Gminny Ośrodek Kultury i Rekreacji, ul. Mściszewska 10, 62-095 Murowana Goślina </t>
  </si>
  <si>
    <t>MGOKiR</t>
  </si>
  <si>
    <t>Murowana Goślina, Nowy Rynek 8</t>
  </si>
  <si>
    <t>Budynek komunalny mieszkalny wielorodzinny</t>
  </si>
  <si>
    <t>Murowana Goślina, ul. Jana Kochanowskiego 16</t>
  </si>
  <si>
    <t>Murowana Goślina, ul. Kolejowa 1</t>
  </si>
  <si>
    <t>Budynek komunalno użytkowy- ośrodek zdrowia</t>
  </si>
  <si>
    <t>Murowana Goślina, ul. Dworcowa 10</t>
  </si>
  <si>
    <t xml:space="preserve">Przebędowo 5 </t>
  </si>
  <si>
    <t>00000961</t>
  </si>
  <si>
    <t>Przebędowo dz. 14A/DZ. 90/10</t>
  </si>
  <si>
    <t>Przebędowo 28</t>
  </si>
  <si>
    <t>00003880</t>
  </si>
  <si>
    <t xml:space="preserve">Nabywca/Odbiorca: MG Sport i Nieruchomości Sp. z o.o., ul. Mściszewska 10, 62-095 Murowana Goślina </t>
  </si>
  <si>
    <t>Hala Widowiskowo - Sportowa</t>
  </si>
  <si>
    <t>paliwo gazowe (kWh)</t>
  </si>
  <si>
    <t>NIP Nabywcy</t>
  </si>
  <si>
    <t>Nabywca: Gmina Murowana Goślina , Pl. Powstańców Wielkopolskich 9, 62-095 Murowana Goślina, 
Odbiorca:Szkoła Podstawowa nr 2 im. Henryka Sienkiewicza, ul. Gen. T. Kutrzeby 3, 62-095 Murowana Goślina</t>
  </si>
  <si>
    <t>suma</t>
  </si>
  <si>
    <t>Czas trwania zamówienia</t>
  </si>
  <si>
    <t>od</t>
  </si>
  <si>
    <t>do</t>
  </si>
  <si>
    <t>Przedszkole "SŁONECZKO"</t>
  </si>
  <si>
    <t>Uwagi</t>
  </si>
  <si>
    <t xml:space="preserve">Nabywca/Odbiorca: Biblioteka Publiczna Miasta i Gminy im. Bonawentury Graszyńskiego, ul. Poznańska 16, 62-095 Murowana Goślina </t>
  </si>
  <si>
    <t>Nabywca/Odbiorca: Przedszkole SŁONECZKO, ul. Leśna 9, 62-095 Murowana Goślina</t>
  </si>
  <si>
    <t>8018590365500019148941</t>
  </si>
  <si>
    <t>801859365500019155055</t>
  </si>
  <si>
    <t>PGNiG Obrót Detaliczny sp. z o.o.</t>
  </si>
  <si>
    <t>Załącznik nr 1 do SWZ- opis przedmiotu zamówienia</t>
  </si>
  <si>
    <t>XM2002628840</t>
  </si>
  <si>
    <t>8018590365500050064798</t>
  </si>
  <si>
    <t>XM2103775135</t>
  </si>
  <si>
    <t>8018590365500048102617</t>
  </si>
  <si>
    <t>XM1801680414</t>
  </si>
  <si>
    <t>8018590365500048081240</t>
  </si>
  <si>
    <t>XM2103711507</t>
  </si>
  <si>
    <t>8018590365500048441228</t>
  </si>
  <si>
    <t>8018590365500047669951</t>
  </si>
  <si>
    <t>8018590365500047666820</t>
  </si>
  <si>
    <t>8018590365500047972617</t>
  </si>
  <si>
    <t>8018590365500047973027</t>
  </si>
  <si>
    <t>8018590365500047750598</t>
  </si>
  <si>
    <t>Murowana Goślina, ul. Gen. Tadeusza Kutrzeby 3</t>
  </si>
  <si>
    <t>XM300002455</t>
  </si>
  <si>
    <t>8018590365500047871880</t>
  </si>
  <si>
    <t>XM0900134036</t>
  </si>
  <si>
    <t>8018590365500047773252</t>
  </si>
  <si>
    <t>8018590365500049733599</t>
  </si>
  <si>
    <t>8018590365500049733407</t>
  </si>
  <si>
    <t>XI1901277375</t>
  </si>
  <si>
    <t>8018590365500047875468</t>
  </si>
  <si>
    <t>XK1533055698</t>
  </si>
  <si>
    <t>8018590365500048101443</t>
  </si>
  <si>
    <t>Nabywca/Odbiorca: Gmina Murowana Goślina Pl. Powstańców Wielkopolskich 9, 62-095 Murowna Goślina</t>
  </si>
  <si>
    <t>świetlica</t>
  </si>
  <si>
    <t>Przebędowo 29</t>
  </si>
  <si>
    <t>pierwsza</t>
  </si>
  <si>
    <t>XM2204412606</t>
  </si>
  <si>
    <t>8018590365500070321444</t>
  </si>
  <si>
    <t>8018590365500047620389</t>
  </si>
  <si>
    <t>ilość umów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</si>
  <si>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</si>
  <si>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</si>
  <si>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</si>
  <si>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 (rynek konkurencyjny)</t>
  </si>
  <si>
    <t>Taryfa</t>
  </si>
  <si>
    <t>8018590365500047879190</t>
  </si>
  <si>
    <t>8018590365500050065382</t>
  </si>
  <si>
    <t>8018590365500048102433</t>
  </si>
  <si>
    <t>XM1801680420</t>
  </si>
  <si>
    <t>tak</t>
  </si>
  <si>
    <t>nie</t>
  </si>
  <si>
    <t>zużycie z zastosowaniem taryfy</t>
  </si>
  <si>
    <t>zużycie dla rynku konkurencyjnego</t>
  </si>
  <si>
    <t>7 (Gmina, SP 1, SP 2, MG Sport, MGOKiR, przedszkole, biblioteka)</t>
  </si>
  <si>
    <t>04406965</t>
  </si>
  <si>
    <t>kasa biletowa</t>
  </si>
  <si>
    <t>Urząd Miasta i Gminy</t>
  </si>
  <si>
    <t>Rakownia, ul. Goślińska 54A</t>
  </si>
  <si>
    <t>30.06.2023 r. / umowa terminowa, nie wymaga wypowiedzenia</t>
  </si>
  <si>
    <t>Styczeń</t>
  </si>
  <si>
    <t>Luty</t>
  </si>
  <si>
    <t>Marzec</t>
  </si>
  <si>
    <t>Kwiecień</t>
  </si>
  <si>
    <t>Maj</t>
  </si>
  <si>
    <t>Czerwiec</t>
  </si>
  <si>
    <t xml:space="preserve">Lipiec </t>
  </si>
  <si>
    <t>Sierpień</t>
  </si>
  <si>
    <t>Wrzesień</t>
  </si>
  <si>
    <t>Październik</t>
  </si>
  <si>
    <t>Listopad</t>
  </si>
  <si>
    <t xml:space="preserve">Grudzień </t>
  </si>
  <si>
    <t>Paliwo gazowe suma na 12 m-cy (kWh)</t>
  </si>
  <si>
    <t>Paliwo gazowe suma na czas trwania zamówienia (kWh)</t>
  </si>
  <si>
    <t>Paliwa gazowe  w trakcie trwania zamówienia w podziale  (kWh)</t>
  </si>
  <si>
    <t>Okres obowiązywania obecnej umowy/okres wypowiedzenia</t>
  </si>
  <si>
    <t>tak, częściowo</t>
  </si>
  <si>
    <t>Suma rocznego zapotrzebowania na paliwo gazowe (kWh) - zamówienie podstawowe</t>
  </si>
  <si>
    <t>Suma rocznego zapotrzebowania na paliwo gazowe (kWh) w podziale - zamówienie podstawowe</t>
  </si>
  <si>
    <t>Udział % suma zużycia paliwa kolumna (kol. U + 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</si>
</sst>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" xfId="0" quotePrefix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5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2" fontId="2" fillId="0" borderId="2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1" xfId="0" quotePrefix="1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>
      <alignment horizontal="left" vertical="center"/>
    </xf>
    <xf numFmtId="0" fontId="2" fillId="0" borderId="2" xfId="0" quotePrefix="1" applyFont="1" applyBorder="1" applyAlignment="1" applyProtection="1">
      <alignment horizontal="left" vertical="center"/>
      <protection locked="0"/>
    </xf>
    <xf numFmtId="1" fontId="2" fillId="0" borderId="2" xfId="0" quotePrefix="1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D8631-4FDF-46D2-8447-31E50033F6B2}">
  <dimension ref="A1:BS309"/>
  <sheetViews>
    <sheetView tabSelected="1" topLeftCell="K1" zoomScale="80" zoomScaleNormal="80" workbookViewId="0">
      <selection activeCell="O6" sqref="O6:O28"/>
    </sheetView>
  </sheetViews>
  <sheetFormatPr defaultRowHeight="13.8" x14ac:dyDescent="0.3"/>
  <cols>
    <col min="1" max="1" width="5.109375" style="1" customWidth="1"/>
    <col min="2" max="2" width="39.5546875" style="2" customWidth="1"/>
    <col min="3" max="3" width="16.44140625" style="2" customWidth="1"/>
    <col min="4" max="4" width="19" style="2" customWidth="1"/>
    <col min="5" max="6" width="20.44140625" style="2" customWidth="1"/>
    <col min="7" max="7" width="12.6640625" style="2" customWidth="1"/>
    <col min="8" max="8" width="14.77734375" style="2" customWidth="1"/>
    <col min="9" max="9" width="12.33203125" style="2" customWidth="1"/>
    <col min="10" max="10" width="11" style="2" customWidth="1"/>
    <col min="11" max="11" width="27.21875" style="2" customWidth="1"/>
    <col min="12" max="12" width="10.88671875" style="2" customWidth="1"/>
    <col min="13" max="13" width="48.77734375" style="2" customWidth="1"/>
    <col min="14" max="14" width="8.88671875" style="28" customWidth="1"/>
    <col min="15" max="15" width="12" style="2" customWidth="1"/>
    <col min="16" max="16" width="14.44140625" style="52" customWidth="1"/>
    <col min="17" max="17" width="14.44140625" style="2" customWidth="1"/>
    <col min="18" max="18" width="13.77734375" style="2" customWidth="1"/>
    <col min="19" max="19" width="13.77734375" style="52" customWidth="1"/>
    <col min="20" max="20" width="15.44140625" style="53" customWidth="1"/>
    <col min="21" max="21" width="13.33203125" style="54" customWidth="1"/>
    <col min="22" max="22" width="14.6640625" style="54" customWidth="1"/>
    <col min="23" max="23" width="15.77734375" style="55" customWidth="1"/>
    <col min="24" max="24" width="23.6640625" style="1" customWidth="1"/>
    <col min="25" max="26" width="11" style="1" customWidth="1"/>
    <col min="27" max="37" width="12.21875" style="4" customWidth="1"/>
    <col min="38" max="38" width="11.77734375" style="4" customWidth="1"/>
    <col min="39" max="42" width="12.21875" style="4" hidden="1" customWidth="1"/>
    <col min="43" max="43" width="12.6640625" style="1" customWidth="1"/>
    <col min="44" max="44" width="12.33203125" style="1" customWidth="1"/>
    <col min="45" max="45" width="12.5546875" style="1" customWidth="1"/>
    <col min="46" max="16384" width="8.88671875" style="1"/>
  </cols>
  <sheetData>
    <row r="1" spans="1:47" x14ac:dyDescent="0.3">
      <c r="N1" s="2"/>
      <c r="S1" s="1"/>
      <c r="T1" s="1"/>
      <c r="U1" s="3"/>
      <c r="V1" s="3"/>
      <c r="W1" s="1"/>
      <c r="AK1" s="5"/>
      <c r="AL1" s="5"/>
      <c r="AM1" s="5"/>
      <c r="AN1" s="5"/>
    </row>
    <row r="2" spans="1:47" ht="25.2" customHeight="1" x14ac:dyDescent="0.3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</row>
    <row r="3" spans="1:47" s="8" customFormat="1" ht="65.400000000000006" customHeight="1" x14ac:dyDescent="0.3">
      <c r="A3" s="74" t="s">
        <v>0</v>
      </c>
      <c r="B3" s="74" t="s">
        <v>1</v>
      </c>
      <c r="C3" s="74" t="s">
        <v>60</v>
      </c>
      <c r="D3" s="70" t="s">
        <v>2</v>
      </c>
      <c r="E3" s="68" t="s">
        <v>3</v>
      </c>
      <c r="F3" s="84"/>
      <c r="G3" s="84"/>
      <c r="H3" s="69"/>
      <c r="I3" s="68" t="s">
        <v>4</v>
      </c>
      <c r="J3" s="69"/>
      <c r="K3" s="70" t="s">
        <v>5</v>
      </c>
      <c r="L3" s="72" t="s">
        <v>6</v>
      </c>
      <c r="M3" s="74" t="s">
        <v>140</v>
      </c>
      <c r="N3" s="70" t="s">
        <v>110</v>
      </c>
      <c r="O3" s="74" t="s">
        <v>7</v>
      </c>
      <c r="P3" s="66" t="s">
        <v>8</v>
      </c>
      <c r="Q3" s="70" t="s">
        <v>9</v>
      </c>
      <c r="R3" s="70" t="s">
        <v>10</v>
      </c>
      <c r="S3" s="87" t="s">
        <v>105</v>
      </c>
      <c r="T3" s="87" t="s">
        <v>106</v>
      </c>
      <c r="U3" s="89" t="s">
        <v>107</v>
      </c>
      <c r="V3" s="90"/>
      <c r="W3" s="87" t="s">
        <v>144</v>
      </c>
      <c r="X3" s="70" t="s">
        <v>67</v>
      </c>
      <c r="Y3" s="74" t="s">
        <v>63</v>
      </c>
      <c r="Z3" s="74"/>
      <c r="AA3" s="7" t="s">
        <v>125</v>
      </c>
      <c r="AB3" s="7" t="s">
        <v>126</v>
      </c>
      <c r="AC3" s="7" t="s">
        <v>127</v>
      </c>
      <c r="AD3" s="7" t="s">
        <v>128</v>
      </c>
      <c r="AE3" s="7" t="s">
        <v>129</v>
      </c>
      <c r="AF3" s="7" t="s">
        <v>130</v>
      </c>
      <c r="AG3" s="7" t="s">
        <v>131</v>
      </c>
      <c r="AH3" s="7" t="s">
        <v>132</v>
      </c>
      <c r="AI3" s="7" t="s">
        <v>133</v>
      </c>
      <c r="AJ3" s="7" t="s">
        <v>134</v>
      </c>
      <c r="AK3" s="7" t="s">
        <v>135</v>
      </c>
      <c r="AL3" s="7" t="s">
        <v>136</v>
      </c>
      <c r="AM3" s="85" t="s">
        <v>137</v>
      </c>
      <c r="AN3" s="85" t="s">
        <v>138</v>
      </c>
      <c r="AO3" s="91" t="s">
        <v>139</v>
      </c>
      <c r="AP3" s="92"/>
      <c r="AQ3" s="64" t="s">
        <v>142</v>
      </c>
      <c r="AR3" s="64" t="s">
        <v>143</v>
      </c>
      <c r="AS3" s="64"/>
    </row>
    <row r="4" spans="1:47" s="8" customFormat="1" ht="69" x14ac:dyDescent="0.3">
      <c r="A4" s="70"/>
      <c r="B4" s="70"/>
      <c r="C4" s="70"/>
      <c r="D4" s="71"/>
      <c r="E4" s="72" t="s">
        <v>11</v>
      </c>
      <c r="F4" s="93"/>
      <c r="G4" s="6" t="s">
        <v>12</v>
      </c>
      <c r="H4" s="6" t="s">
        <v>13</v>
      </c>
      <c r="I4" s="6" t="s">
        <v>14</v>
      </c>
      <c r="J4" s="6" t="s">
        <v>15</v>
      </c>
      <c r="K4" s="71"/>
      <c r="L4" s="73"/>
      <c r="M4" s="74"/>
      <c r="N4" s="83"/>
      <c r="O4" s="74"/>
      <c r="P4" s="67"/>
      <c r="Q4" s="71"/>
      <c r="R4" s="71"/>
      <c r="S4" s="88"/>
      <c r="T4" s="88"/>
      <c r="U4" s="10" t="s">
        <v>108</v>
      </c>
      <c r="V4" s="10" t="s">
        <v>109</v>
      </c>
      <c r="W4" s="88"/>
      <c r="X4" s="83"/>
      <c r="Y4" s="9" t="s">
        <v>64</v>
      </c>
      <c r="Z4" s="9" t="s">
        <v>65</v>
      </c>
      <c r="AA4" s="11" t="s">
        <v>59</v>
      </c>
      <c r="AB4" s="11" t="s">
        <v>59</v>
      </c>
      <c r="AC4" s="11" t="s">
        <v>59</v>
      </c>
      <c r="AD4" s="11" t="s">
        <v>59</v>
      </c>
      <c r="AE4" s="11" t="s">
        <v>59</v>
      </c>
      <c r="AF4" s="11" t="s">
        <v>59</v>
      </c>
      <c r="AG4" s="11" t="s">
        <v>59</v>
      </c>
      <c r="AH4" s="11" t="s">
        <v>59</v>
      </c>
      <c r="AI4" s="11" t="s">
        <v>59</v>
      </c>
      <c r="AJ4" s="11" t="s">
        <v>59</v>
      </c>
      <c r="AK4" s="11" t="s">
        <v>59</v>
      </c>
      <c r="AL4" s="11" t="s">
        <v>59</v>
      </c>
      <c r="AM4" s="86"/>
      <c r="AN4" s="86"/>
      <c r="AO4" s="12" t="s">
        <v>117</v>
      </c>
      <c r="AP4" s="12" t="s">
        <v>118</v>
      </c>
      <c r="AQ4" s="64"/>
      <c r="AR4" s="59" t="s">
        <v>108</v>
      </c>
      <c r="AS4" s="59" t="s">
        <v>109</v>
      </c>
    </row>
    <row r="5" spans="1:47" x14ac:dyDescent="0.3">
      <c r="A5" s="13">
        <v>1</v>
      </c>
      <c r="B5" s="14" t="s">
        <v>16</v>
      </c>
      <c r="C5" s="14">
        <v>7773159427</v>
      </c>
      <c r="D5" s="14" t="s">
        <v>122</v>
      </c>
      <c r="E5" s="75" t="s">
        <v>17</v>
      </c>
      <c r="F5" s="75"/>
      <c r="G5" s="14" t="s">
        <v>18</v>
      </c>
      <c r="H5" s="14" t="s">
        <v>19</v>
      </c>
      <c r="I5" s="15" t="s">
        <v>20</v>
      </c>
      <c r="J5" s="15" t="s">
        <v>21</v>
      </c>
      <c r="K5" s="14" t="s">
        <v>72</v>
      </c>
      <c r="L5" s="14" t="s">
        <v>22</v>
      </c>
      <c r="M5" s="16" t="s">
        <v>124</v>
      </c>
      <c r="N5" s="17" t="s">
        <v>23</v>
      </c>
      <c r="O5" s="18" t="s">
        <v>24</v>
      </c>
      <c r="P5" s="32"/>
      <c r="Q5" s="19" t="s">
        <v>78</v>
      </c>
      <c r="R5" s="19" t="s">
        <v>79</v>
      </c>
      <c r="S5" s="80" t="s">
        <v>119</v>
      </c>
      <c r="T5" s="13" t="s">
        <v>116</v>
      </c>
      <c r="U5" s="20">
        <v>0</v>
      </c>
      <c r="V5" s="20">
        <v>100</v>
      </c>
      <c r="W5" s="20">
        <f>U5+V5</f>
        <v>100</v>
      </c>
      <c r="X5" s="21"/>
      <c r="Y5" s="22">
        <v>45108</v>
      </c>
      <c r="Z5" s="23">
        <v>45838</v>
      </c>
      <c r="AA5" s="24">
        <v>21561</v>
      </c>
      <c r="AB5" s="24">
        <v>16226</v>
      </c>
      <c r="AC5" s="24">
        <v>12251</v>
      </c>
      <c r="AD5" s="24">
        <v>8763</v>
      </c>
      <c r="AE5" s="24">
        <v>1098</v>
      </c>
      <c r="AF5" s="24">
        <v>0</v>
      </c>
      <c r="AG5" s="24">
        <v>0</v>
      </c>
      <c r="AH5" s="24">
        <v>0</v>
      </c>
      <c r="AI5" s="24">
        <v>2216</v>
      </c>
      <c r="AJ5" s="24">
        <v>5107</v>
      </c>
      <c r="AK5" s="24">
        <v>13100</v>
      </c>
      <c r="AL5" s="24">
        <v>19637</v>
      </c>
      <c r="AM5" s="25">
        <f t="shared" ref="AM5:AM26" si="0">AA5+AB5+AC5+AD5+AE5+AF5+AG5+AH5+AI5+AJ5+AK5+AL5</f>
        <v>99959</v>
      </c>
      <c r="AN5" s="25">
        <v>199918</v>
      </c>
      <c r="AO5" s="26">
        <v>0</v>
      </c>
      <c r="AP5" s="26">
        <f>AN5</f>
        <v>199918</v>
      </c>
      <c r="AQ5" s="60">
        <f>AA5+AB5+AC5+AD5+AE5+AF5+AG5+AH5+AI5+AJ5+AK5+AL5</f>
        <v>99959</v>
      </c>
      <c r="AR5" s="61">
        <f t="shared" ref="AR5:AR9" si="1">ROUND(AQ5*U5,2)/100</f>
        <v>0</v>
      </c>
      <c r="AS5" s="61">
        <f t="shared" ref="AS5:AS9" si="2">ROUND(AQ5*V5,2)/100</f>
        <v>99959</v>
      </c>
      <c r="AT5" s="27"/>
      <c r="AU5" s="27"/>
    </row>
    <row r="6" spans="1:47" x14ac:dyDescent="0.3">
      <c r="A6" s="13">
        <v>2</v>
      </c>
      <c r="B6" s="14" t="s">
        <v>16</v>
      </c>
      <c r="C6" s="14">
        <v>7773159427</v>
      </c>
      <c r="D6" s="14" t="s">
        <v>122</v>
      </c>
      <c r="E6" s="75" t="s">
        <v>25</v>
      </c>
      <c r="F6" s="75"/>
      <c r="G6" s="14" t="s">
        <v>18</v>
      </c>
      <c r="H6" s="14" t="s">
        <v>19</v>
      </c>
      <c r="I6" s="15" t="s">
        <v>20</v>
      </c>
      <c r="J6" s="15" t="s">
        <v>21</v>
      </c>
      <c r="K6" s="14" t="s">
        <v>72</v>
      </c>
      <c r="L6" s="14" t="s">
        <v>22</v>
      </c>
      <c r="M6" s="16" t="s">
        <v>124</v>
      </c>
      <c r="N6" s="28" t="s">
        <v>26</v>
      </c>
      <c r="O6" s="14" t="s">
        <v>27</v>
      </c>
      <c r="P6" s="32"/>
      <c r="Q6" s="19" t="s">
        <v>80</v>
      </c>
      <c r="R6" s="19" t="s">
        <v>113</v>
      </c>
      <c r="S6" s="81"/>
      <c r="T6" s="13" t="s">
        <v>116</v>
      </c>
      <c r="U6" s="20">
        <v>0</v>
      </c>
      <c r="V6" s="20">
        <v>100</v>
      </c>
      <c r="W6" s="20">
        <f t="shared" ref="W6:W26" si="3">U6+V6</f>
        <v>100</v>
      </c>
      <c r="X6" s="21"/>
      <c r="Y6" s="22">
        <v>45108</v>
      </c>
      <c r="Z6" s="23">
        <v>45838</v>
      </c>
      <c r="AA6" s="24">
        <v>8063</v>
      </c>
      <c r="AB6" s="24">
        <v>0</v>
      </c>
      <c r="AC6" s="24">
        <v>13950</v>
      </c>
      <c r="AD6" s="24">
        <v>0</v>
      </c>
      <c r="AE6" s="24">
        <v>7707</v>
      </c>
      <c r="AF6" s="24">
        <v>0</v>
      </c>
      <c r="AG6" s="24">
        <v>1546</v>
      </c>
      <c r="AH6" s="24">
        <v>0</v>
      </c>
      <c r="AI6" s="24">
        <v>2082</v>
      </c>
      <c r="AJ6" s="24">
        <v>0</v>
      </c>
      <c r="AK6" s="24">
        <v>8754</v>
      </c>
      <c r="AL6" s="24">
        <v>0</v>
      </c>
      <c r="AM6" s="25">
        <f t="shared" si="0"/>
        <v>42102</v>
      </c>
      <c r="AN6" s="25">
        <v>84204</v>
      </c>
      <c r="AO6" s="26">
        <v>0</v>
      </c>
      <c r="AP6" s="26">
        <f>AN6</f>
        <v>84204</v>
      </c>
      <c r="AQ6" s="60">
        <f t="shared" ref="AQ6:AQ26" si="4">AA6+AB6+AC6+AD6+AE6+AF6+AG6+AH6+AI6+AJ6+AK6+AL6</f>
        <v>42102</v>
      </c>
      <c r="AR6" s="61">
        <f t="shared" si="1"/>
        <v>0</v>
      </c>
      <c r="AS6" s="61">
        <f t="shared" si="2"/>
        <v>42102</v>
      </c>
      <c r="AT6" s="27"/>
      <c r="AU6" s="27"/>
    </row>
    <row r="7" spans="1:47" x14ac:dyDescent="0.3">
      <c r="A7" s="13">
        <v>3</v>
      </c>
      <c r="B7" s="14" t="s">
        <v>16</v>
      </c>
      <c r="C7" s="14">
        <v>7773159427</v>
      </c>
      <c r="D7" s="14" t="s">
        <v>122</v>
      </c>
      <c r="E7" s="75" t="s">
        <v>25</v>
      </c>
      <c r="F7" s="75"/>
      <c r="G7" s="14" t="s">
        <v>18</v>
      </c>
      <c r="H7" s="14" t="s">
        <v>19</v>
      </c>
      <c r="I7" s="15" t="s">
        <v>20</v>
      </c>
      <c r="J7" s="15" t="s">
        <v>21</v>
      </c>
      <c r="K7" s="14" t="s">
        <v>72</v>
      </c>
      <c r="L7" s="14" t="s">
        <v>22</v>
      </c>
      <c r="M7" s="16" t="s">
        <v>124</v>
      </c>
      <c r="N7" s="28" t="s">
        <v>28</v>
      </c>
      <c r="O7" s="14" t="s">
        <v>27</v>
      </c>
      <c r="P7" s="32"/>
      <c r="Q7" s="19">
        <v>26349104</v>
      </c>
      <c r="R7" s="19" t="s">
        <v>112</v>
      </c>
      <c r="S7" s="81"/>
      <c r="T7" s="13" t="s">
        <v>116</v>
      </c>
      <c r="U7" s="20">
        <v>0</v>
      </c>
      <c r="V7" s="20">
        <v>100</v>
      </c>
      <c r="W7" s="20">
        <f t="shared" si="3"/>
        <v>100</v>
      </c>
      <c r="X7" s="21"/>
      <c r="Y7" s="22">
        <v>45108</v>
      </c>
      <c r="Z7" s="23">
        <v>45838</v>
      </c>
      <c r="AA7" s="24">
        <v>0</v>
      </c>
      <c r="AB7" s="24">
        <v>0</v>
      </c>
      <c r="AC7" s="24">
        <v>6</v>
      </c>
      <c r="AD7" s="24">
        <v>0</v>
      </c>
      <c r="AE7" s="24">
        <v>0</v>
      </c>
      <c r="AF7" s="24">
        <v>0</v>
      </c>
      <c r="AG7" s="24">
        <v>0</v>
      </c>
      <c r="AH7" s="24">
        <v>10</v>
      </c>
      <c r="AI7" s="24">
        <v>0</v>
      </c>
      <c r="AJ7" s="24">
        <v>121</v>
      </c>
      <c r="AK7" s="24">
        <v>121</v>
      </c>
      <c r="AL7" s="24">
        <v>121</v>
      </c>
      <c r="AM7" s="25">
        <f t="shared" si="0"/>
        <v>379</v>
      </c>
      <c r="AN7" s="25">
        <v>758</v>
      </c>
      <c r="AO7" s="26">
        <v>0</v>
      </c>
      <c r="AP7" s="26">
        <f>AN7</f>
        <v>758</v>
      </c>
      <c r="AQ7" s="60">
        <f t="shared" si="4"/>
        <v>379</v>
      </c>
      <c r="AR7" s="61">
        <f t="shared" si="1"/>
        <v>0</v>
      </c>
      <c r="AS7" s="61">
        <f t="shared" si="2"/>
        <v>379</v>
      </c>
      <c r="AT7" s="27"/>
      <c r="AU7" s="27"/>
    </row>
    <row r="8" spans="1:47" x14ac:dyDescent="0.3">
      <c r="A8" s="13">
        <v>4</v>
      </c>
      <c r="B8" s="14" t="s">
        <v>29</v>
      </c>
      <c r="C8" s="14">
        <v>7773159427</v>
      </c>
      <c r="D8" s="14" t="s">
        <v>30</v>
      </c>
      <c r="E8" s="75" t="s">
        <v>31</v>
      </c>
      <c r="F8" s="75"/>
      <c r="G8" s="14" t="s">
        <v>18</v>
      </c>
      <c r="H8" s="14" t="s">
        <v>19</v>
      </c>
      <c r="I8" s="15" t="s">
        <v>20</v>
      </c>
      <c r="J8" s="15" t="s">
        <v>21</v>
      </c>
      <c r="K8" s="14" t="s">
        <v>72</v>
      </c>
      <c r="L8" s="14" t="s">
        <v>22</v>
      </c>
      <c r="M8" s="16" t="s">
        <v>124</v>
      </c>
      <c r="N8" s="28" t="s">
        <v>28</v>
      </c>
      <c r="O8" s="14" t="s">
        <v>27</v>
      </c>
      <c r="P8" s="32"/>
      <c r="Q8" s="19" t="s">
        <v>32</v>
      </c>
      <c r="R8" s="19" t="s">
        <v>93</v>
      </c>
      <c r="S8" s="81"/>
      <c r="T8" s="13" t="s">
        <v>116</v>
      </c>
      <c r="U8" s="29">
        <v>0</v>
      </c>
      <c r="V8" s="29">
        <v>100</v>
      </c>
      <c r="W8" s="20">
        <f t="shared" si="3"/>
        <v>100</v>
      </c>
      <c r="X8" s="21"/>
      <c r="Y8" s="22">
        <v>45108</v>
      </c>
      <c r="Z8" s="23">
        <v>45838</v>
      </c>
      <c r="AA8" s="24">
        <v>0</v>
      </c>
      <c r="AB8" s="24">
        <v>419</v>
      </c>
      <c r="AC8" s="24">
        <v>100</v>
      </c>
      <c r="AD8" s="24">
        <v>100</v>
      </c>
      <c r="AE8" s="24">
        <v>100</v>
      </c>
      <c r="AF8" s="24">
        <v>100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5">
        <f t="shared" si="0"/>
        <v>819</v>
      </c>
      <c r="AN8" s="25">
        <v>1638</v>
      </c>
      <c r="AO8" s="26">
        <v>0</v>
      </c>
      <c r="AP8" s="26">
        <f>AN8</f>
        <v>1638</v>
      </c>
      <c r="AQ8" s="60">
        <f t="shared" si="4"/>
        <v>819</v>
      </c>
      <c r="AR8" s="61">
        <f t="shared" si="1"/>
        <v>0</v>
      </c>
      <c r="AS8" s="61">
        <f t="shared" si="2"/>
        <v>819</v>
      </c>
      <c r="AT8" s="27"/>
      <c r="AU8" s="27"/>
    </row>
    <row r="9" spans="1:47" x14ac:dyDescent="0.3">
      <c r="A9" s="13">
        <v>5</v>
      </c>
      <c r="B9" s="14" t="s">
        <v>29</v>
      </c>
      <c r="C9" s="14">
        <v>7773159427</v>
      </c>
      <c r="D9" s="14" t="s">
        <v>30</v>
      </c>
      <c r="E9" s="75" t="s">
        <v>31</v>
      </c>
      <c r="F9" s="75"/>
      <c r="G9" s="14" t="s">
        <v>18</v>
      </c>
      <c r="H9" s="14" t="s">
        <v>19</v>
      </c>
      <c r="I9" s="15" t="s">
        <v>20</v>
      </c>
      <c r="J9" s="15" t="s">
        <v>21</v>
      </c>
      <c r="K9" s="14" t="s">
        <v>72</v>
      </c>
      <c r="L9" s="14" t="s">
        <v>22</v>
      </c>
      <c r="M9" s="16" t="s">
        <v>124</v>
      </c>
      <c r="N9" s="28" t="s">
        <v>26</v>
      </c>
      <c r="O9" s="14" t="s">
        <v>27</v>
      </c>
      <c r="P9" s="32"/>
      <c r="Q9" s="19" t="s">
        <v>114</v>
      </c>
      <c r="R9" s="19" t="s">
        <v>92</v>
      </c>
      <c r="S9" s="81"/>
      <c r="T9" s="13" t="s">
        <v>116</v>
      </c>
      <c r="U9" s="20">
        <v>0</v>
      </c>
      <c r="V9" s="20">
        <v>100</v>
      </c>
      <c r="W9" s="20">
        <f t="shared" si="3"/>
        <v>100</v>
      </c>
      <c r="X9" s="21"/>
      <c r="Y9" s="22">
        <v>45108</v>
      </c>
      <c r="Z9" s="23">
        <v>45838</v>
      </c>
      <c r="AA9" s="24">
        <v>0</v>
      </c>
      <c r="AB9" s="24">
        <v>30732</v>
      </c>
      <c r="AC9" s="24">
        <v>0</v>
      </c>
      <c r="AD9" s="24">
        <v>14026</v>
      </c>
      <c r="AE9" s="24">
        <v>0</v>
      </c>
      <c r="AF9" s="24">
        <v>1175</v>
      </c>
      <c r="AG9" s="24">
        <v>1174</v>
      </c>
      <c r="AH9" s="24">
        <v>2131</v>
      </c>
      <c r="AI9" s="24">
        <v>0</v>
      </c>
      <c r="AJ9" s="24">
        <v>4556</v>
      </c>
      <c r="AK9" s="24">
        <v>0</v>
      </c>
      <c r="AL9" s="24">
        <v>30587</v>
      </c>
      <c r="AM9" s="25">
        <f t="shared" si="0"/>
        <v>84381</v>
      </c>
      <c r="AN9" s="25">
        <v>168762</v>
      </c>
      <c r="AO9" s="26">
        <v>0</v>
      </c>
      <c r="AP9" s="26">
        <f>AN9</f>
        <v>168762</v>
      </c>
      <c r="AQ9" s="60">
        <f t="shared" si="4"/>
        <v>84381</v>
      </c>
      <c r="AR9" s="61">
        <f t="shared" si="1"/>
        <v>0</v>
      </c>
      <c r="AS9" s="61">
        <f t="shared" si="2"/>
        <v>84381</v>
      </c>
      <c r="AT9" s="27"/>
      <c r="AU9" s="27"/>
    </row>
    <row r="10" spans="1:47" s="35" customFormat="1" x14ac:dyDescent="0.3">
      <c r="A10" s="13">
        <v>6</v>
      </c>
      <c r="B10" s="14" t="s">
        <v>68</v>
      </c>
      <c r="C10" s="14">
        <v>7771790506</v>
      </c>
      <c r="D10" s="14" t="s">
        <v>33</v>
      </c>
      <c r="E10" s="75" t="s">
        <v>34</v>
      </c>
      <c r="F10" s="75"/>
      <c r="G10" s="14" t="s">
        <v>18</v>
      </c>
      <c r="H10" s="14" t="s">
        <v>19</v>
      </c>
      <c r="I10" s="15" t="s">
        <v>20</v>
      </c>
      <c r="J10" s="15" t="s">
        <v>21</v>
      </c>
      <c r="K10" s="14" t="s">
        <v>72</v>
      </c>
      <c r="L10" s="14" t="s">
        <v>22</v>
      </c>
      <c r="M10" s="16" t="s">
        <v>124</v>
      </c>
      <c r="N10" s="30" t="s">
        <v>26</v>
      </c>
      <c r="O10" s="14" t="s">
        <v>27</v>
      </c>
      <c r="P10" s="32"/>
      <c r="Q10" s="19" t="s">
        <v>76</v>
      </c>
      <c r="R10" s="19" t="s">
        <v>77</v>
      </c>
      <c r="S10" s="81"/>
      <c r="T10" s="13" t="s">
        <v>141</v>
      </c>
      <c r="U10" s="31">
        <v>97.19</v>
      </c>
      <c r="V10" s="31">
        <v>2.81</v>
      </c>
      <c r="W10" s="20">
        <f t="shared" si="3"/>
        <v>100</v>
      </c>
      <c r="X10" s="32"/>
      <c r="Y10" s="22">
        <v>45108</v>
      </c>
      <c r="Z10" s="22">
        <v>45838</v>
      </c>
      <c r="AA10" s="24">
        <v>14822</v>
      </c>
      <c r="AB10" s="24">
        <v>0</v>
      </c>
      <c r="AC10" s="24">
        <v>18667</v>
      </c>
      <c r="AD10" s="24">
        <v>0</v>
      </c>
      <c r="AE10" s="24">
        <v>9533</v>
      </c>
      <c r="AF10" s="24">
        <v>0</v>
      </c>
      <c r="AG10" s="24">
        <v>3478</v>
      </c>
      <c r="AH10" s="24">
        <v>0</v>
      </c>
      <c r="AI10" s="24">
        <v>1946</v>
      </c>
      <c r="AJ10" s="24">
        <v>0</v>
      </c>
      <c r="AK10" s="24">
        <v>9699</v>
      </c>
      <c r="AL10" s="24">
        <v>0</v>
      </c>
      <c r="AM10" s="26">
        <f t="shared" si="0"/>
        <v>58145</v>
      </c>
      <c r="AN10" s="26">
        <v>116290</v>
      </c>
      <c r="AO10" s="26">
        <f t="shared" ref="AO10:AO26" si="5">ROUND((AN10*U10/100),0)</f>
        <v>113022</v>
      </c>
      <c r="AP10" s="33">
        <f t="shared" ref="AP10:AP26" si="6">ROUND((AN10*V10/100),0)</f>
        <v>3268</v>
      </c>
      <c r="AQ10" s="60">
        <f t="shared" si="4"/>
        <v>58145</v>
      </c>
      <c r="AR10" s="61">
        <f>ROUND(AQ10*U10,2)/100</f>
        <v>56511.125499999995</v>
      </c>
      <c r="AS10" s="61">
        <f>ROUND(AQ10*V10,2)/100</f>
        <v>1633.8745000000001</v>
      </c>
      <c r="AT10" s="34"/>
      <c r="AU10" s="34"/>
    </row>
    <row r="11" spans="1:47" x14ac:dyDescent="0.3">
      <c r="A11" s="13">
        <v>7</v>
      </c>
      <c r="B11" s="14" t="s">
        <v>35</v>
      </c>
      <c r="C11" s="14">
        <v>7773159427</v>
      </c>
      <c r="D11" s="14" t="s">
        <v>38</v>
      </c>
      <c r="E11" s="75" t="s">
        <v>37</v>
      </c>
      <c r="F11" s="75"/>
      <c r="G11" s="14" t="s">
        <v>18</v>
      </c>
      <c r="H11" s="14" t="s">
        <v>19</v>
      </c>
      <c r="I11" s="15" t="s">
        <v>20</v>
      </c>
      <c r="J11" s="15" t="s">
        <v>21</v>
      </c>
      <c r="K11" s="14" t="s">
        <v>72</v>
      </c>
      <c r="L11" s="14" t="s">
        <v>22</v>
      </c>
      <c r="M11" s="16" t="s">
        <v>124</v>
      </c>
      <c r="N11" s="28" t="s">
        <v>36</v>
      </c>
      <c r="O11" s="14" t="s">
        <v>24</v>
      </c>
      <c r="P11" s="32">
        <v>329</v>
      </c>
      <c r="Q11" s="19">
        <v>990038</v>
      </c>
      <c r="R11" s="36" t="s">
        <v>71</v>
      </c>
      <c r="S11" s="81"/>
      <c r="T11" s="13" t="s">
        <v>115</v>
      </c>
      <c r="U11" s="20">
        <v>100</v>
      </c>
      <c r="V11" s="20">
        <v>0</v>
      </c>
      <c r="W11" s="20">
        <f t="shared" si="3"/>
        <v>100</v>
      </c>
      <c r="X11" s="21"/>
      <c r="Y11" s="22">
        <v>45108</v>
      </c>
      <c r="Z11" s="23">
        <v>45838</v>
      </c>
      <c r="AA11" s="24">
        <v>82963</v>
      </c>
      <c r="AB11" s="24">
        <v>64140</v>
      </c>
      <c r="AC11" s="24">
        <v>51943</v>
      </c>
      <c r="AD11" s="24">
        <v>40169</v>
      </c>
      <c r="AE11" s="24">
        <v>10343</v>
      </c>
      <c r="AF11" s="24">
        <v>9203</v>
      </c>
      <c r="AG11" s="24">
        <v>8826</v>
      </c>
      <c r="AH11" s="24">
        <v>8525</v>
      </c>
      <c r="AI11" s="24">
        <v>13252</v>
      </c>
      <c r="AJ11" s="24">
        <v>30633</v>
      </c>
      <c r="AK11" s="24">
        <v>60130</v>
      </c>
      <c r="AL11" s="24">
        <v>84884</v>
      </c>
      <c r="AM11" s="25">
        <f t="shared" si="0"/>
        <v>465011</v>
      </c>
      <c r="AN11" s="25">
        <v>930022</v>
      </c>
      <c r="AO11" s="26">
        <f t="shared" si="5"/>
        <v>930022</v>
      </c>
      <c r="AP11" s="33">
        <f t="shared" si="6"/>
        <v>0</v>
      </c>
      <c r="AQ11" s="60">
        <f t="shared" si="4"/>
        <v>465011</v>
      </c>
      <c r="AR11" s="61">
        <f t="shared" ref="AR11:AR26" si="7">ROUND(AQ11*U11,2)/100</f>
        <v>465011</v>
      </c>
      <c r="AS11" s="61">
        <f t="shared" ref="AS11:AS26" si="8">ROUND(AQ11*V11,2)/100</f>
        <v>0</v>
      </c>
      <c r="AT11" s="27"/>
      <c r="AU11" s="27"/>
    </row>
    <row r="12" spans="1:47" x14ac:dyDescent="0.3">
      <c r="A12" s="13">
        <v>8</v>
      </c>
      <c r="B12" s="14" t="s">
        <v>35</v>
      </c>
      <c r="C12" s="14">
        <v>7773159427</v>
      </c>
      <c r="D12" s="14" t="s">
        <v>38</v>
      </c>
      <c r="E12" s="75" t="s">
        <v>37</v>
      </c>
      <c r="F12" s="75"/>
      <c r="G12" s="14" t="s">
        <v>18</v>
      </c>
      <c r="H12" s="14" t="s">
        <v>19</v>
      </c>
      <c r="I12" s="15" t="s">
        <v>20</v>
      </c>
      <c r="J12" s="15" t="s">
        <v>21</v>
      </c>
      <c r="K12" s="14" t="s">
        <v>72</v>
      </c>
      <c r="L12" s="14" t="s">
        <v>22</v>
      </c>
      <c r="M12" s="16" t="s">
        <v>124</v>
      </c>
      <c r="N12" s="28" t="s">
        <v>28</v>
      </c>
      <c r="O12" s="14" t="s">
        <v>24</v>
      </c>
      <c r="P12" s="32"/>
      <c r="Q12" s="19">
        <v>26457380</v>
      </c>
      <c r="R12" s="19" t="s">
        <v>111</v>
      </c>
      <c r="S12" s="81"/>
      <c r="T12" s="13" t="s">
        <v>115</v>
      </c>
      <c r="U12" s="20">
        <v>100</v>
      </c>
      <c r="V12" s="20">
        <v>0</v>
      </c>
      <c r="W12" s="20">
        <f t="shared" si="3"/>
        <v>100</v>
      </c>
      <c r="X12" s="21"/>
      <c r="Y12" s="22">
        <v>45108</v>
      </c>
      <c r="Z12" s="23">
        <v>45838</v>
      </c>
      <c r="AA12" s="24">
        <v>0</v>
      </c>
      <c r="AB12" s="24">
        <v>800</v>
      </c>
      <c r="AC12" s="24">
        <v>0</v>
      </c>
      <c r="AD12" s="24">
        <v>200</v>
      </c>
      <c r="AE12" s="24">
        <v>0</v>
      </c>
      <c r="AF12" s="24">
        <v>109</v>
      </c>
      <c r="AG12" s="24">
        <v>110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5">
        <f t="shared" si="0"/>
        <v>1219</v>
      </c>
      <c r="AN12" s="25">
        <v>2438</v>
      </c>
      <c r="AO12" s="26">
        <f t="shared" si="5"/>
        <v>2438</v>
      </c>
      <c r="AP12" s="33">
        <f t="shared" si="6"/>
        <v>0</v>
      </c>
      <c r="AQ12" s="60">
        <f t="shared" si="4"/>
        <v>1219</v>
      </c>
      <c r="AR12" s="61">
        <f t="shared" si="7"/>
        <v>1219</v>
      </c>
      <c r="AS12" s="61">
        <f t="shared" si="8"/>
        <v>0</v>
      </c>
      <c r="AT12" s="27"/>
      <c r="AU12" s="27"/>
    </row>
    <row r="13" spans="1:47" x14ac:dyDescent="0.3">
      <c r="A13" s="13">
        <v>9</v>
      </c>
      <c r="B13" s="14" t="s">
        <v>35</v>
      </c>
      <c r="C13" s="14">
        <v>7773159427</v>
      </c>
      <c r="D13" s="14" t="s">
        <v>38</v>
      </c>
      <c r="E13" s="75" t="s">
        <v>39</v>
      </c>
      <c r="F13" s="75"/>
      <c r="G13" s="14" t="s">
        <v>18</v>
      </c>
      <c r="H13" s="14" t="s">
        <v>19</v>
      </c>
      <c r="I13" s="15" t="s">
        <v>20</v>
      </c>
      <c r="J13" s="15" t="s">
        <v>21</v>
      </c>
      <c r="K13" s="14" t="s">
        <v>72</v>
      </c>
      <c r="L13" s="14" t="s">
        <v>22</v>
      </c>
      <c r="M13" s="16" t="s">
        <v>124</v>
      </c>
      <c r="N13" s="28" t="s">
        <v>23</v>
      </c>
      <c r="O13" s="14" t="s">
        <v>24</v>
      </c>
      <c r="P13" s="32"/>
      <c r="Q13" s="19" t="s">
        <v>96</v>
      </c>
      <c r="R13" s="19" t="s">
        <v>97</v>
      </c>
      <c r="S13" s="81"/>
      <c r="T13" s="13" t="s">
        <v>115</v>
      </c>
      <c r="U13" s="20">
        <v>100</v>
      </c>
      <c r="V13" s="20">
        <v>0</v>
      </c>
      <c r="W13" s="20">
        <f t="shared" si="3"/>
        <v>100</v>
      </c>
      <c r="X13" s="21"/>
      <c r="Y13" s="22">
        <v>45108</v>
      </c>
      <c r="Z13" s="23">
        <v>45838</v>
      </c>
      <c r="AA13" s="24">
        <v>34632</v>
      </c>
      <c r="AB13" s="24">
        <v>28314</v>
      </c>
      <c r="AC13" s="24">
        <v>26608</v>
      </c>
      <c r="AD13" s="24">
        <v>21088</v>
      </c>
      <c r="AE13" s="24">
        <v>3089</v>
      </c>
      <c r="AF13" s="24">
        <v>1396</v>
      </c>
      <c r="AG13" s="24">
        <v>387</v>
      </c>
      <c r="AH13" s="24">
        <v>396</v>
      </c>
      <c r="AI13" s="24">
        <v>5588</v>
      </c>
      <c r="AJ13" s="24">
        <v>13217</v>
      </c>
      <c r="AK13" s="24">
        <v>25643</v>
      </c>
      <c r="AL13" s="24">
        <v>34345</v>
      </c>
      <c r="AM13" s="25">
        <f t="shared" si="0"/>
        <v>194703</v>
      </c>
      <c r="AN13" s="25">
        <v>389406</v>
      </c>
      <c r="AO13" s="26">
        <f t="shared" si="5"/>
        <v>389406</v>
      </c>
      <c r="AP13" s="33">
        <f t="shared" si="6"/>
        <v>0</v>
      </c>
      <c r="AQ13" s="60">
        <f t="shared" si="4"/>
        <v>194703</v>
      </c>
      <c r="AR13" s="61">
        <f t="shared" si="7"/>
        <v>194703</v>
      </c>
      <c r="AS13" s="61">
        <f t="shared" si="8"/>
        <v>0</v>
      </c>
      <c r="AT13" s="27"/>
      <c r="AU13" s="27"/>
    </row>
    <row r="14" spans="1:47" x14ac:dyDescent="0.3">
      <c r="A14" s="13">
        <v>10</v>
      </c>
      <c r="B14" s="14" t="s">
        <v>69</v>
      </c>
      <c r="C14" s="14">
        <v>7773399060</v>
      </c>
      <c r="D14" s="14" t="s">
        <v>66</v>
      </c>
      <c r="E14" s="75" t="s">
        <v>40</v>
      </c>
      <c r="F14" s="75"/>
      <c r="G14" s="14" t="s">
        <v>18</v>
      </c>
      <c r="H14" s="14" t="s">
        <v>19</v>
      </c>
      <c r="I14" s="15" t="s">
        <v>20</v>
      </c>
      <c r="J14" s="15" t="s">
        <v>21</v>
      </c>
      <c r="K14" s="14" t="s">
        <v>72</v>
      </c>
      <c r="L14" s="14" t="s">
        <v>22</v>
      </c>
      <c r="M14" s="16" t="s">
        <v>124</v>
      </c>
      <c r="N14" s="28" t="s">
        <v>41</v>
      </c>
      <c r="O14" s="14" t="s">
        <v>24</v>
      </c>
      <c r="P14" s="32"/>
      <c r="Q14" s="19" t="s">
        <v>120</v>
      </c>
      <c r="R14" s="19" t="s">
        <v>104</v>
      </c>
      <c r="S14" s="81"/>
      <c r="T14" s="13" t="s">
        <v>115</v>
      </c>
      <c r="U14" s="20">
        <v>100</v>
      </c>
      <c r="V14" s="20">
        <v>0</v>
      </c>
      <c r="W14" s="20">
        <f t="shared" si="3"/>
        <v>100</v>
      </c>
      <c r="X14" s="21"/>
      <c r="Y14" s="22">
        <v>45108</v>
      </c>
      <c r="Z14" s="23">
        <v>45838</v>
      </c>
      <c r="AA14" s="24">
        <v>0</v>
      </c>
      <c r="AB14" s="24">
        <v>0</v>
      </c>
      <c r="AC14" s="24">
        <v>3160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3161</v>
      </c>
      <c r="AK14" s="24">
        <v>0</v>
      </c>
      <c r="AL14" s="24">
        <v>0</v>
      </c>
      <c r="AM14" s="25">
        <f t="shared" si="0"/>
        <v>6321</v>
      </c>
      <c r="AN14" s="25">
        <v>12642</v>
      </c>
      <c r="AO14" s="26">
        <f t="shared" si="5"/>
        <v>12642</v>
      </c>
      <c r="AP14" s="33">
        <f t="shared" si="6"/>
        <v>0</v>
      </c>
      <c r="AQ14" s="60">
        <f t="shared" si="4"/>
        <v>6321</v>
      </c>
      <c r="AR14" s="61">
        <f t="shared" si="7"/>
        <v>6321</v>
      </c>
      <c r="AS14" s="61">
        <f t="shared" si="8"/>
        <v>0</v>
      </c>
      <c r="AT14" s="27"/>
      <c r="AU14" s="27"/>
    </row>
    <row r="15" spans="1:47" x14ac:dyDescent="0.3">
      <c r="A15" s="13">
        <v>11</v>
      </c>
      <c r="B15" s="14" t="s">
        <v>61</v>
      </c>
      <c r="C15" s="14">
        <v>7773159427</v>
      </c>
      <c r="D15" s="14" t="s">
        <v>42</v>
      </c>
      <c r="E15" s="75" t="s">
        <v>87</v>
      </c>
      <c r="F15" s="75"/>
      <c r="G15" s="14" t="s">
        <v>18</v>
      </c>
      <c r="H15" s="14" t="s">
        <v>19</v>
      </c>
      <c r="I15" s="15" t="s">
        <v>20</v>
      </c>
      <c r="J15" s="15" t="s">
        <v>21</v>
      </c>
      <c r="K15" s="14" t="s">
        <v>72</v>
      </c>
      <c r="L15" s="14" t="s">
        <v>22</v>
      </c>
      <c r="M15" s="16" t="s">
        <v>124</v>
      </c>
      <c r="N15" s="28" t="s">
        <v>41</v>
      </c>
      <c r="O15" s="14" t="s">
        <v>27</v>
      </c>
      <c r="P15" s="32"/>
      <c r="Q15" s="19" t="s">
        <v>88</v>
      </c>
      <c r="R15" s="19" t="s">
        <v>89</v>
      </c>
      <c r="S15" s="81"/>
      <c r="T15" s="13" t="s">
        <v>115</v>
      </c>
      <c r="U15" s="20">
        <v>100</v>
      </c>
      <c r="V15" s="20">
        <v>0</v>
      </c>
      <c r="W15" s="20">
        <f t="shared" si="3"/>
        <v>100</v>
      </c>
      <c r="X15" s="21"/>
      <c r="Y15" s="22">
        <v>45108</v>
      </c>
      <c r="Z15" s="23">
        <v>45838</v>
      </c>
      <c r="AA15" s="24">
        <v>0</v>
      </c>
      <c r="AB15" s="24">
        <v>0</v>
      </c>
      <c r="AC15" s="24">
        <v>0</v>
      </c>
      <c r="AD15" s="24">
        <v>0</v>
      </c>
      <c r="AE15" s="24">
        <v>9835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5">
        <f t="shared" si="0"/>
        <v>9835</v>
      </c>
      <c r="AN15" s="25">
        <v>19670</v>
      </c>
      <c r="AO15" s="26">
        <f t="shared" si="5"/>
        <v>19670</v>
      </c>
      <c r="AP15" s="33">
        <f t="shared" si="6"/>
        <v>0</v>
      </c>
      <c r="AQ15" s="60">
        <f t="shared" si="4"/>
        <v>9835</v>
      </c>
      <c r="AR15" s="61">
        <f t="shared" si="7"/>
        <v>9835</v>
      </c>
      <c r="AS15" s="61">
        <f t="shared" si="8"/>
        <v>0</v>
      </c>
      <c r="AT15" s="27"/>
      <c r="AU15" s="27"/>
    </row>
    <row r="16" spans="1:47" x14ac:dyDescent="0.3">
      <c r="A16" s="13">
        <v>12</v>
      </c>
      <c r="B16" s="14" t="s">
        <v>68</v>
      </c>
      <c r="C16" s="14">
        <v>7771790506</v>
      </c>
      <c r="D16" s="14" t="s">
        <v>33</v>
      </c>
      <c r="E16" s="75" t="s">
        <v>43</v>
      </c>
      <c r="F16" s="75"/>
      <c r="G16" s="14" t="s">
        <v>18</v>
      </c>
      <c r="H16" s="14" t="s">
        <v>19</v>
      </c>
      <c r="I16" s="15" t="s">
        <v>20</v>
      </c>
      <c r="J16" s="15" t="s">
        <v>21</v>
      </c>
      <c r="K16" s="14" t="s">
        <v>72</v>
      </c>
      <c r="L16" s="14" t="s">
        <v>22</v>
      </c>
      <c r="M16" s="16" t="s">
        <v>124</v>
      </c>
      <c r="N16" s="28" t="s">
        <v>28</v>
      </c>
      <c r="O16" s="14" t="s">
        <v>27</v>
      </c>
      <c r="P16" s="32"/>
      <c r="Q16" s="14" t="s">
        <v>74</v>
      </c>
      <c r="R16" s="19" t="s">
        <v>75</v>
      </c>
      <c r="S16" s="81"/>
      <c r="T16" s="13" t="s">
        <v>141</v>
      </c>
      <c r="U16" s="20">
        <v>97.19</v>
      </c>
      <c r="V16" s="20">
        <v>2.81</v>
      </c>
      <c r="W16" s="20">
        <f t="shared" si="3"/>
        <v>100</v>
      </c>
      <c r="X16" s="21"/>
      <c r="Y16" s="22">
        <v>45108</v>
      </c>
      <c r="Z16" s="23">
        <v>45838</v>
      </c>
      <c r="AA16" s="24">
        <v>20</v>
      </c>
      <c r="AB16" s="24">
        <v>20</v>
      </c>
      <c r="AC16" s="24">
        <v>20</v>
      </c>
      <c r="AD16" s="24">
        <v>20</v>
      </c>
      <c r="AE16" s="24">
        <v>20</v>
      </c>
      <c r="AF16" s="24">
        <v>20</v>
      </c>
      <c r="AG16" s="24">
        <v>20</v>
      </c>
      <c r="AH16" s="24">
        <v>20</v>
      </c>
      <c r="AI16" s="24">
        <v>20</v>
      </c>
      <c r="AJ16" s="24">
        <v>20</v>
      </c>
      <c r="AK16" s="24">
        <v>20</v>
      </c>
      <c r="AL16" s="24">
        <v>20</v>
      </c>
      <c r="AM16" s="25">
        <f t="shared" si="0"/>
        <v>240</v>
      </c>
      <c r="AN16" s="25">
        <v>480</v>
      </c>
      <c r="AO16" s="26">
        <f t="shared" si="5"/>
        <v>467</v>
      </c>
      <c r="AP16" s="33">
        <f t="shared" si="6"/>
        <v>13</v>
      </c>
      <c r="AQ16" s="60">
        <f t="shared" si="4"/>
        <v>240</v>
      </c>
      <c r="AR16" s="61">
        <f t="shared" si="7"/>
        <v>233.25599999999997</v>
      </c>
      <c r="AS16" s="61">
        <f t="shared" si="8"/>
        <v>6.7439999999999998</v>
      </c>
      <c r="AT16" s="27"/>
      <c r="AU16" s="27"/>
    </row>
    <row r="17" spans="1:71" x14ac:dyDescent="0.3">
      <c r="A17" s="13">
        <v>13</v>
      </c>
      <c r="B17" s="14" t="s">
        <v>44</v>
      </c>
      <c r="C17" s="14">
        <v>7771790446</v>
      </c>
      <c r="D17" s="14" t="s">
        <v>45</v>
      </c>
      <c r="E17" s="75" t="s">
        <v>46</v>
      </c>
      <c r="F17" s="75"/>
      <c r="G17" s="14" t="s">
        <v>18</v>
      </c>
      <c r="H17" s="14" t="s">
        <v>19</v>
      </c>
      <c r="I17" s="15" t="s">
        <v>20</v>
      </c>
      <c r="J17" s="15" t="s">
        <v>21</v>
      </c>
      <c r="K17" s="14" t="s">
        <v>72</v>
      </c>
      <c r="L17" s="14" t="s">
        <v>22</v>
      </c>
      <c r="M17" s="16" t="s">
        <v>124</v>
      </c>
      <c r="N17" s="28" t="s">
        <v>28</v>
      </c>
      <c r="O17" s="14" t="s">
        <v>27</v>
      </c>
      <c r="P17" s="32"/>
      <c r="Q17" s="19" t="s">
        <v>94</v>
      </c>
      <c r="R17" s="19" t="s">
        <v>95</v>
      </c>
      <c r="S17" s="81"/>
      <c r="T17" s="37" t="s">
        <v>115</v>
      </c>
      <c r="U17" s="38">
        <v>100</v>
      </c>
      <c r="V17" s="38">
        <v>0</v>
      </c>
      <c r="W17" s="20">
        <f t="shared" si="3"/>
        <v>100</v>
      </c>
      <c r="X17" s="21"/>
      <c r="Y17" s="22">
        <v>45108</v>
      </c>
      <c r="Z17" s="23">
        <v>45838</v>
      </c>
      <c r="AA17" s="24">
        <v>0</v>
      </c>
      <c r="AB17" s="24">
        <v>0</v>
      </c>
      <c r="AC17" s="24">
        <v>0</v>
      </c>
      <c r="AD17" s="24">
        <v>0</v>
      </c>
      <c r="AE17" s="24">
        <v>44</v>
      </c>
      <c r="AF17" s="24">
        <v>30</v>
      </c>
      <c r="AG17" s="24">
        <v>0</v>
      </c>
      <c r="AH17" s="24">
        <v>0</v>
      </c>
      <c r="AI17" s="24">
        <v>0</v>
      </c>
      <c r="AJ17" s="24">
        <v>85</v>
      </c>
      <c r="AK17" s="24">
        <v>0</v>
      </c>
      <c r="AL17" s="24">
        <v>0</v>
      </c>
      <c r="AM17" s="25">
        <f t="shared" si="0"/>
        <v>159</v>
      </c>
      <c r="AN17" s="25">
        <v>318</v>
      </c>
      <c r="AO17" s="26">
        <f t="shared" si="5"/>
        <v>318</v>
      </c>
      <c r="AP17" s="33">
        <f t="shared" si="6"/>
        <v>0</v>
      </c>
      <c r="AQ17" s="60">
        <f t="shared" si="4"/>
        <v>159</v>
      </c>
      <c r="AR17" s="61">
        <f t="shared" si="7"/>
        <v>159</v>
      </c>
      <c r="AS17" s="61">
        <f t="shared" si="8"/>
        <v>0</v>
      </c>
      <c r="AT17" s="27"/>
      <c r="AU17" s="27"/>
    </row>
    <row r="18" spans="1:71" x14ac:dyDescent="0.3">
      <c r="A18" s="13">
        <v>14</v>
      </c>
      <c r="B18" s="14" t="s">
        <v>29</v>
      </c>
      <c r="C18" s="14">
        <v>7773159427</v>
      </c>
      <c r="D18" s="14" t="s">
        <v>47</v>
      </c>
      <c r="E18" s="75" t="s">
        <v>48</v>
      </c>
      <c r="F18" s="75"/>
      <c r="G18" s="14" t="s">
        <v>18</v>
      </c>
      <c r="H18" s="14" t="s">
        <v>19</v>
      </c>
      <c r="I18" s="15" t="s">
        <v>20</v>
      </c>
      <c r="J18" s="15" t="s">
        <v>21</v>
      </c>
      <c r="K18" s="14" t="s">
        <v>72</v>
      </c>
      <c r="L18" s="14" t="s">
        <v>22</v>
      </c>
      <c r="M18" s="16" t="s">
        <v>124</v>
      </c>
      <c r="N18" s="28" t="s">
        <v>26</v>
      </c>
      <c r="O18" s="14" t="s">
        <v>27</v>
      </c>
      <c r="P18" s="32"/>
      <c r="Q18" s="19">
        <v>23025464</v>
      </c>
      <c r="R18" s="19" t="s">
        <v>85</v>
      </c>
      <c r="S18" s="81"/>
      <c r="T18" s="39" t="s">
        <v>115</v>
      </c>
      <c r="U18" s="40">
        <v>100</v>
      </c>
      <c r="V18" s="40">
        <v>0</v>
      </c>
      <c r="W18" s="20">
        <f t="shared" si="3"/>
        <v>100</v>
      </c>
      <c r="X18" s="21"/>
      <c r="Y18" s="22">
        <v>45108</v>
      </c>
      <c r="Z18" s="23">
        <v>45838</v>
      </c>
      <c r="AA18" s="24">
        <v>0</v>
      </c>
      <c r="AB18" s="24">
        <v>24964</v>
      </c>
      <c r="AC18" s="24">
        <v>0</v>
      </c>
      <c r="AD18" s="24">
        <v>11067</v>
      </c>
      <c r="AE18" s="24">
        <v>0</v>
      </c>
      <c r="AF18" s="24">
        <v>3869</v>
      </c>
      <c r="AG18" s="24">
        <v>3870</v>
      </c>
      <c r="AH18" s="24">
        <v>3594</v>
      </c>
      <c r="AI18" s="24">
        <v>0</v>
      </c>
      <c r="AJ18" s="24">
        <v>8630</v>
      </c>
      <c r="AK18" s="24">
        <v>0</v>
      </c>
      <c r="AL18" s="24">
        <v>13781</v>
      </c>
      <c r="AM18" s="25">
        <f t="shared" si="0"/>
        <v>69775</v>
      </c>
      <c r="AN18" s="25">
        <v>139550</v>
      </c>
      <c r="AO18" s="26">
        <f t="shared" si="5"/>
        <v>139550</v>
      </c>
      <c r="AP18" s="33">
        <f t="shared" si="6"/>
        <v>0</v>
      </c>
      <c r="AQ18" s="60">
        <f t="shared" si="4"/>
        <v>69775</v>
      </c>
      <c r="AR18" s="61">
        <f t="shared" si="7"/>
        <v>69775</v>
      </c>
      <c r="AS18" s="61">
        <f t="shared" si="8"/>
        <v>0</v>
      </c>
      <c r="AT18" s="27"/>
      <c r="AU18" s="27"/>
    </row>
    <row r="19" spans="1:71" x14ac:dyDescent="0.3">
      <c r="A19" s="13">
        <v>15</v>
      </c>
      <c r="B19" s="14" t="s">
        <v>29</v>
      </c>
      <c r="C19" s="14">
        <v>7773159427</v>
      </c>
      <c r="D19" s="14" t="s">
        <v>121</v>
      </c>
      <c r="E19" s="75" t="s">
        <v>49</v>
      </c>
      <c r="F19" s="75"/>
      <c r="G19" s="14" t="s">
        <v>18</v>
      </c>
      <c r="H19" s="14" t="s">
        <v>19</v>
      </c>
      <c r="I19" s="15" t="s">
        <v>20</v>
      </c>
      <c r="J19" s="15" t="s">
        <v>21</v>
      </c>
      <c r="K19" s="14" t="s">
        <v>72</v>
      </c>
      <c r="L19" s="14" t="s">
        <v>22</v>
      </c>
      <c r="M19" s="16" t="s">
        <v>124</v>
      </c>
      <c r="N19" s="28" t="s">
        <v>41</v>
      </c>
      <c r="O19" s="14" t="s">
        <v>27</v>
      </c>
      <c r="P19" s="32"/>
      <c r="Q19" s="19">
        <v>26428176</v>
      </c>
      <c r="R19" s="19" t="s">
        <v>86</v>
      </c>
      <c r="S19" s="81"/>
      <c r="T19" s="39" t="s">
        <v>116</v>
      </c>
      <c r="U19" s="40">
        <v>0</v>
      </c>
      <c r="V19" s="40">
        <v>100</v>
      </c>
      <c r="W19" s="20">
        <f t="shared" si="3"/>
        <v>100</v>
      </c>
      <c r="X19" s="21"/>
      <c r="Y19" s="22">
        <v>45108</v>
      </c>
      <c r="Z19" s="23">
        <v>45838</v>
      </c>
      <c r="AA19" s="24">
        <v>0</v>
      </c>
      <c r="AB19" s="24">
        <v>4853</v>
      </c>
      <c r="AC19" s="24">
        <v>0</v>
      </c>
      <c r="AD19" s="24">
        <v>5499</v>
      </c>
      <c r="AE19" s="24">
        <v>0</v>
      </c>
      <c r="AF19" s="24">
        <v>706</v>
      </c>
      <c r="AG19" s="24">
        <v>707</v>
      </c>
      <c r="AH19" s="24">
        <v>873</v>
      </c>
      <c r="AI19" s="24">
        <v>0</v>
      </c>
      <c r="AJ19" s="24">
        <v>2577</v>
      </c>
      <c r="AK19" s="24">
        <v>0</v>
      </c>
      <c r="AL19" s="24">
        <v>6377</v>
      </c>
      <c r="AM19" s="25">
        <f t="shared" si="0"/>
        <v>21592</v>
      </c>
      <c r="AN19" s="25">
        <v>43184</v>
      </c>
      <c r="AO19" s="26">
        <f t="shared" si="5"/>
        <v>0</v>
      </c>
      <c r="AP19" s="33">
        <f t="shared" si="6"/>
        <v>43184</v>
      </c>
      <c r="AQ19" s="60">
        <f t="shared" si="4"/>
        <v>21592</v>
      </c>
      <c r="AR19" s="61">
        <f t="shared" si="7"/>
        <v>0</v>
      </c>
      <c r="AS19" s="61">
        <f t="shared" si="8"/>
        <v>21592</v>
      </c>
      <c r="AT19" s="27"/>
      <c r="AU19" s="27"/>
    </row>
    <row r="20" spans="1:71" x14ac:dyDescent="0.3">
      <c r="A20" s="13">
        <v>16</v>
      </c>
      <c r="B20" s="14" t="s">
        <v>29</v>
      </c>
      <c r="C20" s="14">
        <v>7773159427</v>
      </c>
      <c r="D20" s="14" t="s">
        <v>50</v>
      </c>
      <c r="E20" s="75" t="s">
        <v>51</v>
      </c>
      <c r="F20" s="75"/>
      <c r="G20" s="14" t="s">
        <v>18</v>
      </c>
      <c r="H20" s="14" t="s">
        <v>19</v>
      </c>
      <c r="I20" s="15" t="s">
        <v>20</v>
      </c>
      <c r="J20" s="15" t="s">
        <v>21</v>
      </c>
      <c r="K20" s="14" t="s">
        <v>72</v>
      </c>
      <c r="L20" s="14" t="s">
        <v>22</v>
      </c>
      <c r="M20" s="16" t="s">
        <v>124</v>
      </c>
      <c r="N20" s="28" t="s">
        <v>23</v>
      </c>
      <c r="O20" s="14" t="s">
        <v>27</v>
      </c>
      <c r="P20" s="32"/>
      <c r="Q20" s="19">
        <v>5332311</v>
      </c>
      <c r="R20" s="19" t="s">
        <v>84</v>
      </c>
      <c r="S20" s="81"/>
      <c r="T20" s="39" t="s">
        <v>116</v>
      </c>
      <c r="U20" s="40">
        <v>0</v>
      </c>
      <c r="V20" s="40">
        <v>100</v>
      </c>
      <c r="W20" s="20">
        <f t="shared" si="3"/>
        <v>100</v>
      </c>
      <c r="X20" s="21"/>
      <c r="Y20" s="22">
        <v>45108</v>
      </c>
      <c r="Z20" s="23">
        <v>45838</v>
      </c>
      <c r="AA20" s="24">
        <v>33478</v>
      </c>
      <c r="AB20" s="24">
        <v>25551</v>
      </c>
      <c r="AC20" s="24">
        <v>26887</v>
      </c>
      <c r="AD20" s="24">
        <v>20454</v>
      </c>
      <c r="AE20" s="24">
        <v>8329</v>
      </c>
      <c r="AF20" s="24">
        <v>6437</v>
      </c>
      <c r="AG20" s="24">
        <v>6644</v>
      </c>
      <c r="AH20" s="24">
        <v>4238</v>
      </c>
      <c r="AI20" s="24">
        <v>8535</v>
      </c>
      <c r="AJ20" s="24">
        <v>14014</v>
      </c>
      <c r="AK20" s="24">
        <v>24971</v>
      </c>
      <c r="AL20" s="24">
        <v>31352</v>
      </c>
      <c r="AM20" s="25">
        <f t="shared" si="0"/>
        <v>210890</v>
      </c>
      <c r="AN20" s="25">
        <v>421780</v>
      </c>
      <c r="AO20" s="26">
        <f t="shared" si="5"/>
        <v>0</v>
      </c>
      <c r="AP20" s="33">
        <f t="shared" si="6"/>
        <v>421780</v>
      </c>
      <c r="AQ20" s="60">
        <f t="shared" si="4"/>
        <v>210890</v>
      </c>
      <c r="AR20" s="61">
        <f t="shared" si="7"/>
        <v>0</v>
      </c>
      <c r="AS20" s="61">
        <f t="shared" si="8"/>
        <v>210890</v>
      </c>
      <c r="AT20" s="27"/>
      <c r="AU20" s="27"/>
    </row>
    <row r="21" spans="1:71" x14ac:dyDescent="0.3">
      <c r="A21" s="13">
        <v>17</v>
      </c>
      <c r="B21" s="14" t="s">
        <v>29</v>
      </c>
      <c r="C21" s="14">
        <v>7773159427</v>
      </c>
      <c r="D21" s="14" t="s">
        <v>47</v>
      </c>
      <c r="E21" s="75" t="s">
        <v>52</v>
      </c>
      <c r="F21" s="75"/>
      <c r="G21" s="14" t="s">
        <v>18</v>
      </c>
      <c r="H21" s="14" t="s">
        <v>19</v>
      </c>
      <c r="I21" s="15" t="s">
        <v>20</v>
      </c>
      <c r="J21" s="15" t="s">
        <v>21</v>
      </c>
      <c r="K21" s="14" t="s">
        <v>72</v>
      </c>
      <c r="L21" s="14" t="s">
        <v>22</v>
      </c>
      <c r="M21" s="16" t="s">
        <v>124</v>
      </c>
      <c r="N21" s="28" t="s">
        <v>23</v>
      </c>
      <c r="O21" s="14" t="s">
        <v>27</v>
      </c>
      <c r="P21" s="32"/>
      <c r="Q21" s="19" t="s">
        <v>53</v>
      </c>
      <c r="R21" s="19" t="s">
        <v>81</v>
      </c>
      <c r="S21" s="81"/>
      <c r="T21" s="39" t="s">
        <v>115</v>
      </c>
      <c r="U21" s="40">
        <v>100</v>
      </c>
      <c r="V21" s="40">
        <v>0</v>
      </c>
      <c r="W21" s="20">
        <f t="shared" si="3"/>
        <v>100</v>
      </c>
      <c r="X21" s="21"/>
      <c r="Y21" s="22">
        <v>45108</v>
      </c>
      <c r="Z21" s="23">
        <v>45838</v>
      </c>
      <c r="AA21" s="24">
        <v>18064</v>
      </c>
      <c r="AB21" s="24">
        <v>0</v>
      </c>
      <c r="AC21" s="24">
        <v>13060</v>
      </c>
      <c r="AD21" s="24">
        <v>0</v>
      </c>
      <c r="AE21" s="24">
        <v>7075</v>
      </c>
      <c r="AF21" s="24">
        <v>0</v>
      </c>
      <c r="AG21" s="24">
        <v>1978</v>
      </c>
      <c r="AH21" s="24">
        <v>0</v>
      </c>
      <c r="AI21" s="24">
        <v>3339</v>
      </c>
      <c r="AJ21" s="24">
        <v>0</v>
      </c>
      <c r="AK21" s="24">
        <v>9232</v>
      </c>
      <c r="AL21" s="24">
        <v>0</v>
      </c>
      <c r="AM21" s="25">
        <f t="shared" si="0"/>
        <v>52748</v>
      </c>
      <c r="AN21" s="25">
        <v>105496</v>
      </c>
      <c r="AO21" s="26">
        <f t="shared" si="5"/>
        <v>105496</v>
      </c>
      <c r="AP21" s="33">
        <f t="shared" si="6"/>
        <v>0</v>
      </c>
      <c r="AQ21" s="60">
        <f t="shared" si="4"/>
        <v>52748</v>
      </c>
      <c r="AR21" s="61">
        <f t="shared" si="7"/>
        <v>52748</v>
      </c>
      <c r="AS21" s="61">
        <f t="shared" si="8"/>
        <v>0</v>
      </c>
      <c r="AT21" s="27"/>
      <c r="AU21" s="27"/>
    </row>
    <row r="22" spans="1:71" x14ac:dyDescent="0.3">
      <c r="A22" s="13">
        <v>18</v>
      </c>
      <c r="B22" s="14" t="s">
        <v>29</v>
      </c>
      <c r="C22" s="14">
        <v>7773159427</v>
      </c>
      <c r="D22" s="14" t="s">
        <v>47</v>
      </c>
      <c r="E22" s="75" t="s">
        <v>54</v>
      </c>
      <c r="F22" s="75"/>
      <c r="G22" s="14" t="s">
        <v>18</v>
      </c>
      <c r="H22" s="14" t="s">
        <v>19</v>
      </c>
      <c r="I22" s="15" t="s">
        <v>20</v>
      </c>
      <c r="J22" s="15" t="s">
        <v>21</v>
      </c>
      <c r="K22" s="14" t="s">
        <v>72</v>
      </c>
      <c r="L22" s="14" t="s">
        <v>22</v>
      </c>
      <c r="M22" s="16" t="s">
        <v>124</v>
      </c>
      <c r="N22" s="28" t="s">
        <v>26</v>
      </c>
      <c r="O22" s="14" t="s">
        <v>27</v>
      </c>
      <c r="P22" s="32"/>
      <c r="Q22" s="19">
        <v>26371269</v>
      </c>
      <c r="R22" s="19" t="s">
        <v>82</v>
      </c>
      <c r="S22" s="81"/>
      <c r="T22" s="39" t="s">
        <v>115</v>
      </c>
      <c r="U22" s="40">
        <v>100</v>
      </c>
      <c r="V22" s="40">
        <v>0</v>
      </c>
      <c r="W22" s="20">
        <f t="shared" si="3"/>
        <v>100</v>
      </c>
      <c r="X22" s="21"/>
      <c r="Y22" s="22">
        <v>45108</v>
      </c>
      <c r="Z22" s="23">
        <v>45838</v>
      </c>
      <c r="AA22" s="24">
        <v>12672</v>
      </c>
      <c r="AB22" s="24">
        <v>0</v>
      </c>
      <c r="AC22" s="24">
        <v>10336</v>
      </c>
      <c r="AD22" s="24">
        <v>0</v>
      </c>
      <c r="AE22" s="24">
        <v>5927</v>
      </c>
      <c r="AF22" s="24">
        <v>0</v>
      </c>
      <c r="AG22" s="24">
        <v>2546</v>
      </c>
      <c r="AH22" s="24">
        <v>0</v>
      </c>
      <c r="AI22" s="24">
        <v>1958</v>
      </c>
      <c r="AJ22" s="24">
        <v>0</v>
      </c>
      <c r="AK22" s="24">
        <v>6773</v>
      </c>
      <c r="AL22" s="24">
        <v>0</v>
      </c>
      <c r="AM22" s="25">
        <f t="shared" si="0"/>
        <v>40212</v>
      </c>
      <c r="AN22" s="25">
        <v>80424</v>
      </c>
      <c r="AO22" s="26">
        <f t="shared" si="5"/>
        <v>80424</v>
      </c>
      <c r="AP22" s="33">
        <f t="shared" si="6"/>
        <v>0</v>
      </c>
      <c r="AQ22" s="60">
        <f t="shared" si="4"/>
        <v>40212</v>
      </c>
      <c r="AR22" s="61">
        <f t="shared" si="7"/>
        <v>40212</v>
      </c>
      <c r="AS22" s="61">
        <f t="shared" si="8"/>
        <v>0</v>
      </c>
      <c r="AT22" s="27"/>
      <c r="AU22" s="27"/>
    </row>
    <row r="23" spans="1:71" x14ac:dyDescent="0.3">
      <c r="A23" s="13">
        <v>19</v>
      </c>
      <c r="B23" s="14" t="s">
        <v>29</v>
      </c>
      <c r="C23" s="14">
        <v>7773159427</v>
      </c>
      <c r="D23" s="14" t="s">
        <v>47</v>
      </c>
      <c r="E23" s="75" t="s">
        <v>55</v>
      </c>
      <c r="F23" s="75"/>
      <c r="G23" s="14" t="s">
        <v>18</v>
      </c>
      <c r="H23" s="14" t="s">
        <v>19</v>
      </c>
      <c r="I23" s="15" t="s">
        <v>20</v>
      </c>
      <c r="J23" s="15" t="s">
        <v>21</v>
      </c>
      <c r="K23" s="14" t="s">
        <v>72</v>
      </c>
      <c r="L23" s="14" t="s">
        <v>22</v>
      </c>
      <c r="M23" s="16" t="s">
        <v>124</v>
      </c>
      <c r="N23" s="28" t="s">
        <v>26</v>
      </c>
      <c r="O23" s="14" t="s">
        <v>27</v>
      </c>
      <c r="P23" s="32"/>
      <c r="Q23" s="19" t="s">
        <v>56</v>
      </c>
      <c r="R23" s="19" t="s">
        <v>83</v>
      </c>
      <c r="S23" s="81"/>
      <c r="T23" s="39" t="s">
        <v>115</v>
      </c>
      <c r="U23" s="40">
        <v>100</v>
      </c>
      <c r="V23" s="40">
        <v>0</v>
      </c>
      <c r="W23" s="20">
        <f t="shared" si="3"/>
        <v>100</v>
      </c>
      <c r="X23" s="21"/>
      <c r="Y23" s="22">
        <v>45108</v>
      </c>
      <c r="Z23" s="23">
        <v>45838</v>
      </c>
      <c r="AA23" s="24">
        <v>15061</v>
      </c>
      <c r="AB23" s="24">
        <v>0</v>
      </c>
      <c r="AC23" s="24">
        <v>12543</v>
      </c>
      <c r="AD23" s="24">
        <v>0</v>
      </c>
      <c r="AE23" s="24">
        <v>6800</v>
      </c>
      <c r="AF23" s="24">
        <v>0</v>
      </c>
      <c r="AG23" s="24">
        <v>1989</v>
      </c>
      <c r="AH23" s="24">
        <v>0</v>
      </c>
      <c r="AI23" s="24">
        <v>3225</v>
      </c>
      <c r="AJ23" s="24">
        <v>0</v>
      </c>
      <c r="AK23" s="24">
        <v>11254</v>
      </c>
      <c r="AL23" s="24">
        <v>0</v>
      </c>
      <c r="AM23" s="25">
        <f t="shared" si="0"/>
        <v>50872</v>
      </c>
      <c r="AN23" s="25">
        <v>101744</v>
      </c>
      <c r="AO23" s="26">
        <f t="shared" si="5"/>
        <v>101744</v>
      </c>
      <c r="AP23" s="33">
        <f t="shared" si="6"/>
        <v>0</v>
      </c>
      <c r="AQ23" s="60">
        <f t="shared" si="4"/>
        <v>50872</v>
      </c>
      <c r="AR23" s="61">
        <f t="shared" si="7"/>
        <v>50872</v>
      </c>
      <c r="AS23" s="61">
        <f t="shared" si="8"/>
        <v>0</v>
      </c>
      <c r="AT23" s="27"/>
      <c r="AU23" s="27"/>
    </row>
    <row r="24" spans="1:71" x14ac:dyDescent="0.3">
      <c r="A24" s="13">
        <v>20</v>
      </c>
      <c r="B24" s="14" t="s">
        <v>57</v>
      </c>
      <c r="C24" s="14">
        <v>7773104550</v>
      </c>
      <c r="D24" s="14" t="s">
        <v>58</v>
      </c>
      <c r="E24" s="75" t="s">
        <v>37</v>
      </c>
      <c r="F24" s="75"/>
      <c r="G24" s="14" t="s">
        <v>18</v>
      </c>
      <c r="H24" s="14" t="s">
        <v>19</v>
      </c>
      <c r="I24" s="15" t="s">
        <v>20</v>
      </c>
      <c r="J24" s="15" t="s">
        <v>21</v>
      </c>
      <c r="K24" s="14" t="s">
        <v>72</v>
      </c>
      <c r="L24" s="14" t="s">
        <v>22</v>
      </c>
      <c r="M24" s="16" t="s">
        <v>124</v>
      </c>
      <c r="N24" s="28" t="s">
        <v>36</v>
      </c>
      <c r="O24" s="14" t="s">
        <v>27</v>
      </c>
      <c r="P24" s="32">
        <v>165</v>
      </c>
      <c r="Q24" s="14">
        <v>183</v>
      </c>
      <c r="R24" s="36" t="s">
        <v>70</v>
      </c>
      <c r="S24" s="81"/>
      <c r="T24" s="13" t="s">
        <v>141</v>
      </c>
      <c r="U24" s="40">
        <v>78.489999999999995</v>
      </c>
      <c r="V24" s="40">
        <v>21.51</v>
      </c>
      <c r="W24" s="20">
        <f t="shared" si="3"/>
        <v>100</v>
      </c>
      <c r="X24" s="21"/>
      <c r="Y24" s="22">
        <v>45108</v>
      </c>
      <c r="Z24" s="23">
        <v>45838</v>
      </c>
      <c r="AA24" s="24">
        <v>76493</v>
      </c>
      <c r="AB24" s="24">
        <v>50596</v>
      </c>
      <c r="AC24" s="24">
        <v>56197</v>
      </c>
      <c r="AD24" s="24">
        <v>40284</v>
      </c>
      <c r="AE24" s="24">
        <v>12592</v>
      </c>
      <c r="AF24" s="24">
        <v>8532</v>
      </c>
      <c r="AG24" s="24">
        <v>7764</v>
      </c>
      <c r="AH24" s="24">
        <v>7119</v>
      </c>
      <c r="AI24" s="24">
        <v>8907</v>
      </c>
      <c r="AJ24" s="24">
        <v>17999</v>
      </c>
      <c r="AK24" s="24">
        <v>42030</v>
      </c>
      <c r="AL24" s="24">
        <v>71137</v>
      </c>
      <c r="AM24" s="25">
        <f t="shared" si="0"/>
        <v>399650</v>
      </c>
      <c r="AN24" s="25">
        <v>799300</v>
      </c>
      <c r="AO24" s="26">
        <f t="shared" si="5"/>
        <v>627371</v>
      </c>
      <c r="AP24" s="33">
        <f t="shared" si="6"/>
        <v>171929</v>
      </c>
      <c r="AQ24" s="60">
        <f t="shared" si="4"/>
        <v>399650</v>
      </c>
      <c r="AR24" s="61">
        <f t="shared" si="7"/>
        <v>313685.28499999997</v>
      </c>
      <c r="AS24" s="61">
        <f t="shared" si="8"/>
        <v>85964.714999999997</v>
      </c>
      <c r="AT24" s="27"/>
      <c r="AU24" s="27"/>
    </row>
    <row r="25" spans="1:71" x14ac:dyDescent="0.3">
      <c r="A25" s="41">
        <v>21</v>
      </c>
      <c r="B25" s="42" t="s">
        <v>29</v>
      </c>
      <c r="C25" s="42">
        <v>7773159427</v>
      </c>
      <c r="D25" s="42" t="s">
        <v>30</v>
      </c>
      <c r="E25" s="78" t="s">
        <v>123</v>
      </c>
      <c r="F25" s="79"/>
      <c r="G25" s="42" t="s">
        <v>18</v>
      </c>
      <c r="H25" s="42" t="s">
        <v>19</v>
      </c>
      <c r="I25" s="43" t="s">
        <v>20</v>
      </c>
      <c r="J25" s="43" t="s">
        <v>21</v>
      </c>
      <c r="K25" s="43" t="s">
        <v>72</v>
      </c>
      <c r="L25" s="42" t="s">
        <v>22</v>
      </c>
      <c r="M25" s="16" t="s">
        <v>124</v>
      </c>
      <c r="N25" s="44" t="s">
        <v>26</v>
      </c>
      <c r="O25" s="42" t="s">
        <v>24</v>
      </c>
      <c r="P25" s="63"/>
      <c r="Q25" s="45" t="s">
        <v>90</v>
      </c>
      <c r="R25" s="46" t="s">
        <v>91</v>
      </c>
      <c r="S25" s="81"/>
      <c r="T25" s="13" t="s">
        <v>116</v>
      </c>
      <c r="U25" s="38">
        <v>0</v>
      </c>
      <c r="V25" s="38">
        <v>100</v>
      </c>
      <c r="W25" s="20">
        <f t="shared" si="3"/>
        <v>100</v>
      </c>
      <c r="X25" s="47"/>
      <c r="Y25" s="22">
        <v>45108</v>
      </c>
      <c r="Z25" s="23">
        <v>45838</v>
      </c>
      <c r="AA25" s="48">
        <v>0</v>
      </c>
      <c r="AB25" s="48">
        <v>6144</v>
      </c>
      <c r="AC25" s="48">
        <v>0</v>
      </c>
      <c r="AD25" s="48">
        <v>3844</v>
      </c>
      <c r="AE25" s="48">
        <v>0</v>
      </c>
      <c r="AF25" s="48">
        <v>342</v>
      </c>
      <c r="AG25" s="48">
        <v>342</v>
      </c>
      <c r="AH25" s="48">
        <v>11</v>
      </c>
      <c r="AI25" s="48">
        <v>0</v>
      </c>
      <c r="AJ25" s="48">
        <v>79</v>
      </c>
      <c r="AK25" s="48">
        <v>0</v>
      </c>
      <c r="AL25" s="48">
        <v>2334</v>
      </c>
      <c r="AM25" s="49">
        <f t="shared" si="0"/>
        <v>13096</v>
      </c>
      <c r="AN25" s="25">
        <v>26192</v>
      </c>
      <c r="AO25" s="26">
        <f t="shared" si="5"/>
        <v>0</v>
      </c>
      <c r="AP25" s="33">
        <f t="shared" si="6"/>
        <v>26192</v>
      </c>
      <c r="AQ25" s="60">
        <f t="shared" si="4"/>
        <v>13096</v>
      </c>
      <c r="AR25" s="61">
        <f t="shared" si="7"/>
        <v>0</v>
      </c>
      <c r="AS25" s="61">
        <f t="shared" si="8"/>
        <v>13096</v>
      </c>
      <c r="AT25" s="27"/>
      <c r="AU25" s="27"/>
    </row>
    <row r="26" spans="1:71" s="51" customFormat="1" x14ac:dyDescent="0.3">
      <c r="A26" s="13">
        <v>22</v>
      </c>
      <c r="B26" s="14" t="s">
        <v>98</v>
      </c>
      <c r="C26" s="14">
        <v>7773159427</v>
      </c>
      <c r="D26" s="14" t="s">
        <v>99</v>
      </c>
      <c r="E26" s="76" t="s">
        <v>100</v>
      </c>
      <c r="F26" s="77"/>
      <c r="G26" s="14" t="s">
        <v>18</v>
      </c>
      <c r="H26" s="14" t="s">
        <v>19</v>
      </c>
      <c r="I26" s="15" t="s">
        <v>20</v>
      </c>
      <c r="J26" s="15" t="s">
        <v>21</v>
      </c>
      <c r="K26" s="15" t="s">
        <v>72</v>
      </c>
      <c r="L26" s="14" t="s">
        <v>101</v>
      </c>
      <c r="M26" s="16" t="s">
        <v>124</v>
      </c>
      <c r="N26" s="28" t="s">
        <v>26</v>
      </c>
      <c r="O26" s="14" t="s">
        <v>27</v>
      </c>
      <c r="P26" s="32"/>
      <c r="Q26" s="19" t="s">
        <v>102</v>
      </c>
      <c r="R26" s="36" t="s">
        <v>103</v>
      </c>
      <c r="S26" s="82"/>
      <c r="T26" s="13" t="s">
        <v>116</v>
      </c>
      <c r="U26" s="38">
        <v>0</v>
      </c>
      <c r="V26" s="38">
        <v>100</v>
      </c>
      <c r="W26" s="20">
        <f t="shared" si="3"/>
        <v>100</v>
      </c>
      <c r="X26" s="21"/>
      <c r="Y26" s="22">
        <v>45108</v>
      </c>
      <c r="Z26" s="23">
        <v>45838</v>
      </c>
      <c r="AA26" s="24">
        <v>9351</v>
      </c>
      <c r="AB26" s="24">
        <v>5227</v>
      </c>
      <c r="AC26" s="24">
        <v>2706</v>
      </c>
      <c r="AD26" s="24">
        <v>0</v>
      </c>
      <c r="AE26" s="24">
        <v>0</v>
      </c>
      <c r="AF26" s="24">
        <v>0</v>
      </c>
      <c r="AG26" s="24">
        <v>0</v>
      </c>
      <c r="AH26" s="24">
        <v>24</v>
      </c>
      <c r="AI26" s="24">
        <v>177</v>
      </c>
      <c r="AJ26" s="24">
        <v>0</v>
      </c>
      <c r="AK26" s="24">
        <v>3015</v>
      </c>
      <c r="AL26" s="24">
        <v>5872</v>
      </c>
      <c r="AM26" s="49">
        <f t="shared" si="0"/>
        <v>26372</v>
      </c>
      <c r="AN26" s="25">
        <v>52744</v>
      </c>
      <c r="AO26" s="26">
        <f t="shared" si="5"/>
        <v>0</v>
      </c>
      <c r="AP26" s="33">
        <f t="shared" si="6"/>
        <v>52744</v>
      </c>
      <c r="AQ26" s="60">
        <f t="shared" si="4"/>
        <v>26372</v>
      </c>
      <c r="AR26" s="61">
        <f t="shared" si="7"/>
        <v>0</v>
      </c>
      <c r="AS26" s="61">
        <f t="shared" si="8"/>
        <v>26372</v>
      </c>
      <c r="AT26" s="27"/>
      <c r="AU26" s="27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50"/>
    </row>
    <row r="27" spans="1:71" x14ac:dyDescent="0.3">
      <c r="A27" s="52"/>
      <c r="N27" s="2"/>
      <c r="X27" s="56"/>
      <c r="Y27" s="52"/>
      <c r="Z27" s="57" t="s">
        <v>62</v>
      </c>
      <c r="AA27" s="58">
        <f t="shared" ref="AA27:AL27" si="9">SUM(AA5:AA26)</f>
        <v>327180</v>
      </c>
      <c r="AB27" s="58">
        <f t="shared" si="9"/>
        <v>257986</v>
      </c>
      <c r="AC27" s="58">
        <f t="shared" si="9"/>
        <v>248434</v>
      </c>
      <c r="AD27" s="58">
        <f t="shared" si="9"/>
        <v>165514</v>
      </c>
      <c r="AE27" s="58">
        <f t="shared" si="9"/>
        <v>82492</v>
      </c>
      <c r="AF27" s="58">
        <f t="shared" si="9"/>
        <v>31919</v>
      </c>
      <c r="AG27" s="58">
        <f t="shared" si="9"/>
        <v>41381</v>
      </c>
      <c r="AH27" s="58">
        <f t="shared" si="9"/>
        <v>26941</v>
      </c>
      <c r="AI27" s="58">
        <f t="shared" si="9"/>
        <v>51245</v>
      </c>
      <c r="AJ27" s="58">
        <f t="shared" si="9"/>
        <v>100199</v>
      </c>
      <c r="AK27" s="58">
        <f t="shared" si="9"/>
        <v>214742</v>
      </c>
      <c r="AL27" s="58">
        <f t="shared" si="9"/>
        <v>300447</v>
      </c>
      <c r="AM27" s="58">
        <f t="shared" ref="AM27:AP27" si="10">SUM(AM5:AM26)</f>
        <v>1848480</v>
      </c>
      <c r="AN27" s="58">
        <f t="shared" si="10"/>
        <v>3696960</v>
      </c>
      <c r="AO27" s="58">
        <f t="shared" si="10"/>
        <v>2522570</v>
      </c>
      <c r="AP27" s="58">
        <f t="shared" si="10"/>
        <v>1174390</v>
      </c>
      <c r="AQ27" s="62">
        <f t="shared" ref="AQ27:AS27" si="11">SUM(AQ5:AQ26)</f>
        <v>1848480</v>
      </c>
      <c r="AR27" s="62">
        <f t="shared" si="11"/>
        <v>1261284.6665000001</v>
      </c>
      <c r="AS27" s="62">
        <f t="shared" si="11"/>
        <v>587195.33349999995</v>
      </c>
    </row>
    <row r="28" spans="1:71" x14ac:dyDescent="0.3">
      <c r="N28" s="2"/>
    </row>
    <row r="29" spans="1:71" x14ac:dyDescent="0.3">
      <c r="N29" s="2"/>
    </row>
    <row r="30" spans="1:71" x14ac:dyDescent="0.3">
      <c r="N30" s="2"/>
    </row>
    <row r="31" spans="1:71" x14ac:dyDescent="0.3">
      <c r="N31" s="2"/>
    </row>
    <row r="32" spans="1:71" x14ac:dyDescent="0.3">
      <c r="N32" s="2"/>
    </row>
    <row r="33" spans="14:14" x14ac:dyDescent="0.3">
      <c r="N33" s="2"/>
    </row>
    <row r="34" spans="14:14" x14ac:dyDescent="0.3">
      <c r="N34" s="2"/>
    </row>
    <row r="35" spans="14:14" x14ac:dyDescent="0.3">
      <c r="N35" s="2"/>
    </row>
    <row r="36" spans="14:14" x14ac:dyDescent="0.3">
      <c r="N36" s="2"/>
    </row>
    <row r="37" spans="14:14" x14ac:dyDescent="0.3">
      <c r="N37" s="2"/>
    </row>
    <row r="38" spans="14:14" x14ac:dyDescent="0.3">
      <c r="N38" s="2"/>
    </row>
    <row r="39" spans="14:14" x14ac:dyDescent="0.3">
      <c r="N39" s="2"/>
    </row>
    <row r="40" spans="14:14" x14ac:dyDescent="0.3">
      <c r="N40" s="2"/>
    </row>
    <row r="41" spans="14:14" x14ac:dyDescent="0.3">
      <c r="N41" s="2"/>
    </row>
    <row r="42" spans="14:14" x14ac:dyDescent="0.3">
      <c r="N42" s="2"/>
    </row>
    <row r="43" spans="14:14" x14ac:dyDescent="0.3">
      <c r="N43" s="2"/>
    </row>
    <row r="44" spans="14:14" x14ac:dyDescent="0.3">
      <c r="N44" s="2"/>
    </row>
    <row r="45" spans="14:14" x14ac:dyDescent="0.3">
      <c r="N45" s="2"/>
    </row>
    <row r="46" spans="14:14" x14ac:dyDescent="0.3">
      <c r="N46" s="2"/>
    </row>
    <row r="47" spans="14:14" x14ac:dyDescent="0.3">
      <c r="N47" s="2"/>
    </row>
    <row r="48" spans="14:14" x14ac:dyDescent="0.3">
      <c r="N48" s="2"/>
    </row>
    <row r="49" spans="14:14" x14ac:dyDescent="0.3">
      <c r="N49" s="2"/>
    </row>
    <row r="50" spans="14:14" x14ac:dyDescent="0.3">
      <c r="N50" s="2"/>
    </row>
    <row r="51" spans="14:14" x14ac:dyDescent="0.3">
      <c r="N51" s="2"/>
    </row>
    <row r="52" spans="14:14" x14ac:dyDescent="0.3">
      <c r="N52" s="2"/>
    </row>
    <row r="53" spans="14:14" x14ac:dyDescent="0.3">
      <c r="N53" s="2"/>
    </row>
    <row r="54" spans="14:14" x14ac:dyDescent="0.3">
      <c r="N54" s="2"/>
    </row>
    <row r="55" spans="14:14" x14ac:dyDescent="0.3">
      <c r="N55" s="2"/>
    </row>
    <row r="56" spans="14:14" x14ac:dyDescent="0.3">
      <c r="N56" s="2"/>
    </row>
    <row r="57" spans="14:14" x14ac:dyDescent="0.3">
      <c r="N57" s="2"/>
    </row>
    <row r="58" spans="14:14" x14ac:dyDescent="0.3">
      <c r="N58" s="2"/>
    </row>
    <row r="59" spans="14:14" x14ac:dyDescent="0.3">
      <c r="N59" s="2"/>
    </row>
    <row r="60" spans="14:14" x14ac:dyDescent="0.3">
      <c r="N60" s="2"/>
    </row>
    <row r="61" spans="14:14" x14ac:dyDescent="0.3">
      <c r="N61" s="2"/>
    </row>
    <row r="62" spans="14:14" x14ac:dyDescent="0.3">
      <c r="N62" s="2"/>
    </row>
    <row r="63" spans="14:14" x14ac:dyDescent="0.3">
      <c r="N63" s="2"/>
    </row>
    <row r="64" spans="14:14" x14ac:dyDescent="0.3">
      <c r="N64" s="2"/>
    </row>
    <row r="65" spans="14:14" x14ac:dyDescent="0.3">
      <c r="N65" s="2"/>
    </row>
    <row r="66" spans="14:14" x14ac:dyDescent="0.3">
      <c r="N66" s="2"/>
    </row>
    <row r="67" spans="14:14" x14ac:dyDescent="0.3">
      <c r="N67" s="2"/>
    </row>
    <row r="68" spans="14:14" x14ac:dyDescent="0.3">
      <c r="N68" s="2"/>
    </row>
    <row r="69" spans="14:14" x14ac:dyDescent="0.3">
      <c r="N69" s="2"/>
    </row>
    <row r="70" spans="14:14" x14ac:dyDescent="0.3">
      <c r="N70" s="2"/>
    </row>
    <row r="71" spans="14:14" x14ac:dyDescent="0.3">
      <c r="N71" s="2"/>
    </row>
    <row r="72" spans="14:14" x14ac:dyDescent="0.3">
      <c r="N72" s="2"/>
    </row>
    <row r="73" spans="14:14" x14ac:dyDescent="0.3">
      <c r="N73" s="2"/>
    </row>
    <row r="74" spans="14:14" x14ac:dyDescent="0.3">
      <c r="N74" s="2"/>
    </row>
    <row r="75" spans="14:14" x14ac:dyDescent="0.3">
      <c r="N75" s="2"/>
    </row>
    <row r="76" spans="14:14" x14ac:dyDescent="0.3">
      <c r="N76" s="2"/>
    </row>
    <row r="77" spans="14:14" x14ac:dyDescent="0.3">
      <c r="N77" s="2"/>
    </row>
    <row r="78" spans="14:14" x14ac:dyDescent="0.3">
      <c r="N78" s="2"/>
    </row>
    <row r="79" spans="14:14" x14ac:dyDescent="0.3">
      <c r="N79" s="2"/>
    </row>
    <row r="80" spans="14:14" x14ac:dyDescent="0.3">
      <c r="N80" s="2"/>
    </row>
    <row r="81" spans="14:14" x14ac:dyDescent="0.3">
      <c r="N81" s="2"/>
    </row>
    <row r="82" spans="14:14" x14ac:dyDescent="0.3">
      <c r="N82" s="2"/>
    </row>
    <row r="83" spans="14:14" x14ac:dyDescent="0.3">
      <c r="N83" s="2"/>
    </row>
    <row r="84" spans="14:14" x14ac:dyDescent="0.3">
      <c r="N84" s="2"/>
    </row>
    <row r="85" spans="14:14" x14ac:dyDescent="0.3">
      <c r="N85" s="2"/>
    </row>
    <row r="86" spans="14:14" x14ac:dyDescent="0.3">
      <c r="N86" s="2"/>
    </row>
    <row r="87" spans="14:14" x14ac:dyDescent="0.3">
      <c r="N87" s="2"/>
    </row>
    <row r="88" spans="14:14" x14ac:dyDescent="0.3">
      <c r="N88" s="2"/>
    </row>
    <row r="89" spans="14:14" x14ac:dyDescent="0.3">
      <c r="N89" s="2"/>
    </row>
    <row r="90" spans="14:14" x14ac:dyDescent="0.3">
      <c r="N90" s="2"/>
    </row>
    <row r="91" spans="14:14" x14ac:dyDescent="0.3">
      <c r="N91" s="2"/>
    </row>
    <row r="92" spans="14:14" x14ac:dyDescent="0.3">
      <c r="N92" s="2"/>
    </row>
    <row r="93" spans="14:14" x14ac:dyDescent="0.3">
      <c r="N93" s="2"/>
    </row>
    <row r="94" spans="14:14" x14ac:dyDescent="0.3">
      <c r="N94" s="2"/>
    </row>
    <row r="95" spans="14:14" x14ac:dyDescent="0.3">
      <c r="N95" s="2"/>
    </row>
    <row r="96" spans="14:14" x14ac:dyDescent="0.3">
      <c r="N96" s="2"/>
    </row>
    <row r="97" spans="14:14" x14ac:dyDescent="0.3">
      <c r="N97" s="2"/>
    </row>
    <row r="98" spans="14:14" x14ac:dyDescent="0.3">
      <c r="N98" s="2"/>
    </row>
    <row r="99" spans="14:14" x14ac:dyDescent="0.3">
      <c r="N99" s="2"/>
    </row>
    <row r="100" spans="14:14" x14ac:dyDescent="0.3">
      <c r="N100" s="2"/>
    </row>
    <row r="101" spans="14:14" x14ac:dyDescent="0.3">
      <c r="N101" s="2"/>
    </row>
    <row r="102" spans="14:14" x14ac:dyDescent="0.3">
      <c r="N102" s="2"/>
    </row>
    <row r="103" spans="14:14" x14ac:dyDescent="0.3">
      <c r="N103" s="2"/>
    </row>
    <row r="104" spans="14:14" x14ac:dyDescent="0.3">
      <c r="N104" s="2"/>
    </row>
    <row r="105" spans="14:14" x14ac:dyDescent="0.3">
      <c r="N105" s="2"/>
    </row>
    <row r="106" spans="14:14" x14ac:dyDescent="0.3">
      <c r="N106" s="2"/>
    </row>
    <row r="107" spans="14:14" x14ac:dyDescent="0.3">
      <c r="N107" s="2"/>
    </row>
    <row r="108" spans="14:14" x14ac:dyDescent="0.3">
      <c r="N108" s="2"/>
    </row>
    <row r="109" spans="14:14" x14ac:dyDescent="0.3">
      <c r="N109" s="2"/>
    </row>
    <row r="110" spans="14:14" x14ac:dyDescent="0.3">
      <c r="N110" s="2"/>
    </row>
    <row r="111" spans="14:14" x14ac:dyDescent="0.3">
      <c r="N111" s="2"/>
    </row>
    <row r="112" spans="14:14" x14ac:dyDescent="0.3">
      <c r="N112" s="2"/>
    </row>
    <row r="113" spans="14:14" x14ac:dyDescent="0.3">
      <c r="N113" s="2"/>
    </row>
    <row r="114" spans="14:14" x14ac:dyDescent="0.3">
      <c r="N114" s="2"/>
    </row>
    <row r="115" spans="14:14" x14ac:dyDescent="0.3">
      <c r="N115" s="2"/>
    </row>
    <row r="116" spans="14:14" x14ac:dyDescent="0.3">
      <c r="N116" s="2"/>
    </row>
    <row r="117" spans="14:14" x14ac:dyDescent="0.3">
      <c r="N117" s="2"/>
    </row>
    <row r="118" spans="14:14" x14ac:dyDescent="0.3">
      <c r="N118" s="2"/>
    </row>
    <row r="119" spans="14:14" x14ac:dyDescent="0.3">
      <c r="N119" s="2"/>
    </row>
    <row r="120" spans="14:14" x14ac:dyDescent="0.3">
      <c r="N120" s="2"/>
    </row>
    <row r="121" spans="14:14" x14ac:dyDescent="0.3">
      <c r="N121" s="2"/>
    </row>
    <row r="122" spans="14:14" x14ac:dyDescent="0.3">
      <c r="N122" s="2"/>
    </row>
    <row r="123" spans="14:14" x14ac:dyDescent="0.3">
      <c r="N123" s="2"/>
    </row>
    <row r="124" spans="14:14" x14ac:dyDescent="0.3">
      <c r="N124" s="2"/>
    </row>
    <row r="125" spans="14:14" x14ac:dyDescent="0.3">
      <c r="N125" s="2"/>
    </row>
    <row r="126" spans="14:14" x14ac:dyDescent="0.3">
      <c r="N126" s="2"/>
    </row>
    <row r="127" spans="14:14" x14ac:dyDescent="0.3">
      <c r="N127" s="2"/>
    </row>
    <row r="128" spans="14:14" x14ac:dyDescent="0.3">
      <c r="N128" s="2"/>
    </row>
    <row r="129" spans="14:14" x14ac:dyDescent="0.3">
      <c r="N129" s="2"/>
    </row>
    <row r="130" spans="14:14" x14ac:dyDescent="0.3">
      <c r="N130" s="2"/>
    </row>
    <row r="131" spans="14:14" x14ac:dyDescent="0.3">
      <c r="N131" s="2"/>
    </row>
    <row r="132" spans="14:14" x14ac:dyDescent="0.3">
      <c r="N132" s="2"/>
    </row>
    <row r="133" spans="14:14" x14ac:dyDescent="0.3">
      <c r="N133" s="2"/>
    </row>
    <row r="134" spans="14:14" x14ac:dyDescent="0.3">
      <c r="N134" s="2"/>
    </row>
    <row r="135" spans="14:14" x14ac:dyDescent="0.3">
      <c r="N135" s="2"/>
    </row>
    <row r="136" spans="14:14" x14ac:dyDescent="0.3">
      <c r="N136" s="2"/>
    </row>
    <row r="137" spans="14:14" x14ac:dyDescent="0.3">
      <c r="N137" s="2"/>
    </row>
    <row r="138" spans="14:14" x14ac:dyDescent="0.3">
      <c r="N138" s="2"/>
    </row>
    <row r="139" spans="14:14" x14ac:dyDescent="0.3">
      <c r="N139" s="2"/>
    </row>
    <row r="140" spans="14:14" x14ac:dyDescent="0.3">
      <c r="N140" s="2"/>
    </row>
    <row r="141" spans="14:14" x14ac:dyDescent="0.3">
      <c r="N141" s="2"/>
    </row>
    <row r="142" spans="14:14" x14ac:dyDescent="0.3">
      <c r="N142" s="2"/>
    </row>
    <row r="143" spans="14:14" x14ac:dyDescent="0.3">
      <c r="N143" s="2"/>
    </row>
    <row r="144" spans="14:14" x14ac:dyDescent="0.3">
      <c r="N144" s="2"/>
    </row>
    <row r="145" spans="14:14" x14ac:dyDescent="0.3">
      <c r="N145" s="2"/>
    </row>
    <row r="146" spans="14:14" x14ac:dyDescent="0.3">
      <c r="N146" s="2"/>
    </row>
    <row r="147" spans="14:14" x14ac:dyDescent="0.3">
      <c r="N147" s="2"/>
    </row>
    <row r="148" spans="14:14" x14ac:dyDescent="0.3">
      <c r="N148" s="2"/>
    </row>
    <row r="149" spans="14:14" x14ac:dyDescent="0.3">
      <c r="N149" s="2"/>
    </row>
    <row r="150" spans="14:14" x14ac:dyDescent="0.3">
      <c r="N150" s="2"/>
    </row>
    <row r="151" spans="14:14" x14ac:dyDescent="0.3">
      <c r="N151" s="2"/>
    </row>
    <row r="152" spans="14:14" x14ac:dyDescent="0.3">
      <c r="N152" s="2"/>
    </row>
    <row r="153" spans="14:14" x14ac:dyDescent="0.3">
      <c r="N153" s="2"/>
    </row>
    <row r="154" spans="14:14" x14ac:dyDescent="0.3">
      <c r="N154" s="2"/>
    </row>
    <row r="155" spans="14:14" x14ac:dyDescent="0.3">
      <c r="N155" s="2"/>
    </row>
    <row r="156" spans="14:14" x14ac:dyDescent="0.3">
      <c r="N156" s="2"/>
    </row>
    <row r="157" spans="14:14" x14ac:dyDescent="0.3">
      <c r="N157" s="2"/>
    </row>
    <row r="158" spans="14:14" x14ac:dyDescent="0.3">
      <c r="N158" s="2"/>
    </row>
    <row r="159" spans="14:14" x14ac:dyDescent="0.3">
      <c r="N159" s="2"/>
    </row>
    <row r="160" spans="14:14" x14ac:dyDescent="0.3">
      <c r="N160" s="2"/>
    </row>
    <row r="161" spans="14:14" x14ac:dyDescent="0.3">
      <c r="N161" s="2"/>
    </row>
    <row r="162" spans="14:14" x14ac:dyDescent="0.3">
      <c r="N162" s="2"/>
    </row>
    <row r="163" spans="14:14" x14ac:dyDescent="0.3">
      <c r="N163" s="2"/>
    </row>
    <row r="164" spans="14:14" x14ac:dyDescent="0.3">
      <c r="N164" s="2"/>
    </row>
    <row r="165" spans="14:14" x14ac:dyDescent="0.3">
      <c r="N165" s="2"/>
    </row>
    <row r="166" spans="14:14" x14ac:dyDescent="0.3">
      <c r="N166" s="2"/>
    </row>
    <row r="167" spans="14:14" x14ac:dyDescent="0.3">
      <c r="N167" s="2"/>
    </row>
    <row r="168" spans="14:14" x14ac:dyDescent="0.3">
      <c r="N168" s="2"/>
    </row>
    <row r="169" spans="14:14" x14ac:dyDescent="0.3">
      <c r="N169" s="2"/>
    </row>
    <row r="170" spans="14:14" x14ac:dyDescent="0.3">
      <c r="N170" s="2"/>
    </row>
    <row r="171" spans="14:14" x14ac:dyDescent="0.3">
      <c r="N171" s="2"/>
    </row>
    <row r="172" spans="14:14" x14ac:dyDescent="0.3">
      <c r="N172" s="2"/>
    </row>
    <row r="173" spans="14:14" x14ac:dyDescent="0.3">
      <c r="N173" s="2"/>
    </row>
    <row r="174" spans="14:14" x14ac:dyDescent="0.3">
      <c r="N174" s="2"/>
    </row>
    <row r="175" spans="14:14" x14ac:dyDescent="0.3">
      <c r="N175" s="2"/>
    </row>
    <row r="176" spans="14:14" x14ac:dyDescent="0.3">
      <c r="N176" s="2"/>
    </row>
    <row r="177" spans="14:14" x14ac:dyDescent="0.3">
      <c r="N177" s="2"/>
    </row>
    <row r="178" spans="14:14" x14ac:dyDescent="0.3">
      <c r="N178" s="2"/>
    </row>
    <row r="179" spans="14:14" x14ac:dyDescent="0.3">
      <c r="N179" s="2"/>
    </row>
    <row r="180" spans="14:14" x14ac:dyDescent="0.3">
      <c r="N180" s="2"/>
    </row>
    <row r="181" spans="14:14" x14ac:dyDescent="0.3">
      <c r="N181" s="2"/>
    </row>
    <row r="182" spans="14:14" x14ac:dyDescent="0.3">
      <c r="N182" s="2"/>
    </row>
    <row r="183" spans="14:14" x14ac:dyDescent="0.3">
      <c r="N183" s="2"/>
    </row>
    <row r="184" spans="14:14" x14ac:dyDescent="0.3">
      <c r="N184" s="2"/>
    </row>
    <row r="185" spans="14:14" x14ac:dyDescent="0.3">
      <c r="N185" s="2"/>
    </row>
    <row r="186" spans="14:14" x14ac:dyDescent="0.3">
      <c r="N186" s="2"/>
    </row>
    <row r="187" spans="14:14" x14ac:dyDescent="0.3">
      <c r="N187" s="2"/>
    </row>
    <row r="188" spans="14:14" x14ac:dyDescent="0.3">
      <c r="N188" s="2"/>
    </row>
    <row r="189" spans="14:14" x14ac:dyDescent="0.3">
      <c r="N189" s="2"/>
    </row>
    <row r="190" spans="14:14" x14ac:dyDescent="0.3">
      <c r="N190" s="2"/>
    </row>
    <row r="191" spans="14:14" x14ac:dyDescent="0.3">
      <c r="N191" s="2"/>
    </row>
    <row r="192" spans="14:14" x14ac:dyDescent="0.3">
      <c r="N192" s="2"/>
    </row>
    <row r="193" spans="14:14" x14ac:dyDescent="0.3">
      <c r="N193" s="2"/>
    </row>
    <row r="194" spans="14:14" x14ac:dyDescent="0.3">
      <c r="N194" s="2"/>
    </row>
    <row r="195" spans="14:14" x14ac:dyDescent="0.3">
      <c r="N195" s="2"/>
    </row>
    <row r="196" spans="14:14" x14ac:dyDescent="0.3">
      <c r="N196" s="2"/>
    </row>
    <row r="197" spans="14:14" x14ac:dyDescent="0.3">
      <c r="N197" s="2"/>
    </row>
    <row r="198" spans="14:14" x14ac:dyDescent="0.3">
      <c r="N198" s="2"/>
    </row>
    <row r="199" spans="14:14" x14ac:dyDescent="0.3">
      <c r="N199" s="2"/>
    </row>
    <row r="200" spans="14:14" x14ac:dyDescent="0.3">
      <c r="N200" s="2"/>
    </row>
    <row r="201" spans="14:14" x14ac:dyDescent="0.3">
      <c r="N201" s="2"/>
    </row>
    <row r="202" spans="14:14" x14ac:dyDescent="0.3">
      <c r="N202" s="2"/>
    </row>
    <row r="203" spans="14:14" x14ac:dyDescent="0.3">
      <c r="N203" s="2"/>
    </row>
    <row r="204" spans="14:14" x14ac:dyDescent="0.3">
      <c r="N204" s="2"/>
    </row>
    <row r="205" spans="14:14" x14ac:dyDescent="0.3">
      <c r="N205" s="2"/>
    </row>
    <row r="206" spans="14:14" x14ac:dyDescent="0.3">
      <c r="N206" s="2"/>
    </row>
    <row r="207" spans="14:14" x14ac:dyDescent="0.3">
      <c r="N207" s="2"/>
    </row>
    <row r="208" spans="14:14" x14ac:dyDescent="0.3">
      <c r="N208" s="2"/>
    </row>
    <row r="209" spans="14:14" x14ac:dyDescent="0.3">
      <c r="N209" s="2"/>
    </row>
    <row r="210" spans="14:14" x14ac:dyDescent="0.3">
      <c r="N210" s="2"/>
    </row>
    <row r="211" spans="14:14" x14ac:dyDescent="0.3">
      <c r="N211" s="2"/>
    </row>
    <row r="212" spans="14:14" x14ac:dyDescent="0.3">
      <c r="N212" s="2"/>
    </row>
    <row r="213" spans="14:14" x14ac:dyDescent="0.3">
      <c r="N213" s="2"/>
    </row>
    <row r="214" spans="14:14" x14ac:dyDescent="0.3">
      <c r="N214" s="2"/>
    </row>
    <row r="215" spans="14:14" x14ac:dyDescent="0.3">
      <c r="N215" s="2"/>
    </row>
    <row r="216" spans="14:14" x14ac:dyDescent="0.3">
      <c r="N216" s="2"/>
    </row>
    <row r="217" spans="14:14" x14ac:dyDescent="0.3">
      <c r="N217" s="2"/>
    </row>
    <row r="218" spans="14:14" x14ac:dyDescent="0.3">
      <c r="N218" s="2"/>
    </row>
    <row r="219" spans="14:14" x14ac:dyDescent="0.3">
      <c r="N219" s="2"/>
    </row>
    <row r="220" spans="14:14" x14ac:dyDescent="0.3">
      <c r="N220" s="2"/>
    </row>
    <row r="221" spans="14:14" x14ac:dyDescent="0.3">
      <c r="N221" s="2"/>
    </row>
    <row r="222" spans="14:14" x14ac:dyDescent="0.3">
      <c r="N222" s="2"/>
    </row>
    <row r="223" spans="14:14" x14ac:dyDescent="0.3">
      <c r="N223" s="2"/>
    </row>
    <row r="224" spans="14:14" x14ac:dyDescent="0.3">
      <c r="N224" s="2"/>
    </row>
    <row r="225" spans="14:14" x14ac:dyDescent="0.3">
      <c r="N225" s="2"/>
    </row>
    <row r="226" spans="14:14" x14ac:dyDescent="0.3">
      <c r="N226" s="2"/>
    </row>
    <row r="227" spans="14:14" x14ac:dyDescent="0.3">
      <c r="N227" s="2"/>
    </row>
    <row r="228" spans="14:14" x14ac:dyDescent="0.3">
      <c r="N228" s="2"/>
    </row>
    <row r="229" spans="14:14" x14ac:dyDescent="0.3">
      <c r="N229" s="2"/>
    </row>
    <row r="230" spans="14:14" x14ac:dyDescent="0.3">
      <c r="N230" s="2"/>
    </row>
    <row r="231" spans="14:14" x14ac:dyDescent="0.3">
      <c r="N231" s="2"/>
    </row>
    <row r="232" spans="14:14" x14ac:dyDescent="0.3">
      <c r="N232" s="2"/>
    </row>
    <row r="233" spans="14:14" x14ac:dyDescent="0.3">
      <c r="N233" s="2"/>
    </row>
    <row r="234" spans="14:14" x14ac:dyDescent="0.3">
      <c r="N234" s="2"/>
    </row>
    <row r="235" spans="14:14" x14ac:dyDescent="0.3">
      <c r="N235" s="2"/>
    </row>
    <row r="236" spans="14:14" x14ac:dyDescent="0.3">
      <c r="N236" s="2"/>
    </row>
    <row r="237" spans="14:14" x14ac:dyDescent="0.3">
      <c r="N237" s="2"/>
    </row>
    <row r="238" spans="14:14" x14ac:dyDescent="0.3">
      <c r="N238" s="2"/>
    </row>
    <row r="239" spans="14:14" x14ac:dyDescent="0.3">
      <c r="N239" s="2"/>
    </row>
    <row r="240" spans="14:14" x14ac:dyDescent="0.3">
      <c r="N240" s="2"/>
    </row>
    <row r="241" spans="14:14" x14ac:dyDescent="0.3">
      <c r="N241" s="2"/>
    </row>
    <row r="242" spans="14:14" x14ac:dyDescent="0.3">
      <c r="N242" s="2"/>
    </row>
    <row r="243" spans="14:14" x14ac:dyDescent="0.3">
      <c r="N243" s="2"/>
    </row>
    <row r="244" spans="14:14" x14ac:dyDescent="0.3">
      <c r="N244" s="2"/>
    </row>
    <row r="245" spans="14:14" x14ac:dyDescent="0.3">
      <c r="N245" s="2"/>
    </row>
    <row r="246" spans="14:14" x14ac:dyDescent="0.3">
      <c r="N246" s="2"/>
    </row>
    <row r="247" spans="14:14" x14ac:dyDescent="0.3">
      <c r="N247" s="2"/>
    </row>
    <row r="248" spans="14:14" x14ac:dyDescent="0.3">
      <c r="N248" s="2"/>
    </row>
    <row r="249" spans="14:14" x14ac:dyDescent="0.3">
      <c r="N249" s="2"/>
    </row>
    <row r="250" spans="14:14" x14ac:dyDescent="0.3">
      <c r="N250" s="2"/>
    </row>
    <row r="251" spans="14:14" x14ac:dyDescent="0.3">
      <c r="N251" s="2"/>
    </row>
    <row r="252" spans="14:14" x14ac:dyDescent="0.3">
      <c r="N252" s="2"/>
    </row>
    <row r="253" spans="14:14" x14ac:dyDescent="0.3">
      <c r="N253" s="2"/>
    </row>
    <row r="254" spans="14:14" x14ac:dyDescent="0.3">
      <c r="N254" s="2"/>
    </row>
    <row r="255" spans="14:14" x14ac:dyDescent="0.3">
      <c r="N255" s="2"/>
    </row>
    <row r="256" spans="14:14" x14ac:dyDescent="0.3">
      <c r="N256" s="2"/>
    </row>
    <row r="257" spans="14:14" x14ac:dyDescent="0.3">
      <c r="N257" s="2"/>
    </row>
    <row r="258" spans="14:14" x14ac:dyDescent="0.3">
      <c r="N258" s="2"/>
    </row>
    <row r="259" spans="14:14" x14ac:dyDescent="0.3">
      <c r="N259" s="2"/>
    </row>
    <row r="260" spans="14:14" x14ac:dyDescent="0.3">
      <c r="N260" s="2"/>
    </row>
    <row r="261" spans="14:14" x14ac:dyDescent="0.3">
      <c r="N261" s="2"/>
    </row>
    <row r="262" spans="14:14" x14ac:dyDescent="0.3">
      <c r="N262" s="2"/>
    </row>
    <row r="263" spans="14:14" x14ac:dyDescent="0.3">
      <c r="N263" s="2"/>
    </row>
    <row r="264" spans="14:14" x14ac:dyDescent="0.3">
      <c r="N264" s="2"/>
    </row>
    <row r="265" spans="14:14" x14ac:dyDescent="0.3">
      <c r="N265" s="2"/>
    </row>
    <row r="266" spans="14:14" x14ac:dyDescent="0.3">
      <c r="N266" s="2"/>
    </row>
    <row r="267" spans="14:14" x14ac:dyDescent="0.3">
      <c r="N267" s="2"/>
    </row>
    <row r="268" spans="14:14" x14ac:dyDescent="0.3">
      <c r="N268" s="2"/>
    </row>
    <row r="269" spans="14:14" x14ac:dyDescent="0.3">
      <c r="N269" s="2"/>
    </row>
    <row r="270" spans="14:14" x14ac:dyDescent="0.3">
      <c r="N270" s="2"/>
    </row>
    <row r="271" spans="14:14" x14ac:dyDescent="0.3">
      <c r="N271" s="2"/>
    </row>
    <row r="272" spans="14:14" x14ac:dyDescent="0.3">
      <c r="N272" s="2"/>
    </row>
    <row r="273" spans="14:14" x14ac:dyDescent="0.3">
      <c r="N273" s="2"/>
    </row>
    <row r="274" spans="14:14" x14ac:dyDescent="0.3">
      <c r="N274" s="2"/>
    </row>
    <row r="275" spans="14:14" x14ac:dyDescent="0.3">
      <c r="N275" s="2"/>
    </row>
    <row r="276" spans="14:14" x14ac:dyDescent="0.3">
      <c r="N276" s="2"/>
    </row>
    <row r="277" spans="14:14" x14ac:dyDescent="0.3">
      <c r="N277" s="2"/>
    </row>
    <row r="278" spans="14:14" x14ac:dyDescent="0.3">
      <c r="N278" s="2"/>
    </row>
    <row r="279" spans="14:14" x14ac:dyDescent="0.3">
      <c r="N279" s="2"/>
    </row>
    <row r="280" spans="14:14" x14ac:dyDescent="0.3">
      <c r="N280" s="2"/>
    </row>
    <row r="281" spans="14:14" x14ac:dyDescent="0.3">
      <c r="N281" s="2"/>
    </row>
    <row r="282" spans="14:14" x14ac:dyDescent="0.3">
      <c r="N282" s="2"/>
    </row>
    <row r="283" spans="14:14" x14ac:dyDescent="0.3">
      <c r="N283" s="2"/>
    </row>
    <row r="284" spans="14:14" x14ac:dyDescent="0.3">
      <c r="N284" s="2"/>
    </row>
    <row r="285" spans="14:14" x14ac:dyDescent="0.3">
      <c r="N285" s="2"/>
    </row>
    <row r="286" spans="14:14" x14ac:dyDescent="0.3">
      <c r="N286" s="2"/>
    </row>
    <row r="287" spans="14:14" x14ac:dyDescent="0.3">
      <c r="N287" s="2"/>
    </row>
    <row r="288" spans="14:14" x14ac:dyDescent="0.3">
      <c r="N288" s="2"/>
    </row>
    <row r="289" spans="14:14" x14ac:dyDescent="0.3">
      <c r="N289" s="2"/>
    </row>
    <row r="290" spans="14:14" x14ac:dyDescent="0.3">
      <c r="N290" s="2"/>
    </row>
    <row r="291" spans="14:14" x14ac:dyDescent="0.3">
      <c r="N291" s="2"/>
    </row>
    <row r="292" spans="14:14" x14ac:dyDescent="0.3">
      <c r="N292" s="2"/>
    </row>
    <row r="293" spans="14:14" x14ac:dyDescent="0.3">
      <c r="N293" s="2"/>
    </row>
    <row r="294" spans="14:14" x14ac:dyDescent="0.3">
      <c r="N294" s="2"/>
    </row>
    <row r="295" spans="14:14" x14ac:dyDescent="0.3">
      <c r="N295" s="2"/>
    </row>
    <row r="296" spans="14:14" x14ac:dyDescent="0.3">
      <c r="N296" s="2"/>
    </row>
    <row r="297" spans="14:14" x14ac:dyDescent="0.3">
      <c r="N297" s="2"/>
    </row>
    <row r="298" spans="14:14" x14ac:dyDescent="0.3">
      <c r="N298" s="2"/>
    </row>
    <row r="299" spans="14:14" x14ac:dyDescent="0.3">
      <c r="N299" s="2"/>
    </row>
    <row r="300" spans="14:14" x14ac:dyDescent="0.3">
      <c r="N300" s="2"/>
    </row>
    <row r="301" spans="14:14" x14ac:dyDescent="0.3">
      <c r="N301" s="2"/>
    </row>
    <row r="302" spans="14:14" x14ac:dyDescent="0.3">
      <c r="N302" s="2"/>
    </row>
    <row r="303" spans="14:14" x14ac:dyDescent="0.3">
      <c r="N303" s="2"/>
    </row>
    <row r="304" spans="14:14" x14ac:dyDescent="0.3">
      <c r="N304" s="2"/>
    </row>
    <row r="305" spans="14:14" x14ac:dyDescent="0.3">
      <c r="N305" s="2"/>
    </row>
    <row r="306" spans="14:14" x14ac:dyDescent="0.3">
      <c r="N306" s="2"/>
    </row>
    <row r="307" spans="14:14" x14ac:dyDescent="0.3">
      <c r="N307" s="2"/>
    </row>
    <row r="308" spans="14:14" x14ac:dyDescent="0.3">
      <c r="N308" s="2"/>
    </row>
    <row r="309" spans="14:14" x14ac:dyDescent="0.3">
      <c r="N309" s="17"/>
    </row>
  </sheetData>
  <autoFilter ref="A4:BV27" xr:uid="{350D8631-4FDF-46D2-8447-31E50033F6B2}">
    <filterColumn colId="4" showButton="0"/>
    <filterColumn colId="5" showButton="0"/>
  </autoFilter>
  <mergeCells count="50">
    <mergeCell ref="AO3:AP3"/>
    <mergeCell ref="A3:A4"/>
    <mergeCell ref="B3:B4"/>
    <mergeCell ref="C3:C4"/>
    <mergeCell ref="D3:D4"/>
    <mergeCell ref="E4:F4"/>
    <mergeCell ref="S5:S26"/>
    <mergeCell ref="X3:X4"/>
    <mergeCell ref="E16:F16"/>
    <mergeCell ref="E15:F15"/>
    <mergeCell ref="E14:F14"/>
    <mergeCell ref="E5:F5"/>
    <mergeCell ref="E8:F8"/>
    <mergeCell ref="E9:F9"/>
    <mergeCell ref="E12:F12"/>
    <mergeCell ref="E11:F11"/>
    <mergeCell ref="E10:F10"/>
    <mergeCell ref="E7:F7"/>
    <mergeCell ref="E6:F6"/>
    <mergeCell ref="N3:N4"/>
    <mergeCell ref="R3:R4"/>
    <mergeCell ref="E3:H3"/>
    <mergeCell ref="E23:F23"/>
    <mergeCell ref="E26:F26"/>
    <mergeCell ref="E25:F25"/>
    <mergeCell ref="O3:O4"/>
    <mergeCell ref="E13:F13"/>
    <mergeCell ref="E18:F18"/>
    <mergeCell ref="E24:F24"/>
    <mergeCell ref="E22:F22"/>
    <mergeCell ref="E21:F21"/>
    <mergeCell ref="E20:F20"/>
    <mergeCell ref="E19:F19"/>
    <mergeCell ref="E17:F17"/>
    <mergeCell ref="AQ3:AQ4"/>
    <mergeCell ref="AR3:AS3"/>
    <mergeCell ref="A2:AS2"/>
    <mergeCell ref="P3:P4"/>
    <mergeCell ref="I3:J3"/>
    <mergeCell ref="K3:K4"/>
    <mergeCell ref="L3:L4"/>
    <mergeCell ref="M3:M4"/>
    <mergeCell ref="Q3:Q4"/>
    <mergeCell ref="AM3:AM4"/>
    <mergeCell ref="AN3:AN4"/>
    <mergeCell ref="Y3:Z3"/>
    <mergeCell ref="T3:T4"/>
    <mergeCell ref="U3:V3"/>
    <mergeCell ref="S3:S4"/>
    <mergeCell ref="W3:W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</cp:lastModifiedBy>
  <dcterms:created xsi:type="dcterms:W3CDTF">2019-01-28T10:45:41Z</dcterms:created>
  <dcterms:modified xsi:type="dcterms:W3CDTF">2023-03-01T11:28:09Z</dcterms:modified>
</cp:coreProperties>
</file>