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W:\10-Dariusz Chrapkowski\DW 442 Wzmocnienie MCE Borzykowo - Pyzdry\Na płyte CD\"/>
    </mc:Choice>
  </mc:AlternateContent>
  <xr:revisionPtr revIDLastSave="0" documentId="13_ncr:1_{0E99103C-221E-4C2F-9A75-D67CA7C611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R" sheetId="3" r:id="rId1"/>
    <sheet name="Arkusz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3" l="1"/>
  <c r="K58" i="3"/>
  <c r="K57" i="3"/>
  <c r="K56" i="3"/>
  <c r="K55" i="3"/>
  <c r="K54" i="3"/>
  <c r="K62" i="3"/>
  <c r="K63" i="3" s="1"/>
  <c r="K27" i="3"/>
  <c r="K60" i="3" l="1"/>
  <c r="K40" i="3"/>
  <c r="K42" i="3"/>
  <c r="K41" i="3"/>
  <c r="K45" i="3"/>
  <c r="K46" i="3"/>
  <c r="K47" i="3"/>
  <c r="K49" i="3"/>
  <c r="K50" i="3"/>
  <c r="K51" i="3"/>
  <c r="K31" i="3"/>
  <c r="K20" i="3"/>
  <c r="K14" i="3"/>
  <c r="K43" i="3" l="1"/>
  <c r="K48" i="3"/>
  <c r="K36" i="3"/>
  <c r="K37" i="3"/>
  <c r="K35" i="3"/>
  <c r="K32" i="3"/>
  <c r="K30" i="3"/>
  <c r="K26" i="3"/>
  <c r="K23" i="3"/>
  <c r="K22" i="3"/>
  <c r="K21" i="3"/>
  <c r="K15" i="3"/>
  <c r="K16" i="3"/>
  <c r="K17" i="3"/>
  <c r="K18" i="3"/>
  <c r="K19" i="3"/>
  <c r="K13" i="3"/>
  <c r="K33" i="3" l="1"/>
  <c r="K28" i="3"/>
  <c r="K38" i="3"/>
  <c r="K52" i="3"/>
  <c r="K24" i="3"/>
  <c r="K64" i="3" l="1"/>
  <c r="K66" i="3" s="1"/>
  <c r="K65" i="3" s="1"/>
</calcChain>
</file>

<file path=xl/sharedStrings.xml><?xml version="1.0" encoding="utf-8"?>
<sst xmlns="http://schemas.openxmlformats.org/spreadsheetml/2006/main" count="151" uniqueCount="111">
  <si>
    <t>Nazwa zadania:</t>
  </si>
  <si>
    <t>Nazwa</t>
  </si>
  <si>
    <t>Wartość
kosztorysowa</t>
  </si>
  <si>
    <t>m2</t>
  </si>
  <si>
    <t>m3</t>
  </si>
  <si>
    <t>Data:</t>
  </si>
  <si>
    <t>ROBOTY PRZYGOTOWAWCZE</t>
  </si>
  <si>
    <t>I.</t>
  </si>
  <si>
    <t>m</t>
  </si>
  <si>
    <t>Ilość</t>
  </si>
  <si>
    <t>Poz.</t>
  </si>
  <si>
    <t>Razem Dział I</t>
  </si>
  <si>
    <t>Rozbiórka podbudowy wraz z zwywozem materiału z robiórki na składowisko Wykonawcy</t>
  </si>
  <si>
    <t>IV.</t>
  </si>
  <si>
    <t>ROBOTY WYKOŃCZENIOWE</t>
  </si>
  <si>
    <t>Razem Dział IV</t>
  </si>
  <si>
    <t>Razem netto:</t>
  </si>
  <si>
    <t>VAT 23%:</t>
  </si>
  <si>
    <t>Razem brutto:</t>
  </si>
  <si>
    <t>Inwestor:</t>
  </si>
  <si>
    <t>Cena jednostkowa</t>
  </si>
  <si>
    <t>Rozebranie elementów betonowych: krawężniki betonowe 15x22x100 wraz z odwozem materiału z rozbiórki na skałdowisko Wykonawcy</t>
  </si>
  <si>
    <t>Rozebranie elementów betonowych: obrzeża betonowe 8x30x100 wraz z odwozem materiału z rozbiórki na skałdowisko Wykonawcy</t>
  </si>
  <si>
    <t>szt.</t>
  </si>
  <si>
    <t>Rozbiórka podbudowy na gl. do 15 cm wraz z zwywozem materiału z robiórki na składowisko Wykonawcy - chodniki</t>
  </si>
  <si>
    <t>ELEMENTY BETONOWE</t>
  </si>
  <si>
    <t>Rozbiórka podbudowy na gl. do 30 cm wraz z zwywozem materiału z robiórki na składowisko Wykonawcy - zjazdy</t>
  </si>
  <si>
    <t>NAWIERZCHNIA JEZDNI</t>
  </si>
  <si>
    <t>Warstwa z kruszywa łamanego 0-31,5 mm stabilizowanego cementem o Rm = 2,5 MPa, gr 10 cm</t>
  </si>
  <si>
    <t>Wykonanie podbudowy z betonu C12/15 o gr 20 cm</t>
  </si>
  <si>
    <t>Wymiana oznakowania pionowego: znaki + słupki</t>
  </si>
  <si>
    <t>Regulacja pionowa zaworów, studni, itp..</t>
  </si>
  <si>
    <t>PODPIS:</t>
  </si>
  <si>
    <t xml:space="preserve">Odtworzenie trasy i punktów wysokościowych - roboty pomiarowe </t>
  </si>
  <si>
    <t>ETAP 1 - 16+140 - 18+037</t>
  </si>
  <si>
    <t>km</t>
  </si>
  <si>
    <t>Rozebranie elementów betonowych: krawężniki betonowe 12x25x100 wraz z odwozem materiału z rozbiórki na skałdowisko Wykonawcy</t>
  </si>
  <si>
    <t>Rozbiórka nawierzchni z kostki brukowej betonowej o gr .  6cm szarej wraz z oczyszczeniem i odkładem na palety (palety Wykonawcy). Materiał należy odwieźć w miejsce wskazane przez Zamawiającego.</t>
  </si>
  <si>
    <t>Rozbiórka nawierzchni z kostki brukowej betonowej o gr .  6cm czerwonej wraz z oczyszczeniem i odkładem na palety (palety Wykonawcy). Materiał należy odwieźć w miejsce wskazane przez Zamawiającego.</t>
  </si>
  <si>
    <t>Rozbiórka nawierzchni z kostki brukowej betonowej o gr .  8cm szarej wraz z oczyszczeniem i odkładem na palety (palety Wykonawcy). Materiał należy odwieźć w miejsce wskazane przez Zamawiającego</t>
  </si>
  <si>
    <t>Oczyszczenie i skropinienie podbudowy z AC 0,8kg / m2</t>
  </si>
  <si>
    <t>Warstwa ścieralna z betonu asfaltowego AC8S,  gr. 4 cm dla ruchu KR 1</t>
  </si>
  <si>
    <t>Wykonanie koryta pod poszerzenie konstrukcji nawierzchni wraz z profilowaniem oraz zagęszczeniem do Is 1,03</t>
  </si>
  <si>
    <t>Podbudowa z kruszywa łamanego 0-31,5mm ulepszonego cementem o Rm=2,5 MPa, gr. 15 cm</t>
  </si>
  <si>
    <t>Mechaniczne granulowanie nawierzchni bitumicznej z niezbędnym doziarnieniem i wbudowaniem na miejscu jako podbudowa z mieszanki mineralno - cementowo - emulsyjnej MCE gr. 20 cm (określenie receptury - ilości doziarnienia i dostawa materiału na uzupełnienie po stronie Wykonawcy)</t>
  </si>
  <si>
    <t>Skropinienie podbudowy z mieszanki MCE emulsją asfaltową C60BP3 ZM w ilości 0,3kg / m2</t>
  </si>
  <si>
    <t>Warstwa wiążąca z betonu  asfaltowego AC16W,  gr. 8 cm dla ruchu KR 5</t>
  </si>
  <si>
    <t>Oczyszczenie i skropinienie podbudowy z AC 0,3kg / m2</t>
  </si>
  <si>
    <t>kmpl.</t>
  </si>
  <si>
    <t>Odtworzenie rowu przydrożnego na gł. do 30 cm wraz z profilowaniem skarpy i przeciwskarpy  wykonywane koparkami podsiębiernymi wraz z transportem urobku na składowisko Wykonawcy</t>
  </si>
  <si>
    <t>Warstwa ścieralna z SMA11S,  gr. 4 cm dla ruchu KR 5</t>
  </si>
  <si>
    <t>Dostawa i montaż słupków hektometrowych U-1a  zawierające nr drogi km i hm z elementami odblaskowymi</t>
  </si>
  <si>
    <t>sz.</t>
  </si>
  <si>
    <t>POBOCZE</t>
  </si>
  <si>
    <t>Pobocze z kruszywa łamanego 0/31,5 mm o gr 10 cm o zagęszczeniu</t>
  </si>
  <si>
    <t>NAWIERZCHNIA ZJAZDÓW Z KOSTKI</t>
  </si>
  <si>
    <t>NAWIERZCHNIA ZJAZDÓW Z KRUSZYWA</t>
  </si>
  <si>
    <t>Umocnienie nawierzchni z kruszywa łamanego 0/31,5 mm o gr 15 cm</t>
  </si>
  <si>
    <t>Oczyszczenie istniejących przepustów ciśnieniowo przez WUKO</t>
  </si>
  <si>
    <t>Frezowanie nawierzchni bitumicznej na gł. do 23 cm wraz z odwozem materiału na zaplecze budowy. Materiał do ponownego wbudowania</t>
  </si>
  <si>
    <t>II.</t>
  </si>
  <si>
    <t>III.</t>
  </si>
  <si>
    <t>Razem Dział II</t>
  </si>
  <si>
    <t>Razem Dział III</t>
  </si>
  <si>
    <t>V.</t>
  </si>
  <si>
    <t>Razem Dział V</t>
  </si>
  <si>
    <t>VI.</t>
  </si>
  <si>
    <t>Razem Dział VI</t>
  </si>
  <si>
    <t>VII.</t>
  </si>
  <si>
    <t>Razem Dział VII</t>
  </si>
  <si>
    <t>VIII.</t>
  </si>
  <si>
    <t>Razem Dział VIII</t>
  </si>
  <si>
    <t>Warstwa z kruszywa łamanego 0-31,5 mm stabilizowanego cementem o Rm = 2,5MPa, gr 10 cm</t>
  </si>
  <si>
    <t>Ułożenie kostki brukowej betonowej gr. 8 cm na podsypce cementowo piaskowej o gr. 5 cm. Kostka grafitowa bezfazowa</t>
  </si>
  <si>
    <t>Wzmocnienie nawierzchni drogi wojewódzkiej nr 442 Września - Kalisz 
na odcinku Borzykowo - Pyzdry</t>
  </si>
  <si>
    <t>Wielkopolski Zarząd Dróg Wojewódzkich w Poznaniu, ul. Wilczak 51, 61-623 Poznań</t>
  </si>
  <si>
    <t>Nr SST</t>
  </si>
  <si>
    <t>Jedn. 
miary</t>
  </si>
  <si>
    <t>Dz.</t>
  </si>
  <si>
    <t>D-01.01.01</t>
  </si>
  <si>
    <t>D-05.03.11</t>
  </si>
  <si>
    <t>D-01.02.04</t>
  </si>
  <si>
    <t>NAWIERZCHNIA ŚCIEŻKI</t>
  </si>
  <si>
    <t>D-08.01.01</t>
  </si>
  <si>
    <t>D-08.03.01</t>
  </si>
  <si>
    <t>Ułożenie obrzeży betonowych 8x30x100 na podsypce cementowo piaskowej z wykonaniem ławy z  betonu C12/15</t>
  </si>
  <si>
    <t>Ułożenie krawęzników betonowych 12x25x100 na podsypce cementowo piaskowej z wykonaniem ławy z betonu C12/15</t>
  </si>
  <si>
    <t>D-04.05.01</t>
  </si>
  <si>
    <t>D-04.03.01</t>
  </si>
  <si>
    <t>D-04.06.01</t>
  </si>
  <si>
    <t>D-05.03.23</t>
  </si>
  <si>
    <t>D-03.01.03</t>
  </si>
  <si>
    <t>D-05.02.01</t>
  </si>
  <si>
    <t>D-04.01.01</t>
  </si>
  <si>
    <t>D-04.10.01</t>
  </si>
  <si>
    <t>D-05.03.05b</t>
  </si>
  <si>
    <t>D-05.03.05a</t>
  </si>
  <si>
    <t>D-05.03.13</t>
  </si>
  <si>
    <t>D-06.03.01</t>
  </si>
  <si>
    <t>D-06.04.01</t>
  </si>
  <si>
    <t>D-06.02.01</t>
  </si>
  <si>
    <t>D-03.02.01</t>
  </si>
  <si>
    <t>D-07.02.02</t>
  </si>
  <si>
    <t>D-07.02.01</t>
  </si>
  <si>
    <t>D-07.01.01</t>
  </si>
  <si>
    <t>Rura HDPE o średnicy 300 mm wraz z wykonaniem ławy z betonu 
oraz podsypką piaskową</t>
  </si>
  <si>
    <t>D-04.02.01</t>
  </si>
  <si>
    <t>Wykonanie warstwy odsączającej z piasku średnioziarnistego</t>
  </si>
  <si>
    <t>Odtworzenie oznakowania poziomego cienkowarstwowego</t>
  </si>
  <si>
    <t>TABELA ELEMENTÓW ROZLICZENIOWYCH</t>
  </si>
  <si>
    <t>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</si>
</sst>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Encode Sans Compressed"/>
      <charset val="238"/>
    </font>
    <font>
      <b/>
      <sz val="12"/>
      <color theme="1"/>
      <name val="Encode Sans Compressed"/>
      <charset val="238"/>
    </font>
    <font>
      <b/>
      <sz val="11"/>
      <color theme="1"/>
      <name val="Encode Sans Compressed"/>
      <charset val="238"/>
    </font>
    <font>
      <b/>
      <sz val="18"/>
      <color theme="1"/>
      <name val="Encode Sans Compressed"/>
      <charset val="238"/>
    </font>
    <font>
      <b/>
      <sz val="10"/>
      <color theme="1"/>
      <name val="Encode Sans Compressed"/>
      <charset val="238"/>
    </font>
    <font>
      <b/>
      <sz val="11"/>
      <name val="Encode Sans Compressed"/>
      <charset val="238"/>
    </font>
    <font>
      <sz val="11"/>
      <color theme="1"/>
      <name val="Encode Sans Compressed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2" fillId="2" borderId="7" xfId="0" applyNumberFormat="1" applyFont="1" applyFill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2" borderId="10" xfId="0" applyNumberFormat="1" applyFont="1" applyFill="1" applyBorder="1" applyAlignment="1">
      <alignment horizontal="right" vertical="center"/>
    </xf>
    <xf numFmtId="0" fontId="3" fillId="2" borderId="12" xfId="0" applyFont="1" applyFill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164" fontId="2" fillId="2" borderId="13" xfId="0" applyNumberFormat="1" applyFont="1" applyFill="1" applyBorder="1"/>
    <xf numFmtId="164" fontId="2" fillId="2" borderId="19" xfId="0" applyNumberFormat="1" applyFont="1" applyFill="1" applyBorder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20" xfId="0" applyFont="1" applyBorder="1" applyAlignment="1">
      <alignment wrapText="1"/>
    </xf>
    <xf numFmtId="14" fontId="2" fillId="0" borderId="20" xfId="0" applyNumberFormat="1" applyFont="1" applyBorder="1" applyAlignment="1">
      <alignment wrapText="1"/>
    </xf>
    <xf numFmtId="0" fontId="3" fillId="2" borderId="1" xfId="0" applyFont="1" applyFill="1" applyBorder="1" applyAlignment="1">
      <alignment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2" fillId="0" borderId="24" xfId="0" applyFont="1" applyBorder="1" applyAlignment="1">
      <alignment horizontal="right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4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right"/>
    </xf>
    <xf numFmtId="0" fontId="2" fillId="2" borderId="26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2" borderId="22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2" borderId="2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2" borderId="16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337820</xdr:colOff>
      <xdr:row>0</xdr:row>
      <xdr:rowOff>528955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18945" cy="528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showZeros="0" tabSelected="1" workbookViewId="0">
      <pane ySplit="10" topLeftCell="A11" activePane="bottomLeft" state="frozen"/>
      <selection pane="bottomLeft" activeCell="E5" sqref="E5:K5"/>
    </sheetView>
  </sheetViews>
  <sheetFormatPr defaultRowHeight="14.25" x14ac:dyDescent="0.2"/>
  <cols>
    <col min="1" max="1" width="5" style="34" customWidth="1"/>
    <col min="2" max="2" width="10.7109375" style="34" customWidth="1"/>
    <col min="3" max="3" width="5" style="34" customWidth="1"/>
    <col min="4" max="4" width="9.140625" style="34"/>
    <col min="5" max="5" width="12.28515625" style="34" bestFit="1" customWidth="1"/>
    <col min="6" max="6" width="9.140625" style="34"/>
    <col min="7" max="7" width="30.42578125" style="34" customWidth="1"/>
    <col min="8" max="8" width="7.42578125" style="34" customWidth="1"/>
    <col min="9" max="9" width="10.42578125" style="34" customWidth="1"/>
    <col min="10" max="10" width="12.7109375" style="34" customWidth="1"/>
    <col min="11" max="11" width="16.140625" style="34" customWidth="1"/>
    <col min="12" max="16384" width="9.140625" style="34"/>
  </cols>
  <sheetData>
    <row r="1" spans="1:11" ht="45.75" customHeight="1" x14ac:dyDescent="0.2">
      <c r="A1" s="52"/>
      <c r="B1" s="52"/>
      <c r="C1" s="52"/>
      <c r="D1" s="52"/>
    </row>
    <row r="2" spans="1:11" ht="41.25" customHeight="1" x14ac:dyDescent="0.35">
      <c r="A2" s="55" t="s">
        <v>109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0.75" customHeight="1" x14ac:dyDescent="0.25">
      <c r="A4" s="15" t="s">
        <v>19</v>
      </c>
      <c r="B4" s="15"/>
      <c r="C4" s="1"/>
      <c r="D4" s="1"/>
      <c r="E4" s="56" t="s">
        <v>75</v>
      </c>
      <c r="F4" s="56"/>
      <c r="G4" s="56"/>
      <c r="H4" s="56"/>
      <c r="I4" s="56"/>
      <c r="J4" s="56"/>
      <c r="K4" s="56"/>
    </row>
    <row r="5" spans="1:11" ht="37.5" customHeight="1" x14ac:dyDescent="0.25">
      <c r="A5" s="16" t="s">
        <v>0</v>
      </c>
      <c r="B5" s="16"/>
      <c r="C5" s="1"/>
      <c r="D5" s="1"/>
      <c r="E5" s="57" t="s">
        <v>74</v>
      </c>
      <c r="F5" s="58"/>
      <c r="G5" s="58"/>
      <c r="H5" s="58"/>
      <c r="I5" s="58"/>
      <c r="J5" s="58"/>
      <c r="K5" s="58"/>
    </row>
    <row r="6" spans="1:11" ht="9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5.75" x14ac:dyDescent="0.25">
      <c r="A7" s="17" t="s">
        <v>5</v>
      </c>
      <c r="B7" s="17"/>
      <c r="C7" s="2"/>
      <c r="D7" s="1"/>
      <c r="E7" s="20"/>
      <c r="F7" s="19"/>
      <c r="G7" s="18"/>
      <c r="H7" s="18"/>
      <c r="I7" s="18"/>
      <c r="J7" s="18"/>
      <c r="K7" s="18"/>
    </row>
    <row r="8" spans="1:11" ht="27.75" customHeight="1" x14ac:dyDescent="0.25">
      <c r="A8" s="2"/>
      <c r="B8" s="2"/>
      <c r="C8" s="2"/>
      <c r="D8" s="1"/>
      <c r="E8" s="29"/>
      <c r="F8" s="29"/>
      <c r="G8" s="29"/>
      <c r="H8" s="29"/>
      <c r="I8" s="29"/>
      <c r="J8" s="29"/>
      <c r="K8" s="29"/>
    </row>
    <row r="9" spans="1:11" ht="4.5" customHeight="1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25.5" x14ac:dyDescent="0.2">
      <c r="A10" s="22" t="s">
        <v>78</v>
      </c>
      <c r="B10" s="31"/>
      <c r="C10" s="23" t="s">
        <v>10</v>
      </c>
      <c r="D10" s="59" t="s">
        <v>1</v>
      </c>
      <c r="E10" s="59"/>
      <c r="F10" s="59"/>
      <c r="G10" s="59"/>
      <c r="H10" s="23" t="s">
        <v>77</v>
      </c>
      <c r="I10" s="23" t="s">
        <v>9</v>
      </c>
      <c r="J10" s="23" t="s">
        <v>20</v>
      </c>
      <c r="K10" s="24" t="s">
        <v>2</v>
      </c>
    </row>
    <row r="11" spans="1:11" ht="21.75" customHeight="1" x14ac:dyDescent="0.2">
      <c r="A11" s="61" t="s">
        <v>34</v>
      </c>
      <c r="B11" s="62"/>
      <c r="C11" s="62"/>
      <c r="D11" s="62"/>
      <c r="E11" s="62"/>
      <c r="F11" s="62"/>
      <c r="G11" s="62"/>
      <c r="H11" s="62"/>
      <c r="I11" s="62"/>
      <c r="J11" s="62"/>
      <c r="K11" s="63"/>
    </row>
    <row r="12" spans="1:11" ht="23.25" customHeight="1" x14ac:dyDescent="0.2">
      <c r="A12" s="25" t="s">
        <v>7</v>
      </c>
      <c r="B12" s="32" t="s">
        <v>76</v>
      </c>
      <c r="C12" s="21" t="s">
        <v>6</v>
      </c>
      <c r="D12" s="5"/>
      <c r="E12" s="6"/>
      <c r="F12" s="6"/>
      <c r="G12" s="6"/>
      <c r="H12" s="6"/>
      <c r="I12" s="6"/>
      <c r="J12" s="6"/>
      <c r="K12" s="11"/>
    </row>
    <row r="13" spans="1:11" ht="25.5" customHeight="1" x14ac:dyDescent="0.2">
      <c r="A13" s="60"/>
      <c r="B13" s="35" t="s">
        <v>79</v>
      </c>
      <c r="C13" s="3">
        <v>1</v>
      </c>
      <c r="D13" s="53" t="s">
        <v>33</v>
      </c>
      <c r="E13" s="54"/>
      <c r="F13" s="54"/>
      <c r="G13" s="54"/>
      <c r="H13" s="28" t="s">
        <v>35</v>
      </c>
      <c r="I13" s="4">
        <v>1.9</v>
      </c>
      <c r="J13" s="7">
        <v>0</v>
      </c>
      <c r="K13" s="12">
        <f>(I13*J13)</f>
        <v>0</v>
      </c>
    </row>
    <row r="14" spans="1:11" ht="35.25" customHeight="1" x14ac:dyDescent="0.2">
      <c r="A14" s="60"/>
      <c r="B14" s="35" t="s">
        <v>80</v>
      </c>
      <c r="C14" s="3">
        <v>2</v>
      </c>
      <c r="D14" s="53" t="s">
        <v>59</v>
      </c>
      <c r="E14" s="54"/>
      <c r="F14" s="54"/>
      <c r="G14" s="54"/>
      <c r="H14" s="28" t="s">
        <v>3</v>
      </c>
      <c r="I14" s="4">
        <v>1897</v>
      </c>
      <c r="J14" s="7">
        <v>0</v>
      </c>
      <c r="K14" s="12">
        <f>(I14*J14)</f>
        <v>0</v>
      </c>
    </row>
    <row r="15" spans="1:11" ht="33" customHeight="1" x14ac:dyDescent="0.2">
      <c r="A15" s="60"/>
      <c r="B15" s="35" t="s">
        <v>81</v>
      </c>
      <c r="C15" s="3">
        <v>3</v>
      </c>
      <c r="D15" s="53" t="s">
        <v>12</v>
      </c>
      <c r="E15" s="54"/>
      <c r="F15" s="54"/>
      <c r="G15" s="54"/>
      <c r="H15" s="28" t="s">
        <v>3</v>
      </c>
      <c r="I15" s="4">
        <v>1897</v>
      </c>
      <c r="J15" s="7">
        <v>0</v>
      </c>
      <c r="K15" s="12">
        <f t="shared" ref="K15:K23" si="0">(I15*J15)</f>
        <v>0</v>
      </c>
    </row>
    <row r="16" spans="1:11" ht="33.75" customHeight="1" x14ac:dyDescent="0.2">
      <c r="A16" s="60"/>
      <c r="B16" s="35" t="s">
        <v>81</v>
      </c>
      <c r="C16" s="3">
        <v>4</v>
      </c>
      <c r="D16" s="53" t="s">
        <v>21</v>
      </c>
      <c r="E16" s="54"/>
      <c r="F16" s="54"/>
      <c r="G16" s="54"/>
      <c r="H16" s="28" t="s">
        <v>8</v>
      </c>
      <c r="I16" s="4">
        <v>450</v>
      </c>
      <c r="J16" s="7">
        <v>0</v>
      </c>
      <c r="K16" s="12">
        <f t="shared" si="0"/>
        <v>0</v>
      </c>
    </row>
    <row r="17" spans="1:11" ht="32.25" customHeight="1" x14ac:dyDescent="0.2">
      <c r="A17" s="60"/>
      <c r="B17" s="35" t="s">
        <v>81</v>
      </c>
      <c r="C17" s="3">
        <v>5</v>
      </c>
      <c r="D17" s="53" t="s">
        <v>36</v>
      </c>
      <c r="E17" s="54"/>
      <c r="F17" s="54"/>
      <c r="G17" s="54"/>
      <c r="H17" s="28" t="s">
        <v>8</v>
      </c>
      <c r="I17" s="4">
        <v>375</v>
      </c>
      <c r="J17" s="7">
        <v>0</v>
      </c>
      <c r="K17" s="12">
        <f t="shared" si="0"/>
        <v>0</v>
      </c>
    </row>
    <row r="18" spans="1:11" ht="32.25" customHeight="1" x14ac:dyDescent="0.2">
      <c r="A18" s="60"/>
      <c r="B18" s="35" t="s">
        <v>81</v>
      </c>
      <c r="C18" s="3">
        <v>6</v>
      </c>
      <c r="D18" s="53" t="s">
        <v>22</v>
      </c>
      <c r="E18" s="54"/>
      <c r="F18" s="54"/>
      <c r="G18" s="54"/>
      <c r="H18" s="28" t="s">
        <v>8</v>
      </c>
      <c r="I18" s="4">
        <v>3380</v>
      </c>
      <c r="J18" s="7">
        <v>0</v>
      </c>
      <c r="K18" s="12">
        <f t="shared" si="0"/>
        <v>0</v>
      </c>
    </row>
    <row r="19" spans="1:11" ht="48.75" customHeight="1" x14ac:dyDescent="0.2">
      <c r="A19" s="60"/>
      <c r="B19" s="35" t="s">
        <v>81</v>
      </c>
      <c r="C19" s="3">
        <v>7</v>
      </c>
      <c r="D19" s="51" t="s">
        <v>37</v>
      </c>
      <c r="E19" s="51"/>
      <c r="F19" s="51"/>
      <c r="G19" s="51"/>
      <c r="H19" s="28" t="s">
        <v>3</v>
      </c>
      <c r="I19" s="4">
        <v>3042</v>
      </c>
      <c r="J19" s="7">
        <v>0</v>
      </c>
      <c r="K19" s="12">
        <f t="shared" si="0"/>
        <v>0</v>
      </c>
    </row>
    <row r="20" spans="1:11" ht="63" customHeight="1" x14ac:dyDescent="0.2">
      <c r="A20" s="60"/>
      <c r="B20" s="35" t="s">
        <v>81</v>
      </c>
      <c r="C20" s="3">
        <v>8</v>
      </c>
      <c r="D20" s="51" t="s">
        <v>38</v>
      </c>
      <c r="E20" s="51"/>
      <c r="F20" s="51"/>
      <c r="G20" s="51"/>
      <c r="H20" s="28" t="s">
        <v>3</v>
      </c>
      <c r="I20" s="4">
        <v>338</v>
      </c>
      <c r="J20" s="7">
        <v>0</v>
      </c>
      <c r="K20" s="12">
        <f t="shared" ref="K20" si="1">(I20*J20)</f>
        <v>0</v>
      </c>
    </row>
    <row r="21" spans="1:11" ht="48.75" customHeight="1" x14ac:dyDescent="0.2">
      <c r="A21" s="60"/>
      <c r="B21" s="35" t="s">
        <v>81</v>
      </c>
      <c r="C21" s="3">
        <v>9</v>
      </c>
      <c r="D21" s="51" t="s">
        <v>39</v>
      </c>
      <c r="E21" s="51"/>
      <c r="F21" s="51"/>
      <c r="G21" s="51"/>
      <c r="H21" s="28" t="s">
        <v>3</v>
      </c>
      <c r="I21" s="4">
        <v>1676</v>
      </c>
      <c r="J21" s="7">
        <v>0</v>
      </c>
      <c r="K21" s="12">
        <f t="shared" si="0"/>
        <v>0</v>
      </c>
    </row>
    <row r="22" spans="1:11" ht="33" customHeight="1" x14ac:dyDescent="0.2">
      <c r="A22" s="60"/>
      <c r="B22" s="35" t="s">
        <v>81</v>
      </c>
      <c r="C22" s="3">
        <v>10</v>
      </c>
      <c r="D22" s="51" t="s">
        <v>24</v>
      </c>
      <c r="E22" s="51"/>
      <c r="F22" s="51"/>
      <c r="G22" s="51"/>
      <c r="H22" s="28" t="s">
        <v>3</v>
      </c>
      <c r="I22" s="4">
        <v>3380</v>
      </c>
      <c r="J22" s="7">
        <v>0</v>
      </c>
      <c r="K22" s="12">
        <f t="shared" si="0"/>
        <v>0</v>
      </c>
    </row>
    <row r="23" spans="1:11" ht="36.75" customHeight="1" x14ac:dyDescent="0.2">
      <c r="A23" s="60"/>
      <c r="B23" s="35" t="s">
        <v>81</v>
      </c>
      <c r="C23" s="3">
        <v>11</v>
      </c>
      <c r="D23" s="51" t="s">
        <v>26</v>
      </c>
      <c r="E23" s="51"/>
      <c r="F23" s="51"/>
      <c r="G23" s="51"/>
      <c r="H23" s="28" t="s">
        <v>3</v>
      </c>
      <c r="I23" s="4">
        <v>1676</v>
      </c>
      <c r="J23" s="7">
        <v>0</v>
      </c>
      <c r="K23" s="12">
        <f t="shared" si="0"/>
        <v>0</v>
      </c>
    </row>
    <row r="24" spans="1:11" ht="15.75" x14ac:dyDescent="0.25">
      <c r="A24" s="68" t="s">
        <v>11</v>
      </c>
      <c r="B24" s="69"/>
      <c r="C24" s="70"/>
      <c r="D24" s="70"/>
      <c r="E24" s="70"/>
      <c r="F24" s="70"/>
      <c r="G24" s="70"/>
      <c r="H24" s="70"/>
      <c r="I24" s="70"/>
      <c r="J24" s="70"/>
      <c r="K24" s="13">
        <f>SUM(K13:K23)</f>
        <v>0</v>
      </c>
    </row>
    <row r="25" spans="1:11" ht="26.25" customHeight="1" x14ac:dyDescent="0.2">
      <c r="A25" s="25" t="s">
        <v>60</v>
      </c>
      <c r="B25" s="32"/>
      <c r="C25" s="74" t="s">
        <v>25</v>
      </c>
      <c r="D25" s="74"/>
      <c r="E25" s="74"/>
      <c r="F25" s="74"/>
      <c r="G25" s="74"/>
      <c r="H25" s="74"/>
      <c r="I25" s="74"/>
      <c r="J25" s="74"/>
      <c r="K25" s="75"/>
    </row>
    <row r="26" spans="1:11" ht="30.75" customHeight="1" x14ac:dyDescent="0.2">
      <c r="A26" s="60"/>
      <c r="B26" s="35" t="s">
        <v>83</v>
      </c>
      <c r="C26" s="3">
        <v>12</v>
      </c>
      <c r="D26" s="53" t="s">
        <v>86</v>
      </c>
      <c r="E26" s="54"/>
      <c r="F26" s="54"/>
      <c r="G26" s="54"/>
      <c r="H26" s="28" t="s">
        <v>8</v>
      </c>
      <c r="I26" s="4">
        <v>1000</v>
      </c>
      <c r="J26" s="7">
        <v>0</v>
      </c>
      <c r="K26" s="12">
        <f t="shared" ref="K26:K27" si="2">(I26*J26)</f>
        <v>0</v>
      </c>
    </row>
    <row r="27" spans="1:11" ht="30.75" customHeight="1" x14ac:dyDescent="0.2">
      <c r="A27" s="60"/>
      <c r="B27" s="35" t="s">
        <v>84</v>
      </c>
      <c r="C27" s="3">
        <v>13</v>
      </c>
      <c r="D27" s="53" t="s">
        <v>85</v>
      </c>
      <c r="E27" s="54"/>
      <c r="F27" s="54"/>
      <c r="G27" s="54"/>
      <c r="H27" s="28" t="s">
        <v>8</v>
      </c>
      <c r="I27" s="4">
        <v>3380</v>
      </c>
      <c r="J27" s="7">
        <v>0</v>
      </c>
      <c r="K27" s="12">
        <f t="shared" si="2"/>
        <v>0</v>
      </c>
    </row>
    <row r="28" spans="1:11" ht="23.25" customHeight="1" x14ac:dyDescent="0.25">
      <c r="A28" s="68" t="s">
        <v>62</v>
      </c>
      <c r="B28" s="69"/>
      <c r="C28" s="70"/>
      <c r="D28" s="70"/>
      <c r="E28" s="70"/>
      <c r="F28" s="70"/>
      <c r="G28" s="70"/>
      <c r="H28" s="70"/>
      <c r="I28" s="70"/>
      <c r="J28" s="70"/>
      <c r="K28" s="13">
        <f>SUM(K26:K27)</f>
        <v>0</v>
      </c>
    </row>
    <row r="29" spans="1:11" ht="26.25" customHeight="1" x14ac:dyDescent="0.2">
      <c r="A29" s="25" t="s">
        <v>61</v>
      </c>
      <c r="B29" s="32"/>
      <c r="C29" s="74" t="s">
        <v>82</v>
      </c>
      <c r="D29" s="74"/>
      <c r="E29" s="74"/>
      <c r="F29" s="74"/>
      <c r="G29" s="74"/>
      <c r="H29" s="74"/>
      <c r="I29" s="74"/>
      <c r="J29" s="74"/>
      <c r="K29" s="75"/>
    </row>
    <row r="30" spans="1:11" ht="29.25" customHeight="1" x14ac:dyDescent="0.2">
      <c r="A30" s="60"/>
      <c r="B30" s="35" t="s">
        <v>87</v>
      </c>
      <c r="C30" s="3">
        <v>14</v>
      </c>
      <c r="D30" s="51" t="s">
        <v>28</v>
      </c>
      <c r="E30" s="71"/>
      <c r="F30" s="71"/>
      <c r="G30" s="71"/>
      <c r="H30" s="28" t="s">
        <v>3</v>
      </c>
      <c r="I30" s="4">
        <v>3794</v>
      </c>
      <c r="J30" s="7">
        <v>0</v>
      </c>
      <c r="K30" s="12">
        <f>(I30*J30)</f>
        <v>0</v>
      </c>
    </row>
    <row r="31" spans="1:11" ht="23.25" customHeight="1" x14ac:dyDescent="0.2">
      <c r="A31" s="60"/>
      <c r="B31" s="35" t="s">
        <v>88</v>
      </c>
      <c r="C31" s="3">
        <v>15</v>
      </c>
      <c r="D31" s="53" t="s">
        <v>40</v>
      </c>
      <c r="E31" s="54"/>
      <c r="F31" s="54"/>
      <c r="G31" s="54"/>
      <c r="H31" s="28" t="s">
        <v>3</v>
      </c>
      <c r="I31" s="4">
        <v>3794</v>
      </c>
      <c r="J31" s="7">
        <v>0</v>
      </c>
      <c r="K31" s="12">
        <f>(I31*J31)</f>
        <v>0</v>
      </c>
    </row>
    <row r="32" spans="1:11" ht="29.25" customHeight="1" x14ac:dyDescent="0.2">
      <c r="A32" s="60"/>
      <c r="B32" s="35" t="s">
        <v>96</v>
      </c>
      <c r="C32" s="3">
        <v>16</v>
      </c>
      <c r="D32" s="53" t="s">
        <v>41</v>
      </c>
      <c r="E32" s="54"/>
      <c r="F32" s="54"/>
      <c r="G32" s="54"/>
      <c r="H32" s="28" t="s">
        <v>3</v>
      </c>
      <c r="I32" s="4">
        <v>3794</v>
      </c>
      <c r="J32" s="7">
        <v>0</v>
      </c>
      <c r="K32" s="12">
        <f>(I32*J32)</f>
        <v>0</v>
      </c>
    </row>
    <row r="33" spans="1:11" ht="18" customHeight="1" x14ac:dyDescent="0.25">
      <c r="A33" s="68" t="s">
        <v>63</v>
      </c>
      <c r="B33" s="69"/>
      <c r="C33" s="70"/>
      <c r="D33" s="70"/>
      <c r="E33" s="70"/>
      <c r="F33" s="70"/>
      <c r="G33" s="70"/>
      <c r="H33" s="70"/>
      <c r="I33" s="70"/>
      <c r="J33" s="70"/>
      <c r="K33" s="13">
        <f>SUM(K30:K32)</f>
        <v>0</v>
      </c>
    </row>
    <row r="34" spans="1:11" ht="19.5" customHeight="1" x14ac:dyDescent="0.2">
      <c r="A34" s="25" t="s">
        <v>13</v>
      </c>
      <c r="B34" s="32"/>
      <c r="C34" s="74" t="s">
        <v>55</v>
      </c>
      <c r="D34" s="74"/>
      <c r="E34" s="74"/>
      <c r="F34" s="74"/>
      <c r="G34" s="74"/>
      <c r="H34" s="74"/>
      <c r="I34" s="74"/>
      <c r="J34" s="74"/>
      <c r="K34" s="75"/>
    </row>
    <row r="35" spans="1:11" ht="29.25" customHeight="1" x14ac:dyDescent="0.2">
      <c r="A35" s="60"/>
      <c r="B35" s="35" t="s">
        <v>87</v>
      </c>
      <c r="C35" s="3">
        <v>17</v>
      </c>
      <c r="D35" s="53" t="s">
        <v>72</v>
      </c>
      <c r="E35" s="54"/>
      <c r="F35" s="54"/>
      <c r="G35" s="54"/>
      <c r="H35" s="28" t="s">
        <v>3</v>
      </c>
      <c r="I35" s="4">
        <v>1076</v>
      </c>
      <c r="J35" s="7">
        <v>0</v>
      </c>
      <c r="K35" s="12">
        <f>(I35*J35)</f>
        <v>0</v>
      </c>
    </row>
    <row r="36" spans="1:11" ht="21.75" customHeight="1" x14ac:dyDescent="0.2">
      <c r="A36" s="60"/>
      <c r="B36" s="35" t="s">
        <v>89</v>
      </c>
      <c r="C36" s="3">
        <v>18</v>
      </c>
      <c r="D36" s="53" t="s">
        <v>29</v>
      </c>
      <c r="E36" s="54"/>
      <c r="F36" s="54"/>
      <c r="G36" s="54"/>
      <c r="H36" s="28" t="s">
        <v>3</v>
      </c>
      <c r="I36" s="4">
        <v>1076</v>
      </c>
      <c r="J36" s="7">
        <v>0</v>
      </c>
      <c r="K36" s="12">
        <f t="shared" ref="K36:K37" si="3">(I36*J36)</f>
        <v>0</v>
      </c>
    </row>
    <row r="37" spans="1:11" ht="29.25" customHeight="1" x14ac:dyDescent="0.2">
      <c r="A37" s="60"/>
      <c r="B37" s="35" t="s">
        <v>90</v>
      </c>
      <c r="C37" s="3">
        <v>19</v>
      </c>
      <c r="D37" s="53" t="s">
        <v>73</v>
      </c>
      <c r="E37" s="54"/>
      <c r="F37" s="54"/>
      <c r="G37" s="54"/>
      <c r="H37" s="28" t="s">
        <v>3</v>
      </c>
      <c r="I37" s="4">
        <v>1076</v>
      </c>
      <c r="J37" s="7">
        <v>0</v>
      </c>
      <c r="K37" s="12">
        <f t="shared" si="3"/>
        <v>0</v>
      </c>
    </row>
    <row r="38" spans="1:11" ht="21.75" customHeight="1" x14ac:dyDescent="0.25">
      <c r="A38" s="68" t="s">
        <v>15</v>
      </c>
      <c r="B38" s="69"/>
      <c r="C38" s="70"/>
      <c r="D38" s="70"/>
      <c r="E38" s="70"/>
      <c r="F38" s="70"/>
      <c r="G38" s="70"/>
      <c r="H38" s="70"/>
      <c r="I38" s="70"/>
      <c r="J38" s="70"/>
      <c r="K38" s="13">
        <f>SUM(K35:K37)</f>
        <v>0</v>
      </c>
    </row>
    <row r="39" spans="1:11" ht="19.5" customHeight="1" x14ac:dyDescent="0.2">
      <c r="A39" s="25" t="s">
        <v>64</v>
      </c>
      <c r="B39" s="32"/>
      <c r="C39" s="74" t="s">
        <v>56</v>
      </c>
      <c r="D39" s="74"/>
      <c r="E39" s="74"/>
      <c r="F39" s="74"/>
      <c r="G39" s="74"/>
      <c r="H39" s="74"/>
      <c r="I39" s="74"/>
      <c r="J39" s="74"/>
      <c r="K39" s="75"/>
    </row>
    <row r="40" spans="1:11" ht="32.25" customHeight="1" x14ac:dyDescent="0.2">
      <c r="A40" s="42"/>
      <c r="B40" s="35" t="s">
        <v>91</v>
      </c>
      <c r="C40" s="30">
        <v>20</v>
      </c>
      <c r="D40" s="45" t="s">
        <v>105</v>
      </c>
      <c r="E40" s="76"/>
      <c r="F40" s="76"/>
      <c r="G40" s="77"/>
      <c r="H40" s="26" t="s">
        <v>8</v>
      </c>
      <c r="I40" s="4">
        <v>300</v>
      </c>
      <c r="J40" s="7">
        <v>0</v>
      </c>
      <c r="K40" s="12">
        <f>(I40*J40)</f>
        <v>0</v>
      </c>
    </row>
    <row r="41" spans="1:11" ht="24" customHeight="1" x14ac:dyDescent="0.2">
      <c r="A41" s="43"/>
      <c r="B41" s="35" t="s">
        <v>106</v>
      </c>
      <c r="C41" s="3">
        <v>21</v>
      </c>
      <c r="D41" s="53" t="s">
        <v>107</v>
      </c>
      <c r="E41" s="54"/>
      <c r="F41" s="54"/>
      <c r="G41" s="54"/>
      <c r="H41" s="28" t="s">
        <v>4</v>
      </c>
      <c r="I41" s="4">
        <v>825</v>
      </c>
      <c r="J41" s="7">
        <v>0</v>
      </c>
      <c r="K41" s="12">
        <f>(I41*J41)</f>
        <v>0</v>
      </c>
    </row>
    <row r="42" spans="1:11" ht="21.75" customHeight="1" x14ac:dyDescent="0.2">
      <c r="A42" s="44"/>
      <c r="B42" s="35" t="s">
        <v>92</v>
      </c>
      <c r="C42" s="3">
        <v>22</v>
      </c>
      <c r="D42" s="53" t="s">
        <v>57</v>
      </c>
      <c r="E42" s="54"/>
      <c r="F42" s="54"/>
      <c r="G42" s="54"/>
      <c r="H42" s="28" t="s">
        <v>3</v>
      </c>
      <c r="I42" s="4">
        <v>250</v>
      </c>
      <c r="J42" s="7">
        <v>0</v>
      </c>
      <c r="K42" s="12">
        <f t="shared" ref="K42" si="4">(I42*J42)</f>
        <v>0</v>
      </c>
    </row>
    <row r="43" spans="1:11" ht="21.75" customHeight="1" x14ac:dyDescent="0.25">
      <c r="A43" s="68" t="s">
        <v>65</v>
      </c>
      <c r="B43" s="69"/>
      <c r="C43" s="70"/>
      <c r="D43" s="70"/>
      <c r="E43" s="70"/>
      <c r="F43" s="70"/>
      <c r="G43" s="70"/>
      <c r="H43" s="70"/>
      <c r="I43" s="70"/>
      <c r="J43" s="70"/>
      <c r="K43" s="13">
        <f>SUM(K40:K42)</f>
        <v>0</v>
      </c>
    </row>
    <row r="44" spans="1:11" ht="24" customHeight="1" x14ac:dyDescent="0.2">
      <c r="A44" s="25" t="s">
        <v>66</v>
      </c>
      <c r="B44" s="33"/>
      <c r="C44" s="39" t="s">
        <v>27</v>
      </c>
      <c r="D44" s="40"/>
      <c r="E44" s="40"/>
      <c r="F44" s="40"/>
      <c r="G44" s="40"/>
      <c r="H44" s="40"/>
      <c r="I44" s="40"/>
      <c r="J44" s="40"/>
      <c r="K44" s="41"/>
    </row>
    <row r="45" spans="1:11" ht="33.75" customHeight="1" x14ac:dyDescent="0.2">
      <c r="A45" s="60"/>
      <c r="B45" s="35" t="s">
        <v>93</v>
      </c>
      <c r="C45" s="3">
        <v>23</v>
      </c>
      <c r="D45" s="48" t="s">
        <v>42</v>
      </c>
      <c r="E45" s="49"/>
      <c r="F45" s="49"/>
      <c r="G45" s="50"/>
      <c r="H45" s="28" t="s">
        <v>3</v>
      </c>
      <c r="I45" s="4">
        <v>3414.6</v>
      </c>
      <c r="J45" s="7">
        <v>0</v>
      </c>
      <c r="K45" s="12">
        <f>(I45*J45)</f>
        <v>0</v>
      </c>
    </row>
    <row r="46" spans="1:11" ht="30.75" customHeight="1" x14ac:dyDescent="0.2">
      <c r="A46" s="60"/>
      <c r="B46" s="35" t="s">
        <v>87</v>
      </c>
      <c r="C46" s="3">
        <v>24</v>
      </c>
      <c r="D46" s="48" t="s">
        <v>43</v>
      </c>
      <c r="E46" s="49"/>
      <c r="F46" s="49"/>
      <c r="G46" s="50"/>
      <c r="H46" s="28" t="s">
        <v>3</v>
      </c>
      <c r="I46" s="4">
        <v>3414.6</v>
      </c>
      <c r="J46" s="7">
        <v>0</v>
      </c>
      <c r="K46" s="12">
        <f t="shared" ref="K46:K51" si="5">(I46*J46)</f>
        <v>0</v>
      </c>
    </row>
    <row r="47" spans="1:11" ht="82.5" customHeight="1" x14ac:dyDescent="0.2">
      <c r="A47" s="60"/>
      <c r="B47" s="35" t="s">
        <v>94</v>
      </c>
      <c r="C47" s="3">
        <v>25</v>
      </c>
      <c r="D47" s="45" t="s">
        <v>44</v>
      </c>
      <c r="E47" s="46"/>
      <c r="F47" s="46"/>
      <c r="G47" s="47"/>
      <c r="H47" s="28" t="s">
        <v>3</v>
      </c>
      <c r="I47" s="4">
        <v>13943</v>
      </c>
      <c r="J47" s="7">
        <v>0</v>
      </c>
      <c r="K47" s="12">
        <f t="shared" ref="K47" si="6">(I47*J47)</f>
        <v>0</v>
      </c>
    </row>
    <row r="48" spans="1:11" ht="30.75" customHeight="1" x14ac:dyDescent="0.2">
      <c r="A48" s="60"/>
      <c r="B48" s="35" t="s">
        <v>88</v>
      </c>
      <c r="C48" s="3">
        <v>26</v>
      </c>
      <c r="D48" s="51" t="s">
        <v>45</v>
      </c>
      <c r="E48" s="51"/>
      <c r="F48" s="51"/>
      <c r="G48" s="51"/>
      <c r="H48" s="28" t="s">
        <v>3</v>
      </c>
      <c r="I48" s="4">
        <v>13943</v>
      </c>
      <c r="J48" s="7">
        <v>0</v>
      </c>
      <c r="K48" s="12">
        <f t="shared" si="5"/>
        <v>0</v>
      </c>
    </row>
    <row r="49" spans="1:11" ht="36" customHeight="1" x14ac:dyDescent="0.2">
      <c r="A49" s="60"/>
      <c r="B49" s="35" t="s">
        <v>95</v>
      </c>
      <c r="C49" s="3">
        <v>27</v>
      </c>
      <c r="D49" s="51" t="s">
        <v>46</v>
      </c>
      <c r="E49" s="51"/>
      <c r="F49" s="51"/>
      <c r="G49" s="51"/>
      <c r="H49" s="28" t="s">
        <v>3</v>
      </c>
      <c r="I49" s="4">
        <v>13469</v>
      </c>
      <c r="J49" s="7">
        <v>0</v>
      </c>
      <c r="K49" s="12">
        <f t="shared" si="5"/>
        <v>0</v>
      </c>
    </row>
    <row r="50" spans="1:11" ht="18.75" customHeight="1" x14ac:dyDescent="0.2">
      <c r="A50" s="60"/>
      <c r="B50" s="35" t="s">
        <v>88</v>
      </c>
      <c r="C50" s="3">
        <v>28</v>
      </c>
      <c r="D50" s="51" t="s">
        <v>47</v>
      </c>
      <c r="E50" s="51"/>
      <c r="F50" s="51"/>
      <c r="G50" s="51"/>
      <c r="H50" s="28" t="s">
        <v>3</v>
      </c>
      <c r="I50" s="4">
        <v>13469</v>
      </c>
      <c r="J50" s="7">
        <v>0</v>
      </c>
      <c r="K50" s="12">
        <f t="shared" si="5"/>
        <v>0</v>
      </c>
    </row>
    <row r="51" spans="1:11" ht="17.25" customHeight="1" x14ac:dyDescent="0.2">
      <c r="A51" s="60"/>
      <c r="B51" s="35" t="s">
        <v>97</v>
      </c>
      <c r="C51" s="3">
        <v>29</v>
      </c>
      <c r="D51" s="51" t="s">
        <v>50</v>
      </c>
      <c r="E51" s="51"/>
      <c r="F51" s="51"/>
      <c r="G51" s="51"/>
      <c r="H51" s="28" t="s">
        <v>3</v>
      </c>
      <c r="I51" s="4">
        <v>13395</v>
      </c>
      <c r="J51" s="7">
        <v>0</v>
      </c>
      <c r="K51" s="12">
        <f t="shared" si="5"/>
        <v>0</v>
      </c>
    </row>
    <row r="52" spans="1:11" ht="23.25" customHeight="1" x14ac:dyDescent="0.25">
      <c r="A52" s="68" t="s">
        <v>67</v>
      </c>
      <c r="B52" s="69"/>
      <c r="C52" s="70"/>
      <c r="D52" s="70"/>
      <c r="E52" s="70"/>
      <c r="F52" s="70"/>
      <c r="G52" s="70"/>
      <c r="H52" s="70"/>
      <c r="I52" s="70"/>
      <c r="J52" s="70"/>
      <c r="K52" s="13">
        <f>SUM(K45:K51)</f>
        <v>0</v>
      </c>
    </row>
    <row r="53" spans="1:11" ht="24" customHeight="1" x14ac:dyDescent="0.2">
      <c r="A53" s="25" t="s">
        <v>68</v>
      </c>
      <c r="B53" s="33"/>
      <c r="C53" s="39" t="s">
        <v>14</v>
      </c>
      <c r="D53" s="40"/>
      <c r="E53" s="40"/>
      <c r="F53" s="40"/>
      <c r="G53" s="40"/>
      <c r="H53" s="40"/>
      <c r="I53" s="40"/>
      <c r="J53" s="40"/>
      <c r="K53" s="41"/>
    </row>
    <row r="54" spans="1:11" ht="60" customHeight="1" x14ac:dyDescent="0.2">
      <c r="A54" s="42"/>
      <c r="B54" s="30" t="s">
        <v>99</v>
      </c>
      <c r="C54" s="3">
        <v>30</v>
      </c>
      <c r="D54" s="45" t="s">
        <v>49</v>
      </c>
      <c r="E54" s="46"/>
      <c r="F54" s="46"/>
      <c r="G54" s="47"/>
      <c r="H54" s="28" t="s">
        <v>110</v>
      </c>
      <c r="I54" s="4">
        <v>2983</v>
      </c>
      <c r="J54" s="7">
        <v>0</v>
      </c>
      <c r="K54" s="12">
        <f>(I54*J54)</f>
        <v>0</v>
      </c>
    </row>
    <row r="55" spans="1:11" ht="26.25" customHeight="1" x14ac:dyDescent="0.2">
      <c r="A55" s="43"/>
      <c r="B55" s="30" t="s">
        <v>100</v>
      </c>
      <c r="C55" s="3">
        <v>31</v>
      </c>
      <c r="D55" s="45" t="s">
        <v>58</v>
      </c>
      <c r="E55" s="46"/>
      <c r="F55" s="46"/>
      <c r="G55" s="47"/>
      <c r="H55" s="28" t="s">
        <v>8</v>
      </c>
      <c r="I55" s="4">
        <v>280</v>
      </c>
      <c r="J55" s="7">
        <v>0</v>
      </c>
      <c r="K55" s="12">
        <f>(I55*J55)</f>
        <v>0</v>
      </c>
    </row>
    <row r="56" spans="1:11" ht="21.75" customHeight="1" x14ac:dyDescent="0.2">
      <c r="A56" s="43"/>
      <c r="B56" s="30" t="s">
        <v>101</v>
      </c>
      <c r="C56" s="3">
        <v>32</v>
      </c>
      <c r="D56" s="48" t="s">
        <v>31</v>
      </c>
      <c r="E56" s="49"/>
      <c r="F56" s="49"/>
      <c r="G56" s="50"/>
      <c r="H56" s="28" t="s">
        <v>23</v>
      </c>
      <c r="I56" s="4">
        <v>50</v>
      </c>
      <c r="J56" s="7">
        <v>0</v>
      </c>
      <c r="K56" s="12">
        <f>(I56*J56)</f>
        <v>0</v>
      </c>
    </row>
    <row r="57" spans="1:11" ht="36" customHeight="1" x14ac:dyDescent="0.2">
      <c r="A57" s="43"/>
      <c r="B57" s="30" t="s">
        <v>102</v>
      </c>
      <c r="C57" s="3">
        <v>33</v>
      </c>
      <c r="D57" s="45" t="s">
        <v>51</v>
      </c>
      <c r="E57" s="46"/>
      <c r="F57" s="46"/>
      <c r="G57" s="47"/>
      <c r="H57" s="28" t="s">
        <v>52</v>
      </c>
      <c r="I57" s="4">
        <v>38</v>
      </c>
      <c r="J57" s="7">
        <v>0</v>
      </c>
      <c r="K57" s="12">
        <f>(I57*J57)</f>
        <v>0</v>
      </c>
    </row>
    <row r="58" spans="1:11" ht="21" customHeight="1" x14ac:dyDescent="0.2">
      <c r="A58" s="43"/>
      <c r="B58" s="30" t="s">
        <v>103</v>
      </c>
      <c r="C58" s="3">
        <v>34</v>
      </c>
      <c r="D58" s="45" t="s">
        <v>30</v>
      </c>
      <c r="E58" s="46"/>
      <c r="F58" s="46"/>
      <c r="G58" s="47"/>
      <c r="H58" s="28" t="s">
        <v>48</v>
      </c>
      <c r="I58" s="4">
        <v>17</v>
      </c>
      <c r="J58" s="7">
        <v>0</v>
      </c>
      <c r="K58" s="12">
        <f t="shared" ref="K58:K59" si="7">(I58*J58)</f>
        <v>0</v>
      </c>
    </row>
    <row r="59" spans="1:11" ht="23.25" customHeight="1" x14ac:dyDescent="0.2">
      <c r="A59" s="44"/>
      <c r="B59" s="30" t="s">
        <v>104</v>
      </c>
      <c r="C59" s="3">
        <v>35</v>
      </c>
      <c r="D59" s="51" t="s">
        <v>108</v>
      </c>
      <c r="E59" s="51"/>
      <c r="F59" s="51"/>
      <c r="G59" s="51"/>
      <c r="H59" s="28" t="s">
        <v>3</v>
      </c>
      <c r="I59" s="4">
        <v>132</v>
      </c>
      <c r="J59" s="7">
        <v>0</v>
      </c>
      <c r="K59" s="12">
        <f t="shared" si="7"/>
        <v>0</v>
      </c>
    </row>
    <row r="60" spans="1:11" ht="23.25" customHeight="1" thickBot="1" x14ac:dyDescent="0.3">
      <c r="A60" s="36" t="s">
        <v>71</v>
      </c>
      <c r="B60" s="37"/>
      <c r="C60" s="38"/>
      <c r="D60" s="38"/>
      <c r="E60" s="38"/>
      <c r="F60" s="38"/>
      <c r="G60" s="38"/>
      <c r="H60" s="38"/>
      <c r="I60" s="38"/>
      <c r="J60" s="38"/>
      <c r="K60" s="14">
        <f>SUM(K54:K59)</f>
        <v>0</v>
      </c>
    </row>
    <row r="61" spans="1:11" ht="24" customHeight="1" x14ac:dyDescent="0.2">
      <c r="A61" s="25" t="s">
        <v>70</v>
      </c>
      <c r="B61" s="33"/>
      <c r="C61" s="39" t="s">
        <v>53</v>
      </c>
      <c r="D61" s="40"/>
      <c r="E61" s="40"/>
      <c r="F61" s="40"/>
      <c r="G61" s="40"/>
      <c r="H61" s="40"/>
      <c r="I61" s="40"/>
      <c r="J61" s="40"/>
      <c r="K61" s="41"/>
    </row>
    <row r="62" spans="1:11" ht="25.5" customHeight="1" x14ac:dyDescent="0.25">
      <c r="A62" s="27"/>
      <c r="B62" s="30" t="s">
        <v>98</v>
      </c>
      <c r="C62" s="3">
        <v>36</v>
      </c>
      <c r="D62" s="45" t="s">
        <v>54</v>
      </c>
      <c r="E62" s="46"/>
      <c r="F62" s="46"/>
      <c r="G62" s="47"/>
      <c r="H62" s="28" t="s">
        <v>3</v>
      </c>
      <c r="I62" s="4">
        <v>3800</v>
      </c>
      <c r="J62" s="7">
        <v>0</v>
      </c>
      <c r="K62" s="12">
        <f>(I62*J62)</f>
        <v>0</v>
      </c>
    </row>
    <row r="63" spans="1:11" ht="23.25" customHeight="1" x14ac:dyDescent="0.25">
      <c r="A63" s="68" t="s">
        <v>69</v>
      </c>
      <c r="B63" s="69"/>
      <c r="C63" s="70"/>
      <c r="D63" s="70"/>
      <c r="E63" s="70"/>
      <c r="F63" s="70"/>
      <c r="G63" s="70"/>
      <c r="H63" s="70"/>
      <c r="I63" s="70"/>
      <c r="J63" s="70"/>
      <c r="K63" s="13">
        <f>SUM(K62)</f>
        <v>0</v>
      </c>
    </row>
    <row r="64" spans="1:11" ht="21.75" customHeight="1" thickBot="1" x14ac:dyDescent="0.25">
      <c r="I64" s="64" t="s">
        <v>16</v>
      </c>
      <c r="J64" s="65"/>
      <c r="K64" s="10">
        <f>SUM(K24,K28,K33,K38,K43,K52,K63,)</f>
        <v>0</v>
      </c>
    </row>
    <row r="65" spans="9:11" ht="24.75" customHeight="1" thickBot="1" x14ac:dyDescent="0.25">
      <c r="I65" s="66" t="s">
        <v>17</v>
      </c>
      <c r="J65" s="67"/>
      <c r="K65" s="9">
        <f>(K66-K64)</f>
        <v>0</v>
      </c>
    </row>
    <row r="66" spans="9:11" ht="18.75" customHeight="1" thickBot="1" x14ac:dyDescent="0.25">
      <c r="I66" s="72" t="s">
        <v>18</v>
      </c>
      <c r="J66" s="73"/>
      <c r="K66" s="8">
        <f>(K64*1.23)</f>
        <v>0</v>
      </c>
    </row>
    <row r="70" spans="9:11" ht="15.75" x14ac:dyDescent="0.25">
      <c r="I70" s="1" t="s">
        <v>32</v>
      </c>
    </row>
    <row r="74" spans="9:11" ht="48" customHeight="1" x14ac:dyDescent="0.2"/>
    <row r="75" spans="9:11" ht="33.75" customHeight="1" x14ac:dyDescent="0.2"/>
    <row r="76" spans="9:11" ht="15.75" x14ac:dyDescent="0.25">
      <c r="I76" s="1"/>
    </row>
  </sheetData>
  <mergeCells count="67">
    <mergeCell ref="C39:K39"/>
    <mergeCell ref="D41:G41"/>
    <mergeCell ref="D42:G42"/>
    <mergeCell ref="D40:G40"/>
    <mergeCell ref="A40:A42"/>
    <mergeCell ref="A26:A27"/>
    <mergeCell ref="D26:G26"/>
    <mergeCell ref="A24:J24"/>
    <mergeCell ref="A28:J28"/>
    <mergeCell ref="C29:K29"/>
    <mergeCell ref="I66:J66"/>
    <mergeCell ref="D21:G21"/>
    <mergeCell ref="D22:G22"/>
    <mergeCell ref="D23:G23"/>
    <mergeCell ref="C25:K25"/>
    <mergeCell ref="A33:J33"/>
    <mergeCell ref="C34:K34"/>
    <mergeCell ref="A35:A37"/>
    <mergeCell ref="D37:G37"/>
    <mergeCell ref="D36:G36"/>
    <mergeCell ref="D35:G35"/>
    <mergeCell ref="A52:J52"/>
    <mergeCell ref="D48:G48"/>
    <mergeCell ref="D50:G50"/>
    <mergeCell ref="A38:J38"/>
    <mergeCell ref="C44:K44"/>
    <mergeCell ref="I64:J64"/>
    <mergeCell ref="I65:J65"/>
    <mergeCell ref="D45:G45"/>
    <mergeCell ref="D31:G31"/>
    <mergeCell ref="D47:G47"/>
    <mergeCell ref="A43:J43"/>
    <mergeCell ref="C61:K61"/>
    <mergeCell ref="D62:G62"/>
    <mergeCell ref="A63:J63"/>
    <mergeCell ref="A30:A32"/>
    <mergeCell ref="D30:G30"/>
    <mergeCell ref="D32:G32"/>
    <mergeCell ref="A45:A51"/>
    <mergeCell ref="D46:G46"/>
    <mergeCell ref="D49:G49"/>
    <mergeCell ref="D51:G51"/>
    <mergeCell ref="A1:D1"/>
    <mergeCell ref="D27:G27"/>
    <mergeCell ref="A2:K2"/>
    <mergeCell ref="E4:K4"/>
    <mergeCell ref="E5:K5"/>
    <mergeCell ref="D10:G10"/>
    <mergeCell ref="A13:A23"/>
    <mergeCell ref="D13:G13"/>
    <mergeCell ref="D15:G15"/>
    <mergeCell ref="D16:G16"/>
    <mergeCell ref="A11:K11"/>
    <mergeCell ref="D14:G14"/>
    <mergeCell ref="D20:G20"/>
    <mergeCell ref="D17:G17"/>
    <mergeCell ref="D18:G18"/>
    <mergeCell ref="D19:G19"/>
    <mergeCell ref="A60:J60"/>
    <mergeCell ref="C53:K53"/>
    <mergeCell ref="A54:A59"/>
    <mergeCell ref="D54:G54"/>
    <mergeCell ref="D55:G55"/>
    <mergeCell ref="D56:G56"/>
    <mergeCell ref="D57:G57"/>
    <mergeCell ref="D58:G58"/>
    <mergeCell ref="D59:G59"/>
  </mergeCells>
  <pageMargins left="0.25" right="0.25" top="0.75" bottom="0.75" header="0.3" footer="0.3"/>
  <pageSetup paperSize="9" scale="7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TER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Chrapkowski</dc:creator>
  <cp:lastModifiedBy>Daria Kwiatkowska</cp:lastModifiedBy>
  <cp:lastPrinted>2024-06-21T09:55:15Z</cp:lastPrinted>
  <dcterms:created xsi:type="dcterms:W3CDTF">2024-01-15T12:04:10Z</dcterms:created>
  <dcterms:modified xsi:type="dcterms:W3CDTF">2024-06-21T09:58:06Z</dcterms:modified>
</cp:coreProperties>
</file>