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720"/>
  </bookViews>
  <sheets>
    <sheet name="PR" sheetId="10" r:id="rId1"/>
    <sheet name="Zjazdy" sheetId="8" r:id="rId2"/>
    <sheet name="Rowy" sheetId="5" r:id="rId3"/>
    <sheet name="Krzewy" sheetId="9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77" i="8"/>
  <c r="U177"/>
  <c r="T42" i="5"/>
  <c r="R30"/>
  <c r="T30" s="1"/>
  <c r="R31"/>
  <c r="T31" s="1"/>
  <c r="R32"/>
  <c r="T32" s="1"/>
  <c r="R33"/>
  <c r="T33" s="1"/>
  <c r="R34"/>
  <c r="T34"/>
  <c r="R35"/>
  <c r="T35" s="1"/>
  <c r="R36"/>
  <c r="T36" s="1"/>
  <c r="R37"/>
  <c r="T37" s="1"/>
  <c r="R38"/>
  <c r="T38"/>
  <c r="R39"/>
  <c r="T39" s="1"/>
  <c r="R40"/>
  <c r="T40" s="1"/>
  <c r="R41"/>
  <c r="T41" s="1"/>
  <c r="R29"/>
  <c r="T29" s="1"/>
  <c r="R28"/>
  <c r="T28" s="1"/>
  <c r="R27"/>
  <c r="T27" s="1"/>
  <c r="R26"/>
  <c r="T26" s="1"/>
  <c r="R25"/>
  <c r="T25" s="1"/>
  <c r="R24"/>
  <c r="T24" s="1"/>
  <c r="R23"/>
  <c r="T23" s="1"/>
  <c r="R22"/>
  <c r="T22" s="1"/>
  <c r="R21"/>
  <c r="T21" s="1"/>
  <c r="R20"/>
  <c r="T20" s="1"/>
  <c r="R19"/>
  <c r="T19" s="1"/>
  <c r="R18"/>
  <c r="T18" s="1"/>
  <c r="R17"/>
  <c r="T17" s="1"/>
  <c r="R16"/>
  <c r="T16" s="1"/>
  <c r="R15"/>
  <c r="T15" s="1"/>
  <c r="R14"/>
  <c r="T14" s="1"/>
  <c r="R13"/>
  <c r="T13" s="1"/>
  <c r="R12"/>
  <c r="T12" s="1"/>
  <c r="R11"/>
  <c r="T11" s="1"/>
  <c r="R10"/>
  <c r="T10" s="1"/>
  <c r="R9"/>
  <c r="T9" s="1"/>
  <c r="R8"/>
  <c r="T8" s="1"/>
  <c r="I142" i="8"/>
  <c r="I143"/>
  <c r="I103"/>
  <c r="N177"/>
  <c r="O177"/>
  <c r="P177"/>
  <c r="Q177"/>
  <c r="R177"/>
  <c r="S177"/>
  <c r="M177"/>
  <c r="G28" i="9"/>
  <c r="J28" s="1"/>
  <c r="I171" i="8"/>
  <c r="I172"/>
  <c r="G23" i="9"/>
  <c r="J23" s="1"/>
  <c r="G24"/>
  <c r="J24" s="1"/>
  <c r="G25"/>
  <c r="J25" s="1"/>
  <c r="G26"/>
  <c r="J26" s="1"/>
  <c r="G21"/>
  <c r="J21" s="1"/>
  <c r="G22"/>
  <c r="J22" s="1"/>
  <c r="G27"/>
  <c r="J27" s="1"/>
  <c r="G26" i="5"/>
  <c r="I26" s="1"/>
  <c r="G27"/>
  <c r="I27" s="1"/>
  <c r="G28"/>
  <c r="I28" s="1"/>
  <c r="G29"/>
  <c r="I29" s="1"/>
  <c r="I162" i="8"/>
  <c r="I163"/>
  <c r="I164"/>
  <c r="I165"/>
  <c r="I166"/>
  <c r="I167"/>
  <c r="L167" s="1"/>
  <c r="I168"/>
  <c r="I169"/>
  <c r="I155"/>
  <c r="I156"/>
  <c r="I157"/>
  <c r="I158"/>
  <c r="I159"/>
  <c r="I160"/>
  <c r="I161"/>
  <c r="I170"/>
  <c r="I173"/>
  <c r="I174"/>
  <c r="G17" i="9"/>
  <c r="J17" s="1"/>
  <c r="G18"/>
  <c r="J18" s="1"/>
  <c r="G19"/>
  <c r="J19" s="1"/>
  <c r="G20"/>
  <c r="J20" s="1"/>
  <c r="G15"/>
  <c r="J15" s="1"/>
  <c r="G16"/>
  <c r="J16" s="1"/>
  <c r="I135" i="8"/>
  <c r="I130"/>
  <c r="I131"/>
  <c r="I132"/>
  <c r="I133"/>
  <c r="I134"/>
  <c r="I136"/>
  <c r="I137"/>
  <c r="I138"/>
  <c r="I139"/>
  <c r="I140"/>
  <c r="I141"/>
  <c r="I144"/>
  <c r="I145"/>
  <c r="I146"/>
  <c r="I147"/>
  <c r="I148"/>
  <c r="I149"/>
  <c r="I150"/>
  <c r="I151"/>
  <c r="I152"/>
  <c r="G22" i="5"/>
  <c r="I22" s="1"/>
  <c r="G23"/>
  <c r="I23" s="1"/>
  <c r="G24"/>
  <c r="I24" s="1"/>
  <c r="G25"/>
  <c r="I25" s="1"/>
  <c r="I107" i="8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53"/>
  <c r="G17" i="5"/>
  <c r="I17" s="1"/>
  <c r="G18"/>
  <c r="I18" s="1"/>
  <c r="G19"/>
  <c r="I19" s="1"/>
  <c r="G20"/>
  <c r="I20" s="1"/>
  <c r="G21"/>
  <c r="I21" s="1"/>
  <c r="G30"/>
  <c r="I30" s="1"/>
  <c r="I80" i="8"/>
  <c r="I81"/>
  <c r="I82"/>
  <c r="I83"/>
  <c r="I84"/>
  <c r="I85"/>
  <c r="I86"/>
  <c r="I87"/>
  <c r="L87" s="1"/>
  <c r="I88"/>
  <c r="I89"/>
  <c r="I90"/>
  <c r="I91"/>
  <c r="I92"/>
  <c r="I93"/>
  <c r="I94"/>
  <c r="I95"/>
  <c r="I96"/>
  <c r="I97"/>
  <c r="I98"/>
  <c r="I99"/>
  <c r="I100"/>
  <c r="I101"/>
  <c r="I102"/>
  <c r="I104"/>
  <c r="I105"/>
  <c r="I106"/>
  <c r="I154"/>
  <c r="G10" i="5"/>
  <c r="I10" s="1"/>
  <c r="G11"/>
  <c r="I11" s="1"/>
  <c r="G12"/>
  <c r="I12" s="1"/>
  <c r="G13"/>
  <c r="I13" s="1"/>
  <c r="G14"/>
  <c r="I14" s="1"/>
  <c r="G15"/>
  <c r="I15" s="1"/>
  <c r="G16"/>
  <c r="I16" s="1"/>
  <c r="G13" i="9"/>
  <c r="J13"/>
  <c r="G14"/>
  <c r="J14" s="1"/>
  <c r="I52" i="8"/>
  <c r="I53"/>
  <c r="I54"/>
  <c r="L54" s="1"/>
  <c r="I55"/>
  <c r="I56"/>
  <c r="I57"/>
  <c r="I58"/>
  <c r="L58" s="1"/>
  <c r="I59"/>
  <c r="I60"/>
  <c r="I61"/>
  <c r="I62"/>
  <c r="I63"/>
  <c r="I64"/>
  <c r="I65"/>
  <c r="I66"/>
  <c r="I67"/>
  <c r="I68"/>
  <c r="I69"/>
  <c r="I70"/>
  <c r="I71"/>
  <c r="I72"/>
  <c r="I73"/>
  <c r="I74"/>
  <c r="I75"/>
  <c r="L75" s="1"/>
  <c r="I76"/>
  <c r="L76" s="1"/>
  <c r="I77"/>
  <c r="I78"/>
  <c r="I79"/>
  <c r="I45"/>
  <c r="I46"/>
  <c r="I47"/>
  <c r="I48"/>
  <c r="I49"/>
  <c r="I50"/>
  <c r="I51"/>
  <c r="I31"/>
  <c r="I32"/>
  <c r="I33"/>
  <c r="I34"/>
  <c r="I35"/>
  <c r="I36"/>
  <c r="I37"/>
  <c r="I38"/>
  <c r="I39"/>
  <c r="I40"/>
  <c r="I41"/>
  <c r="I42"/>
  <c r="G11" i="9"/>
  <c r="J11" s="1"/>
  <c r="G12"/>
  <c r="J12"/>
  <c r="G10"/>
  <c r="J10" s="1"/>
  <c r="G9"/>
  <c r="J9" s="1"/>
  <c r="G7"/>
  <c r="J7" s="1"/>
  <c r="G8"/>
  <c r="J8" s="1"/>
  <c r="I182" i="8" l="1"/>
  <c r="I181"/>
  <c r="L177"/>
  <c r="I183" s="1"/>
  <c r="G29" i="9"/>
  <c r="J29"/>
  <c r="G9" i="5"/>
  <c r="I9" s="1"/>
  <c r="G8"/>
  <c r="I8" s="1"/>
  <c r="I26" i="8"/>
  <c r="I27"/>
  <c r="I28"/>
  <c r="I29"/>
  <c r="I30"/>
  <c r="I43"/>
  <c r="I12"/>
  <c r="I13"/>
  <c r="I14"/>
  <c r="I15"/>
  <c r="I16"/>
  <c r="I17"/>
  <c r="I18"/>
  <c r="I19"/>
  <c r="I20"/>
  <c r="I21"/>
  <c r="I22"/>
  <c r="I23"/>
  <c r="I24"/>
  <c r="I25"/>
  <c r="I9"/>
  <c r="I10"/>
  <c r="I11"/>
  <c r="I44"/>
  <c r="I175"/>
  <c r="I176"/>
  <c r="I8"/>
  <c r="I177" l="1"/>
  <c r="I180" s="1"/>
  <c r="I31" i="5"/>
</calcChain>
</file>

<file path=xl/sharedStrings.xml><?xml version="1.0" encoding="utf-8"?>
<sst xmlns="http://schemas.openxmlformats.org/spreadsheetml/2006/main" count="816" uniqueCount="135">
  <si>
    <t>Poz. kat.</t>
  </si>
  <si>
    <t>Nazwa i opis pozycji</t>
  </si>
  <si>
    <t>Jedn.</t>
  </si>
  <si>
    <t>Ilość</t>
  </si>
  <si>
    <t>m²</t>
  </si>
  <si>
    <t>Obliczenia</t>
  </si>
  <si>
    <t>Lp.</t>
  </si>
  <si>
    <t>Przedmiar robót</t>
  </si>
  <si>
    <t>m³</t>
  </si>
  <si>
    <t>Wykonanie warstwy podbudowy z kruszywa naturalnego, łamanego, stabilizowanego mechanicznie 0/31.5 o grubości 20 cm</t>
  </si>
  <si>
    <t>i. ROBOTY PRZYGOTOWAWCZE</t>
  </si>
  <si>
    <t>Mechaniczne oczyszczenie istniejącej nawierzchni bitumicznej</t>
  </si>
  <si>
    <t>t</t>
  </si>
  <si>
    <t>Remont istniejącej nawierzchni przy użyciu MMA</t>
  </si>
  <si>
    <t>Profilowanie i zagęszczenie dna wykopu</t>
  </si>
  <si>
    <t>Ułożenie warstwy ścieralnej z betonu asfaltowego "AC 11 S" o grubości 5 cm</t>
  </si>
  <si>
    <t>Roboty ziemne - zdjęcie warstwy humusu o gr. 15 cm (odwóz, miejsce składowania i utylizacja po stronie Wykonawcy)</t>
  </si>
  <si>
    <t>km</t>
  </si>
  <si>
    <t>Roboty pomiarowe w terenie równinnym</t>
  </si>
  <si>
    <t>Strona</t>
  </si>
  <si>
    <t>Długość [m]</t>
  </si>
  <si>
    <t>od</t>
  </si>
  <si>
    <t>do</t>
  </si>
  <si>
    <t>Suma:</t>
  </si>
  <si>
    <t>Km</t>
  </si>
  <si>
    <t>Wydatek [m³/mb]</t>
  </si>
  <si>
    <t>Objętość [m³]</t>
  </si>
  <si>
    <t>II. JEZDNA</t>
  </si>
  <si>
    <t>Frezowanie istniejącej nawierzchni bitumicznej o grubości 5 cm (odwóz, miejsce składowania i utylizacja po stronie Wykonawcy) - celem włączenia</t>
  </si>
  <si>
    <t>Szerokość przy bramie[mb]</t>
  </si>
  <si>
    <t>Promień wyokrąglenia [m]</t>
  </si>
  <si>
    <r>
      <t>Powierzchnia [m</t>
    </r>
    <r>
      <rPr>
        <sz val="10"/>
        <color theme="1"/>
        <rFont val="Czcionka tekstu podstawowego"/>
        <charset val="238"/>
      </rPr>
      <t>²</t>
    </r>
    <r>
      <rPr>
        <sz val="10"/>
        <color theme="1"/>
        <rFont val="Arial"/>
        <family val="2"/>
        <charset val="238"/>
      </rPr>
      <t>]</t>
    </r>
  </si>
  <si>
    <t>Uwagi</t>
  </si>
  <si>
    <t>Nawierzchnia</t>
  </si>
  <si>
    <t>istniejąca</t>
  </si>
  <si>
    <t>projektowana</t>
  </si>
  <si>
    <t>grunt</t>
  </si>
  <si>
    <t>BA</t>
  </si>
  <si>
    <t>Ułożenie warstwy odsączającej z piasku o grubości 15 cm</t>
  </si>
  <si>
    <t>m²: 2*6,0*5,0</t>
  </si>
  <si>
    <t>lewa</t>
  </si>
  <si>
    <t>podwójny</t>
  </si>
  <si>
    <t>prawa</t>
  </si>
  <si>
    <t>Lp</t>
  </si>
  <si>
    <t>Lokalizacja</t>
  </si>
  <si>
    <t>Długość [mb]</t>
  </si>
  <si>
    <t>Szerokość [m]</t>
  </si>
  <si>
    <t>Gęstość krzewów</t>
  </si>
  <si>
    <t>Powierzchnia [ha]</t>
  </si>
  <si>
    <t>km od</t>
  </si>
  <si>
    <t>km do</t>
  </si>
  <si>
    <t>średnia</t>
  </si>
  <si>
    <t>Przepust [mb]</t>
  </si>
  <si>
    <t>nowy</t>
  </si>
  <si>
    <t>rozbiórka</t>
  </si>
  <si>
    <t>skrzyżowanie z dr. gminną</t>
  </si>
  <si>
    <t>kostka bet.</t>
  </si>
  <si>
    <t>kostka bet</t>
  </si>
  <si>
    <t>nowe</t>
  </si>
  <si>
    <t>Krawężniki [mb]</t>
  </si>
  <si>
    <t>Ścianki przepustu [szt.]</t>
  </si>
  <si>
    <t>bruk</t>
  </si>
  <si>
    <t>ścianki betonowe</t>
  </si>
  <si>
    <t>do oczyszczenia</t>
  </si>
  <si>
    <t>Regulacja pionowa naw.</t>
  </si>
  <si>
    <t>reg. pionowa</t>
  </si>
  <si>
    <t>reg naw</t>
  </si>
  <si>
    <t>przep roz</t>
  </si>
  <si>
    <t>ścianka ist</t>
  </si>
  <si>
    <t>nowa</t>
  </si>
  <si>
    <t>kr rozb</t>
  </si>
  <si>
    <t>reg pion</t>
  </si>
  <si>
    <t>dojście do furtki</t>
  </si>
  <si>
    <t>zjazd + furtka</t>
  </si>
  <si>
    <t>skrzyżowanie</t>
  </si>
  <si>
    <t>kamienny</t>
  </si>
  <si>
    <t>furtka</t>
  </si>
  <si>
    <t>4+467</t>
  </si>
  <si>
    <t>skos 1:1 na dł. 1,5 m</t>
  </si>
  <si>
    <t>zjazd na drogę</t>
  </si>
  <si>
    <t>6+120</t>
  </si>
  <si>
    <t>droga gminna</t>
  </si>
  <si>
    <t>6+222</t>
  </si>
  <si>
    <t>6+983</t>
  </si>
  <si>
    <t>beton</t>
  </si>
  <si>
    <t>Wysokość [cm]</t>
  </si>
  <si>
    <t>Śrenica [cm]</t>
  </si>
  <si>
    <r>
      <t xml:space="preserve">Tabela nr 3. </t>
    </r>
    <r>
      <rPr>
        <sz val="11"/>
        <color theme="1"/>
        <rFont val="Arial"/>
        <family val="2"/>
        <charset val="238"/>
      </rPr>
      <t>Odmulenie rowów.</t>
    </r>
  </si>
  <si>
    <r>
      <t xml:space="preserve">Tabela nr 2. </t>
    </r>
    <r>
      <rPr>
        <sz val="11"/>
        <color theme="1"/>
        <rFont val="Arial"/>
        <family val="2"/>
        <charset val="238"/>
      </rPr>
      <t>Wykaz zjazdów.</t>
    </r>
  </si>
  <si>
    <r>
      <rPr>
        <b/>
        <sz val="11"/>
        <color theme="1"/>
        <rFont val="Arial"/>
        <family val="2"/>
        <charset val="238"/>
      </rPr>
      <t xml:space="preserve">Tabela nr 4. </t>
    </r>
    <r>
      <rPr>
        <sz val="11"/>
        <color theme="1"/>
        <rFont val="Arial"/>
        <family val="2"/>
        <charset val="238"/>
      </rPr>
      <t>Wykaz krzewów do karczowania.</t>
    </r>
  </si>
  <si>
    <r>
      <t xml:space="preserve">Tabela nr 5. </t>
    </r>
    <r>
      <rPr>
        <sz val="11"/>
        <color theme="1"/>
        <rFont val="Arial"/>
        <family val="2"/>
        <charset val="238"/>
      </rPr>
      <t>Wykaz pni.</t>
    </r>
  </si>
  <si>
    <t>szt.</t>
  </si>
  <si>
    <t>ha</t>
  </si>
  <si>
    <t>Roboty ziemne - zdjęcie warstwy humusu z poboczy o gr. 15 cm (odwóz, miejsce składowania i utylizacja po stronie Wykonawcy)</t>
  </si>
  <si>
    <t>Skropienie podbudowy emulsją asfaltową, szybkorozpadową C60 B3 ZM w ilości 1,0 kg/m²</t>
  </si>
  <si>
    <t>Klinowanie podbudowy masami MMA o gr. 3 cm</t>
  </si>
  <si>
    <t>Podsumowanie powierzchni:</t>
  </si>
  <si>
    <t xml:space="preserve"> - kostka betonowa nowa</t>
  </si>
  <si>
    <t xml:space="preserve"> - kostka betonowa [regulacja]</t>
  </si>
  <si>
    <t xml:space="preserve"> - beton asfaltowy [nowa konstr]</t>
  </si>
  <si>
    <t xml:space="preserve"> - beton asfaltowy [sama w. ścier]</t>
  </si>
  <si>
    <r>
      <t>m</t>
    </r>
    <r>
      <rPr>
        <sz val="10"/>
        <color theme="1"/>
        <rFont val="Calibri"/>
        <family val="2"/>
        <charset val="238"/>
      </rPr>
      <t>²</t>
    </r>
  </si>
  <si>
    <r>
      <t>Powierzchnia [m</t>
    </r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Arial"/>
        <family val="2"/>
        <charset val="238"/>
      </rPr>
      <t>]</t>
    </r>
  </si>
  <si>
    <r>
      <t xml:space="preserve">Tabela nr 6. </t>
    </r>
    <r>
      <rPr>
        <sz val="11"/>
        <color theme="1"/>
        <rFont val="Arial"/>
        <family val="2"/>
        <charset val="238"/>
      </rPr>
      <t>Geokompozyty.</t>
    </r>
  </si>
  <si>
    <t>Skropienie istniejącej nawierzchni emulsją asfaltową, szybkorozpadową C60 B3 ZM w ilości 0.3 kg/m²</t>
  </si>
  <si>
    <t>Obrzeże [mb]</t>
  </si>
  <si>
    <t>regulacja</t>
  </si>
  <si>
    <t>reg</t>
  </si>
  <si>
    <t>Roboty ziemne - odmulenie rowów zgoodnie z tabelą nr 3 (odwóz, miejsce składowania i utylizacja po stronie Wykonawcy)</t>
  </si>
  <si>
    <t>Wykonanie poboczy z kruszywa naturalnego łamanego 0/31,5, stabilizowanego mechanicznie o grubości 20 cm po zagęszczeniu</t>
  </si>
  <si>
    <t>Remont drogi powiatowej nr 1939C Miastowice - Podobowice</t>
  </si>
  <si>
    <t>od km 9+393 do km 10+531</t>
  </si>
  <si>
    <t>Karczowanie krzewów średniej gęstości (wywóz i utylizacja po stronie Wykonawcy)</t>
  </si>
  <si>
    <t>ha: (2*440,0+210,0+108,0+242,0)*3,0*0,0001</t>
  </si>
  <si>
    <t>Wycinka drzew owocowych o średnicy 15 cm wraz z karczowaniem pni (wywóz, miejsce składowania i utylizacja po stronie Wykonawcy)</t>
  </si>
  <si>
    <t>m³: 0.15*2*1,0*1142,0</t>
  </si>
  <si>
    <t>Roboty ziemne - wykopy w gruncie kat. IV na głębokość do 40 cm (wywóz, miejsce składowania i utylizacja po stronie Wykonawcy)</t>
  </si>
  <si>
    <t>m³: 1142,0*0,75*0,38</t>
  </si>
  <si>
    <t>Ułożenie warstwy separacyjnej z geowłókniny</t>
  </si>
  <si>
    <t>m²: 1142,0*0,75</t>
  </si>
  <si>
    <t>m²: 1142,0*5,75</t>
  </si>
  <si>
    <t>Ułożenie warstwy wiążącej z betonu asfaltowego AC 11 W o grubości 4 cm wg PN-EN 13108-1</t>
  </si>
  <si>
    <t>m²: 1142,0*5,66</t>
  </si>
  <si>
    <t>m²: 1142,0*5,5</t>
  </si>
  <si>
    <t>Ułożenie warstwy wiążącej z betonu asfaltowego AC 11 S o grubości 4 cm wg PN-EN 13108-1</t>
  </si>
  <si>
    <t>III. ZJAZDY (Tabela nr 1)</t>
  </si>
  <si>
    <t>IV. PRACE WYKOŃCZENIOWE</t>
  </si>
  <si>
    <t>m²: 2*1,0*1142,0</t>
  </si>
  <si>
    <t>Cięcia i zabiegi pielęgnacyjne w koronach drzew</t>
  </si>
  <si>
    <t>m³: 0,15*640,0</t>
  </si>
  <si>
    <t>Roboty ziemne - wykopy w gruncie kat. IV na głębokość 25 cm (odwóz, miejsce składowania i utylizacja po stronie Wykonawcy)</t>
  </si>
  <si>
    <t>m³: 0,25*640,0</t>
  </si>
  <si>
    <t>m³: 0,5*(1142,0+745,0)</t>
  </si>
  <si>
    <t>Geodezyjna inwentaryzacja powykonawcza</t>
  </si>
  <si>
    <t>kpl.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</si>
</sst>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00"/>
    <numFmt numFmtId="166" formatCode="0\+000"/>
    <numFmt numFmtId="167" formatCode="#,##0.0"/>
    <numFmt numFmtId="168" formatCode="#,##0.0000"/>
  </numFmts>
  <fonts count="14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b/>
      <sz val="11"/>
      <color theme="0"/>
      <name val="Czcionka tekstu podstawowego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A5A5A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0" fillId="3" borderId="11" applyNumberFormat="0" applyAlignment="0" applyProtection="0"/>
  </cellStyleXfs>
  <cellXfs count="115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" fillId="2" borderId="8" xfId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/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/>
    <xf numFmtId="0" fontId="0" fillId="0" borderId="8" xfId="0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/>
    </xf>
    <xf numFmtId="3" fontId="1" fillId="2" borderId="8" xfId="1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/>
    <xf numFmtId="3" fontId="0" fillId="0" borderId="8" xfId="0" applyNumberFormat="1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167" fontId="11" fillId="3" borderId="13" xfId="2" applyNumberFormat="1" applyFont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8" xfId="0" applyBorder="1"/>
    <xf numFmtId="0" fontId="2" fillId="0" borderId="8" xfId="0" applyFont="1" applyBorder="1" applyAlignment="1">
      <alignment horizontal="center" vertical="center" wrapText="1"/>
    </xf>
  </cellXfs>
  <cellStyles count="3">
    <cellStyle name="40% - akcent 3" xfId="1" builtinId="39"/>
    <cellStyle name="Komórka zaznaczona" xfId="2" builtinId="2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U337"/>
  <sheetViews>
    <sheetView tabSelected="1" workbookViewId="0">
      <selection activeCell="F60" sqref="F60"/>
    </sheetView>
  </sheetViews>
  <sheetFormatPr defaultRowHeight="15" customHeight="1"/>
  <cols>
    <col min="1" max="1" width="9.140625" style="66"/>
    <col min="2" max="2" width="5.140625" style="66" customWidth="1"/>
    <col min="3" max="3" width="6.42578125" style="66" customWidth="1"/>
    <col min="4" max="4" width="85.28515625" style="66" customWidth="1"/>
    <col min="5" max="5" width="6.85546875" style="66" customWidth="1"/>
    <col min="6" max="6" width="9.140625" style="66"/>
    <col min="7" max="7" width="6.7109375" style="66" customWidth="1"/>
    <col min="8" max="8" width="11.5703125" style="66" customWidth="1"/>
    <col min="9" max="16384" width="9.140625" style="66"/>
  </cols>
  <sheetData>
    <row r="1" spans="2:21" ht="27" customHeight="1">
      <c r="B1" s="91" t="s">
        <v>7</v>
      </c>
      <c r="C1" s="91"/>
      <c r="D1" s="91"/>
      <c r="E1" s="91"/>
      <c r="F1" s="91"/>
      <c r="G1" s="12"/>
    </row>
    <row r="2" spans="2:21" ht="22.5" customHeight="1">
      <c r="B2" s="92" t="s">
        <v>110</v>
      </c>
      <c r="C2" s="92"/>
      <c r="D2" s="92"/>
      <c r="E2" s="92"/>
      <c r="F2" s="92"/>
    </row>
    <row r="3" spans="2:21" ht="19.5" customHeight="1">
      <c r="B3" s="93" t="s">
        <v>111</v>
      </c>
      <c r="C3" s="93"/>
      <c r="D3" s="93"/>
      <c r="E3" s="93"/>
      <c r="F3" s="93"/>
    </row>
    <row r="4" spans="2:21" ht="7.5" customHeight="1"/>
    <row r="5" spans="2:21" ht="18" customHeight="1">
      <c r="B5" s="94" t="s">
        <v>6</v>
      </c>
      <c r="C5" s="95" t="s">
        <v>0</v>
      </c>
      <c r="D5" s="5" t="s">
        <v>1</v>
      </c>
      <c r="E5" s="94" t="s">
        <v>2</v>
      </c>
      <c r="F5" s="94" t="s">
        <v>3</v>
      </c>
      <c r="G5" s="90"/>
      <c r="H5" s="90"/>
    </row>
    <row r="6" spans="2:21" ht="18" customHeight="1">
      <c r="B6" s="94"/>
      <c r="C6" s="96"/>
      <c r="D6" s="4" t="s">
        <v>5</v>
      </c>
      <c r="E6" s="94"/>
      <c r="F6" s="94"/>
      <c r="G6" s="90"/>
      <c r="H6" s="90"/>
    </row>
    <row r="7" spans="2:21" ht="18" customHeight="1" thickBot="1">
      <c r="B7" s="9">
        <v>1</v>
      </c>
      <c r="C7" s="9">
        <v>2</v>
      </c>
      <c r="D7" s="9">
        <v>3</v>
      </c>
      <c r="E7" s="9">
        <v>4</v>
      </c>
      <c r="F7" s="9">
        <v>5</v>
      </c>
    </row>
    <row r="8" spans="2:21" ht="18" customHeight="1" thickBot="1">
      <c r="B8" s="7"/>
      <c r="C8" s="7"/>
      <c r="D8" s="8" t="s">
        <v>10</v>
      </c>
      <c r="E8" s="7"/>
      <c r="F8" s="7"/>
    </row>
    <row r="9" spans="2:21" ht="18" customHeight="1" thickBot="1">
      <c r="B9" s="67">
        <v>1</v>
      </c>
      <c r="C9" s="67"/>
      <c r="D9" s="20" t="s">
        <v>18</v>
      </c>
      <c r="E9" s="67" t="s">
        <v>17</v>
      </c>
      <c r="F9" s="26">
        <v>1.1379999999999999</v>
      </c>
    </row>
    <row r="10" spans="2:21" ht="18" customHeight="1" thickBot="1">
      <c r="B10" s="67">
        <v>2</v>
      </c>
      <c r="C10" s="67"/>
      <c r="D10" s="20" t="s">
        <v>13</v>
      </c>
      <c r="E10" s="67" t="s">
        <v>12</v>
      </c>
      <c r="F10" s="21">
        <v>10</v>
      </c>
    </row>
    <row r="11" spans="2:21" ht="18.75" customHeight="1">
      <c r="B11" s="88">
        <v>3</v>
      </c>
      <c r="C11" s="88"/>
      <c r="D11" s="18" t="s">
        <v>112</v>
      </c>
      <c r="E11" s="10"/>
      <c r="F11" s="23"/>
      <c r="K11" s="77"/>
      <c r="L11" s="77"/>
      <c r="M11" s="77"/>
      <c r="N11" s="77"/>
    </row>
    <row r="12" spans="2:21" ht="18" customHeight="1" thickBot="1">
      <c r="B12" s="89"/>
      <c r="C12" s="89"/>
      <c r="D12" s="3" t="s">
        <v>113</v>
      </c>
      <c r="E12" s="78" t="s">
        <v>92</v>
      </c>
      <c r="F12" s="87">
        <v>0.44</v>
      </c>
    </row>
    <row r="13" spans="2:21" ht="29.25" customHeight="1" thickBot="1">
      <c r="B13" s="76">
        <v>4</v>
      </c>
      <c r="C13" s="76"/>
      <c r="D13" s="17" t="s">
        <v>114</v>
      </c>
      <c r="E13" s="2" t="s">
        <v>91</v>
      </c>
      <c r="F13" s="21">
        <v>6</v>
      </c>
    </row>
    <row r="14" spans="2:21" ht="28.5" customHeight="1">
      <c r="B14" s="88">
        <v>5</v>
      </c>
      <c r="C14" s="88"/>
      <c r="D14" s="13" t="s">
        <v>93</v>
      </c>
      <c r="E14" s="28"/>
      <c r="F14" s="24"/>
      <c r="L14" s="19"/>
      <c r="M14" s="19"/>
    </row>
    <row r="15" spans="2:21" ht="18" customHeight="1" thickBot="1">
      <c r="B15" s="89"/>
      <c r="C15" s="89"/>
      <c r="D15" s="14" t="s">
        <v>115</v>
      </c>
      <c r="E15" s="69" t="s">
        <v>8</v>
      </c>
      <c r="F15" s="15">
        <v>343</v>
      </c>
      <c r="L15" s="19"/>
      <c r="M15" s="19"/>
    </row>
    <row r="16" spans="2:21" ht="18" customHeight="1" thickBot="1">
      <c r="B16" s="7"/>
      <c r="C16" s="7"/>
      <c r="D16" s="8" t="s">
        <v>27</v>
      </c>
      <c r="E16" s="7"/>
      <c r="F16" s="22"/>
      <c r="G16" s="19"/>
      <c r="K16" s="19"/>
      <c r="L16" s="19"/>
      <c r="M16" s="19"/>
      <c r="O16" s="72"/>
      <c r="P16" s="72"/>
      <c r="Q16" s="19"/>
      <c r="R16" s="19"/>
      <c r="S16" s="72"/>
      <c r="T16" s="72"/>
      <c r="U16" s="72"/>
    </row>
    <row r="17" spans="2:21" ht="18" customHeight="1" thickBot="1">
      <c r="B17" s="71">
        <v>6</v>
      </c>
      <c r="C17" s="71"/>
      <c r="D17" s="18" t="s">
        <v>11</v>
      </c>
      <c r="E17" s="69" t="s">
        <v>4</v>
      </c>
      <c r="F17" s="15">
        <v>5710</v>
      </c>
      <c r="G17" s="19"/>
      <c r="K17" s="19"/>
      <c r="L17" s="19"/>
      <c r="M17" s="19"/>
      <c r="O17" s="72"/>
      <c r="P17" s="72"/>
      <c r="Q17" s="72"/>
      <c r="R17" s="72"/>
      <c r="S17" s="72"/>
      <c r="T17" s="72"/>
      <c r="U17" s="72"/>
    </row>
    <row r="18" spans="2:21" ht="27.75" customHeight="1">
      <c r="B18" s="88">
        <v>7</v>
      </c>
      <c r="C18" s="88"/>
      <c r="D18" s="18" t="s">
        <v>28</v>
      </c>
      <c r="E18" s="10"/>
      <c r="F18" s="23"/>
      <c r="L18" s="19"/>
      <c r="M18" s="19"/>
      <c r="O18" s="72"/>
      <c r="P18" s="72"/>
      <c r="Q18" s="72"/>
      <c r="R18" s="72"/>
      <c r="S18" s="72"/>
      <c r="T18" s="72"/>
      <c r="U18" s="72"/>
    </row>
    <row r="19" spans="2:21" ht="18" customHeight="1" thickBot="1">
      <c r="B19" s="89"/>
      <c r="C19" s="89"/>
      <c r="D19" s="3" t="s">
        <v>39</v>
      </c>
      <c r="E19" s="69" t="s">
        <v>4</v>
      </c>
      <c r="F19" s="15">
        <v>60</v>
      </c>
      <c r="L19" s="19"/>
      <c r="M19" s="19"/>
      <c r="O19" s="72"/>
      <c r="P19" s="72"/>
      <c r="Q19" s="72"/>
      <c r="R19" s="72"/>
      <c r="S19" s="72"/>
      <c r="T19" s="72"/>
      <c r="U19" s="72"/>
    </row>
    <row r="20" spans="2:21" s="77" customFormat="1" ht="27" customHeight="1">
      <c r="B20" s="88">
        <v>8</v>
      </c>
      <c r="C20" s="88"/>
      <c r="D20" s="13" t="s">
        <v>116</v>
      </c>
      <c r="E20" s="28"/>
      <c r="F20" s="25"/>
      <c r="L20" s="19"/>
      <c r="M20" s="19"/>
    </row>
    <row r="21" spans="2:21" s="77" customFormat="1" ht="18" customHeight="1" thickBot="1">
      <c r="B21" s="89"/>
      <c r="C21" s="89"/>
      <c r="D21" s="14" t="s">
        <v>117</v>
      </c>
      <c r="E21" s="78" t="s">
        <v>8</v>
      </c>
      <c r="F21" s="15">
        <v>326</v>
      </c>
      <c r="L21" s="19"/>
      <c r="M21" s="19"/>
    </row>
    <row r="22" spans="2:21" s="77" customFormat="1" ht="18" customHeight="1">
      <c r="B22" s="88">
        <v>9</v>
      </c>
      <c r="C22" s="88"/>
      <c r="D22" s="18" t="s">
        <v>118</v>
      </c>
      <c r="E22" s="10"/>
      <c r="F22" s="23"/>
      <c r="L22" s="19"/>
      <c r="M22" s="19"/>
    </row>
    <row r="23" spans="2:21" s="77" customFormat="1" ht="18" customHeight="1" thickBot="1">
      <c r="B23" s="89"/>
      <c r="C23" s="89"/>
      <c r="D23" s="3" t="s">
        <v>119</v>
      </c>
      <c r="E23" s="78" t="s">
        <v>4</v>
      </c>
      <c r="F23" s="15">
        <v>857</v>
      </c>
      <c r="L23" s="19"/>
      <c r="M23" s="19"/>
    </row>
    <row r="24" spans="2:21" s="77" customFormat="1" ht="18" customHeight="1" thickBot="1">
      <c r="B24" s="2">
        <v>10</v>
      </c>
      <c r="C24" s="2"/>
      <c r="D24" s="6" t="s">
        <v>38</v>
      </c>
      <c r="E24" s="2" t="s">
        <v>4</v>
      </c>
      <c r="F24" s="21">
        <v>857</v>
      </c>
      <c r="L24" s="19"/>
      <c r="M24" s="19"/>
    </row>
    <row r="25" spans="2:21" s="77" customFormat="1" ht="27.75" customHeight="1" thickBot="1">
      <c r="B25" s="2">
        <v>11</v>
      </c>
      <c r="C25" s="2"/>
      <c r="D25" s="17" t="s">
        <v>9</v>
      </c>
      <c r="E25" s="2" t="s">
        <v>4</v>
      </c>
      <c r="F25" s="21">
        <v>857</v>
      </c>
      <c r="L25" s="19"/>
      <c r="M25" s="19"/>
    </row>
    <row r="26" spans="2:21" s="77" customFormat="1" ht="18" customHeight="1" thickBot="1">
      <c r="B26" s="2">
        <v>12</v>
      </c>
      <c r="C26" s="2"/>
      <c r="D26" s="16" t="s">
        <v>94</v>
      </c>
      <c r="E26" s="2" t="s">
        <v>4</v>
      </c>
      <c r="F26" s="21">
        <v>857</v>
      </c>
      <c r="L26" s="19"/>
      <c r="M26" s="19"/>
    </row>
    <row r="27" spans="2:21" s="77" customFormat="1" ht="18" customHeight="1" thickBot="1">
      <c r="B27" s="2">
        <v>13</v>
      </c>
      <c r="C27" s="2"/>
      <c r="D27" s="16" t="s">
        <v>95</v>
      </c>
      <c r="E27" s="2" t="s">
        <v>4</v>
      </c>
      <c r="F27" s="21">
        <v>857</v>
      </c>
      <c r="L27" s="19"/>
      <c r="M27" s="19"/>
    </row>
    <row r="28" spans="2:21" s="77" customFormat="1" ht="18" customHeight="1">
      <c r="B28" s="88">
        <v>14</v>
      </c>
      <c r="C28" s="88"/>
      <c r="D28" s="18" t="s">
        <v>104</v>
      </c>
      <c r="E28" s="10"/>
      <c r="F28" s="23"/>
      <c r="L28" s="19"/>
      <c r="M28" s="19"/>
    </row>
    <row r="29" spans="2:21" s="77" customFormat="1" ht="18" customHeight="1" thickBot="1">
      <c r="B29" s="89"/>
      <c r="C29" s="89"/>
      <c r="D29" s="3" t="s">
        <v>120</v>
      </c>
      <c r="E29" s="78" t="s">
        <v>4</v>
      </c>
      <c r="F29" s="15">
        <v>6567</v>
      </c>
      <c r="L29" s="19"/>
      <c r="M29" s="19"/>
    </row>
    <row r="30" spans="2:21" s="77" customFormat="1" ht="18" customHeight="1">
      <c r="B30" s="88">
        <v>15</v>
      </c>
      <c r="C30" s="88"/>
      <c r="D30" s="18" t="s">
        <v>121</v>
      </c>
      <c r="E30" s="10"/>
      <c r="F30" s="23"/>
      <c r="L30" s="19"/>
      <c r="M30" s="19"/>
    </row>
    <row r="31" spans="2:21" s="77" customFormat="1" ht="18" customHeight="1" thickBot="1">
      <c r="B31" s="89"/>
      <c r="C31" s="89"/>
      <c r="D31" s="3" t="s">
        <v>122</v>
      </c>
      <c r="E31" s="78" t="s">
        <v>4</v>
      </c>
      <c r="F31" s="15">
        <v>6464</v>
      </c>
      <c r="L31" s="19"/>
      <c r="M31" s="19"/>
    </row>
    <row r="32" spans="2:21" s="77" customFormat="1" ht="18" customHeight="1">
      <c r="B32" s="88">
        <v>16</v>
      </c>
      <c r="C32" s="88"/>
      <c r="D32" s="18" t="s">
        <v>104</v>
      </c>
      <c r="E32" s="10"/>
      <c r="F32" s="23"/>
      <c r="L32" s="19"/>
      <c r="M32" s="19"/>
    </row>
    <row r="33" spans="2:21" s="77" customFormat="1" ht="18" customHeight="1" thickBot="1">
      <c r="B33" s="89"/>
      <c r="C33" s="89"/>
      <c r="D33" s="3" t="s">
        <v>122</v>
      </c>
      <c r="E33" s="78" t="s">
        <v>4</v>
      </c>
      <c r="F33" s="15">
        <v>6464</v>
      </c>
      <c r="L33" s="19"/>
      <c r="M33" s="19"/>
    </row>
    <row r="34" spans="2:21" s="77" customFormat="1" ht="18" customHeight="1">
      <c r="B34" s="88">
        <v>17</v>
      </c>
      <c r="C34" s="88"/>
      <c r="D34" s="18" t="s">
        <v>124</v>
      </c>
      <c r="E34" s="10"/>
      <c r="F34" s="23"/>
      <c r="L34" s="19"/>
      <c r="M34" s="19"/>
    </row>
    <row r="35" spans="2:21" s="77" customFormat="1" ht="18" customHeight="1" thickBot="1">
      <c r="B35" s="89"/>
      <c r="C35" s="89"/>
      <c r="D35" s="3" t="s">
        <v>123</v>
      </c>
      <c r="E35" s="78" t="s">
        <v>4</v>
      </c>
      <c r="F35" s="15">
        <v>6281</v>
      </c>
      <c r="L35" s="19"/>
      <c r="M35" s="19"/>
    </row>
    <row r="36" spans="2:21" s="85" customFormat="1" ht="27.75" customHeight="1">
      <c r="B36" s="88">
        <v>18</v>
      </c>
      <c r="C36" s="88"/>
      <c r="D36" s="13" t="s">
        <v>109</v>
      </c>
      <c r="E36" s="10"/>
      <c r="F36" s="23"/>
      <c r="L36" s="19"/>
      <c r="M36" s="19"/>
    </row>
    <row r="37" spans="2:21" s="85" customFormat="1" ht="18" customHeight="1" thickBot="1">
      <c r="B37" s="89"/>
      <c r="C37" s="89"/>
      <c r="D37" s="14" t="s">
        <v>127</v>
      </c>
      <c r="E37" s="73" t="s">
        <v>4</v>
      </c>
      <c r="F37" s="39">
        <v>2284</v>
      </c>
      <c r="L37" s="19"/>
      <c r="M37" s="19"/>
    </row>
    <row r="38" spans="2:21" ht="18" customHeight="1" thickBot="1">
      <c r="B38" s="7"/>
      <c r="C38" s="7"/>
      <c r="D38" s="8" t="s">
        <v>125</v>
      </c>
      <c r="E38" s="7"/>
      <c r="F38" s="22"/>
      <c r="O38" s="72"/>
      <c r="P38" s="72"/>
      <c r="Q38" s="72"/>
      <c r="R38" s="72"/>
      <c r="S38" s="72"/>
      <c r="T38" s="72"/>
      <c r="U38" s="72"/>
    </row>
    <row r="39" spans="2:21" ht="26.25" customHeight="1">
      <c r="B39" s="88">
        <v>19</v>
      </c>
      <c r="C39" s="88"/>
      <c r="D39" s="13" t="s">
        <v>16</v>
      </c>
      <c r="E39" s="28"/>
      <c r="F39" s="24"/>
      <c r="O39" s="72"/>
      <c r="P39" s="72"/>
      <c r="Q39" s="72"/>
      <c r="R39" s="72"/>
      <c r="S39" s="72"/>
      <c r="T39" s="72"/>
      <c r="U39" s="72"/>
    </row>
    <row r="40" spans="2:21" ht="18" customHeight="1" thickBot="1">
      <c r="B40" s="89"/>
      <c r="C40" s="89"/>
      <c r="D40" s="14" t="s">
        <v>129</v>
      </c>
      <c r="E40" s="69" t="s">
        <v>8</v>
      </c>
      <c r="F40" s="15">
        <v>96</v>
      </c>
      <c r="O40" s="72"/>
      <c r="P40" s="72"/>
      <c r="Q40" s="72"/>
      <c r="R40" s="72"/>
      <c r="S40" s="72"/>
      <c r="T40" s="72"/>
      <c r="U40" s="72"/>
    </row>
    <row r="41" spans="2:21" ht="27.75" customHeight="1">
      <c r="B41" s="88">
        <v>20</v>
      </c>
      <c r="C41" s="88"/>
      <c r="D41" s="13" t="s">
        <v>130</v>
      </c>
      <c r="E41" s="28"/>
      <c r="F41" s="24"/>
      <c r="O41" s="72"/>
      <c r="P41" s="19"/>
      <c r="Q41" s="19"/>
      <c r="R41" s="72"/>
      <c r="S41" s="72"/>
      <c r="T41" s="72"/>
      <c r="U41" s="72"/>
    </row>
    <row r="42" spans="2:21" ht="18" customHeight="1" thickBot="1">
      <c r="B42" s="89"/>
      <c r="C42" s="89"/>
      <c r="D42" s="14" t="s">
        <v>131</v>
      </c>
      <c r="E42" s="69" t="s">
        <v>8</v>
      </c>
      <c r="F42" s="15">
        <v>160</v>
      </c>
      <c r="O42" s="72"/>
      <c r="P42" s="19"/>
      <c r="Q42" s="19"/>
      <c r="R42" s="72"/>
      <c r="S42" s="72"/>
      <c r="T42" s="72"/>
      <c r="U42" s="72"/>
    </row>
    <row r="43" spans="2:21" ht="18" customHeight="1" thickBot="1">
      <c r="B43" s="84">
        <v>21</v>
      </c>
      <c r="C43" s="84"/>
      <c r="D43" s="13" t="s">
        <v>14</v>
      </c>
      <c r="E43" s="73" t="s">
        <v>4</v>
      </c>
      <c r="F43" s="39">
        <v>640</v>
      </c>
      <c r="O43" s="72"/>
      <c r="P43" s="19"/>
      <c r="Q43" s="19"/>
      <c r="R43" s="72"/>
      <c r="S43" s="72"/>
      <c r="T43" s="72"/>
      <c r="U43" s="72"/>
    </row>
    <row r="44" spans="2:21" ht="18" customHeight="1" thickBot="1">
      <c r="B44" s="2">
        <v>22</v>
      </c>
      <c r="C44" s="2"/>
      <c r="D44" s="6" t="s">
        <v>38</v>
      </c>
      <c r="E44" s="2" t="s">
        <v>4</v>
      </c>
      <c r="F44" s="21">
        <v>640</v>
      </c>
      <c r="O44" s="72"/>
      <c r="P44" s="72"/>
      <c r="Q44" s="72"/>
      <c r="R44" s="72"/>
      <c r="S44" s="72"/>
      <c r="T44" s="72"/>
      <c r="U44" s="72"/>
    </row>
    <row r="45" spans="2:21" ht="30" customHeight="1" thickBot="1">
      <c r="B45" s="2">
        <v>23</v>
      </c>
      <c r="C45" s="2"/>
      <c r="D45" s="17" t="s">
        <v>9</v>
      </c>
      <c r="E45" s="2" t="s">
        <v>4</v>
      </c>
      <c r="F45" s="21">
        <v>640</v>
      </c>
      <c r="J45" s="77"/>
      <c r="O45" s="72"/>
      <c r="P45" s="19"/>
      <c r="Q45" s="19"/>
      <c r="R45" s="72"/>
      <c r="S45" s="72"/>
      <c r="T45" s="72"/>
      <c r="U45" s="72"/>
    </row>
    <row r="46" spans="2:21" ht="18" customHeight="1" thickBot="1">
      <c r="B46" s="2">
        <v>24</v>
      </c>
      <c r="C46" s="2"/>
      <c r="D46" s="16" t="s">
        <v>94</v>
      </c>
      <c r="E46" s="2" t="s">
        <v>4</v>
      </c>
      <c r="F46" s="21">
        <v>640</v>
      </c>
      <c r="O46" s="72"/>
      <c r="P46" s="19"/>
      <c r="Q46" s="19"/>
      <c r="R46" s="72"/>
      <c r="S46" s="72"/>
      <c r="T46" s="72"/>
      <c r="U46" s="72"/>
    </row>
    <row r="47" spans="2:21" ht="18" customHeight="1" thickBot="1">
      <c r="B47" s="2">
        <v>25</v>
      </c>
      <c r="C47" s="2"/>
      <c r="D47" s="17" t="s">
        <v>15</v>
      </c>
      <c r="E47" s="73" t="s">
        <v>4</v>
      </c>
      <c r="F47" s="39">
        <v>640</v>
      </c>
      <c r="O47" s="72"/>
      <c r="P47" s="72"/>
      <c r="Q47" s="72"/>
      <c r="R47" s="72"/>
      <c r="S47" s="72"/>
      <c r="T47" s="72"/>
      <c r="U47" s="72"/>
    </row>
    <row r="48" spans="2:21" ht="18" customHeight="1" thickBot="1">
      <c r="B48" s="7"/>
      <c r="C48" s="7"/>
      <c r="D48" s="8" t="s">
        <v>126</v>
      </c>
      <c r="E48" s="7"/>
      <c r="F48" s="22"/>
      <c r="O48" s="72"/>
      <c r="P48" s="72"/>
      <c r="Q48" s="72"/>
      <c r="R48" s="72"/>
      <c r="S48" s="72"/>
      <c r="T48" s="72"/>
      <c r="U48" s="72"/>
    </row>
    <row r="49" spans="2:21" ht="28.5" customHeight="1">
      <c r="B49" s="88">
        <v>26</v>
      </c>
      <c r="C49" s="88"/>
      <c r="D49" s="13" t="s">
        <v>108</v>
      </c>
      <c r="E49" s="28"/>
      <c r="F49" s="24"/>
      <c r="O49" s="72"/>
      <c r="P49" s="72"/>
      <c r="Q49" s="72"/>
      <c r="R49" s="72"/>
      <c r="S49" s="72"/>
      <c r="T49" s="72"/>
      <c r="U49" s="72"/>
    </row>
    <row r="50" spans="2:21" s="77" customFormat="1" ht="18" customHeight="1" thickBot="1">
      <c r="B50" s="89"/>
      <c r="C50" s="89"/>
      <c r="D50" s="14" t="s">
        <v>132</v>
      </c>
      <c r="E50" s="78" t="s">
        <v>8</v>
      </c>
      <c r="F50" s="15">
        <v>944</v>
      </c>
    </row>
    <row r="51" spans="2:21" s="77" customFormat="1" ht="18" customHeight="1" thickBot="1">
      <c r="B51" s="2">
        <v>27</v>
      </c>
      <c r="C51" s="2"/>
      <c r="D51" s="17" t="s">
        <v>128</v>
      </c>
      <c r="E51" s="78" t="s">
        <v>91</v>
      </c>
      <c r="F51" s="39">
        <v>11</v>
      </c>
    </row>
    <row r="52" spans="2:21" ht="18.75" customHeight="1" thickBot="1">
      <c r="B52" s="2">
        <v>28</v>
      </c>
      <c r="C52" s="2"/>
      <c r="D52" s="17" t="s">
        <v>133</v>
      </c>
      <c r="E52" s="86" t="s">
        <v>134</v>
      </c>
      <c r="F52" s="39">
        <v>2</v>
      </c>
    </row>
    <row r="53" spans="2:21" ht="18" customHeight="1"/>
    <row r="54" spans="2:21" ht="18" customHeight="1"/>
    <row r="55" spans="2:21" ht="18" customHeight="1"/>
    <row r="56" spans="2:21" ht="18" customHeight="1"/>
    <row r="57" spans="2:21" ht="18" customHeight="1"/>
    <row r="58" spans="2:21" ht="18" customHeight="1"/>
    <row r="59" spans="2:21" ht="18" customHeight="1"/>
    <row r="60" spans="2:21" ht="27" customHeight="1"/>
    <row r="61" spans="2:21" ht="18" customHeight="1"/>
    <row r="62" spans="2:21" ht="27" customHeight="1"/>
    <row r="63" spans="2:21" ht="18" customHeight="1"/>
    <row r="64" spans="2:21" ht="18" customHeight="1"/>
    <row r="65" ht="17.25" customHeight="1"/>
    <row r="66" ht="18" customHeight="1"/>
    <row r="67" ht="18" customHeight="1"/>
    <row r="68" ht="18" customHeight="1"/>
    <row r="69" ht="18" customHeight="1"/>
    <row r="70" ht="27" customHeight="1"/>
    <row r="71" ht="27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27" customHeight="1"/>
    <row r="93" ht="18" customHeight="1"/>
    <row r="94" ht="18" customHeight="1"/>
    <row r="95" ht="18" customHeight="1"/>
    <row r="96" ht="27" customHeight="1"/>
    <row r="97" ht="18" customHeight="1"/>
    <row r="98" ht="18" customHeight="1"/>
    <row r="99" ht="18" customHeight="1"/>
    <row r="100" ht="27" customHeight="1"/>
    <row r="101" ht="18" customHeight="1"/>
    <row r="102" ht="18" customHeight="1"/>
    <row r="103" ht="18" customHeight="1"/>
    <row r="104" ht="27" customHeight="1"/>
    <row r="105" ht="18" customHeight="1"/>
    <row r="106" ht="18" customHeight="1"/>
    <row r="107" ht="18" customHeight="1"/>
    <row r="108" ht="18" customHeight="1"/>
    <row r="109" ht="27" customHeight="1"/>
    <row r="110" ht="27" customHeight="1"/>
    <row r="111" ht="18" customHeight="1"/>
    <row r="112" ht="18" customHeight="1"/>
    <row r="113" spans="2:6" ht="18" customHeight="1"/>
    <row r="114" spans="2:6" ht="18" customHeight="1"/>
    <row r="115" spans="2:6" ht="18" customHeight="1"/>
    <row r="116" spans="2:6" ht="18" customHeight="1"/>
    <row r="117" spans="2:6" ht="18" customHeight="1"/>
    <row r="118" spans="2:6" ht="18" customHeight="1"/>
    <row r="119" spans="2:6" ht="18" customHeight="1"/>
    <row r="120" spans="2:6" ht="18" customHeight="1"/>
    <row r="121" spans="2:6" ht="18" customHeight="1">
      <c r="B121" s="70"/>
      <c r="C121" s="70"/>
      <c r="D121" s="70"/>
      <c r="E121" s="70"/>
      <c r="F121" s="70"/>
    </row>
    <row r="122" spans="2:6" ht="18" customHeight="1">
      <c r="B122" s="70"/>
      <c r="C122" s="70"/>
      <c r="D122" s="70"/>
      <c r="E122" s="70"/>
      <c r="F122" s="70"/>
    </row>
    <row r="123" spans="2:6" ht="18" customHeight="1">
      <c r="B123" s="70"/>
      <c r="C123" s="70"/>
      <c r="D123" s="70"/>
      <c r="E123" s="70"/>
      <c r="F123" s="70"/>
    </row>
    <row r="124" spans="2:6" ht="18" customHeight="1">
      <c r="B124" s="70"/>
      <c r="C124" s="70"/>
      <c r="D124" s="70"/>
      <c r="E124" s="70"/>
      <c r="F124" s="70"/>
    </row>
    <row r="125" spans="2:6" ht="18" customHeight="1">
      <c r="B125" s="70"/>
      <c r="C125" s="70"/>
      <c r="D125" s="70"/>
      <c r="E125" s="70"/>
      <c r="F125" s="70"/>
    </row>
    <row r="126" spans="2:6" ht="18" customHeight="1">
      <c r="B126" s="70"/>
      <c r="C126" s="70"/>
      <c r="D126" s="70"/>
      <c r="E126" s="70"/>
      <c r="F126" s="70"/>
    </row>
    <row r="127" spans="2:6" ht="18" customHeight="1">
      <c r="B127" s="70"/>
      <c r="C127" s="70"/>
      <c r="D127" s="70"/>
      <c r="E127" s="70"/>
      <c r="F127" s="70"/>
    </row>
    <row r="128" spans="2:6" ht="18" customHeight="1">
      <c r="B128" s="70"/>
      <c r="C128" s="70"/>
      <c r="D128" s="70"/>
      <c r="E128" s="70"/>
      <c r="F128" s="70"/>
    </row>
    <row r="129" spans="2:6" ht="18" customHeight="1">
      <c r="B129" s="70"/>
      <c r="C129" s="70"/>
      <c r="D129" s="70"/>
      <c r="E129" s="70"/>
      <c r="F129" s="70"/>
    </row>
    <row r="130" spans="2:6" ht="18" customHeight="1">
      <c r="B130" s="70"/>
      <c r="C130" s="70"/>
      <c r="D130" s="70"/>
      <c r="E130" s="70"/>
      <c r="F130" s="70"/>
    </row>
    <row r="131" spans="2:6" ht="18" customHeight="1">
      <c r="B131" s="70"/>
      <c r="C131" s="70"/>
      <c r="D131" s="70"/>
      <c r="E131" s="70"/>
      <c r="F131" s="70"/>
    </row>
    <row r="132" spans="2:6" ht="18" customHeight="1">
      <c r="B132" s="70"/>
      <c r="C132" s="70"/>
      <c r="D132" s="70"/>
      <c r="E132" s="70"/>
      <c r="F132" s="70"/>
    </row>
    <row r="133" spans="2:6" ht="18" customHeight="1">
      <c r="B133" s="70"/>
      <c r="C133" s="70"/>
      <c r="D133" s="70"/>
      <c r="E133" s="70"/>
      <c r="F133" s="70"/>
    </row>
    <row r="134" spans="2:6" ht="18" customHeight="1">
      <c r="B134" s="70"/>
      <c r="C134" s="70"/>
      <c r="D134" s="70"/>
      <c r="E134" s="70"/>
      <c r="F134" s="70"/>
    </row>
    <row r="135" spans="2:6" ht="18" customHeight="1">
      <c r="B135" s="70"/>
      <c r="C135" s="70"/>
      <c r="D135" s="70"/>
      <c r="E135" s="70"/>
      <c r="F135" s="70"/>
    </row>
    <row r="136" spans="2:6" ht="18" customHeight="1">
      <c r="B136" s="70"/>
      <c r="C136" s="70"/>
      <c r="D136" s="70"/>
      <c r="E136" s="70"/>
      <c r="F136" s="70"/>
    </row>
    <row r="137" spans="2:6" ht="18" customHeight="1">
      <c r="B137" s="70"/>
      <c r="C137" s="70"/>
      <c r="D137" s="70"/>
      <c r="E137" s="70"/>
      <c r="F137" s="70"/>
    </row>
    <row r="138" spans="2:6" ht="18" customHeight="1">
      <c r="B138" s="70"/>
      <c r="C138" s="70"/>
      <c r="D138" s="70"/>
      <c r="E138" s="70"/>
      <c r="F138" s="70"/>
    </row>
    <row r="139" spans="2:6" ht="18" customHeight="1">
      <c r="B139" s="70"/>
      <c r="C139" s="70"/>
      <c r="D139" s="70"/>
      <c r="E139" s="70"/>
      <c r="F139" s="70"/>
    </row>
    <row r="140" spans="2:6" ht="18" customHeight="1">
      <c r="B140" s="70"/>
      <c r="C140" s="70"/>
      <c r="D140" s="70"/>
      <c r="E140" s="70"/>
      <c r="F140" s="70"/>
    </row>
    <row r="141" spans="2:6" ht="18" customHeight="1">
      <c r="B141" s="70"/>
      <c r="C141" s="70"/>
      <c r="D141" s="70"/>
      <c r="E141" s="70"/>
      <c r="F141" s="70"/>
    </row>
    <row r="142" spans="2:6" ht="18" customHeight="1">
      <c r="B142" s="70"/>
      <c r="C142" s="70"/>
      <c r="D142" s="70"/>
      <c r="E142" s="70"/>
      <c r="F142" s="70"/>
    </row>
    <row r="143" spans="2:6" ht="18" customHeight="1">
      <c r="B143" s="70"/>
      <c r="C143" s="70"/>
      <c r="D143" s="70"/>
      <c r="E143" s="70"/>
      <c r="F143" s="70"/>
    </row>
    <row r="144" spans="2:6" ht="18" customHeight="1">
      <c r="B144" s="70"/>
      <c r="C144" s="70"/>
      <c r="D144" s="70"/>
      <c r="E144" s="70"/>
      <c r="F144" s="70"/>
    </row>
    <row r="145" spans="2:6" ht="18" customHeight="1">
      <c r="B145" s="70"/>
      <c r="C145" s="70"/>
      <c r="D145" s="70"/>
      <c r="E145" s="70"/>
      <c r="F145" s="70"/>
    </row>
    <row r="146" spans="2:6" ht="18" customHeight="1">
      <c r="B146" s="70"/>
      <c r="C146" s="70"/>
      <c r="D146" s="70"/>
      <c r="E146" s="70"/>
      <c r="F146" s="70"/>
    </row>
    <row r="147" spans="2:6" ht="18" customHeight="1">
      <c r="B147" s="70"/>
      <c r="C147" s="70"/>
      <c r="D147" s="70"/>
      <c r="E147" s="70"/>
      <c r="F147" s="70"/>
    </row>
    <row r="148" spans="2:6" ht="18" customHeight="1">
      <c r="B148" s="70"/>
      <c r="C148" s="70"/>
      <c r="D148" s="70"/>
      <c r="E148" s="70"/>
      <c r="F148" s="70"/>
    </row>
    <row r="149" spans="2:6" ht="18" customHeight="1">
      <c r="B149" s="70"/>
      <c r="C149" s="70"/>
      <c r="D149" s="70"/>
      <c r="E149" s="70"/>
      <c r="F149" s="70"/>
    </row>
    <row r="150" spans="2:6" ht="18" customHeight="1">
      <c r="B150" s="70"/>
      <c r="C150" s="70"/>
      <c r="D150" s="70"/>
      <c r="E150" s="70"/>
      <c r="F150" s="70"/>
    </row>
    <row r="151" spans="2:6" ht="18" customHeight="1">
      <c r="B151" s="70"/>
      <c r="C151" s="70"/>
      <c r="D151" s="70"/>
      <c r="E151" s="70"/>
      <c r="F151" s="70"/>
    </row>
    <row r="152" spans="2:6" ht="18" customHeight="1">
      <c r="B152" s="70"/>
      <c r="C152" s="70"/>
      <c r="D152" s="70"/>
      <c r="E152" s="70"/>
      <c r="F152" s="70"/>
    </row>
    <row r="153" spans="2:6" ht="18" customHeight="1">
      <c r="B153" s="70"/>
      <c r="C153" s="70"/>
      <c r="D153" s="70"/>
      <c r="E153" s="70"/>
      <c r="F153" s="70"/>
    </row>
    <row r="154" spans="2:6" ht="18" customHeight="1">
      <c r="B154" s="70"/>
      <c r="C154" s="70"/>
      <c r="D154" s="70"/>
      <c r="E154" s="70"/>
      <c r="F154" s="70"/>
    </row>
    <row r="155" spans="2:6" ht="18" customHeight="1">
      <c r="B155" s="70"/>
      <c r="C155" s="70"/>
      <c r="D155" s="70"/>
      <c r="E155" s="70"/>
      <c r="F155" s="70"/>
    </row>
    <row r="156" spans="2:6" ht="18" customHeight="1">
      <c r="B156" s="70"/>
      <c r="C156" s="70"/>
      <c r="D156" s="70"/>
      <c r="E156" s="70"/>
      <c r="F156" s="70"/>
    </row>
    <row r="157" spans="2:6" ht="18" customHeight="1">
      <c r="B157" s="70"/>
      <c r="C157" s="70"/>
      <c r="D157" s="70"/>
      <c r="E157" s="70"/>
      <c r="F157" s="70"/>
    </row>
    <row r="158" spans="2:6" ht="18" customHeight="1">
      <c r="B158" s="70"/>
      <c r="C158" s="70"/>
      <c r="D158" s="70"/>
      <c r="E158" s="70"/>
      <c r="F158" s="70"/>
    </row>
    <row r="159" spans="2:6" ht="18" customHeight="1">
      <c r="B159" s="70"/>
      <c r="C159" s="70"/>
      <c r="D159" s="70"/>
      <c r="E159" s="70"/>
      <c r="F159" s="70"/>
    </row>
    <row r="160" spans="2:6" ht="18" customHeight="1">
      <c r="B160" s="70"/>
      <c r="C160" s="70"/>
      <c r="D160" s="70"/>
      <c r="E160" s="70"/>
      <c r="F160" s="70"/>
    </row>
    <row r="161" spans="2:6" ht="18" customHeight="1">
      <c r="B161" s="70"/>
      <c r="C161" s="70"/>
      <c r="D161" s="70"/>
      <c r="E161" s="70"/>
      <c r="F161" s="70"/>
    </row>
    <row r="162" spans="2:6" ht="18" customHeight="1">
      <c r="B162" s="70"/>
      <c r="C162" s="70"/>
      <c r="D162" s="70"/>
      <c r="E162" s="70"/>
      <c r="F162" s="70"/>
    </row>
    <row r="163" spans="2:6" ht="18" customHeight="1">
      <c r="B163" s="70"/>
      <c r="C163" s="70"/>
      <c r="D163" s="70"/>
      <c r="E163" s="70"/>
      <c r="F163" s="70"/>
    </row>
    <row r="164" spans="2:6" ht="18" customHeight="1">
      <c r="B164" s="70"/>
      <c r="C164" s="70"/>
      <c r="D164" s="70"/>
      <c r="E164" s="70"/>
      <c r="F164" s="70"/>
    </row>
    <row r="165" spans="2:6" ht="18" customHeight="1">
      <c r="B165" s="70"/>
      <c r="C165" s="70"/>
      <c r="D165" s="70"/>
      <c r="E165" s="70"/>
      <c r="F165" s="70"/>
    </row>
    <row r="166" spans="2:6" ht="18" customHeight="1">
      <c r="B166" s="70"/>
      <c r="C166" s="70"/>
      <c r="D166" s="70"/>
      <c r="E166" s="70"/>
      <c r="F166" s="70"/>
    </row>
    <row r="167" spans="2:6" ht="18" customHeight="1">
      <c r="B167" s="70"/>
      <c r="C167" s="70"/>
      <c r="D167" s="70"/>
      <c r="E167" s="70"/>
      <c r="F167" s="70"/>
    </row>
    <row r="168" spans="2:6" ht="18" customHeight="1">
      <c r="B168" s="70"/>
      <c r="C168" s="70"/>
      <c r="D168" s="70"/>
      <c r="E168" s="70"/>
      <c r="F168" s="70"/>
    </row>
    <row r="169" spans="2:6" ht="18" customHeight="1">
      <c r="B169" s="70"/>
      <c r="C169" s="70"/>
      <c r="D169" s="70"/>
      <c r="E169" s="70"/>
      <c r="F169" s="70"/>
    </row>
    <row r="170" spans="2:6" ht="18" customHeight="1">
      <c r="B170" s="70"/>
      <c r="C170" s="70"/>
      <c r="D170" s="70"/>
      <c r="E170" s="70"/>
      <c r="F170" s="70"/>
    </row>
    <row r="171" spans="2:6" ht="18" customHeight="1">
      <c r="B171" s="70"/>
      <c r="C171" s="70"/>
      <c r="D171" s="70"/>
      <c r="E171" s="70"/>
      <c r="F171" s="70"/>
    </row>
    <row r="172" spans="2:6" ht="18" customHeight="1">
      <c r="B172" s="70"/>
      <c r="C172" s="70"/>
      <c r="D172" s="70"/>
      <c r="E172" s="70"/>
      <c r="F172" s="70"/>
    </row>
    <row r="173" spans="2:6" ht="18" customHeight="1">
      <c r="B173" s="70"/>
      <c r="C173" s="70"/>
      <c r="D173" s="70"/>
      <c r="E173" s="70"/>
      <c r="F173" s="70"/>
    </row>
    <row r="174" spans="2:6" ht="18" customHeight="1">
      <c r="B174" s="70"/>
      <c r="C174" s="70"/>
      <c r="D174" s="70"/>
      <c r="E174" s="70"/>
      <c r="F174" s="70"/>
    </row>
    <row r="175" spans="2:6" ht="18" customHeight="1">
      <c r="B175" s="70"/>
      <c r="C175" s="70"/>
      <c r="D175" s="70"/>
      <c r="E175" s="70"/>
      <c r="F175" s="70"/>
    </row>
    <row r="176" spans="2:6" ht="18" customHeight="1">
      <c r="B176" s="70"/>
      <c r="C176" s="70"/>
      <c r="D176" s="70"/>
      <c r="E176" s="70"/>
      <c r="F176" s="70"/>
    </row>
    <row r="177" spans="2:6" ht="18" customHeight="1">
      <c r="B177" s="70"/>
      <c r="C177" s="70"/>
      <c r="D177" s="70"/>
      <c r="E177" s="70"/>
      <c r="F177" s="70"/>
    </row>
    <row r="178" spans="2:6" ht="18" customHeight="1">
      <c r="B178" s="70"/>
      <c r="C178" s="70"/>
      <c r="D178" s="70"/>
      <c r="E178" s="70"/>
      <c r="F178" s="70"/>
    </row>
    <row r="179" spans="2:6" ht="18" customHeight="1">
      <c r="B179" s="70"/>
      <c r="C179" s="70"/>
      <c r="D179" s="70"/>
      <c r="E179" s="70"/>
      <c r="F179" s="70"/>
    </row>
    <row r="180" spans="2:6" ht="18" customHeight="1">
      <c r="B180" s="70"/>
      <c r="C180" s="70"/>
      <c r="D180" s="70"/>
      <c r="E180" s="70"/>
      <c r="F180" s="70"/>
    </row>
    <row r="181" spans="2:6" ht="18" customHeight="1">
      <c r="B181" s="70"/>
      <c r="C181" s="70"/>
      <c r="D181" s="70"/>
      <c r="E181" s="70"/>
      <c r="F181" s="70"/>
    </row>
    <row r="182" spans="2:6" ht="18" customHeight="1">
      <c r="B182" s="70"/>
      <c r="C182" s="70"/>
      <c r="D182" s="70"/>
      <c r="E182" s="70"/>
      <c r="F182" s="70"/>
    </row>
    <row r="183" spans="2:6" ht="18" customHeight="1">
      <c r="B183" s="70"/>
      <c r="C183" s="70"/>
      <c r="D183" s="70"/>
      <c r="E183" s="70"/>
      <c r="F183" s="70"/>
    </row>
    <row r="184" spans="2:6" ht="18" customHeight="1">
      <c r="B184" s="70"/>
      <c r="C184" s="70"/>
      <c r="D184" s="70"/>
      <c r="E184" s="70"/>
      <c r="F184" s="70"/>
    </row>
    <row r="185" spans="2:6" ht="18" customHeight="1">
      <c r="B185" s="70"/>
      <c r="C185" s="70"/>
      <c r="D185" s="70"/>
      <c r="E185" s="70"/>
      <c r="F185" s="70"/>
    </row>
    <row r="186" spans="2:6" ht="18" customHeight="1">
      <c r="B186" s="70"/>
      <c r="C186" s="70"/>
      <c r="D186" s="70"/>
      <c r="E186" s="70"/>
      <c r="F186" s="70"/>
    </row>
    <row r="187" spans="2:6" ht="18" customHeight="1">
      <c r="B187" s="70"/>
      <c r="C187" s="70"/>
      <c r="D187" s="70"/>
      <c r="E187" s="70"/>
      <c r="F187" s="70"/>
    </row>
    <row r="188" spans="2:6" ht="18" customHeight="1">
      <c r="B188" s="70"/>
      <c r="C188" s="70"/>
      <c r="D188" s="70"/>
      <c r="E188" s="70"/>
      <c r="F188" s="70"/>
    </row>
    <row r="189" spans="2:6" ht="18" customHeight="1">
      <c r="B189" s="70"/>
      <c r="C189" s="70"/>
      <c r="D189" s="70"/>
      <c r="E189" s="70"/>
      <c r="F189" s="70"/>
    </row>
    <row r="190" spans="2:6" ht="18" customHeight="1">
      <c r="B190" s="70"/>
      <c r="C190" s="70"/>
      <c r="D190" s="70"/>
      <c r="E190" s="70"/>
      <c r="F190" s="70"/>
    </row>
    <row r="191" spans="2:6" ht="18" customHeight="1">
      <c r="B191" s="70"/>
      <c r="C191" s="70"/>
      <c r="D191" s="70"/>
      <c r="E191" s="70"/>
      <c r="F191" s="70"/>
    </row>
    <row r="192" spans="2:6" ht="18" customHeight="1">
      <c r="B192" s="70"/>
      <c r="C192" s="70"/>
      <c r="D192" s="70"/>
      <c r="E192" s="70"/>
      <c r="F192" s="70"/>
    </row>
    <row r="193" spans="2:6" ht="18" customHeight="1">
      <c r="B193" s="70"/>
      <c r="C193" s="70"/>
      <c r="D193" s="70"/>
      <c r="E193" s="70"/>
      <c r="F193" s="70"/>
    </row>
    <row r="194" spans="2:6" ht="18" customHeight="1">
      <c r="B194" s="70"/>
      <c r="C194" s="70"/>
      <c r="D194" s="70"/>
      <c r="E194" s="70"/>
      <c r="F194" s="70"/>
    </row>
    <row r="195" spans="2:6" ht="18" customHeight="1">
      <c r="B195" s="70"/>
      <c r="C195" s="70"/>
      <c r="D195" s="70"/>
      <c r="E195" s="70"/>
      <c r="F195" s="70"/>
    </row>
    <row r="196" spans="2:6" ht="18" customHeight="1">
      <c r="B196" s="70"/>
      <c r="C196" s="70"/>
      <c r="D196" s="70"/>
      <c r="E196" s="70"/>
      <c r="F196" s="70"/>
    </row>
    <row r="197" spans="2:6" ht="18" customHeight="1">
      <c r="B197" s="70"/>
      <c r="C197" s="70"/>
      <c r="D197" s="70"/>
      <c r="E197" s="70"/>
      <c r="F197" s="70"/>
    </row>
    <row r="198" spans="2:6" ht="18" customHeight="1">
      <c r="B198" s="70"/>
      <c r="C198" s="70"/>
      <c r="D198" s="70"/>
      <c r="E198" s="70"/>
      <c r="F198" s="70"/>
    </row>
    <row r="199" spans="2:6" ht="18" customHeight="1">
      <c r="B199" s="70"/>
      <c r="C199" s="70"/>
      <c r="D199" s="70"/>
      <c r="E199" s="70"/>
      <c r="F199" s="70"/>
    </row>
    <row r="200" spans="2:6" ht="18" customHeight="1">
      <c r="B200" s="70"/>
      <c r="C200" s="70"/>
      <c r="D200" s="70"/>
      <c r="E200" s="70"/>
      <c r="F200" s="70"/>
    </row>
    <row r="201" spans="2:6" ht="18" customHeight="1">
      <c r="B201" s="70"/>
      <c r="C201" s="70"/>
      <c r="D201" s="70"/>
      <c r="E201" s="70"/>
      <c r="F201" s="70"/>
    </row>
    <row r="202" spans="2:6" ht="18" customHeight="1">
      <c r="B202" s="70"/>
      <c r="C202" s="70"/>
      <c r="D202" s="70"/>
      <c r="E202" s="70"/>
      <c r="F202" s="70"/>
    </row>
    <row r="203" spans="2:6" ht="18" customHeight="1">
      <c r="B203" s="70"/>
      <c r="C203" s="70"/>
      <c r="D203" s="70"/>
      <c r="E203" s="70"/>
      <c r="F203" s="70"/>
    </row>
    <row r="204" spans="2:6" ht="18" customHeight="1">
      <c r="B204" s="70"/>
      <c r="C204" s="70"/>
      <c r="D204" s="70"/>
      <c r="E204" s="70"/>
      <c r="F204" s="70"/>
    </row>
    <row r="205" spans="2:6" ht="18" customHeight="1">
      <c r="B205" s="70"/>
      <c r="C205" s="70"/>
      <c r="D205" s="70"/>
      <c r="E205" s="70"/>
      <c r="F205" s="70"/>
    </row>
    <row r="206" spans="2:6" ht="18" customHeight="1">
      <c r="B206" s="70"/>
      <c r="C206" s="70"/>
      <c r="D206" s="70"/>
      <c r="E206" s="70"/>
      <c r="F206" s="70"/>
    </row>
    <row r="207" spans="2:6" ht="18" customHeight="1">
      <c r="B207" s="70"/>
      <c r="C207" s="70"/>
      <c r="D207" s="70"/>
      <c r="E207" s="70"/>
      <c r="F207" s="70"/>
    </row>
    <row r="208" spans="2:6" ht="18" customHeight="1">
      <c r="B208" s="70"/>
      <c r="C208" s="70"/>
      <c r="D208" s="70"/>
      <c r="E208" s="70"/>
      <c r="F208" s="70"/>
    </row>
    <row r="209" spans="2:6" ht="18" customHeight="1">
      <c r="B209" s="70"/>
      <c r="C209" s="70"/>
      <c r="D209" s="70"/>
      <c r="E209" s="70"/>
      <c r="F209" s="70"/>
    </row>
    <row r="210" spans="2:6" ht="18" customHeight="1">
      <c r="B210" s="70"/>
      <c r="C210" s="70"/>
      <c r="D210" s="70"/>
      <c r="E210" s="70"/>
      <c r="F210" s="70"/>
    </row>
    <row r="211" spans="2:6" ht="18" customHeight="1">
      <c r="B211" s="70"/>
      <c r="C211" s="70"/>
      <c r="D211" s="70"/>
      <c r="E211" s="70"/>
      <c r="F211" s="70"/>
    </row>
    <row r="212" spans="2:6" ht="18" customHeight="1">
      <c r="B212" s="70"/>
      <c r="C212" s="70"/>
      <c r="D212" s="70"/>
      <c r="E212" s="70"/>
      <c r="F212" s="70"/>
    </row>
    <row r="213" spans="2:6" ht="18" customHeight="1">
      <c r="B213" s="70"/>
      <c r="C213" s="70"/>
      <c r="D213" s="70"/>
      <c r="E213" s="70"/>
      <c r="F213" s="70"/>
    </row>
    <row r="214" spans="2:6" ht="18" customHeight="1">
      <c r="B214" s="70"/>
      <c r="C214" s="70"/>
      <c r="D214" s="70"/>
      <c r="E214" s="70"/>
      <c r="F214" s="70"/>
    </row>
    <row r="215" spans="2:6" ht="18" customHeight="1">
      <c r="B215" s="70"/>
      <c r="C215" s="70"/>
      <c r="D215" s="70"/>
      <c r="E215" s="70"/>
      <c r="F215" s="70"/>
    </row>
    <row r="216" spans="2:6" ht="18" customHeight="1">
      <c r="B216" s="70"/>
      <c r="C216" s="70"/>
      <c r="D216" s="70"/>
      <c r="E216" s="70"/>
      <c r="F216" s="70"/>
    </row>
    <row r="217" spans="2:6" ht="18" customHeight="1">
      <c r="B217" s="70"/>
      <c r="C217" s="70"/>
      <c r="D217" s="70"/>
      <c r="E217" s="70"/>
      <c r="F217" s="70"/>
    </row>
    <row r="218" spans="2:6" ht="18" customHeight="1">
      <c r="B218" s="70"/>
      <c r="C218" s="70"/>
      <c r="D218" s="70"/>
      <c r="E218" s="70"/>
      <c r="F218" s="70"/>
    </row>
    <row r="219" spans="2:6" ht="18" customHeight="1">
      <c r="B219" s="70"/>
      <c r="C219" s="70"/>
      <c r="D219" s="70"/>
      <c r="E219" s="70"/>
      <c r="F219" s="70"/>
    </row>
    <row r="220" spans="2:6" ht="18" customHeight="1">
      <c r="B220" s="70"/>
      <c r="C220" s="70"/>
      <c r="D220" s="70"/>
      <c r="E220" s="70"/>
      <c r="F220" s="70"/>
    </row>
    <row r="221" spans="2:6" ht="18" customHeight="1">
      <c r="B221" s="70"/>
      <c r="C221" s="70"/>
      <c r="D221" s="70"/>
      <c r="E221" s="70"/>
      <c r="F221" s="70"/>
    </row>
    <row r="222" spans="2:6" ht="18" customHeight="1">
      <c r="B222" s="70"/>
      <c r="C222" s="70"/>
      <c r="D222" s="70"/>
      <c r="E222" s="70"/>
      <c r="F222" s="70"/>
    </row>
    <row r="223" spans="2:6" ht="18" customHeight="1">
      <c r="B223" s="70"/>
      <c r="C223" s="70"/>
      <c r="D223" s="70"/>
      <c r="E223" s="70"/>
      <c r="F223" s="70"/>
    </row>
    <row r="224" spans="2:6" ht="18" customHeight="1">
      <c r="B224" s="70"/>
      <c r="C224" s="70"/>
      <c r="D224" s="70"/>
      <c r="E224" s="70"/>
      <c r="F224" s="70"/>
    </row>
    <row r="225" spans="2:6" ht="18" customHeight="1">
      <c r="B225" s="70"/>
      <c r="C225" s="70"/>
      <c r="D225" s="70"/>
      <c r="E225" s="70"/>
      <c r="F225" s="70"/>
    </row>
    <row r="226" spans="2:6" ht="18" customHeight="1">
      <c r="B226" s="70"/>
      <c r="C226" s="70"/>
      <c r="D226" s="70"/>
      <c r="E226" s="70"/>
      <c r="F226" s="70"/>
    </row>
    <row r="227" spans="2:6" ht="18" customHeight="1">
      <c r="B227" s="70"/>
      <c r="C227" s="70"/>
      <c r="D227" s="70"/>
      <c r="E227" s="70"/>
      <c r="F227" s="70"/>
    </row>
    <row r="228" spans="2:6" ht="18" customHeight="1">
      <c r="B228" s="70"/>
      <c r="C228" s="70"/>
      <c r="D228" s="70"/>
      <c r="E228" s="70"/>
      <c r="F228" s="70"/>
    </row>
    <row r="229" spans="2:6" ht="18" customHeight="1">
      <c r="B229" s="70"/>
      <c r="C229" s="70"/>
      <c r="D229" s="70"/>
      <c r="E229" s="70"/>
      <c r="F229" s="70"/>
    </row>
    <row r="230" spans="2:6" ht="18" customHeight="1">
      <c r="B230" s="70"/>
      <c r="C230" s="70"/>
      <c r="D230" s="70"/>
      <c r="E230" s="70"/>
      <c r="F230" s="70"/>
    </row>
    <row r="231" spans="2:6" ht="18" customHeight="1">
      <c r="B231" s="70"/>
      <c r="C231" s="70"/>
      <c r="D231" s="70"/>
      <c r="E231" s="70"/>
      <c r="F231" s="70"/>
    </row>
    <row r="232" spans="2:6" ht="18" customHeight="1">
      <c r="B232" s="70"/>
      <c r="C232" s="70"/>
      <c r="D232" s="70"/>
      <c r="E232" s="70"/>
      <c r="F232" s="70"/>
    </row>
    <row r="233" spans="2:6" ht="18" customHeight="1">
      <c r="B233" s="70"/>
      <c r="C233" s="70"/>
      <c r="D233" s="70"/>
      <c r="E233" s="70"/>
      <c r="F233" s="70"/>
    </row>
    <row r="234" spans="2:6" ht="18" customHeight="1">
      <c r="B234" s="70"/>
      <c r="C234" s="70"/>
      <c r="D234" s="70"/>
      <c r="E234" s="70"/>
      <c r="F234" s="70"/>
    </row>
    <row r="235" spans="2:6" ht="18" customHeight="1">
      <c r="B235" s="70"/>
      <c r="C235" s="70"/>
      <c r="D235" s="70"/>
      <c r="E235" s="70"/>
      <c r="F235" s="70"/>
    </row>
    <row r="236" spans="2:6" ht="18" customHeight="1">
      <c r="B236" s="70"/>
      <c r="C236" s="70"/>
      <c r="D236" s="70"/>
      <c r="E236" s="70"/>
      <c r="F236" s="70"/>
    </row>
    <row r="237" spans="2:6" ht="18" customHeight="1">
      <c r="B237" s="70"/>
      <c r="C237" s="70"/>
      <c r="D237" s="70"/>
      <c r="E237" s="70"/>
      <c r="F237" s="70"/>
    </row>
    <row r="238" spans="2:6" ht="18" customHeight="1">
      <c r="B238" s="70"/>
      <c r="C238" s="70"/>
      <c r="D238" s="70"/>
      <c r="E238" s="70"/>
      <c r="F238" s="70"/>
    </row>
    <row r="239" spans="2:6" ht="18" customHeight="1">
      <c r="B239" s="70"/>
      <c r="C239" s="70"/>
      <c r="D239" s="70"/>
      <c r="E239" s="70"/>
      <c r="F239" s="70"/>
    </row>
    <row r="240" spans="2:6" ht="18" customHeight="1">
      <c r="B240" s="70"/>
      <c r="C240" s="70"/>
      <c r="D240" s="70"/>
      <c r="E240" s="70"/>
      <c r="F240" s="70"/>
    </row>
    <row r="241" spans="2:6" ht="18" customHeight="1">
      <c r="B241" s="70"/>
      <c r="C241" s="70"/>
      <c r="D241" s="70"/>
      <c r="E241" s="70"/>
      <c r="F241" s="70"/>
    </row>
    <row r="242" spans="2:6" ht="18" customHeight="1">
      <c r="B242" s="70"/>
      <c r="C242" s="70"/>
      <c r="D242" s="70"/>
      <c r="E242" s="70"/>
      <c r="F242" s="70"/>
    </row>
    <row r="243" spans="2:6" ht="18" customHeight="1">
      <c r="B243" s="70"/>
      <c r="C243" s="70"/>
      <c r="D243" s="70"/>
      <c r="E243" s="70"/>
      <c r="F243" s="70"/>
    </row>
    <row r="244" spans="2:6" ht="18" customHeight="1">
      <c r="B244" s="70"/>
      <c r="C244" s="70"/>
      <c r="D244" s="70"/>
      <c r="E244" s="70"/>
      <c r="F244" s="70"/>
    </row>
    <row r="245" spans="2:6" ht="18" customHeight="1">
      <c r="B245" s="70"/>
      <c r="C245" s="70"/>
      <c r="D245" s="70"/>
      <c r="E245" s="70"/>
      <c r="F245" s="70"/>
    </row>
    <row r="246" spans="2:6" ht="18" customHeight="1">
      <c r="B246" s="70"/>
      <c r="C246" s="70"/>
      <c r="D246" s="70"/>
      <c r="E246" s="70"/>
      <c r="F246" s="70"/>
    </row>
    <row r="247" spans="2:6" ht="18" customHeight="1">
      <c r="B247" s="70"/>
      <c r="C247" s="70"/>
      <c r="D247" s="70"/>
      <c r="E247" s="70"/>
      <c r="F247" s="70"/>
    </row>
    <row r="248" spans="2:6" ht="18" customHeight="1">
      <c r="B248" s="70"/>
      <c r="C248" s="70"/>
      <c r="D248" s="70"/>
      <c r="E248" s="70"/>
      <c r="F248" s="70"/>
    </row>
    <row r="249" spans="2:6" ht="18" customHeight="1">
      <c r="B249" s="70"/>
      <c r="C249" s="70"/>
      <c r="D249" s="70"/>
      <c r="E249" s="70"/>
      <c r="F249" s="70"/>
    </row>
    <row r="250" spans="2:6" ht="18" customHeight="1">
      <c r="B250" s="70"/>
      <c r="C250" s="70"/>
      <c r="D250" s="70"/>
      <c r="E250" s="70"/>
      <c r="F250" s="70"/>
    </row>
    <row r="251" spans="2:6" ht="18" customHeight="1">
      <c r="B251" s="70"/>
      <c r="C251" s="70"/>
      <c r="D251" s="70"/>
      <c r="E251" s="70"/>
      <c r="F251" s="70"/>
    </row>
    <row r="252" spans="2:6" ht="18" customHeight="1">
      <c r="B252" s="70"/>
      <c r="C252" s="70"/>
      <c r="D252" s="70"/>
      <c r="E252" s="70"/>
      <c r="F252" s="70"/>
    </row>
    <row r="253" spans="2:6" ht="18" customHeight="1">
      <c r="B253" s="70"/>
      <c r="C253" s="70"/>
      <c r="D253" s="70"/>
      <c r="E253" s="70"/>
      <c r="F253" s="70"/>
    </row>
    <row r="254" spans="2:6" ht="18" customHeight="1">
      <c r="B254" s="70"/>
      <c r="C254" s="70"/>
      <c r="D254" s="70"/>
      <c r="E254" s="70"/>
      <c r="F254" s="70"/>
    </row>
    <row r="255" spans="2:6" ht="18" customHeight="1">
      <c r="B255" s="70"/>
      <c r="C255" s="70"/>
      <c r="D255" s="70"/>
      <c r="E255" s="70"/>
      <c r="F255" s="70"/>
    </row>
    <row r="256" spans="2:6" ht="18" customHeight="1">
      <c r="B256" s="70"/>
      <c r="C256" s="70"/>
      <c r="D256" s="70"/>
      <c r="E256" s="70"/>
      <c r="F256" s="70"/>
    </row>
    <row r="257" spans="2:6" ht="18" customHeight="1">
      <c r="B257" s="70"/>
      <c r="C257" s="70"/>
      <c r="D257" s="70"/>
      <c r="E257" s="70"/>
      <c r="F257" s="70"/>
    </row>
    <row r="258" spans="2:6" ht="18" customHeight="1">
      <c r="B258" s="70"/>
      <c r="C258" s="70"/>
      <c r="D258" s="70"/>
      <c r="E258" s="70"/>
      <c r="F258" s="70"/>
    </row>
    <row r="259" spans="2:6" ht="18" customHeight="1">
      <c r="B259" s="70"/>
      <c r="C259" s="70"/>
      <c r="D259" s="70"/>
      <c r="E259" s="70"/>
      <c r="F259" s="70"/>
    </row>
    <row r="260" spans="2:6" ht="18" customHeight="1">
      <c r="B260" s="70"/>
      <c r="C260" s="70"/>
      <c r="D260" s="70"/>
      <c r="E260" s="70"/>
      <c r="F260" s="70"/>
    </row>
    <row r="261" spans="2:6" ht="18" customHeight="1">
      <c r="B261" s="70"/>
      <c r="C261" s="70"/>
      <c r="D261" s="70"/>
      <c r="E261" s="70"/>
      <c r="F261" s="70"/>
    </row>
    <row r="262" spans="2:6" ht="18" customHeight="1">
      <c r="B262" s="70"/>
      <c r="C262" s="70"/>
      <c r="D262" s="70"/>
      <c r="E262" s="70"/>
      <c r="F262" s="70"/>
    </row>
    <row r="263" spans="2:6" ht="18" customHeight="1">
      <c r="B263" s="70"/>
      <c r="C263" s="70"/>
      <c r="D263" s="70"/>
      <c r="E263" s="70"/>
      <c r="F263" s="70"/>
    </row>
    <row r="264" spans="2:6" ht="18" customHeight="1">
      <c r="B264" s="70"/>
      <c r="C264" s="70"/>
      <c r="D264" s="70"/>
      <c r="E264" s="70"/>
      <c r="F264" s="70"/>
    </row>
    <row r="265" spans="2:6" ht="18" customHeight="1">
      <c r="B265" s="70"/>
      <c r="C265" s="70"/>
      <c r="D265" s="70"/>
      <c r="E265" s="70"/>
      <c r="F265" s="70"/>
    </row>
    <row r="266" spans="2:6" ht="18" customHeight="1">
      <c r="B266" s="70"/>
      <c r="C266" s="70"/>
      <c r="D266" s="70"/>
      <c r="E266" s="70"/>
      <c r="F266" s="70"/>
    </row>
    <row r="267" spans="2:6" ht="18" customHeight="1">
      <c r="B267" s="70"/>
      <c r="C267" s="70"/>
      <c r="D267" s="70"/>
      <c r="E267" s="70"/>
      <c r="F267" s="70"/>
    </row>
    <row r="268" spans="2:6" ht="18" customHeight="1">
      <c r="B268" s="70"/>
      <c r="C268" s="70"/>
      <c r="D268" s="70"/>
      <c r="E268" s="70"/>
      <c r="F268" s="70"/>
    </row>
    <row r="269" spans="2:6" ht="18" customHeight="1">
      <c r="B269" s="70"/>
      <c r="C269" s="70"/>
      <c r="D269" s="70"/>
      <c r="E269" s="70"/>
      <c r="F269" s="70"/>
    </row>
    <row r="270" spans="2:6" ht="18" customHeight="1">
      <c r="B270" s="70"/>
      <c r="C270" s="70"/>
      <c r="D270" s="70"/>
      <c r="E270" s="70"/>
      <c r="F270" s="70"/>
    </row>
    <row r="271" spans="2:6" ht="18" customHeight="1">
      <c r="B271" s="70"/>
      <c r="C271" s="70"/>
      <c r="D271" s="70"/>
      <c r="E271" s="70"/>
      <c r="F271" s="70"/>
    </row>
    <row r="272" spans="2:6" ht="18" customHeight="1">
      <c r="B272" s="70"/>
      <c r="C272" s="70"/>
      <c r="D272" s="70"/>
      <c r="E272" s="70"/>
      <c r="F272" s="70"/>
    </row>
    <row r="273" spans="2:6" ht="18" customHeight="1">
      <c r="B273" s="70"/>
      <c r="C273" s="70"/>
      <c r="D273" s="70"/>
      <c r="E273" s="70"/>
      <c r="F273" s="70"/>
    </row>
    <row r="274" spans="2:6" ht="18" customHeight="1">
      <c r="B274" s="70"/>
      <c r="C274" s="70"/>
      <c r="D274" s="70"/>
      <c r="E274" s="70"/>
      <c r="F274" s="70"/>
    </row>
    <row r="275" spans="2:6" ht="18" customHeight="1">
      <c r="B275" s="70"/>
      <c r="C275" s="70"/>
      <c r="D275" s="70"/>
      <c r="E275" s="70"/>
      <c r="F275" s="70"/>
    </row>
    <row r="276" spans="2:6" ht="18" customHeight="1">
      <c r="B276" s="70"/>
      <c r="C276" s="70"/>
      <c r="D276" s="70"/>
      <c r="E276" s="70"/>
      <c r="F276" s="70"/>
    </row>
    <row r="277" spans="2:6" ht="18" customHeight="1">
      <c r="B277" s="70"/>
      <c r="C277" s="70"/>
      <c r="D277" s="70"/>
      <c r="E277" s="70"/>
      <c r="F277" s="70"/>
    </row>
    <row r="278" spans="2:6" ht="18" customHeight="1">
      <c r="B278" s="70"/>
      <c r="C278" s="70"/>
      <c r="D278" s="70"/>
      <c r="E278" s="70"/>
      <c r="F278" s="70"/>
    </row>
    <row r="279" spans="2:6" ht="18" customHeight="1">
      <c r="B279" s="70"/>
      <c r="C279" s="70"/>
      <c r="D279" s="70"/>
      <c r="E279" s="70"/>
      <c r="F279" s="70"/>
    </row>
    <row r="280" spans="2:6" ht="18" customHeight="1">
      <c r="B280" s="70"/>
      <c r="C280" s="70"/>
      <c r="D280" s="70"/>
      <c r="E280" s="70"/>
      <c r="F280" s="70"/>
    </row>
    <row r="281" spans="2:6" ht="18" customHeight="1">
      <c r="B281" s="70"/>
      <c r="C281" s="70"/>
      <c r="D281" s="70"/>
      <c r="E281" s="70"/>
      <c r="F281" s="70"/>
    </row>
    <row r="282" spans="2:6" ht="18" customHeight="1">
      <c r="B282" s="70"/>
      <c r="C282" s="70"/>
      <c r="D282" s="70"/>
      <c r="E282" s="70"/>
      <c r="F282" s="70"/>
    </row>
    <row r="283" spans="2:6" ht="18" customHeight="1">
      <c r="B283" s="70"/>
      <c r="C283" s="70"/>
      <c r="D283" s="70"/>
      <c r="E283" s="70"/>
      <c r="F283" s="70"/>
    </row>
    <row r="284" spans="2:6" ht="18" customHeight="1">
      <c r="B284" s="70"/>
      <c r="C284" s="70"/>
      <c r="D284" s="70"/>
      <c r="E284" s="70"/>
      <c r="F284" s="70"/>
    </row>
    <row r="285" spans="2:6" ht="18" customHeight="1">
      <c r="B285" s="70"/>
      <c r="C285" s="70"/>
      <c r="D285" s="70"/>
      <c r="E285" s="70"/>
      <c r="F285" s="70"/>
    </row>
    <row r="286" spans="2:6" ht="18" customHeight="1">
      <c r="B286" s="70"/>
      <c r="C286" s="70"/>
      <c r="D286" s="70"/>
      <c r="E286" s="70"/>
      <c r="F286" s="70"/>
    </row>
    <row r="287" spans="2:6" ht="18" customHeight="1">
      <c r="B287" s="70"/>
      <c r="C287" s="70"/>
      <c r="D287" s="70"/>
      <c r="E287" s="70"/>
      <c r="F287" s="70"/>
    </row>
    <row r="288" spans="2:6" ht="18" customHeight="1">
      <c r="B288" s="70"/>
      <c r="C288" s="70"/>
      <c r="D288" s="70"/>
      <c r="E288" s="70"/>
      <c r="F288" s="70"/>
    </row>
    <row r="289" spans="2:6" ht="18" customHeight="1">
      <c r="B289" s="70"/>
      <c r="C289" s="70"/>
      <c r="D289" s="70"/>
      <c r="E289" s="70"/>
      <c r="F289" s="70"/>
    </row>
    <row r="290" spans="2:6" ht="18" customHeight="1">
      <c r="B290" s="70"/>
      <c r="C290" s="70"/>
      <c r="D290" s="70"/>
      <c r="E290" s="70"/>
      <c r="F290" s="70"/>
    </row>
    <row r="291" spans="2:6" ht="18" customHeight="1">
      <c r="B291" s="70"/>
      <c r="C291" s="70"/>
      <c r="D291" s="70"/>
      <c r="E291" s="70"/>
      <c r="F291" s="70"/>
    </row>
    <row r="292" spans="2:6" ht="18" customHeight="1">
      <c r="B292" s="70"/>
      <c r="C292" s="70"/>
      <c r="D292" s="70"/>
      <c r="E292" s="70"/>
      <c r="F292" s="70"/>
    </row>
    <row r="293" spans="2:6" ht="18" customHeight="1">
      <c r="B293" s="70"/>
      <c r="C293" s="70"/>
      <c r="D293" s="70"/>
      <c r="E293" s="70"/>
      <c r="F293" s="70"/>
    </row>
    <row r="294" spans="2:6" ht="18" customHeight="1">
      <c r="B294" s="70"/>
      <c r="C294" s="70"/>
      <c r="D294" s="70"/>
      <c r="E294" s="70"/>
      <c r="F294" s="70"/>
    </row>
    <row r="295" spans="2:6" ht="18" customHeight="1">
      <c r="B295" s="70"/>
      <c r="C295" s="70"/>
      <c r="D295" s="70"/>
      <c r="E295" s="70"/>
      <c r="F295" s="70"/>
    </row>
    <row r="296" spans="2:6" ht="18" customHeight="1">
      <c r="B296" s="70"/>
      <c r="C296" s="70"/>
      <c r="D296" s="70"/>
      <c r="E296" s="70"/>
      <c r="F296" s="70"/>
    </row>
    <row r="297" spans="2:6" ht="18" customHeight="1">
      <c r="B297" s="70"/>
      <c r="C297" s="70"/>
      <c r="D297" s="70"/>
      <c r="E297" s="70"/>
      <c r="F297" s="70"/>
    </row>
    <row r="298" spans="2:6" ht="18" customHeight="1">
      <c r="B298" s="70"/>
      <c r="C298" s="70"/>
      <c r="D298" s="70"/>
      <c r="E298" s="70"/>
      <c r="F298" s="70"/>
    </row>
    <row r="299" spans="2:6" ht="18" customHeight="1">
      <c r="B299" s="70"/>
      <c r="C299" s="70"/>
      <c r="D299" s="70"/>
      <c r="E299" s="70"/>
      <c r="F299" s="70"/>
    </row>
    <row r="300" spans="2:6" ht="18" customHeight="1">
      <c r="B300" s="70"/>
      <c r="C300" s="70"/>
      <c r="D300" s="70"/>
      <c r="E300" s="70"/>
      <c r="F300" s="70"/>
    </row>
    <row r="301" spans="2:6" ht="18" customHeight="1">
      <c r="B301" s="70"/>
      <c r="C301" s="70"/>
      <c r="D301" s="70"/>
      <c r="E301" s="70"/>
      <c r="F301" s="70"/>
    </row>
    <row r="302" spans="2:6" ht="18" customHeight="1">
      <c r="B302" s="70"/>
      <c r="C302" s="70"/>
      <c r="D302" s="70"/>
      <c r="E302" s="70"/>
      <c r="F302" s="70"/>
    </row>
    <row r="303" spans="2:6" ht="18" customHeight="1">
      <c r="B303" s="70"/>
      <c r="C303" s="70"/>
      <c r="D303" s="70"/>
      <c r="E303" s="70"/>
      <c r="F303" s="70"/>
    </row>
    <row r="304" spans="2:6" ht="18" customHeight="1">
      <c r="B304" s="70"/>
      <c r="C304" s="70"/>
      <c r="D304" s="70"/>
      <c r="E304" s="70"/>
      <c r="F304" s="70"/>
    </row>
    <row r="305" spans="2:6" ht="18" customHeight="1">
      <c r="B305" s="70"/>
      <c r="C305" s="70"/>
      <c r="D305" s="70"/>
      <c r="E305" s="70"/>
      <c r="F305" s="70"/>
    </row>
    <row r="306" spans="2:6" ht="18" customHeight="1">
      <c r="B306" s="70"/>
      <c r="C306" s="70"/>
      <c r="D306" s="70"/>
      <c r="E306" s="70"/>
      <c r="F306" s="70"/>
    </row>
    <row r="307" spans="2:6" ht="18" customHeight="1">
      <c r="B307" s="70"/>
      <c r="C307" s="70"/>
      <c r="D307" s="70"/>
      <c r="E307" s="70"/>
      <c r="F307" s="70"/>
    </row>
    <row r="308" spans="2:6" ht="18" customHeight="1">
      <c r="B308" s="70"/>
      <c r="C308" s="70"/>
      <c r="D308" s="70"/>
      <c r="E308" s="70"/>
      <c r="F308" s="70"/>
    </row>
    <row r="309" spans="2:6" ht="18" customHeight="1">
      <c r="B309" s="70"/>
      <c r="C309" s="70"/>
      <c r="D309" s="70"/>
      <c r="E309" s="70"/>
      <c r="F309" s="70"/>
    </row>
    <row r="310" spans="2:6" ht="18" customHeight="1">
      <c r="B310" s="70"/>
      <c r="C310" s="70"/>
      <c r="D310" s="70"/>
      <c r="E310" s="70"/>
      <c r="F310" s="70"/>
    </row>
    <row r="311" spans="2:6" ht="18" customHeight="1">
      <c r="B311" s="70"/>
      <c r="C311" s="70"/>
      <c r="D311" s="70"/>
      <c r="E311" s="70"/>
      <c r="F311" s="70"/>
    </row>
    <row r="312" spans="2:6" ht="18" customHeight="1">
      <c r="B312" s="70"/>
      <c r="C312" s="70"/>
      <c r="D312" s="70"/>
      <c r="E312" s="70"/>
      <c r="F312" s="70"/>
    </row>
    <row r="313" spans="2:6" ht="18" customHeight="1">
      <c r="B313" s="70"/>
      <c r="C313" s="70"/>
      <c r="D313" s="70"/>
      <c r="E313" s="70"/>
      <c r="F313" s="70"/>
    </row>
    <row r="314" spans="2:6" ht="18" customHeight="1">
      <c r="B314" s="70"/>
      <c r="C314" s="70"/>
      <c r="D314" s="70"/>
      <c r="E314" s="70"/>
      <c r="F314" s="70"/>
    </row>
    <row r="315" spans="2:6" ht="18" customHeight="1">
      <c r="B315" s="70"/>
      <c r="C315" s="70"/>
      <c r="D315" s="70"/>
      <c r="E315" s="70"/>
      <c r="F315" s="70"/>
    </row>
    <row r="316" spans="2:6" ht="18" customHeight="1">
      <c r="B316" s="70"/>
      <c r="C316" s="70"/>
      <c r="D316" s="70"/>
      <c r="E316" s="70"/>
      <c r="F316" s="70"/>
    </row>
    <row r="317" spans="2:6" ht="18" customHeight="1">
      <c r="B317" s="70"/>
      <c r="C317" s="70"/>
      <c r="D317" s="70"/>
      <c r="E317" s="70"/>
      <c r="F317" s="70"/>
    </row>
    <row r="318" spans="2:6" ht="18" customHeight="1">
      <c r="B318" s="70"/>
      <c r="C318" s="70"/>
      <c r="D318" s="70"/>
      <c r="E318" s="70"/>
      <c r="F318" s="70"/>
    </row>
    <row r="319" spans="2:6" ht="18" customHeight="1">
      <c r="B319" s="70"/>
      <c r="C319" s="70"/>
      <c r="D319" s="70"/>
      <c r="E319" s="70"/>
      <c r="F319" s="70"/>
    </row>
    <row r="320" spans="2:6" ht="18" customHeight="1">
      <c r="B320" s="70"/>
      <c r="C320" s="70"/>
      <c r="D320" s="70"/>
      <c r="E320" s="70"/>
      <c r="F320" s="70"/>
    </row>
    <row r="321" spans="2:6" ht="18" customHeight="1">
      <c r="B321" s="70"/>
      <c r="C321" s="70"/>
      <c r="D321" s="70"/>
      <c r="E321" s="70"/>
      <c r="F321" s="70"/>
    </row>
    <row r="322" spans="2:6" ht="18" customHeight="1">
      <c r="B322" s="70"/>
      <c r="C322" s="70"/>
      <c r="D322" s="70"/>
      <c r="E322" s="70"/>
      <c r="F322" s="70"/>
    </row>
    <row r="323" spans="2:6" ht="18" customHeight="1">
      <c r="B323" s="70"/>
      <c r="C323" s="70"/>
      <c r="D323" s="70"/>
      <c r="E323" s="70"/>
      <c r="F323" s="70"/>
    </row>
    <row r="324" spans="2:6" ht="18" customHeight="1">
      <c r="B324" s="70"/>
      <c r="C324" s="70"/>
      <c r="D324" s="70"/>
      <c r="E324" s="70"/>
      <c r="F324" s="70"/>
    </row>
    <row r="325" spans="2:6" ht="18" customHeight="1">
      <c r="B325" s="70"/>
      <c r="C325" s="70"/>
      <c r="D325" s="70"/>
      <c r="E325" s="70"/>
      <c r="F325" s="70"/>
    </row>
    <row r="326" spans="2:6" ht="18" customHeight="1">
      <c r="B326" s="70"/>
      <c r="C326" s="70"/>
      <c r="D326" s="70"/>
      <c r="E326" s="70"/>
      <c r="F326" s="70"/>
    </row>
    <row r="327" spans="2:6" ht="18" customHeight="1">
      <c r="B327" s="70"/>
      <c r="C327" s="70"/>
      <c r="D327" s="70"/>
      <c r="E327" s="70"/>
      <c r="F327" s="70"/>
    </row>
    <row r="328" spans="2:6" ht="18" customHeight="1">
      <c r="B328" s="70"/>
      <c r="C328" s="70"/>
      <c r="D328" s="70"/>
      <c r="E328" s="70"/>
      <c r="F328" s="70"/>
    </row>
    <row r="329" spans="2:6" ht="18" customHeight="1">
      <c r="B329" s="70"/>
      <c r="C329" s="70"/>
      <c r="D329" s="70"/>
      <c r="E329" s="70"/>
      <c r="F329" s="70"/>
    </row>
    <row r="330" spans="2:6" ht="18" customHeight="1">
      <c r="B330" s="70"/>
      <c r="C330" s="70"/>
      <c r="D330" s="70"/>
      <c r="E330" s="70"/>
      <c r="F330" s="70"/>
    </row>
    <row r="331" spans="2:6" ht="18" customHeight="1">
      <c r="B331" s="70"/>
      <c r="C331" s="70"/>
      <c r="D331" s="70"/>
      <c r="E331" s="70"/>
      <c r="F331" s="70"/>
    </row>
    <row r="332" spans="2:6" ht="18" customHeight="1">
      <c r="B332" s="70"/>
      <c r="C332" s="70"/>
      <c r="D332" s="70"/>
      <c r="E332" s="70"/>
      <c r="F332" s="70"/>
    </row>
    <row r="333" spans="2:6" ht="18" customHeight="1">
      <c r="B333" s="70"/>
      <c r="C333" s="70"/>
      <c r="D333" s="70"/>
      <c r="E333" s="70"/>
      <c r="F333" s="70"/>
    </row>
    <row r="334" spans="2:6" ht="18" customHeight="1">
      <c r="B334" s="70"/>
      <c r="C334" s="70"/>
      <c r="D334" s="70"/>
      <c r="E334" s="70"/>
      <c r="F334" s="70"/>
    </row>
    <row r="335" spans="2:6" ht="18" customHeight="1">
      <c r="B335" s="70"/>
      <c r="C335" s="70"/>
      <c r="D335" s="70"/>
      <c r="E335" s="70"/>
      <c r="F335" s="70"/>
    </row>
    <row r="336" spans="2:6" ht="15" customHeight="1">
      <c r="B336" s="70"/>
      <c r="C336" s="70"/>
      <c r="D336" s="70"/>
      <c r="E336" s="70"/>
      <c r="F336" s="70"/>
    </row>
    <row r="337" spans="2:6" ht="15" customHeight="1">
      <c r="B337" s="70"/>
      <c r="C337" s="70"/>
      <c r="D337" s="70"/>
      <c r="E337" s="70"/>
      <c r="F337" s="70"/>
    </row>
  </sheetData>
  <mergeCells count="35">
    <mergeCell ref="B36:B37"/>
    <mergeCell ref="C36:C37"/>
    <mergeCell ref="B1:F1"/>
    <mergeCell ref="B2:F2"/>
    <mergeCell ref="B3:F3"/>
    <mergeCell ref="B5:B6"/>
    <mergeCell ref="C5:C6"/>
    <mergeCell ref="E5:E6"/>
    <mergeCell ref="F5:F6"/>
    <mergeCell ref="G5:G6"/>
    <mergeCell ref="H5:H6"/>
    <mergeCell ref="B18:B19"/>
    <mergeCell ref="C18:C19"/>
    <mergeCell ref="B11:B12"/>
    <mergeCell ref="C11:C12"/>
    <mergeCell ref="B14:B15"/>
    <mergeCell ref="C14:C15"/>
    <mergeCell ref="B20:B21"/>
    <mergeCell ref="C20:C21"/>
    <mergeCell ref="B22:B23"/>
    <mergeCell ref="C22:C23"/>
    <mergeCell ref="B34:B35"/>
    <mergeCell ref="C34:C35"/>
    <mergeCell ref="B49:B50"/>
    <mergeCell ref="C49:C50"/>
    <mergeCell ref="B28:B29"/>
    <mergeCell ref="C28:C29"/>
    <mergeCell ref="B30:B31"/>
    <mergeCell ref="C30:C31"/>
    <mergeCell ref="B32:B33"/>
    <mergeCell ref="C32:C33"/>
    <mergeCell ref="B39:B40"/>
    <mergeCell ref="C39:C40"/>
    <mergeCell ref="B41:B42"/>
    <mergeCell ref="C41:C42"/>
  </mergeCells>
  <phoneticPr fontId="13" type="noConversion"/>
  <printOptions horizontalCentered="1" verticalCentered="1"/>
  <pageMargins left="0.19685039370078741" right="0.31496062992125984" top="0.55118110236220474" bottom="0.35433070866141736" header="0.31496062992125984" footer="0.31496062992125984"/>
  <pageSetup paperSize="9" scale="7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X183"/>
  <sheetViews>
    <sheetView workbookViewId="0">
      <pane ySplit="1" topLeftCell="A173" activePane="bottomLeft" state="frozen"/>
      <selection pane="bottomLeft" activeCell="T180" sqref="T180"/>
    </sheetView>
  </sheetViews>
  <sheetFormatPr defaultRowHeight="18" customHeight="1"/>
  <cols>
    <col min="1" max="2" width="9.140625" style="27"/>
    <col min="3" max="3" width="8.140625" style="27" customWidth="1"/>
    <col min="4" max="6" width="9.140625" style="27"/>
    <col min="7" max="8" width="14.85546875" style="27" customWidth="1"/>
    <col min="9" max="11" width="13.140625" style="27" customWidth="1"/>
    <col min="12" max="12" width="13.140625" style="58" customWidth="1"/>
    <col min="13" max="13" width="9.85546875" style="43" customWidth="1"/>
    <col min="14" max="14" width="9.85546875" style="58" customWidth="1"/>
    <col min="15" max="16" width="10.42578125" style="58" customWidth="1"/>
    <col min="17" max="17" width="9.85546875" style="58" customWidth="1"/>
    <col min="18" max="18" width="11.85546875" style="58" customWidth="1"/>
    <col min="19" max="19" width="9.85546875" style="58" customWidth="1"/>
    <col min="20" max="21" width="9.85546875" style="72" customWidth="1"/>
    <col min="22" max="22" width="27.140625" style="27" customWidth="1"/>
    <col min="23" max="16384" width="9.140625" style="27"/>
  </cols>
  <sheetData>
    <row r="1" spans="3:23" ht="18" customHeight="1">
      <c r="L1" s="58" t="s">
        <v>66</v>
      </c>
      <c r="M1" s="58" t="s">
        <v>67</v>
      </c>
      <c r="N1" s="58" t="s">
        <v>53</v>
      </c>
      <c r="O1" s="58" t="s">
        <v>68</v>
      </c>
      <c r="P1" s="58" t="s">
        <v>69</v>
      </c>
      <c r="Q1" s="58" t="s">
        <v>70</v>
      </c>
      <c r="R1" s="58" t="s">
        <v>71</v>
      </c>
      <c r="S1" s="58" t="s">
        <v>53</v>
      </c>
      <c r="T1" s="72" t="s">
        <v>107</v>
      </c>
      <c r="U1" s="72" t="s">
        <v>58</v>
      </c>
    </row>
    <row r="3" spans="3:23" ht="18" customHeight="1">
      <c r="C3" s="97" t="s">
        <v>88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3:23" ht="18" customHeight="1"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1"/>
    </row>
    <row r="5" spans="3:23" ht="18" customHeight="1">
      <c r="E5" s="1"/>
      <c r="F5" s="1"/>
      <c r="G5" s="1"/>
      <c r="H5" s="1"/>
      <c r="I5" s="1"/>
      <c r="J5" s="1"/>
      <c r="K5" s="1"/>
      <c r="L5" s="61"/>
      <c r="M5" s="46"/>
      <c r="N5" s="61"/>
      <c r="O5" s="61"/>
      <c r="P5" s="61"/>
      <c r="Q5" s="61"/>
      <c r="R5" s="61"/>
      <c r="S5" s="61"/>
      <c r="T5" s="70"/>
      <c r="U5" s="70"/>
      <c r="V5" s="1"/>
      <c r="W5" s="1"/>
    </row>
    <row r="6" spans="3:23" ht="18" customHeight="1">
      <c r="C6" s="103" t="s">
        <v>6</v>
      </c>
      <c r="D6" s="100" t="s">
        <v>24</v>
      </c>
      <c r="E6" s="103" t="s">
        <v>19</v>
      </c>
      <c r="F6" s="98" t="s">
        <v>20</v>
      </c>
      <c r="G6" s="98" t="s">
        <v>29</v>
      </c>
      <c r="H6" s="98" t="s">
        <v>30</v>
      </c>
      <c r="I6" s="98" t="s">
        <v>31</v>
      </c>
      <c r="J6" s="101" t="s">
        <v>33</v>
      </c>
      <c r="K6" s="102"/>
      <c r="L6" s="98" t="s">
        <v>64</v>
      </c>
      <c r="M6" s="101" t="s">
        <v>52</v>
      </c>
      <c r="N6" s="102"/>
      <c r="O6" s="101" t="s">
        <v>60</v>
      </c>
      <c r="P6" s="102"/>
      <c r="Q6" s="105" t="s">
        <v>59</v>
      </c>
      <c r="R6" s="105"/>
      <c r="S6" s="105"/>
      <c r="T6" s="101" t="s">
        <v>105</v>
      </c>
      <c r="U6" s="102"/>
      <c r="V6" s="98" t="s">
        <v>32</v>
      </c>
      <c r="W6" s="1"/>
    </row>
    <row r="7" spans="3:23" ht="18" customHeight="1" thickBot="1">
      <c r="C7" s="104"/>
      <c r="D7" s="89"/>
      <c r="E7" s="104"/>
      <c r="F7" s="99"/>
      <c r="G7" s="99"/>
      <c r="H7" s="99"/>
      <c r="I7" s="99"/>
      <c r="J7" s="36" t="s">
        <v>34</v>
      </c>
      <c r="K7" s="36" t="s">
        <v>35</v>
      </c>
      <c r="L7" s="99"/>
      <c r="M7" s="60" t="s">
        <v>54</v>
      </c>
      <c r="N7" s="60" t="s">
        <v>53</v>
      </c>
      <c r="O7" s="60" t="s">
        <v>54</v>
      </c>
      <c r="P7" s="60" t="s">
        <v>58</v>
      </c>
      <c r="Q7" s="60" t="s">
        <v>54</v>
      </c>
      <c r="R7" s="60" t="s">
        <v>65</v>
      </c>
      <c r="S7" s="60" t="s">
        <v>58</v>
      </c>
      <c r="T7" s="74" t="s">
        <v>106</v>
      </c>
      <c r="U7" s="74" t="s">
        <v>58</v>
      </c>
      <c r="V7" s="99"/>
      <c r="W7" s="1"/>
    </row>
    <row r="8" spans="3:23" ht="18" customHeight="1">
      <c r="C8" s="28">
        <v>1</v>
      </c>
      <c r="D8" s="33">
        <v>3</v>
      </c>
      <c r="E8" s="28" t="s">
        <v>40</v>
      </c>
      <c r="F8" s="25">
        <v>4</v>
      </c>
      <c r="G8" s="25">
        <v>4</v>
      </c>
      <c r="H8" s="25">
        <v>4</v>
      </c>
      <c r="I8" s="25">
        <f>F8*G8+2*(H8^2)*(1-0.25*3.14)</f>
        <v>22.88</v>
      </c>
      <c r="J8" s="25" t="s">
        <v>36</v>
      </c>
      <c r="K8" s="25" t="s">
        <v>37</v>
      </c>
      <c r="L8" s="25"/>
      <c r="M8" s="48"/>
      <c r="N8" s="48"/>
      <c r="O8" s="24"/>
      <c r="P8" s="24"/>
      <c r="Q8" s="48"/>
      <c r="R8" s="48"/>
      <c r="S8" s="48"/>
      <c r="T8" s="48"/>
      <c r="U8" s="48"/>
      <c r="V8" s="25"/>
      <c r="W8" s="1"/>
    </row>
    <row r="9" spans="3:23" ht="18" customHeight="1">
      <c r="C9" s="29">
        <v>2</v>
      </c>
      <c r="D9" s="34">
        <v>22</v>
      </c>
      <c r="E9" s="42" t="s">
        <v>40</v>
      </c>
      <c r="F9" s="25">
        <v>4</v>
      </c>
      <c r="G9" s="25">
        <v>4</v>
      </c>
      <c r="H9" s="25">
        <v>4</v>
      </c>
      <c r="I9" s="25">
        <f t="shared" ref="I9:I176" si="0">F9*G9+2*(H9^2)*(1-0.25*3.14)</f>
        <v>22.88</v>
      </c>
      <c r="J9" s="25" t="s">
        <v>36</v>
      </c>
      <c r="K9" s="25" t="s">
        <v>37</v>
      </c>
      <c r="L9" s="25"/>
      <c r="M9" s="48"/>
      <c r="N9" s="48"/>
      <c r="O9" s="24"/>
      <c r="P9" s="24"/>
      <c r="Q9" s="48"/>
      <c r="R9" s="48"/>
      <c r="S9" s="48"/>
      <c r="T9" s="48"/>
      <c r="U9" s="48"/>
      <c r="V9" s="25"/>
      <c r="W9" s="1"/>
    </row>
    <row r="10" spans="3:23" ht="18" customHeight="1">
      <c r="C10" s="28">
        <v>3</v>
      </c>
      <c r="D10" s="34">
        <v>39</v>
      </c>
      <c r="E10" s="42" t="s">
        <v>40</v>
      </c>
      <c r="F10" s="25">
        <v>4</v>
      </c>
      <c r="G10" s="25">
        <v>10</v>
      </c>
      <c r="H10" s="25">
        <v>5</v>
      </c>
      <c r="I10" s="25">
        <f t="shared" si="0"/>
        <v>50.75</v>
      </c>
      <c r="J10" s="25" t="s">
        <v>36</v>
      </c>
      <c r="K10" s="25" t="s">
        <v>37</v>
      </c>
      <c r="L10" s="25"/>
      <c r="M10" s="48"/>
      <c r="N10" s="48"/>
      <c r="O10" s="24"/>
      <c r="P10" s="24"/>
      <c r="Q10" s="48"/>
      <c r="R10" s="48"/>
      <c r="S10" s="48"/>
      <c r="T10" s="48"/>
      <c r="U10" s="48"/>
      <c r="V10" s="25" t="s">
        <v>41</v>
      </c>
      <c r="W10" s="1"/>
    </row>
    <row r="11" spans="3:23" ht="18" customHeight="1">
      <c r="C11" s="29">
        <v>4</v>
      </c>
      <c r="D11" s="34">
        <v>115</v>
      </c>
      <c r="E11" s="42" t="s">
        <v>40</v>
      </c>
      <c r="F11" s="25">
        <v>5</v>
      </c>
      <c r="G11" s="25">
        <v>5</v>
      </c>
      <c r="H11" s="25">
        <v>5</v>
      </c>
      <c r="I11" s="25">
        <f t="shared" si="0"/>
        <v>35.75</v>
      </c>
      <c r="J11" s="25" t="s">
        <v>36</v>
      </c>
      <c r="K11" s="25" t="s">
        <v>37</v>
      </c>
      <c r="L11" s="25"/>
      <c r="M11" s="48"/>
      <c r="N11" s="48"/>
      <c r="O11" s="24"/>
      <c r="P11" s="24"/>
      <c r="Q11" s="48"/>
      <c r="R11" s="48"/>
      <c r="S11" s="48"/>
      <c r="T11" s="48"/>
      <c r="U11" s="48"/>
      <c r="V11" s="25"/>
      <c r="W11" s="1"/>
    </row>
    <row r="12" spans="3:23" ht="18" customHeight="1">
      <c r="C12" s="28">
        <v>5</v>
      </c>
      <c r="D12" s="34">
        <v>152</v>
      </c>
      <c r="E12" s="42" t="s">
        <v>42</v>
      </c>
      <c r="F12" s="25">
        <v>5</v>
      </c>
      <c r="G12" s="25">
        <v>5</v>
      </c>
      <c r="H12" s="25">
        <v>5</v>
      </c>
      <c r="I12" s="25">
        <f t="shared" si="0"/>
        <v>35.75</v>
      </c>
      <c r="J12" s="25" t="s">
        <v>36</v>
      </c>
      <c r="K12" s="25" t="s">
        <v>37</v>
      </c>
      <c r="L12" s="25"/>
      <c r="M12" s="48"/>
      <c r="N12" s="48"/>
      <c r="O12" s="24"/>
      <c r="P12" s="24"/>
      <c r="Q12" s="48"/>
      <c r="R12" s="48"/>
      <c r="S12" s="48"/>
      <c r="T12" s="48"/>
      <c r="U12" s="48"/>
      <c r="V12" s="25"/>
      <c r="W12" s="1"/>
    </row>
    <row r="13" spans="3:23" ht="18" customHeight="1">
      <c r="C13" s="29">
        <v>6</v>
      </c>
      <c r="D13" s="34">
        <v>163</v>
      </c>
      <c r="E13" s="42" t="s">
        <v>42</v>
      </c>
      <c r="F13" s="25">
        <v>5</v>
      </c>
      <c r="G13" s="25">
        <v>5</v>
      </c>
      <c r="H13" s="25">
        <v>5</v>
      </c>
      <c r="I13" s="25">
        <f t="shared" si="0"/>
        <v>35.75</v>
      </c>
      <c r="J13" s="25" t="s">
        <v>36</v>
      </c>
      <c r="K13" s="25" t="s">
        <v>37</v>
      </c>
      <c r="L13" s="25"/>
      <c r="M13" s="48"/>
      <c r="N13" s="48"/>
      <c r="O13" s="24"/>
      <c r="P13" s="24"/>
      <c r="Q13" s="48"/>
      <c r="R13" s="48"/>
      <c r="S13" s="48"/>
      <c r="T13" s="48"/>
      <c r="U13" s="48"/>
      <c r="V13" s="25"/>
      <c r="W13" s="1"/>
    </row>
    <row r="14" spans="3:23" ht="18" customHeight="1">
      <c r="C14" s="28">
        <v>7</v>
      </c>
      <c r="D14" s="34">
        <v>291</v>
      </c>
      <c r="E14" s="42" t="s">
        <v>40</v>
      </c>
      <c r="F14" s="25">
        <v>5</v>
      </c>
      <c r="G14" s="25">
        <v>5</v>
      </c>
      <c r="H14" s="25">
        <v>5</v>
      </c>
      <c r="I14" s="25">
        <f t="shared" si="0"/>
        <v>35.75</v>
      </c>
      <c r="J14" s="25" t="s">
        <v>36</v>
      </c>
      <c r="K14" s="25" t="s">
        <v>37</v>
      </c>
      <c r="L14" s="25"/>
      <c r="M14" s="48"/>
      <c r="N14" s="48"/>
      <c r="O14" s="24"/>
      <c r="P14" s="24"/>
      <c r="Q14" s="48"/>
      <c r="R14" s="48"/>
      <c r="S14" s="48"/>
      <c r="T14" s="48"/>
      <c r="U14" s="48"/>
      <c r="V14" s="25"/>
      <c r="W14" s="1"/>
    </row>
    <row r="15" spans="3:23" ht="18" customHeight="1">
      <c r="C15" s="29">
        <v>8</v>
      </c>
      <c r="D15" s="34">
        <v>332</v>
      </c>
      <c r="E15" s="42" t="s">
        <v>42</v>
      </c>
      <c r="F15" s="25">
        <v>5</v>
      </c>
      <c r="G15" s="25">
        <v>10</v>
      </c>
      <c r="H15" s="25">
        <v>5</v>
      </c>
      <c r="I15" s="25">
        <f t="shared" si="0"/>
        <v>60.75</v>
      </c>
      <c r="J15" s="25" t="s">
        <v>36</v>
      </c>
      <c r="K15" s="25" t="s">
        <v>37</v>
      </c>
      <c r="L15" s="25"/>
      <c r="M15" s="48"/>
      <c r="N15" s="48"/>
      <c r="O15" s="24"/>
      <c r="P15" s="24"/>
      <c r="Q15" s="48"/>
      <c r="R15" s="48"/>
      <c r="S15" s="48"/>
      <c r="T15" s="48"/>
      <c r="U15" s="48"/>
      <c r="V15" s="25" t="s">
        <v>41</v>
      </c>
      <c r="W15" s="1"/>
    </row>
    <row r="16" spans="3:23" ht="18" customHeight="1">
      <c r="C16" s="28">
        <v>1</v>
      </c>
      <c r="D16" s="34">
        <v>365</v>
      </c>
      <c r="E16" s="42" t="s">
        <v>40</v>
      </c>
      <c r="F16" s="25">
        <v>5</v>
      </c>
      <c r="G16" s="25">
        <v>5</v>
      </c>
      <c r="H16" s="25">
        <v>5</v>
      </c>
      <c r="I16" s="25">
        <f t="shared" si="0"/>
        <v>35.75</v>
      </c>
      <c r="J16" s="25" t="s">
        <v>36</v>
      </c>
      <c r="K16" s="25" t="s">
        <v>37</v>
      </c>
      <c r="L16" s="25"/>
      <c r="M16" s="48"/>
      <c r="N16" s="48"/>
      <c r="O16" s="24"/>
      <c r="P16" s="24"/>
      <c r="Q16" s="48"/>
      <c r="R16" s="48"/>
      <c r="S16" s="48"/>
      <c r="T16" s="48"/>
      <c r="U16" s="48"/>
      <c r="V16" s="25"/>
      <c r="W16" s="1"/>
    </row>
    <row r="17" spans="3:23" ht="18" customHeight="1">
      <c r="C17" s="29">
        <v>2</v>
      </c>
      <c r="D17" s="34">
        <v>382</v>
      </c>
      <c r="E17" s="42" t="s">
        <v>42</v>
      </c>
      <c r="F17" s="25">
        <v>5</v>
      </c>
      <c r="G17" s="25">
        <v>5</v>
      </c>
      <c r="H17" s="25">
        <v>5</v>
      </c>
      <c r="I17" s="25">
        <f t="shared" si="0"/>
        <v>35.75</v>
      </c>
      <c r="J17" s="25" t="s">
        <v>36</v>
      </c>
      <c r="K17" s="25" t="s">
        <v>37</v>
      </c>
      <c r="L17" s="25"/>
      <c r="M17" s="48"/>
      <c r="N17" s="48"/>
      <c r="O17" s="24"/>
      <c r="P17" s="24"/>
      <c r="Q17" s="48"/>
      <c r="R17" s="48"/>
      <c r="S17" s="48"/>
      <c r="T17" s="48"/>
      <c r="U17" s="48"/>
      <c r="V17" s="25"/>
      <c r="W17" s="1"/>
    </row>
    <row r="18" spans="3:23" ht="18" customHeight="1">
      <c r="C18" s="28">
        <v>3</v>
      </c>
      <c r="D18" s="34">
        <v>442</v>
      </c>
      <c r="E18" s="42" t="s">
        <v>40</v>
      </c>
      <c r="F18" s="25">
        <v>5</v>
      </c>
      <c r="G18" s="25">
        <v>5</v>
      </c>
      <c r="H18" s="25">
        <v>5</v>
      </c>
      <c r="I18" s="25">
        <f t="shared" si="0"/>
        <v>35.75</v>
      </c>
      <c r="J18" s="25" t="s">
        <v>36</v>
      </c>
      <c r="K18" s="25" t="s">
        <v>37</v>
      </c>
      <c r="L18" s="25"/>
      <c r="M18" s="48"/>
      <c r="N18" s="48"/>
      <c r="O18" s="24"/>
      <c r="P18" s="24"/>
      <c r="Q18" s="48"/>
      <c r="R18" s="48"/>
      <c r="S18" s="48"/>
      <c r="T18" s="48"/>
      <c r="U18" s="48"/>
      <c r="V18" s="25"/>
      <c r="W18" s="1"/>
    </row>
    <row r="19" spans="3:23" ht="18" customHeight="1">
      <c r="C19" s="29">
        <v>4</v>
      </c>
      <c r="D19" s="34">
        <v>479</v>
      </c>
      <c r="E19" s="42" t="s">
        <v>42</v>
      </c>
      <c r="F19" s="25">
        <v>5</v>
      </c>
      <c r="G19" s="25">
        <v>5</v>
      </c>
      <c r="H19" s="25">
        <v>5</v>
      </c>
      <c r="I19" s="25">
        <f t="shared" si="0"/>
        <v>35.75</v>
      </c>
      <c r="J19" s="25" t="s">
        <v>36</v>
      </c>
      <c r="K19" s="25" t="s">
        <v>37</v>
      </c>
      <c r="L19" s="25"/>
      <c r="M19" s="48"/>
      <c r="N19" s="48"/>
      <c r="O19" s="24"/>
      <c r="P19" s="24"/>
      <c r="Q19" s="48"/>
      <c r="R19" s="48"/>
      <c r="S19" s="48"/>
      <c r="T19" s="48"/>
      <c r="U19" s="48"/>
      <c r="V19" s="25"/>
      <c r="W19" s="1"/>
    </row>
    <row r="20" spans="3:23" ht="18" customHeight="1">
      <c r="C20" s="28">
        <v>5</v>
      </c>
      <c r="D20" s="34">
        <v>529</v>
      </c>
      <c r="E20" s="42" t="s">
        <v>40</v>
      </c>
      <c r="F20" s="25">
        <v>5</v>
      </c>
      <c r="G20" s="25">
        <v>5</v>
      </c>
      <c r="H20" s="25">
        <v>5</v>
      </c>
      <c r="I20" s="25">
        <f t="shared" si="0"/>
        <v>35.75</v>
      </c>
      <c r="J20" s="25" t="s">
        <v>36</v>
      </c>
      <c r="K20" s="25" t="s">
        <v>37</v>
      </c>
      <c r="L20" s="25"/>
      <c r="M20" s="48"/>
      <c r="N20" s="48"/>
      <c r="O20" s="24"/>
      <c r="P20" s="24"/>
      <c r="Q20" s="48"/>
      <c r="R20" s="48"/>
      <c r="S20" s="48"/>
      <c r="T20" s="48"/>
      <c r="U20" s="48"/>
      <c r="V20" s="25"/>
      <c r="W20" s="1"/>
    </row>
    <row r="21" spans="3:23" ht="18" customHeight="1">
      <c r="C21" s="29">
        <v>6</v>
      </c>
      <c r="D21" s="34">
        <v>585</v>
      </c>
      <c r="E21" s="42" t="s">
        <v>42</v>
      </c>
      <c r="F21" s="25">
        <v>5</v>
      </c>
      <c r="G21" s="25">
        <v>5</v>
      </c>
      <c r="H21" s="25">
        <v>5</v>
      </c>
      <c r="I21" s="25">
        <f t="shared" si="0"/>
        <v>35.75</v>
      </c>
      <c r="J21" s="25" t="s">
        <v>36</v>
      </c>
      <c r="K21" s="25" t="s">
        <v>37</v>
      </c>
      <c r="L21" s="25"/>
      <c r="M21" s="48"/>
      <c r="N21" s="48"/>
      <c r="O21" s="24"/>
      <c r="P21" s="24"/>
      <c r="Q21" s="48"/>
      <c r="R21" s="48"/>
      <c r="S21" s="48"/>
      <c r="T21" s="48"/>
      <c r="U21" s="48"/>
      <c r="V21" s="25"/>
      <c r="W21" s="1"/>
    </row>
    <row r="22" spans="3:23" ht="18" customHeight="1">
      <c r="C22" s="28">
        <v>7</v>
      </c>
      <c r="D22" s="34">
        <v>718</v>
      </c>
      <c r="E22" s="42" t="s">
        <v>42</v>
      </c>
      <c r="F22" s="25">
        <v>5</v>
      </c>
      <c r="G22" s="25">
        <v>5</v>
      </c>
      <c r="H22" s="25">
        <v>5</v>
      </c>
      <c r="I22" s="25">
        <f t="shared" si="0"/>
        <v>35.75</v>
      </c>
      <c r="J22" s="25" t="s">
        <v>36</v>
      </c>
      <c r="K22" s="25" t="s">
        <v>37</v>
      </c>
      <c r="L22" s="25"/>
      <c r="M22" s="48"/>
      <c r="N22" s="48"/>
      <c r="O22" s="24"/>
      <c r="P22" s="24"/>
      <c r="Q22" s="48"/>
      <c r="R22" s="48"/>
      <c r="S22" s="48"/>
      <c r="T22" s="48"/>
      <c r="U22" s="48"/>
      <c r="V22" s="25"/>
      <c r="W22" s="1"/>
    </row>
    <row r="23" spans="3:23" ht="18" customHeight="1">
      <c r="C23" s="29">
        <v>8</v>
      </c>
      <c r="D23" s="34">
        <v>722</v>
      </c>
      <c r="E23" s="42" t="s">
        <v>40</v>
      </c>
      <c r="F23" s="25">
        <v>5</v>
      </c>
      <c r="G23" s="25">
        <v>5</v>
      </c>
      <c r="H23" s="25">
        <v>5</v>
      </c>
      <c r="I23" s="25">
        <f t="shared" si="0"/>
        <v>35.75</v>
      </c>
      <c r="J23" s="25" t="s">
        <v>36</v>
      </c>
      <c r="K23" s="25" t="s">
        <v>37</v>
      </c>
      <c r="L23" s="25"/>
      <c r="M23" s="48"/>
      <c r="N23" s="48"/>
      <c r="O23" s="24"/>
      <c r="P23" s="24"/>
      <c r="Q23" s="48"/>
      <c r="R23" s="48"/>
      <c r="S23" s="48"/>
      <c r="T23" s="48"/>
      <c r="U23" s="48"/>
      <c r="V23" s="25"/>
      <c r="W23" s="1"/>
    </row>
    <row r="24" spans="3:23" ht="18" customHeight="1">
      <c r="C24" s="28">
        <v>9</v>
      </c>
      <c r="D24" s="34">
        <v>788</v>
      </c>
      <c r="E24" s="42" t="s">
        <v>40</v>
      </c>
      <c r="F24" s="25">
        <v>5</v>
      </c>
      <c r="G24" s="25">
        <v>5</v>
      </c>
      <c r="H24" s="25">
        <v>5</v>
      </c>
      <c r="I24" s="25">
        <f t="shared" si="0"/>
        <v>35.75</v>
      </c>
      <c r="J24" s="25" t="s">
        <v>36</v>
      </c>
      <c r="K24" s="25" t="s">
        <v>37</v>
      </c>
      <c r="L24" s="25"/>
      <c r="M24" s="48"/>
      <c r="N24" s="48"/>
      <c r="O24" s="24"/>
      <c r="P24" s="24"/>
      <c r="Q24" s="48"/>
      <c r="R24" s="48"/>
      <c r="S24" s="48"/>
      <c r="T24" s="48"/>
      <c r="U24" s="48"/>
      <c r="V24" s="25"/>
      <c r="W24" s="1"/>
    </row>
    <row r="25" spans="3:23" ht="18" customHeight="1">
      <c r="C25" s="29">
        <v>10</v>
      </c>
      <c r="D25" s="34">
        <v>800</v>
      </c>
      <c r="E25" s="42" t="s">
        <v>42</v>
      </c>
      <c r="F25" s="25">
        <v>5</v>
      </c>
      <c r="G25" s="25">
        <v>5</v>
      </c>
      <c r="H25" s="25">
        <v>5</v>
      </c>
      <c r="I25" s="25">
        <f t="shared" si="0"/>
        <v>35.75</v>
      </c>
      <c r="J25" s="25" t="s">
        <v>36</v>
      </c>
      <c r="K25" s="25" t="s">
        <v>37</v>
      </c>
      <c r="L25" s="25"/>
      <c r="M25" s="48"/>
      <c r="N25" s="48"/>
      <c r="O25" s="24"/>
      <c r="P25" s="24"/>
      <c r="Q25" s="48"/>
      <c r="R25" s="48"/>
      <c r="S25" s="48"/>
      <c r="T25" s="48"/>
      <c r="U25" s="48"/>
      <c r="V25" s="25"/>
      <c r="W25" s="1"/>
    </row>
    <row r="26" spans="3:23" ht="18" customHeight="1">
      <c r="C26" s="28">
        <v>11</v>
      </c>
      <c r="D26" s="34">
        <v>910</v>
      </c>
      <c r="E26" s="42" t="s">
        <v>42</v>
      </c>
      <c r="F26" s="25">
        <v>5</v>
      </c>
      <c r="G26" s="25">
        <v>5</v>
      </c>
      <c r="H26" s="25">
        <v>5</v>
      </c>
      <c r="I26" s="25">
        <f t="shared" si="0"/>
        <v>35.75</v>
      </c>
      <c r="J26" s="25" t="s">
        <v>36</v>
      </c>
      <c r="K26" s="25" t="s">
        <v>37</v>
      </c>
      <c r="L26" s="25"/>
      <c r="M26" s="48"/>
      <c r="N26" s="48"/>
      <c r="O26" s="24"/>
      <c r="P26" s="24"/>
      <c r="Q26" s="48"/>
      <c r="R26" s="48"/>
      <c r="S26" s="48"/>
      <c r="T26" s="48"/>
      <c r="U26" s="48"/>
      <c r="V26" s="25"/>
      <c r="W26" s="1"/>
    </row>
    <row r="27" spans="3:23" ht="18" customHeight="1">
      <c r="C27" s="29">
        <v>12</v>
      </c>
      <c r="D27" s="34">
        <v>948</v>
      </c>
      <c r="E27" s="42" t="s">
        <v>40</v>
      </c>
      <c r="F27" s="25">
        <v>5</v>
      </c>
      <c r="G27" s="25">
        <v>5</v>
      </c>
      <c r="H27" s="25">
        <v>5</v>
      </c>
      <c r="I27" s="25">
        <f t="shared" si="0"/>
        <v>35.75</v>
      </c>
      <c r="J27" s="25" t="s">
        <v>36</v>
      </c>
      <c r="K27" s="25" t="s">
        <v>37</v>
      </c>
      <c r="L27" s="25"/>
      <c r="M27" s="48"/>
      <c r="N27" s="48"/>
      <c r="O27" s="24"/>
      <c r="P27" s="24"/>
      <c r="Q27" s="48"/>
      <c r="R27" s="48"/>
      <c r="S27" s="48"/>
      <c r="T27" s="48"/>
      <c r="U27" s="48"/>
      <c r="V27" s="25"/>
      <c r="W27" s="1"/>
    </row>
    <row r="28" spans="3:23" ht="18" customHeight="1">
      <c r="C28" s="28">
        <v>13</v>
      </c>
      <c r="D28" s="34">
        <v>989</v>
      </c>
      <c r="E28" s="42" t="s">
        <v>42</v>
      </c>
      <c r="F28" s="25">
        <v>5</v>
      </c>
      <c r="G28" s="25">
        <v>5</v>
      </c>
      <c r="H28" s="25">
        <v>5</v>
      </c>
      <c r="I28" s="25">
        <f t="shared" si="0"/>
        <v>35.75</v>
      </c>
      <c r="J28" s="25" t="s">
        <v>36</v>
      </c>
      <c r="K28" s="25" t="s">
        <v>37</v>
      </c>
      <c r="L28" s="25"/>
      <c r="M28" s="48"/>
      <c r="N28" s="48"/>
      <c r="O28" s="24"/>
      <c r="P28" s="24"/>
      <c r="Q28" s="48"/>
      <c r="R28" s="48"/>
      <c r="S28" s="48"/>
      <c r="T28" s="48"/>
      <c r="U28" s="48"/>
      <c r="V28" s="25"/>
      <c r="W28" s="1"/>
    </row>
    <row r="29" spans="3:23" ht="18" customHeight="1">
      <c r="C29" s="29">
        <v>14</v>
      </c>
      <c r="D29" s="34">
        <v>1050</v>
      </c>
      <c r="E29" s="44" t="s">
        <v>42</v>
      </c>
      <c r="F29" s="25">
        <v>5</v>
      </c>
      <c r="G29" s="25">
        <v>5</v>
      </c>
      <c r="H29" s="25">
        <v>5</v>
      </c>
      <c r="I29" s="25">
        <f t="shared" si="0"/>
        <v>35.75</v>
      </c>
      <c r="J29" s="25" t="s">
        <v>36</v>
      </c>
      <c r="K29" s="25" t="s">
        <v>37</v>
      </c>
      <c r="L29" s="25"/>
      <c r="M29" s="48"/>
      <c r="N29" s="48">
        <v>8</v>
      </c>
      <c r="O29" s="24"/>
      <c r="P29" s="24">
        <v>2</v>
      </c>
      <c r="Q29" s="48"/>
      <c r="R29" s="48"/>
      <c r="S29" s="48"/>
      <c r="T29" s="48"/>
      <c r="U29" s="48"/>
      <c r="V29" s="25"/>
      <c r="W29" s="1"/>
    </row>
    <row r="30" spans="3:23" ht="18" customHeight="1">
      <c r="C30" s="28">
        <v>15</v>
      </c>
      <c r="D30" s="34">
        <v>1175</v>
      </c>
      <c r="E30" s="44" t="s">
        <v>42</v>
      </c>
      <c r="F30" s="25">
        <v>5</v>
      </c>
      <c r="G30" s="25">
        <v>5</v>
      </c>
      <c r="H30" s="25">
        <v>5</v>
      </c>
      <c r="I30" s="25">
        <f t="shared" si="0"/>
        <v>35.75</v>
      </c>
      <c r="J30" s="25" t="s">
        <v>36</v>
      </c>
      <c r="K30" s="25" t="s">
        <v>37</v>
      </c>
      <c r="L30" s="25"/>
      <c r="M30" s="48"/>
      <c r="N30" s="48">
        <v>8</v>
      </c>
      <c r="O30" s="24"/>
      <c r="P30" s="24">
        <v>2</v>
      </c>
      <c r="Q30" s="48"/>
      <c r="R30" s="48"/>
      <c r="S30" s="48"/>
      <c r="T30" s="48"/>
      <c r="U30" s="48"/>
      <c r="V30" s="25"/>
      <c r="W30" s="1"/>
    </row>
    <row r="31" spans="3:23" s="43" customFormat="1" ht="18" customHeight="1">
      <c r="C31" s="28">
        <v>16</v>
      </c>
      <c r="D31" s="34">
        <v>1225</v>
      </c>
      <c r="E31" s="44" t="s">
        <v>42</v>
      </c>
      <c r="F31" s="25">
        <v>5</v>
      </c>
      <c r="G31" s="25">
        <v>5</v>
      </c>
      <c r="H31" s="25">
        <v>5</v>
      </c>
      <c r="I31" s="25">
        <f t="shared" ref="I31:I42" si="1">F31*G31+2*(H31^2)*(1-0.25*3.14)</f>
        <v>35.75</v>
      </c>
      <c r="J31" s="25" t="s">
        <v>36</v>
      </c>
      <c r="K31" s="25" t="s">
        <v>37</v>
      </c>
      <c r="L31" s="25"/>
      <c r="M31" s="48"/>
      <c r="N31" s="48">
        <v>8</v>
      </c>
      <c r="O31" s="24"/>
      <c r="P31" s="24">
        <v>2</v>
      </c>
      <c r="Q31" s="48"/>
      <c r="R31" s="48"/>
      <c r="S31" s="48"/>
      <c r="T31" s="48"/>
      <c r="U31" s="48"/>
      <c r="V31" s="25"/>
      <c r="W31" s="46"/>
    </row>
    <row r="32" spans="3:23" s="43" customFormat="1" ht="18" customHeight="1">
      <c r="C32" s="28">
        <v>17</v>
      </c>
      <c r="D32" s="34">
        <v>1350</v>
      </c>
      <c r="E32" s="44" t="s">
        <v>42</v>
      </c>
      <c r="F32" s="25">
        <v>5</v>
      </c>
      <c r="G32" s="25">
        <v>5</v>
      </c>
      <c r="H32" s="25">
        <v>5</v>
      </c>
      <c r="I32" s="25">
        <f t="shared" si="1"/>
        <v>35.75</v>
      </c>
      <c r="J32" s="25" t="s">
        <v>36</v>
      </c>
      <c r="K32" s="25" t="s">
        <v>37</v>
      </c>
      <c r="L32" s="25"/>
      <c r="M32" s="48"/>
      <c r="N32" s="48">
        <v>8</v>
      </c>
      <c r="O32" s="24"/>
      <c r="P32" s="24">
        <v>2</v>
      </c>
      <c r="Q32" s="48"/>
      <c r="R32" s="48"/>
      <c r="S32" s="48"/>
      <c r="T32" s="48"/>
      <c r="U32" s="48"/>
      <c r="V32" s="25"/>
      <c r="W32" s="46"/>
    </row>
    <row r="33" spans="3:23" s="43" customFormat="1" ht="18" customHeight="1">
      <c r="C33" s="28">
        <v>18</v>
      </c>
      <c r="D33" s="34">
        <v>1388</v>
      </c>
      <c r="E33" s="44" t="s">
        <v>40</v>
      </c>
      <c r="F33" s="25">
        <v>5</v>
      </c>
      <c r="G33" s="25">
        <v>5</v>
      </c>
      <c r="H33" s="25">
        <v>5</v>
      </c>
      <c r="I33" s="25">
        <f t="shared" si="1"/>
        <v>35.75</v>
      </c>
      <c r="J33" s="25" t="s">
        <v>36</v>
      </c>
      <c r="K33" s="25" t="s">
        <v>37</v>
      </c>
      <c r="L33" s="25"/>
      <c r="M33" s="48"/>
      <c r="N33" s="48">
        <v>8</v>
      </c>
      <c r="O33" s="24"/>
      <c r="P33" s="24">
        <v>2</v>
      </c>
      <c r="Q33" s="48"/>
      <c r="R33" s="48"/>
      <c r="S33" s="48"/>
      <c r="T33" s="48"/>
      <c r="U33" s="48"/>
      <c r="V33" s="25"/>
      <c r="W33" s="46"/>
    </row>
    <row r="34" spans="3:23" s="43" customFormat="1" ht="18" customHeight="1">
      <c r="C34" s="28">
        <v>19</v>
      </c>
      <c r="D34" s="34">
        <v>1450</v>
      </c>
      <c r="E34" s="44" t="s">
        <v>40</v>
      </c>
      <c r="F34" s="25">
        <v>5</v>
      </c>
      <c r="G34" s="25">
        <v>5</v>
      </c>
      <c r="H34" s="25">
        <v>5</v>
      </c>
      <c r="I34" s="25">
        <f t="shared" si="1"/>
        <v>35.75</v>
      </c>
      <c r="J34" s="25" t="s">
        <v>36</v>
      </c>
      <c r="K34" s="25" t="s">
        <v>37</v>
      </c>
      <c r="L34" s="25"/>
      <c r="M34" s="48"/>
      <c r="N34" s="48">
        <v>8</v>
      </c>
      <c r="O34" s="24"/>
      <c r="P34" s="24">
        <v>2</v>
      </c>
      <c r="Q34" s="48"/>
      <c r="R34" s="48"/>
      <c r="S34" s="48"/>
      <c r="T34" s="48"/>
      <c r="U34" s="48"/>
      <c r="V34" s="25"/>
      <c r="W34" s="46"/>
    </row>
    <row r="35" spans="3:23" s="43" customFormat="1" ht="18" customHeight="1">
      <c r="C35" s="28">
        <v>20</v>
      </c>
      <c r="D35" s="34">
        <v>1482</v>
      </c>
      <c r="E35" s="44" t="s">
        <v>40</v>
      </c>
      <c r="F35" s="25">
        <v>5</v>
      </c>
      <c r="G35" s="25">
        <v>5</v>
      </c>
      <c r="H35" s="25">
        <v>5</v>
      </c>
      <c r="I35" s="25">
        <f t="shared" si="1"/>
        <v>35.75</v>
      </c>
      <c r="J35" s="25" t="s">
        <v>37</v>
      </c>
      <c r="K35" s="25" t="s">
        <v>37</v>
      </c>
      <c r="L35" s="25"/>
      <c r="M35" s="48"/>
      <c r="N35" s="48"/>
      <c r="O35" s="24"/>
      <c r="P35" s="24"/>
      <c r="Q35" s="48"/>
      <c r="R35" s="48"/>
      <c r="S35" s="48"/>
      <c r="T35" s="48"/>
      <c r="U35" s="48"/>
      <c r="V35" s="25"/>
      <c r="W35" s="46"/>
    </row>
    <row r="36" spans="3:23" s="43" customFormat="1" ht="18" customHeight="1">
      <c r="C36" s="28">
        <v>21</v>
      </c>
      <c r="D36" s="34">
        <v>1500</v>
      </c>
      <c r="E36" s="44" t="s">
        <v>42</v>
      </c>
      <c r="F36" s="25">
        <v>5</v>
      </c>
      <c r="G36" s="25">
        <v>5</v>
      </c>
      <c r="H36" s="25">
        <v>5</v>
      </c>
      <c r="I36" s="25">
        <f t="shared" si="1"/>
        <v>35.75</v>
      </c>
      <c r="J36" s="25" t="s">
        <v>36</v>
      </c>
      <c r="K36" s="25" t="s">
        <v>37</v>
      </c>
      <c r="L36" s="25"/>
      <c r="M36" s="48"/>
      <c r="N36" s="48"/>
      <c r="O36" s="24"/>
      <c r="P36" s="24"/>
      <c r="Q36" s="48"/>
      <c r="R36" s="48"/>
      <c r="S36" s="48"/>
      <c r="T36" s="48"/>
      <c r="U36" s="48"/>
      <c r="V36" s="25"/>
      <c r="W36" s="46"/>
    </row>
    <row r="37" spans="3:23" s="43" customFormat="1" ht="18" customHeight="1">
      <c r="C37" s="28">
        <v>22</v>
      </c>
      <c r="D37" s="34">
        <v>1500</v>
      </c>
      <c r="E37" s="44" t="s">
        <v>40</v>
      </c>
      <c r="F37" s="25">
        <v>5</v>
      </c>
      <c r="G37" s="25">
        <v>5</v>
      </c>
      <c r="H37" s="25">
        <v>5</v>
      </c>
      <c r="I37" s="25">
        <f t="shared" si="1"/>
        <v>35.75</v>
      </c>
      <c r="J37" s="25" t="s">
        <v>36</v>
      </c>
      <c r="K37" s="25" t="s">
        <v>37</v>
      </c>
      <c r="L37" s="25"/>
      <c r="M37" s="48"/>
      <c r="N37" s="48"/>
      <c r="O37" s="24"/>
      <c r="P37" s="24"/>
      <c r="Q37" s="48"/>
      <c r="R37" s="48"/>
      <c r="S37" s="48"/>
      <c r="T37" s="48"/>
      <c r="U37" s="48"/>
      <c r="V37" s="25"/>
      <c r="W37" s="46"/>
    </row>
    <row r="38" spans="3:23" s="43" customFormat="1" ht="18" customHeight="1">
      <c r="C38" s="28">
        <v>23</v>
      </c>
      <c r="D38" s="34">
        <v>1530</v>
      </c>
      <c r="E38" s="44" t="s">
        <v>40</v>
      </c>
      <c r="F38" s="25">
        <v>5</v>
      </c>
      <c r="G38" s="25">
        <v>5</v>
      </c>
      <c r="H38" s="25">
        <v>5</v>
      </c>
      <c r="I38" s="25">
        <f t="shared" si="1"/>
        <v>35.75</v>
      </c>
      <c r="J38" s="25" t="s">
        <v>36</v>
      </c>
      <c r="K38" s="25" t="s">
        <v>37</v>
      </c>
      <c r="L38" s="25"/>
      <c r="M38" s="48"/>
      <c r="N38" s="48"/>
      <c r="O38" s="24"/>
      <c r="P38" s="24"/>
      <c r="Q38" s="48"/>
      <c r="R38" s="48"/>
      <c r="S38" s="48"/>
      <c r="T38" s="48"/>
      <c r="U38" s="48"/>
      <c r="V38" s="25"/>
      <c r="W38" s="46"/>
    </row>
    <row r="39" spans="3:23" s="43" customFormat="1" ht="18" customHeight="1">
      <c r="C39" s="28">
        <v>24</v>
      </c>
      <c r="D39" s="34">
        <v>1558</v>
      </c>
      <c r="E39" s="44" t="s">
        <v>42</v>
      </c>
      <c r="F39" s="25">
        <v>5</v>
      </c>
      <c r="G39" s="25">
        <v>5</v>
      </c>
      <c r="H39" s="25">
        <v>5</v>
      </c>
      <c r="I39" s="25">
        <f t="shared" si="1"/>
        <v>35.75</v>
      </c>
      <c r="J39" s="25" t="s">
        <v>36</v>
      </c>
      <c r="K39" s="25" t="s">
        <v>37</v>
      </c>
      <c r="L39" s="25"/>
      <c r="M39" s="48"/>
      <c r="N39" s="48"/>
      <c r="O39" s="24"/>
      <c r="P39" s="24"/>
      <c r="Q39" s="48"/>
      <c r="R39" s="48"/>
      <c r="S39" s="48"/>
      <c r="T39" s="48"/>
      <c r="U39" s="48"/>
      <c r="V39" s="25"/>
      <c r="W39" s="46"/>
    </row>
    <row r="40" spans="3:23" s="43" customFormat="1" ht="18" customHeight="1">
      <c r="C40" s="28">
        <v>25</v>
      </c>
      <c r="D40" s="34">
        <v>1601</v>
      </c>
      <c r="E40" s="44" t="s">
        <v>42</v>
      </c>
      <c r="F40" s="25">
        <v>5</v>
      </c>
      <c r="G40" s="25">
        <v>5</v>
      </c>
      <c r="H40" s="25">
        <v>5</v>
      </c>
      <c r="I40" s="25">
        <f t="shared" si="1"/>
        <v>35.75</v>
      </c>
      <c r="J40" s="25" t="s">
        <v>36</v>
      </c>
      <c r="K40" s="25" t="s">
        <v>37</v>
      </c>
      <c r="L40" s="25"/>
      <c r="M40" s="48"/>
      <c r="N40" s="48"/>
      <c r="O40" s="24"/>
      <c r="P40" s="24"/>
      <c r="Q40" s="48"/>
      <c r="R40" s="48"/>
      <c r="S40" s="48"/>
      <c r="T40" s="48"/>
      <c r="U40" s="48"/>
      <c r="V40" s="25"/>
      <c r="W40" s="46"/>
    </row>
    <row r="41" spans="3:23" s="43" customFormat="1" ht="18" customHeight="1">
      <c r="C41" s="28">
        <v>26</v>
      </c>
      <c r="D41" s="34">
        <v>1625</v>
      </c>
      <c r="E41" s="44" t="s">
        <v>40</v>
      </c>
      <c r="F41" s="25">
        <v>5</v>
      </c>
      <c r="G41" s="25">
        <v>5</v>
      </c>
      <c r="H41" s="25">
        <v>5</v>
      </c>
      <c r="I41" s="25">
        <f t="shared" si="1"/>
        <v>35.75</v>
      </c>
      <c r="J41" s="25" t="s">
        <v>36</v>
      </c>
      <c r="K41" s="25" t="s">
        <v>37</v>
      </c>
      <c r="L41" s="25"/>
      <c r="M41" s="48"/>
      <c r="N41" s="48"/>
      <c r="O41" s="24"/>
      <c r="P41" s="24"/>
      <c r="Q41" s="48"/>
      <c r="R41" s="48"/>
      <c r="S41" s="48"/>
      <c r="T41" s="48"/>
      <c r="U41" s="48"/>
      <c r="V41" s="25"/>
      <c r="W41" s="46"/>
    </row>
    <row r="42" spans="3:23" s="43" customFormat="1" ht="18" customHeight="1">
      <c r="C42" s="28">
        <v>27</v>
      </c>
      <c r="D42" s="34">
        <v>1640</v>
      </c>
      <c r="E42" s="44" t="s">
        <v>42</v>
      </c>
      <c r="F42" s="25">
        <v>5</v>
      </c>
      <c r="G42" s="25">
        <v>5</v>
      </c>
      <c r="H42" s="25">
        <v>5</v>
      </c>
      <c r="I42" s="25">
        <f t="shared" si="1"/>
        <v>35.75</v>
      </c>
      <c r="J42" s="25" t="s">
        <v>36</v>
      </c>
      <c r="K42" s="25" t="s">
        <v>37</v>
      </c>
      <c r="L42" s="25"/>
      <c r="M42" s="48"/>
      <c r="N42" s="48"/>
      <c r="O42" s="24"/>
      <c r="P42" s="24"/>
      <c r="Q42" s="48"/>
      <c r="R42" s="48"/>
      <c r="S42" s="48"/>
      <c r="T42" s="48"/>
      <c r="U42" s="48"/>
      <c r="V42" s="25"/>
      <c r="W42" s="46"/>
    </row>
    <row r="43" spans="3:23" ht="18" customHeight="1">
      <c r="C43" s="28">
        <v>28</v>
      </c>
      <c r="D43" s="34">
        <v>1640</v>
      </c>
      <c r="E43" s="44" t="s">
        <v>40</v>
      </c>
      <c r="F43" s="25">
        <v>5</v>
      </c>
      <c r="G43" s="25">
        <v>5</v>
      </c>
      <c r="H43" s="25">
        <v>5</v>
      </c>
      <c r="I43" s="25">
        <f t="shared" si="0"/>
        <v>35.75</v>
      </c>
      <c r="J43" s="25" t="s">
        <v>36</v>
      </c>
      <c r="K43" s="25" t="s">
        <v>37</v>
      </c>
      <c r="L43" s="25"/>
      <c r="M43" s="48"/>
      <c r="N43" s="48"/>
      <c r="O43" s="24"/>
      <c r="P43" s="24"/>
      <c r="Q43" s="48"/>
      <c r="R43" s="48"/>
      <c r="S43" s="48"/>
      <c r="T43" s="48"/>
      <c r="U43" s="48"/>
      <c r="V43" s="25"/>
      <c r="W43" s="1"/>
    </row>
    <row r="44" spans="3:23" ht="18" customHeight="1">
      <c r="C44" s="28">
        <v>29</v>
      </c>
      <c r="D44" s="34">
        <v>1675</v>
      </c>
      <c r="E44" s="44" t="s">
        <v>40</v>
      </c>
      <c r="F44" s="25">
        <v>5</v>
      </c>
      <c r="G44" s="25">
        <v>5</v>
      </c>
      <c r="H44" s="25">
        <v>5</v>
      </c>
      <c r="I44" s="25">
        <f t="shared" si="0"/>
        <v>35.75</v>
      </c>
      <c r="J44" s="25" t="s">
        <v>36</v>
      </c>
      <c r="K44" s="25" t="s">
        <v>37</v>
      </c>
      <c r="L44" s="25"/>
      <c r="M44" s="48"/>
      <c r="N44" s="48"/>
      <c r="O44" s="24"/>
      <c r="P44" s="24"/>
      <c r="Q44" s="48"/>
      <c r="R44" s="48"/>
      <c r="S44" s="48"/>
      <c r="T44" s="48"/>
      <c r="U44" s="48"/>
      <c r="V44" s="25"/>
      <c r="W44" s="1"/>
    </row>
    <row r="45" spans="3:23" s="43" customFormat="1" ht="18" customHeight="1">
      <c r="C45" s="28">
        <v>30</v>
      </c>
      <c r="D45" s="34">
        <v>1768</v>
      </c>
      <c r="E45" s="44" t="s">
        <v>40</v>
      </c>
      <c r="F45" s="25">
        <v>5</v>
      </c>
      <c r="G45" s="25">
        <v>8</v>
      </c>
      <c r="H45" s="25">
        <v>5</v>
      </c>
      <c r="I45" s="25">
        <f t="shared" si="0"/>
        <v>50.75</v>
      </c>
      <c r="J45" s="25" t="s">
        <v>37</v>
      </c>
      <c r="K45" s="25" t="s">
        <v>37</v>
      </c>
      <c r="L45" s="25"/>
      <c r="M45" s="48"/>
      <c r="N45" s="48"/>
      <c r="O45" s="24"/>
      <c r="P45" s="24"/>
      <c r="Q45" s="48"/>
      <c r="R45" s="48"/>
      <c r="S45" s="48"/>
      <c r="T45" s="48"/>
      <c r="U45" s="48"/>
      <c r="V45" s="25"/>
      <c r="W45" s="46"/>
    </row>
    <row r="46" spans="3:23" s="43" customFormat="1" ht="18" customHeight="1">
      <c r="C46" s="28">
        <v>31</v>
      </c>
      <c r="D46" s="34">
        <v>1768</v>
      </c>
      <c r="E46" s="44" t="s">
        <v>42</v>
      </c>
      <c r="F46" s="25">
        <v>5</v>
      </c>
      <c r="G46" s="25">
        <v>5</v>
      </c>
      <c r="H46" s="25">
        <v>5</v>
      </c>
      <c r="I46" s="25">
        <f t="shared" si="0"/>
        <v>35.75</v>
      </c>
      <c r="J46" s="25" t="s">
        <v>36</v>
      </c>
      <c r="K46" s="25" t="s">
        <v>37</v>
      </c>
      <c r="L46" s="25"/>
      <c r="M46" s="48"/>
      <c r="N46" s="48"/>
      <c r="O46" s="24"/>
      <c r="P46" s="24"/>
      <c r="Q46" s="48"/>
      <c r="R46" s="48"/>
      <c r="S46" s="48"/>
      <c r="T46" s="48"/>
      <c r="U46" s="48"/>
      <c r="V46" s="25"/>
      <c r="W46" s="46"/>
    </row>
    <row r="47" spans="3:23" s="43" customFormat="1" ht="18" customHeight="1">
      <c r="C47" s="28">
        <v>32</v>
      </c>
      <c r="D47" s="34">
        <v>1796</v>
      </c>
      <c r="E47" s="44" t="s">
        <v>40</v>
      </c>
      <c r="F47" s="25">
        <v>5</v>
      </c>
      <c r="G47" s="25">
        <v>5</v>
      </c>
      <c r="H47" s="25">
        <v>5</v>
      </c>
      <c r="I47" s="25">
        <f t="shared" si="0"/>
        <v>35.75</v>
      </c>
      <c r="J47" s="25" t="s">
        <v>36</v>
      </c>
      <c r="K47" s="25" t="s">
        <v>37</v>
      </c>
      <c r="L47" s="25"/>
      <c r="M47" s="48"/>
      <c r="N47" s="48"/>
      <c r="O47" s="24"/>
      <c r="P47" s="24"/>
      <c r="Q47" s="48"/>
      <c r="R47" s="48"/>
      <c r="S47" s="48"/>
      <c r="T47" s="48"/>
      <c r="U47" s="48"/>
      <c r="V47" s="25"/>
      <c r="W47" s="46"/>
    </row>
    <row r="48" spans="3:23" s="43" customFormat="1" ht="18" customHeight="1">
      <c r="C48" s="28">
        <v>33</v>
      </c>
      <c r="D48" s="34">
        <v>1884</v>
      </c>
      <c r="E48" s="44" t="s">
        <v>40</v>
      </c>
      <c r="F48" s="25">
        <v>5</v>
      </c>
      <c r="G48" s="25">
        <v>5</v>
      </c>
      <c r="H48" s="25">
        <v>5</v>
      </c>
      <c r="I48" s="25">
        <f t="shared" si="0"/>
        <v>35.75</v>
      </c>
      <c r="J48" s="25" t="s">
        <v>36</v>
      </c>
      <c r="K48" s="25" t="s">
        <v>37</v>
      </c>
      <c r="L48" s="25"/>
      <c r="M48" s="48"/>
      <c r="N48" s="48"/>
      <c r="O48" s="24"/>
      <c r="P48" s="24"/>
      <c r="Q48" s="48"/>
      <c r="R48" s="48"/>
      <c r="S48" s="48"/>
      <c r="T48" s="48"/>
      <c r="U48" s="48"/>
      <c r="V48" s="25"/>
      <c r="W48" s="46"/>
    </row>
    <row r="49" spans="3:24" s="43" customFormat="1" ht="18" customHeight="1">
      <c r="C49" s="28">
        <v>34</v>
      </c>
      <c r="D49" s="34">
        <v>1898</v>
      </c>
      <c r="E49" s="44" t="s">
        <v>40</v>
      </c>
      <c r="F49" s="25">
        <v>5</v>
      </c>
      <c r="G49" s="25">
        <v>5</v>
      </c>
      <c r="H49" s="25">
        <v>5</v>
      </c>
      <c r="I49" s="25">
        <f t="shared" si="0"/>
        <v>35.75</v>
      </c>
      <c r="J49" s="25" t="s">
        <v>36</v>
      </c>
      <c r="K49" s="25" t="s">
        <v>37</v>
      </c>
      <c r="L49" s="25"/>
      <c r="M49" s="48"/>
      <c r="N49" s="48"/>
      <c r="O49" s="24"/>
      <c r="P49" s="24"/>
      <c r="Q49" s="48"/>
      <c r="R49" s="48"/>
      <c r="S49" s="48"/>
      <c r="T49" s="48"/>
      <c r="U49" s="48"/>
      <c r="V49" s="25"/>
      <c r="W49" s="46"/>
    </row>
    <row r="50" spans="3:24" s="43" customFormat="1" ht="18" customHeight="1">
      <c r="C50" s="28">
        <v>35</v>
      </c>
      <c r="D50" s="34">
        <v>1924</v>
      </c>
      <c r="E50" s="44" t="s">
        <v>40</v>
      </c>
      <c r="F50" s="25">
        <v>5</v>
      </c>
      <c r="G50" s="25">
        <v>5</v>
      </c>
      <c r="H50" s="25">
        <v>5</v>
      </c>
      <c r="I50" s="25">
        <f t="shared" si="0"/>
        <v>35.75</v>
      </c>
      <c r="J50" s="25" t="s">
        <v>36</v>
      </c>
      <c r="K50" s="25" t="s">
        <v>37</v>
      </c>
      <c r="L50" s="25"/>
      <c r="M50" s="48"/>
      <c r="N50" s="48"/>
      <c r="O50" s="24"/>
      <c r="P50" s="24"/>
      <c r="Q50" s="48"/>
      <c r="R50" s="48"/>
      <c r="S50" s="48"/>
      <c r="T50" s="48"/>
      <c r="U50" s="48"/>
      <c r="V50" s="25"/>
      <c r="W50" s="46"/>
    </row>
    <row r="51" spans="3:24" s="43" customFormat="1" ht="18" customHeight="1">
      <c r="C51" s="28">
        <v>36</v>
      </c>
      <c r="D51" s="34">
        <v>1956</v>
      </c>
      <c r="E51" s="44" t="s">
        <v>40</v>
      </c>
      <c r="F51" s="25">
        <v>5</v>
      </c>
      <c r="G51" s="25">
        <v>5</v>
      </c>
      <c r="H51" s="25">
        <v>5</v>
      </c>
      <c r="I51" s="25">
        <f t="shared" si="0"/>
        <v>35.75</v>
      </c>
      <c r="J51" s="25" t="s">
        <v>36</v>
      </c>
      <c r="K51" s="25" t="s">
        <v>37</v>
      </c>
      <c r="L51" s="25"/>
      <c r="M51" s="48"/>
      <c r="N51" s="48"/>
      <c r="O51" s="24"/>
      <c r="P51" s="24"/>
      <c r="Q51" s="48"/>
      <c r="R51" s="48"/>
      <c r="S51" s="48"/>
      <c r="T51" s="48"/>
      <c r="U51" s="48"/>
      <c r="V51" s="25"/>
      <c r="W51" s="46"/>
    </row>
    <row r="52" spans="3:24" s="58" customFormat="1" ht="18" customHeight="1">
      <c r="C52" s="28">
        <v>37</v>
      </c>
      <c r="D52" s="34">
        <v>2179</v>
      </c>
      <c r="E52" s="59" t="s">
        <v>42</v>
      </c>
      <c r="F52" s="25">
        <v>6</v>
      </c>
      <c r="G52" s="25">
        <v>33</v>
      </c>
      <c r="H52" s="25">
        <v>6</v>
      </c>
      <c r="I52" s="25">
        <f t="shared" ref="I52:I160" si="2">F52*G52+2*(H52^2)*(1-0.25*3.14)</f>
        <v>213.48</v>
      </c>
      <c r="J52" s="25" t="s">
        <v>37</v>
      </c>
      <c r="K52" s="25" t="s">
        <v>37</v>
      </c>
      <c r="L52" s="25"/>
      <c r="M52" s="48"/>
      <c r="N52" s="48"/>
      <c r="O52" s="24"/>
      <c r="P52" s="24"/>
      <c r="Q52" s="48"/>
      <c r="R52" s="48"/>
      <c r="S52" s="48"/>
      <c r="T52" s="48"/>
      <c r="U52" s="48"/>
      <c r="V52" s="25" t="s">
        <v>55</v>
      </c>
      <c r="W52" s="61"/>
    </row>
    <row r="53" spans="3:24" s="58" customFormat="1" ht="18" customHeight="1">
      <c r="C53" s="28">
        <v>38</v>
      </c>
      <c r="D53" s="34">
        <v>2187</v>
      </c>
      <c r="E53" s="59" t="s">
        <v>40</v>
      </c>
      <c r="F53" s="25">
        <v>5</v>
      </c>
      <c r="G53" s="25">
        <v>8</v>
      </c>
      <c r="H53" s="25">
        <v>5</v>
      </c>
      <c r="I53" s="25">
        <f t="shared" si="2"/>
        <v>50.75</v>
      </c>
      <c r="J53" s="25" t="s">
        <v>36</v>
      </c>
      <c r="K53" s="25" t="s">
        <v>37</v>
      </c>
      <c r="L53" s="25"/>
      <c r="M53" s="48"/>
      <c r="N53" s="48">
        <v>12</v>
      </c>
      <c r="O53" s="24"/>
      <c r="P53" s="24">
        <v>2</v>
      </c>
      <c r="Q53" s="48"/>
      <c r="R53" s="48"/>
      <c r="S53" s="48"/>
      <c r="T53" s="48"/>
      <c r="U53" s="48"/>
      <c r="V53" s="25"/>
      <c r="W53" s="61"/>
    </row>
    <row r="54" spans="3:24" s="58" customFormat="1" ht="18" customHeight="1">
      <c r="C54" s="28">
        <v>39</v>
      </c>
      <c r="D54" s="34">
        <v>2233</v>
      </c>
      <c r="E54" s="59" t="s">
        <v>40</v>
      </c>
      <c r="F54" s="25">
        <v>5</v>
      </c>
      <c r="G54" s="25">
        <v>21</v>
      </c>
      <c r="H54" s="25">
        <v>3</v>
      </c>
      <c r="I54" s="25">
        <f t="shared" si="2"/>
        <v>108.87</v>
      </c>
      <c r="J54" s="25" t="s">
        <v>56</v>
      </c>
      <c r="K54" s="25" t="s">
        <v>57</v>
      </c>
      <c r="L54" s="25">
        <f>I54</f>
        <v>108.87</v>
      </c>
      <c r="M54" s="48"/>
      <c r="N54" s="48"/>
      <c r="O54" s="24"/>
      <c r="P54" s="24"/>
      <c r="Q54" s="48"/>
      <c r="R54" s="48"/>
      <c r="S54" s="48">
        <v>21</v>
      </c>
      <c r="T54" s="48"/>
      <c r="U54" s="48">
        <v>31</v>
      </c>
      <c r="V54" s="25"/>
      <c r="W54" s="61"/>
    </row>
    <row r="55" spans="3:24" s="58" customFormat="1" ht="18" customHeight="1">
      <c r="C55" s="28">
        <v>40</v>
      </c>
      <c r="D55" s="34">
        <v>2231</v>
      </c>
      <c r="E55" s="59" t="s">
        <v>42</v>
      </c>
      <c r="F55" s="25">
        <v>5</v>
      </c>
      <c r="G55" s="25">
        <v>8</v>
      </c>
      <c r="H55" s="25">
        <v>5</v>
      </c>
      <c r="I55" s="25">
        <f t="shared" si="2"/>
        <v>50.75</v>
      </c>
      <c r="J55" s="25" t="s">
        <v>36</v>
      </c>
      <c r="K55" s="25" t="s">
        <v>37</v>
      </c>
      <c r="L55" s="25"/>
      <c r="M55" s="48"/>
      <c r="N55" s="48">
        <v>12</v>
      </c>
      <c r="O55" s="24"/>
      <c r="P55" s="24">
        <v>2</v>
      </c>
      <c r="Q55" s="48"/>
      <c r="R55" s="48"/>
      <c r="S55" s="48"/>
      <c r="T55" s="48"/>
      <c r="U55" s="48"/>
      <c r="V55" s="25"/>
      <c r="W55" s="61"/>
    </row>
    <row r="56" spans="3:24" s="58" customFormat="1" ht="18" customHeight="1">
      <c r="C56" s="28">
        <v>41</v>
      </c>
      <c r="D56" s="34">
        <v>2302</v>
      </c>
      <c r="E56" s="59" t="s">
        <v>40</v>
      </c>
      <c r="F56" s="25">
        <v>7</v>
      </c>
      <c r="G56" s="25">
        <v>15</v>
      </c>
      <c r="H56" s="25">
        <v>9</v>
      </c>
      <c r="I56" s="25">
        <f t="shared" si="2"/>
        <v>139.82999999999998</v>
      </c>
      <c r="J56" s="25" t="s">
        <v>61</v>
      </c>
      <c r="K56" s="25" t="s">
        <v>37</v>
      </c>
      <c r="L56" s="25"/>
      <c r="M56" s="48"/>
      <c r="N56" s="48"/>
      <c r="O56" s="24"/>
      <c r="P56" s="24"/>
      <c r="Q56" s="48"/>
      <c r="R56" s="48"/>
      <c r="S56" s="48"/>
      <c r="T56" s="48"/>
      <c r="U56" s="48"/>
      <c r="V56" s="25" t="s">
        <v>55</v>
      </c>
      <c r="W56" s="61"/>
    </row>
    <row r="57" spans="3:24" s="58" customFormat="1" ht="18" customHeight="1">
      <c r="C57" s="28">
        <v>42</v>
      </c>
      <c r="D57" s="34">
        <v>2392</v>
      </c>
      <c r="E57" s="59" t="s">
        <v>42</v>
      </c>
      <c r="F57" s="25">
        <v>5</v>
      </c>
      <c r="G57" s="25">
        <v>5</v>
      </c>
      <c r="H57" s="25">
        <v>5</v>
      </c>
      <c r="I57" s="25">
        <f t="shared" si="2"/>
        <v>35.75</v>
      </c>
      <c r="J57" s="25" t="s">
        <v>36</v>
      </c>
      <c r="K57" s="25" t="s">
        <v>37</v>
      </c>
      <c r="L57" s="25"/>
      <c r="M57" s="48">
        <v>8</v>
      </c>
      <c r="N57" s="48">
        <v>8</v>
      </c>
      <c r="O57" s="24">
        <v>2</v>
      </c>
      <c r="P57" s="24">
        <v>2</v>
      </c>
      <c r="Q57" s="48"/>
      <c r="R57" s="48"/>
      <c r="S57" s="48"/>
      <c r="T57" s="48"/>
      <c r="U57" s="48"/>
      <c r="V57" s="25" t="s">
        <v>62</v>
      </c>
      <c r="W57" s="61"/>
    </row>
    <row r="58" spans="3:24" s="58" customFormat="1" ht="18" customHeight="1">
      <c r="C58" s="28">
        <v>43</v>
      </c>
      <c r="D58" s="34">
        <v>2449</v>
      </c>
      <c r="E58" s="59" t="s">
        <v>40</v>
      </c>
      <c r="F58" s="25">
        <v>2</v>
      </c>
      <c r="G58" s="25">
        <v>9</v>
      </c>
      <c r="H58" s="25">
        <v>1</v>
      </c>
      <c r="I58" s="25">
        <f t="shared" si="2"/>
        <v>18.43</v>
      </c>
      <c r="J58" s="25" t="s">
        <v>56</v>
      </c>
      <c r="K58" s="25" t="s">
        <v>57</v>
      </c>
      <c r="L58" s="25">
        <f>I58</f>
        <v>18.43</v>
      </c>
      <c r="M58" s="48"/>
      <c r="N58" s="48"/>
      <c r="O58" s="24"/>
      <c r="P58" s="24">
        <v>2</v>
      </c>
      <c r="Q58" s="48"/>
      <c r="R58" s="48">
        <v>9</v>
      </c>
      <c r="S58" s="48"/>
      <c r="T58" s="48">
        <v>4</v>
      </c>
      <c r="U58" s="48"/>
      <c r="V58" s="25"/>
      <c r="W58" s="61"/>
      <c r="X58" s="58" t="s">
        <v>63</v>
      </c>
    </row>
    <row r="59" spans="3:24" s="58" customFormat="1" ht="18" customHeight="1">
      <c r="C59" s="28">
        <v>44</v>
      </c>
      <c r="D59" s="34">
        <v>2483</v>
      </c>
      <c r="E59" s="59" t="s">
        <v>42</v>
      </c>
      <c r="F59" s="25">
        <v>5</v>
      </c>
      <c r="G59" s="25">
        <v>5</v>
      </c>
      <c r="H59" s="25">
        <v>5</v>
      </c>
      <c r="I59" s="25">
        <f t="shared" si="2"/>
        <v>35.75</v>
      </c>
      <c r="J59" s="25" t="s">
        <v>36</v>
      </c>
      <c r="K59" s="25" t="s">
        <v>37</v>
      </c>
      <c r="L59" s="25"/>
      <c r="M59" s="48"/>
      <c r="N59" s="48"/>
      <c r="O59" s="24"/>
      <c r="P59" s="24"/>
      <c r="Q59" s="48"/>
      <c r="R59" s="48"/>
      <c r="S59" s="48"/>
      <c r="T59" s="48"/>
      <c r="U59" s="48"/>
      <c r="V59" s="25"/>
      <c r="W59" s="61"/>
    </row>
    <row r="60" spans="3:24" s="58" customFormat="1" ht="18" customHeight="1">
      <c r="C60" s="28">
        <v>45</v>
      </c>
      <c r="D60" s="34">
        <v>2494</v>
      </c>
      <c r="E60" s="59" t="s">
        <v>40</v>
      </c>
      <c r="F60" s="25">
        <v>5</v>
      </c>
      <c r="G60" s="25">
        <v>5</v>
      </c>
      <c r="H60" s="25">
        <v>5</v>
      </c>
      <c r="I60" s="25">
        <f t="shared" si="2"/>
        <v>35.75</v>
      </c>
      <c r="J60" s="25" t="s">
        <v>36</v>
      </c>
      <c r="K60" s="25" t="s">
        <v>37</v>
      </c>
      <c r="L60" s="25"/>
      <c r="M60" s="48">
        <v>8</v>
      </c>
      <c r="N60" s="48">
        <v>8</v>
      </c>
      <c r="O60" s="24"/>
      <c r="P60" s="24">
        <v>2</v>
      </c>
      <c r="Q60" s="48"/>
      <c r="R60" s="48"/>
      <c r="S60" s="48"/>
      <c r="T60" s="48"/>
      <c r="U60" s="48"/>
      <c r="V60" s="25"/>
      <c r="W60" s="61"/>
    </row>
    <row r="61" spans="3:24" s="58" customFormat="1" ht="18" customHeight="1">
      <c r="C61" s="28">
        <v>46</v>
      </c>
      <c r="D61" s="34">
        <v>2505</v>
      </c>
      <c r="E61" s="59" t="s">
        <v>40</v>
      </c>
      <c r="F61" s="25">
        <v>5</v>
      </c>
      <c r="G61" s="25">
        <v>1</v>
      </c>
      <c r="H61" s="25">
        <v>0</v>
      </c>
      <c r="I61" s="25">
        <f t="shared" si="2"/>
        <v>5</v>
      </c>
      <c r="J61" s="25" t="s">
        <v>36</v>
      </c>
      <c r="K61" s="25" t="s">
        <v>57</v>
      </c>
      <c r="L61" s="25"/>
      <c r="M61" s="48"/>
      <c r="N61" s="48"/>
      <c r="O61" s="24"/>
      <c r="P61" s="24"/>
      <c r="Q61" s="48"/>
      <c r="R61" s="48"/>
      <c r="S61" s="48"/>
      <c r="T61" s="48"/>
      <c r="U61" s="48"/>
      <c r="V61" s="25" t="s">
        <v>72</v>
      </c>
      <c r="W61" s="61"/>
    </row>
    <row r="62" spans="3:24" s="58" customFormat="1" ht="18" customHeight="1">
      <c r="C62" s="28">
        <v>47</v>
      </c>
      <c r="D62" s="34">
        <v>2528</v>
      </c>
      <c r="E62" s="59" t="s">
        <v>42</v>
      </c>
      <c r="F62" s="25">
        <v>5</v>
      </c>
      <c r="G62" s="25">
        <v>8</v>
      </c>
      <c r="H62" s="25">
        <v>5</v>
      </c>
      <c r="I62" s="25">
        <f t="shared" si="2"/>
        <v>50.75</v>
      </c>
      <c r="J62" s="25" t="s">
        <v>36</v>
      </c>
      <c r="K62" s="25" t="s">
        <v>37</v>
      </c>
      <c r="L62" s="25"/>
      <c r="M62" s="48"/>
      <c r="N62" s="48"/>
      <c r="O62" s="24"/>
      <c r="P62" s="24"/>
      <c r="Q62" s="48"/>
      <c r="R62" s="48"/>
      <c r="S62" s="48"/>
      <c r="T62" s="48"/>
      <c r="U62" s="48"/>
      <c r="V62" s="25" t="s">
        <v>41</v>
      </c>
      <c r="W62" s="61"/>
    </row>
    <row r="63" spans="3:24" s="58" customFormat="1" ht="18" customHeight="1">
      <c r="C63" s="28">
        <v>48</v>
      </c>
      <c r="D63" s="34">
        <v>2594</v>
      </c>
      <c r="E63" s="59" t="s">
        <v>40</v>
      </c>
      <c r="F63" s="25">
        <v>5</v>
      </c>
      <c r="G63" s="25">
        <v>8</v>
      </c>
      <c r="H63" s="25">
        <v>5</v>
      </c>
      <c r="I63" s="25">
        <f t="shared" si="2"/>
        <v>50.75</v>
      </c>
      <c r="J63" s="25" t="s">
        <v>36</v>
      </c>
      <c r="K63" s="25" t="s">
        <v>37</v>
      </c>
      <c r="L63" s="25"/>
      <c r="M63" s="48"/>
      <c r="N63" s="48">
        <v>12</v>
      </c>
      <c r="O63" s="24"/>
      <c r="P63" s="24">
        <v>2</v>
      </c>
      <c r="Q63" s="48"/>
      <c r="R63" s="48"/>
      <c r="S63" s="48"/>
      <c r="T63" s="48"/>
      <c r="U63" s="48"/>
      <c r="V63" s="25"/>
      <c r="W63" s="61"/>
    </row>
    <row r="64" spans="3:24" s="58" customFormat="1" ht="18" customHeight="1">
      <c r="C64" s="28">
        <v>49</v>
      </c>
      <c r="D64" s="34">
        <v>2600</v>
      </c>
      <c r="E64" s="59" t="s">
        <v>42</v>
      </c>
      <c r="F64" s="25">
        <v>5</v>
      </c>
      <c r="G64" s="25">
        <v>10</v>
      </c>
      <c r="H64" s="25">
        <v>5</v>
      </c>
      <c r="I64" s="25">
        <f t="shared" si="2"/>
        <v>60.75</v>
      </c>
      <c r="J64" s="25" t="s">
        <v>36</v>
      </c>
      <c r="K64" s="25" t="s">
        <v>37</v>
      </c>
      <c r="L64" s="25"/>
      <c r="M64" s="48"/>
      <c r="N64" s="48"/>
      <c r="O64" s="24"/>
      <c r="P64" s="24"/>
      <c r="Q64" s="48"/>
      <c r="R64" s="48"/>
      <c r="S64" s="48"/>
      <c r="T64" s="48"/>
      <c r="U64" s="48"/>
      <c r="V64" s="25" t="s">
        <v>41</v>
      </c>
      <c r="W64" s="61"/>
    </row>
    <row r="65" spans="3:23" s="58" customFormat="1" ht="18" customHeight="1">
      <c r="C65" s="28">
        <v>50</v>
      </c>
      <c r="D65" s="34">
        <v>2611</v>
      </c>
      <c r="E65" s="59" t="s">
        <v>40</v>
      </c>
      <c r="F65" s="25">
        <v>5</v>
      </c>
      <c r="G65" s="25">
        <v>7</v>
      </c>
      <c r="H65" s="25">
        <v>5</v>
      </c>
      <c r="I65" s="25">
        <f t="shared" si="2"/>
        <v>45.75</v>
      </c>
      <c r="J65" s="25" t="s">
        <v>36</v>
      </c>
      <c r="K65" s="25" t="s">
        <v>37</v>
      </c>
      <c r="L65" s="25"/>
      <c r="M65" s="48">
        <v>7</v>
      </c>
      <c r="N65" s="48">
        <v>11</v>
      </c>
      <c r="O65" s="24"/>
      <c r="P65" s="24">
        <v>2</v>
      </c>
      <c r="Q65" s="48"/>
      <c r="R65" s="48"/>
      <c r="S65" s="48"/>
      <c r="T65" s="48"/>
      <c r="U65" s="48"/>
      <c r="V65" s="25" t="s">
        <v>73</v>
      </c>
      <c r="W65" s="61"/>
    </row>
    <row r="66" spans="3:23" s="58" customFormat="1" ht="18" customHeight="1">
      <c r="C66" s="28">
        <v>51</v>
      </c>
      <c r="D66" s="34">
        <v>2614</v>
      </c>
      <c r="E66" s="59" t="s">
        <v>42</v>
      </c>
      <c r="F66" s="25">
        <v>5</v>
      </c>
      <c r="G66" s="25">
        <v>5</v>
      </c>
      <c r="H66" s="25">
        <v>5</v>
      </c>
      <c r="I66" s="25">
        <f t="shared" si="2"/>
        <v>35.75</v>
      </c>
      <c r="J66" s="25" t="s">
        <v>36</v>
      </c>
      <c r="K66" s="25" t="s">
        <v>37</v>
      </c>
      <c r="L66" s="25"/>
      <c r="M66" s="48"/>
      <c r="N66" s="48"/>
      <c r="O66" s="24"/>
      <c r="P66" s="24"/>
      <c r="Q66" s="48"/>
      <c r="R66" s="48"/>
      <c r="S66" s="48"/>
      <c r="T66" s="48"/>
      <c r="U66" s="48"/>
      <c r="V66" s="25"/>
      <c r="W66" s="61"/>
    </row>
    <row r="67" spans="3:23" s="58" customFormat="1" ht="18" customHeight="1">
      <c r="C67" s="28">
        <v>52</v>
      </c>
      <c r="D67" s="34">
        <v>2625</v>
      </c>
      <c r="E67" s="59" t="s">
        <v>42</v>
      </c>
      <c r="F67" s="25">
        <v>5</v>
      </c>
      <c r="G67" s="25">
        <v>5</v>
      </c>
      <c r="H67" s="25">
        <v>5</v>
      </c>
      <c r="I67" s="25">
        <f t="shared" si="2"/>
        <v>35.75</v>
      </c>
      <c r="J67" s="25" t="s">
        <v>36</v>
      </c>
      <c r="K67" s="25" t="s">
        <v>37</v>
      </c>
      <c r="L67" s="25"/>
      <c r="M67" s="48"/>
      <c r="N67" s="48"/>
      <c r="O67" s="24"/>
      <c r="P67" s="24"/>
      <c r="Q67" s="48"/>
      <c r="R67" s="48"/>
      <c r="S67" s="48"/>
      <c r="T67" s="48"/>
      <c r="U67" s="48"/>
      <c r="V67" s="25"/>
      <c r="W67" s="61"/>
    </row>
    <row r="68" spans="3:23" s="58" customFormat="1" ht="18" customHeight="1">
      <c r="C68" s="28">
        <v>53</v>
      </c>
      <c r="D68" s="34">
        <v>2676</v>
      </c>
      <c r="E68" s="59" t="s">
        <v>40</v>
      </c>
      <c r="F68" s="25">
        <v>6</v>
      </c>
      <c r="G68" s="25">
        <v>9</v>
      </c>
      <c r="H68" s="25">
        <v>6</v>
      </c>
      <c r="I68" s="25">
        <f t="shared" si="2"/>
        <v>69.47999999999999</v>
      </c>
      <c r="J68" s="25" t="s">
        <v>61</v>
      </c>
      <c r="K68" s="25" t="s">
        <v>37</v>
      </c>
      <c r="L68" s="25"/>
      <c r="M68" s="48">
        <v>9</v>
      </c>
      <c r="N68" s="48">
        <v>13</v>
      </c>
      <c r="O68" s="24"/>
      <c r="P68" s="24">
        <v>2</v>
      </c>
      <c r="Q68" s="48"/>
      <c r="R68" s="48"/>
      <c r="S68" s="48"/>
      <c r="T68" s="48"/>
      <c r="U68" s="48"/>
      <c r="V68" s="25" t="s">
        <v>74</v>
      </c>
      <c r="W68" s="61"/>
    </row>
    <row r="69" spans="3:23" s="58" customFormat="1" ht="18" customHeight="1">
      <c r="C69" s="28">
        <v>54</v>
      </c>
      <c r="D69" s="34">
        <v>2675</v>
      </c>
      <c r="E69" s="59" t="s">
        <v>42</v>
      </c>
      <c r="F69" s="25">
        <v>5</v>
      </c>
      <c r="G69" s="25">
        <v>5</v>
      </c>
      <c r="H69" s="25">
        <v>5</v>
      </c>
      <c r="I69" s="25">
        <f t="shared" si="2"/>
        <v>35.75</v>
      </c>
      <c r="J69" s="25" t="s">
        <v>36</v>
      </c>
      <c r="K69" s="25" t="s">
        <v>37</v>
      </c>
      <c r="L69" s="25"/>
      <c r="M69" s="48"/>
      <c r="N69" s="48"/>
      <c r="O69" s="24"/>
      <c r="P69" s="24"/>
      <c r="Q69" s="48"/>
      <c r="R69" s="48"/>
      <c r="S69" s="48"/>
      <c r="T69" s="48"/>
      <c r="U69" s="48"/>
      <c r="V69" s="25"/>
      <c r="W69" s="61"/>
    </row>
    <row r="70" spans="3:23" s="58" customFormat="1" ht="18" customHeight="1">
      <c r="C70" s="28">
        <v>55</v>
      </c>
      <c r="D70" s="34">
        <v>2734</v>
      </c>
      <c r="E70" s="59" t="s">
        <v>40</v>
      </c>
      <c r="F70" s="25">
        <v>5</v>
      </c>
      <c r="G70" s="25">
        <v>5</v>
      </c>
      <c r="H70" s="25">
        <v>5</v>
      </c>
      <c r="I70" s="25">
        <f t="shared" si="2"/>
        <v>35.75</v>
      </c>
      <c r="J70" s="25" t="s">
        <v>36</v>
      </c>
      <c r="K70" s="25" t="s">
        <v>37</v>
      </c>
      <c r="L70" s="25"/>
      <c r="M70" s="48"/>
      <c r="N70" s="48">
        <v>8</v>
      </c>
      <c r="O70" s="24"/>
      <c r="P70" s="24">
        <v>2</v>
      </c>
      <c r="Q70" s="48"/>
      <c r="R70" s="48"/>
      <c r="S70" s="48"/>
      <c r="T70" s="48"/>
      <c r="U70" s="48"/>
      <c r="V70" s="25"/>
      <c r="W70" s="61"/>
    </row>
    <row r="71" spans="3:23" s="58" customFormat="1" ht="18" customHeight="1">
      <c r="C71" s="28">
        <v>56</v>
      </c>
      <c r="D71" s="34">
        <v>2795</v>
      </c>
      <c r="E71" s="59" t="s">
        <v>42</v>
      </c>
      <c r="F71" s="25">
        <v>5</v>
      </c>
      <c r="G71" s="25">
        <v>5</v>
      </c>
      <c r="H71" s="25">
        <v>5</v>
      </c>
      <c r="I71" s="25">
        <f t="shared" si="2"/>
        <v>35.75</v>
      </c>
      <c r="J71" s="25" t="s">
        <v>36</v>
      </c>
      <c r="K71" s="25" t="s">
        <v>37</v>
      </c>
      <c r="L71" s="25"/>
      <c r="M71" s="48"/>
      <c r="N71" s="48"/>
      <c r="O71" s="24"/>
      <c r="P71" s="24"/>
      <c r="Q71" s="48"/>
      <c r="R71" s="48"/>
      <c r="S71" s="48"/>
      <c r="T71" s="48"/>
      <c r="U71" s="48"/>
      <c r="V71" s="25"/>
      <c r="W71" s="61"/>
    </row>
    <row r="72" spans="3:23" s="58" customFormat="1" ht="18" customHeight="1">
      <c r="C72" s="28">
        <v>57</v>
      </c>
      <c r="D72" s="34">
        <v>2847</v>
      </c>
      <c r="E72" s="59" t="s">
        <v>42</v>
      </c>
      <c r="F72" s="25">
        <v>5</v>
      </c>
      <c r="G72" s="25">
        <v>5</v>
      </c>
      <c r="H72" s="25">
        <v>5</v>
      </c>
      <c r="I72" s="25">
        <f t="shared" si="2"/>
        <v>35.75</v>
      </c>
      <c r="J72" s="25" t="s">
        <v>36</v>
      </c>
      <c r="K72" s="25" t="s">
        <v>37</v>
      </c>
      <c r="L72" s="25"/>
      <c r="M72" s="48"/>
      <c r="N72" s="48"/>
      <c r="O72" s="24"/>
      <c r="P72" s="24"/>
      <c r="Q72" s="48"/>
      <c r="R72" s="48"/>
      <c r="S72" s="48"/>
      <c r="T72" s="48"/>
      <c r="U72" s="48"/>
      <c r="V72" s="25"/>
      <c r="W72" s="61"/>
    </row>
    <row r="73" spans="3:23" s="58" customFormat="1" ht="18" customHeight="1">
      <c r="C73" s="28">
        <v>58</v>
      </c>
      <c r="D73" s="34">
        <v>2861</v>
      </c>
      <c r="E73" s="59" t="s">
        <v>42</v>
      </c>
      <c r="F73" s="25">
        <v>5</v>
      </c>
      <c r="G73" s="25">
        <v>5</v>
      </c>
      <c r="H73" s="25">
        <v>5</v>
      </c>
      <c r="I73" s="25">
        <f t="shared" si="2"/>
        <v>35.75</v>
      </c>
      <c r="J73" s="25" t="s">
        <v>36</v>
      </c>
      <c r="K73" s="25" t="s">
        <v>37</v>
      </c>
      <c r="L73" s="25"/>
      <c r="M73" s="48"/>
      <c r="N73" s="48"/>
      <c r="O73" s="24"/>
      <c r="P73" s="24"/>
      <c r="Q73" s="48"/>
      <c r="R73" s="48"/>
      <c r="S73" s="48"/>
      <c r="T73" s="48"/>
      <c r="U73" s="48"/>
      <c r="V73" s="25"/>
      <c r="W73" s="61"/>
    </row>
    <row r="74" spans="3:23" s="58" customFormat="1" ht="18" customHeight="1">
      <c r="C74" s="28">
        <v>59</v>
      </c>
      <c r="D74" s="34">
        <v>2875</v>
      </c>
      <c r="E74" s="59" t="s">
        <v>40</v>
      </c>
      <c r="F74" s="25">
        <v>5</v>
      </c>
      <c r="G74" s="25">
        <v>5</v>
      </c>
      <c r="H74" s="25">
        <v>5</v>
      </c>
      <c r="I74" s="25">
        <f t="shared" si="2"/>
        <v>35.75</v>
      </c>
      <c r="J74" s="25" t="s">
        <v>36</v>
      </c>
      <c r="K74" s="25" t="s">
        <v>37</v>
      </c>
      <c r="L74" s="25"/>
      <c r="M74" s="48"/>
      <c r="N74" s="48">
        <v>8</v>
      </c>
      <c r="O74" s="24"/>
      <c r="P74" s="24">
        <v>2</v>
      </c>
      <c r="Q74" s="48"/>
      <c r="R74" s="48"/>
      <c r="S74" s="48"/>
      <c r="T74" s="48"/>
      <c r="U74" s="48"/>
      <c r="V74" s="25"/>
      <c r="W74" s="61"/>
    </row>
    <row r="75" spans="3:23" s="58" customFormat="1" ht="18" customHeight="1">
      <c r="C75" s="28">
        <v>60</v>
      </c>
      <c r="D75" s="34">
        <v>2880</v>
      </c>
      <c r="E75" s="59" t="s">
        <v>42</v>
      </c>
      <c r="F75" s="25">
        <v>2</v>
      </c>
      <c r="G75" s="25">
        <v>5</v>
      </c>
      <c r="H75" s="25">
        <v>2</v>
      </c>
      <c r="I75" s="25">
        <f t="shared" si="2"/>
        <v>11.719999999999999</v>
      </c>
      <c r="J75" s="25" t="s">
        <v>56</v>
      </c>
      <c r="K75" s="25" t="s">
        <v>57</v>
      </c>
      <c r="L75" s="25">
        <f>I75</f>
        <v>11.719999999999999</v>
      </c>
      <c r="M75" s="48"/>
      <c r="N75" s="48"/>
      <c r="O75" s="24"/>
      <c r="P75" s="24"/>
      <c r="Q75" s="48"/>
      <c r="R75" s="48">
        <v>7</v>
      </c>
      <c r="S75" s="48"/>
      <c r="T75" s="48">
        <v>4</v>
      </c>
      <c r="U75" s="48"/>
      <c r="V75" s="25"/>
      <c r="W75" s="61"/>
    </row>
    <row r="76" spans="3:23" s="58" customFormat="1" ht="18" customHeight="1">
      <c r="C76" s="28">
        <v>61</v>
      </c>
      <c r="D76" s="34">
        <v>2897</v>
      </c>
      <c r="E76" s="59" t="s">
        <v>42</v>
      </c>
      <c r="F76" s="25">
        <v>2</v>
      </c>
      <c r="G76" s="25">
        <v>5</v>
      </c>
      <c r="H76" s="25">
        <v>2</v>
      </c>
      <c r="I76" s="25">
        <f t="shared" si="2"/>
        <v>11.719999999999999</v>
      </c>
      <c r="J76" s="25" t="s">
        <v>56</v>
      </c>
      <c r="K76" s="25" t="s">
        <v>57</v>
      </c>
      <c r="L76" s="25">
        <f>I76</f>
        <v>11.719999999999999</v>
      </c>
      <c r="M76" s="48"/>
      <c r="N76" s="48"/>
      <c r="O76" s="24"/>
      <c r="P76" s="24"/>
      <c r="Q76" s="48"/>
      <c r="R76" s="48">
        <v>7</v>
      </c>
      <c r="S76" s="48"/>
      <c r="T76" s="48">
        <v>4</v>
      </c>
      <c r="U76" s="48"/>
      <c r="V76" s="25"/>
      <c r="W76" s="61"/>
    </row>
    <row r="77" spans="3:23" s="58" customFormat="1" ht="18" customHeight="1">
      <c r="C77" s="28">
        <v>62</v>
      </c>
      <c r="D77" s="34">
        <v>2943</v>
      </c>
      <c r="E77" s="59" t="s">
        <v>42</v>
      </c>
      <c r="F77" s="25">
        <v>5</v>
      </c>
      <c r="G77" s="25">
        <v>10</v>
      </c>
      <c r="H77" s="25">
        <v>5</v>
      </c>
      <c r="I77" s="25">
        <f t="shared" si="2"/>
        <v>60.75</v>
      </c>
      <c r="J77" s="25" t="s">
        <v>36</v>
      </c>
      <c r="K77" s="25" t="s">
        <v>37</v>
      </c>
      <c r="L77" s="25"/>
      <c r="M77" s="48"/>
      <c r="N77" s="48"/>
      <c r="O77" s="24"/>
      <c r="P77" s="24"/>
      <c r="Q77" s="48"/>
      <c r="R77" s="48"/>
      <c r="S77" s="48"/>
      <c r="T77" s="48"/>
      <c r="U77" s="48"/>
      <c r="V77" s="25" t="s">
        <v>41</v>
      </c>
      <c r="W77" s="61"/>
    </row>
    <row r="78" spans="3:23" s="58" customFormat="1" ht="18" customHeight="1">
      <c r="C78" s="28">
        <v>63</v>
      </c>
      <c r="D78" s="34">
        <v>2986</v>
      </c>
      <c r="E78" s="59" t="s">
        <v>42</v>
      </c>
      <c r="F78" s="25">
        <v>5</v>
      </c>
      <c r="G78" s="25">
        <v>5</v>
      </c>
      <c r="H78" s="25">
        <v>5</v>
      </c>
      <c r="I78" s="25">
        <f t="shared" si="2"/>
        <v>35.75</v>
      </c>
      <c r="J78" s="25" t="s">
        <v>36</v>
      </c>
      <c r="K78" s="25" t="s">
        <v>37</v>
      </c>
      <c r="L78" s="25"/>
      <c r="M78" s="48"/>
      <c r="N78" s="48"/>
      <c r="O78" s="24"/>
      <c r="P78" s="24"/>
      <c r="Q78" s="48"/>
      <c r="R78" s="48"/>
      <c r="S78" s="48"/>
      <c r="T78" s="48"/>
      <c r="U78" s="48"/>
      <c r="V78" s="25"/>
      <c r="W78" s="61"/>
    </row>
    <row r="79" spans="3:23" s="58" customFormat="1" ht="18" customHeight="1">
      <c r="C79" s="28">
        <v>64</v>
      </c>
      <c r="D79" s="34">
        <v>3043</v>
      </c>
      <c r="E79" s="59" t="s">
        <v>40</v>
      </c>
      <c r="F79" s="25">
        <v>5</v>
      </c>
      <c r="G79" s="25">
        <v>5</v>
      </c>
      <c r="H79" s="25">
        <v>5</v>
      </c>
      <c r="I79" s="25">
        <f t="shared" si="2"/>
        <v>35.75</v>
      </c>
      <c r="J79" s="25" t="s">
        <v>36</v>
      </c>
      <c r="K79" s="25" t="s">
        <v>37</v>
      </c>
      <c r="L79" s="25"/>
      <c r="M79" s="48"/>
      <c r="N79" s="48">
        <v>8</v>
      </c>
      <c r="O79" s="24"/>
      <c r="P79" s="24">
        <v>2</v>
      </c>
      <c r="Q79" s="48"/>
      <c r="R79" s="48"/>
      <c r="S79" s="48"/>
      <c r="T79" s="48"/>
      <c r="U79" s="48"/>
      <c r="V79" s="25"/>
      <c r="W79" s="61"/>
    </row>
    <row r="80" spans="3:23" s="58" customFormat="1" ht="18" customHeight="1">
      <c r="C80" s="28">
        <v>65</v>
      </c>
      <c r="D80" s="34">
        <v>3071</v>
      </c>
      <c r="E80" s="59" t="s">
        <v>40</v>
      </c>
      <c r="F80" s="25">
        <v>5</v>
      </c>
      <c r="G80" s="25">
        <v>5</v>
      </c>
      <c r="H80" s="25">
        <v>5</v>
      </c>
      <c r="I80" s="25">
        <f t="shared" si="2"/>
        <v>35.75</v>
      </c>
      <c r="J80" s="25" t="s">
        <v>36</v>
      </c>
      <c r="K80" s="25" t="s">
        <v>37</v>
      </c>
      <c r="L80" s="25"/>
      <c r="M80" s="48"/>
      <c r="N80" s="48">
        <v>8</v>
      </c>
      <c r="O80" s="24"/>
      <c r="P80" s="24">
        <v>2</v>
      </c>
      <c r="Q80" s="48"/>
      <c r="R80" s="48"/>
      <c r="S80" s="48"/>
      <c r="T80" s="48"/>
      <c r="U80" s="48"/>
      <c r="V80" s="25"/>
      <c r="W80" s="61"/>
    </row>
    <row r="81" spans="3:23" s="58" customFormat="1" ht="18" customHeight="1">
      <c r="C81" s="28">
        <v>66</v>
      </c>
      <c r="D81" s="34">
        <v>3085</v>
      </c>
      <c r="E81" s="59" t="s">
        <v>40</v>
      </c>
      <c r="F81" s="25">
        <v>5</v>
      </c>
      <c r="G81" s="25">
        <v>5</v>
      </c>
      <c r="H81" s="25">
        <v>5</v>
      </c>
      <c r="I81" s="25">
        <f t="shared" si="2"/>
        <v>35.75</v>
      </c>
      <c r="J81" s="25" t="s">
        <v>36</v>
      </c>
      <c r="K81" s="25" t="s">
        <v>37</v>
      </c>
      <c r="L81" s="25"/>
      <c r="M81" s="48"/>
      <c r="N81" s="48">
        <v>8</v>
      </c>
      <c r="O81" s="24"/>
      <c r="P81" s="24">
        <v>2</v>
      </c>
      <c r="Q81" s="48"/>
      <c r="R81" s="48"/>
      <c r="S81" s="48"/>
      <c r="T81" s="48"/>
      <c r="U81" s="48"/>
      <c r="V81" s="25"/>
      <c r="W81" s="61"/>
    </row>
    <row r="82" spans="3:23" s="58" customFormat="1" ht="18" customHeight="1">
      <c r="C82" s="28">
        <v>67</v>
      </c>
      <c r="D82" s="34">
        <v>3095</v>
      </c>
      <c r="E82" s="59" t="s">
        <v>42</v>
      </c>
      <c r="F82" s="25">
        <v>5</v>
      </c>
      <c r="G82" s="25">
        <v>10</v>
      </c>
      <c r="H82" s="25">
        <v>5</v>
      </c>
      <c r="I82" s="25">
        <f t="shared" si="2"/>
        <v>60.75</v>
      </c>
      <c r="J82" s="25" t="s">
        <v>36</v>
      </c>
      <c r="K82" s="25" t="s">
        <v>37</v>
      </c>
      <c r="L82" s="25"/>
      <c r="M82" s="48"/>
      <c r="N82" s="48"/>
      <c r="O82" s="24"/>
      <c r="P82" s="24"/>
      <c r="Q82" s="48"/>
      <c r="R82" s="48"/>
      <c r="S82" s="48"/>
      <c r="T82" s="48"/>
      <c r="U82" s="48"/>
      <c r="V82" s="25" t="s">
        <v>41</v>
      </c>
      <c r="W82" s="61"/>
    </row>
    <row r="83" spans="3:23" s="58" customFormat="1" ht="18" customHeight="1">
      <c r="C83" s="28">
        <v>68</v>
      </c>
      <c r="D83" s="34">
        <v>3140</v>
      </c>
      <c r="E83" s="59" t="s">
        <v>40</v>
      </c>
      <c r="F83" s="25">
        <v>5</v>
      </c>
      <c r="G83" s="25">
        <v>10</v>
      </c>
      <c r="H83" s="25">
        <v>5</v>
      </c>
      <c r="I83" s="25">
        <f t="shared" si="2"/>
        <v>60.75</v>
      </c>
      <c r="J83" s="25" t="s">
        <v>36</v>
      </c>
      <c r="K83" s="25" t="s">
        <v>37</v>
      </c>
      <c r="L83" s="25"/>
      <c r="M83" s="48">
        <v>10</v>
      </c>
      <c r="N83" s="48">
        <v>14</v>
      </c>
      <c r="O83" s="24">
        <v>2</v>
      </c>
      <c r="P83" s="24">
        <v>2</v>
      </c>
      <c r="Q83" s="48"/>
      <c r="R83" s="48"/>
      <c r="S83" s="48"/>
      <c r="T83" s="48"/>
      <c r="U83" s="48"/>
      <c r="V83" s="25" t="s">
        <v>41</v>
      </c>
      <c r="W83" s="61"/>
    </row>
    <row r="84" spans="3:23" s="58" customFormat="1" ht="18" customHeight="1">
      <c r="C84" s="28">
        <v>69</v>
      </c>
      <c r="D84" s="34">
        <v>3157</v>
      </c>
      <c r="E84" s="59" t="s">
        <v>42</v>
      </c>
      <c r="F84" s="25">
        <v>5</v>
      </c>
      <c r="G84" s="25">
        <v>5</v>
      </c>
      <c r="H84" s="25">
        <v>5</v>
      </c>
      <c r="I84" s="25">
        <f t="shared" si="2"/>
        <v>35.75</v>
      </c>
      <c r="J84" s="25" t="s">
        <v>36</v>
      </c>
      <c r="K84" s="25" t="s">
        <v>37</v>
      </c>
      <c r="L84" s="25"/>
      <c r="M84" s="48"/>
      <c r="N84" s="48"/>
      <c r="O84" s="24"/>
      <c r="P84" s="24"/>
      <c r="Q84" s="48"/>
      <c r="R84" s="48"/>
      <c r="S84" s="48"/>
      <c r="T84" s="48"/>
      <c r="U84" s="48"/>
      <c r="V84" s="25"/>
      <c r="W84" s="61"/>
    </row>
    <row r="85" spans="3:23" s="58" customFormat="1" ht="18" customHeight="1">
      <c r="C85" s="28">
        <v>70</v>
      </c>
      <c r="D85" s="34">
        <v>3165</v>
      </c>
      <c r="E85" s="59" t="s">
        <v>42</v>
      </c>
      <c r="F85" s="25">
        <v>5</v>
      </c>
      <c r="G85" s="25">
        <v>5</v>
      </c>
      <c r="H85" s="25">
        <v>5</v>
      </c>
      <c r="I85" s="25">
        <f t="shared" si="2"/>
        <v>35.75</v>
      </c>
      <c r="J85" s="25" t="s">
        <v>36</v>
      </c>
      <c r="K85" s="25" t="s">
        <v>37</v>
      </c>
      <c r="L85" s="25"/>
      <c r="M85" s="48"/>
      <c r="N85" s="48"/>
      <c r="O85" s="24"/>
      <c r="P85" s="24"/>
      <c r="Q85" s="48"/>
      <c r="R85" s="48"/>
      <c r="S85" s="48"/>
      <c r="T85" s="48"/>
      <c r="U85" s="48"/>
      <c r="V85" s="25"/>
      <c r="W85" s="61"/>
    </row>
    <row r="86" spans="3:23" s="58" customFormat="1" ht="18" customHeight="1">
      <c r="C86" s="28">
        <v>71</v>
      </c>
      <c r="D86" s="34">
        <v>3213</v>
      </c>
      <c r="E86" s="59" t="s">
        <v>40</v>
      </c>
      <c r="F86" s="25">
        <v>5</v>
      </c>
      <c r="G86" s="25">
        <v>5</v>
      </c>
      <c r="H86" s="25">
        <v>5</v>
      </c>
      <c r="I86" s="25">
        <f t="shared" si="2"/>
        <v>35.75</v>
      </c>
      <c r="J86" s="25" t="s">
        <v>36</v>
      </c>
      <c r="K86" s="25" t="s">
        <v>37</v>
      </c>
      <c r="L86" s="25"/>
      <c r="M86" s="48"/>
      <c r="N86" s="48">
        <v>8</v>
      </c>
      <c r="O86" s="24"/>
      <c r="P86" s="24">
        <v>2</v>
      </c>
      <c r="Q86" s="48"/>
      <c r="R86" s="48"/>
      <c r="S86" s="48"/>
      <c r="T86" s="48"/>
      <c r="U86" s="48"/>
      <c r="V86" s="25"/>
      <c r="W86" s="61"/>
    </row>
    <row r="87" spans="3:23" s="58" customFormat="1" ht="18" customHeight="1">
      <c r="C87" s="28">
        <v>72</v>
      </c>
      <c r="D87" s="34">
        <v>3313</v>
      </c>
      <c r="E87" s="59" t="s">
        <v>40</v>
      </c>
      <c r="F87" s="25">
        <v>2</v>
      </c>
      <c r="G87" s="25">
        <v>11</v>
      </c>
      <c r="H87" s="25">
        <v>2</v>
      </c>
      <c r="I87" s="25">
        <f t="shared" si="2"/>
        <v>23.72</v>
      </c>
      <c r="J87" s="25" t="s">
        <v>56</v>
      </c>
      <c r="K87" s="25" t="s">
        <v>57</v>
      </c>
      <c r="L87" s="25">
        <f>I87</f>
        <v>23.72</v>
      </c>
      <c r="M87" s="48"/>
      <c r="N87" s="48"/>
      <c r="O87" s="24"/>
      <c r="P87" s="24"/>
      <c r="Q87" s="48"/>
      <c r="R87" s="48">
        <v>11</v>
      </c>
      <c r="S87" s="48"/>
      <c r="T87" s="48">
        <v>4</v>
      </c>
      <c r="U87" s="48"/>
      <c r="V87" s="25"/>
      <c r="W87" s="61"/>
    </row>
    <row r="88" spans="3:23" s="58" customFormat="1" ht="18" customHeight="1">
      <c r="C88" s="28">
        <v>73</v>
      </c>
      <c r="D88" s="34">
        <v>3310</v>
      </c>
      <c r="E88" s="59" t="s">
        <v>42</v>
      </c>
      <c r="F88" s="25">
        <v>5</v>
      </c>
      <c r="G88" s="25">
        <v>10</v>
      </c>
      <c r="H88" s="25">
        <v>5</v>
      </c>
      <c r="I88" s="25">
        <f t="shared" si="2"/>
        <v>60.75</v>
      </c>
      <c r="J88" s="25" t="s">
        <v>36</v>
      </c>
      <c r="K88" s="25" t="s">
        <v>37</v>
      </c>
      <c r="L88" s="25"/>
      <c r="M88" s="48"/>
      <c r="N88" s="48"/>
      <c r="O88" s="24"/>
      <c r="P88" s="24"/>
      <c r="Q88" s="48"/>
      <c r="R88" s="48"/>
      <c r="S88" s="48"/>
      <c r="T88" s="48"/>
      <c r="U88" s="48"/>
      <c r="V88" s="25"/>
      <c r="W88" s="61"/>
    </row>
    <row r="89" spans="3:23" s="58" customFormat="1" ht="18" customHeight="1">
      <c r="C89" s="28">
        <v>74</v>
      </c>
      <c r="D89" s="34">
        <v>3380</v>
      </c>
      <c r="E89" s="59" t="s">
        <v>40</v>
      </c>
      <c r="F89" s="25">
        <v>5</v>
      </c>
      <c r="G89" s="25">
        <v>5</v>
      </c>
      <c r="H89" s="25">
        <v>5</v>
      </c>
      <c r="I89" s="25">
        <f t="shared" si="2"/>
        <v>35.75</v>
      </c>
      <c r="J89" s="25" t="s">
        <v>36</v>
      </c>
      <c r="K89" s="25" t="s">
        <v>37</v>
      </c>
      <c r="L89" s="25"/>
      <c r="M89" s="48">
        <v>5</v>
      </c>
      <c r="N89" s="48">
        <v>8</v>
      </c>
      <c r="O89" s="24"/>
      <c r="P89" s="24">
        <v>2</v>
      </c>
      <c r="Q89" s="48"/>
      <c r="R89" s="48"/>
      <c r="S89" s="48"/>
      <c r="T89" s="48"/>
      <c r="U89" s="48"/>
      <c r="V89" s="25"/>
      <c r="W89" s="61"/>
    </row>
    <row r="90" spans="3:23" s="58" customFormat="1" ht="18" customHeight="1">
      <c r="C90" s="28">
        <v>75</v>
      </c>
      <c r="D90" s="34">
        <v>3497</v>
      </c>
      <c r="E90" s="59" t="s">
        <v>40</v>
      </c>
      <c r="F90" s="25">
        <v>5</v>
      </c>
      <c r="G90" s="25">
        <v>5</v>
      </c>
      <c r="H90" s="25">
        <v>5</v>
      </c>
      <c r="I90" s="25">
        <f t="shared" si="2"/>
        <v>35.75</v>
      </c>
      <c r="J90" s="25" t="s">
        <v>36</v>
      </c>
      <c r="K90" s="25" t="s">
        <v>37</v>
      </c>
      <c r="L90" s="25"/>
      <c r="M90" s="48">
        <v>5</v>
      </c>
      <c r="N90" s="48">
        <v>8</v>
      </c>
      <c r="O90" s="24"/>
      <c r="P90" s="24">
        <v>2</v>
      </c>
      <c r="Q90" s="48"/>
      <c r="R90" s="48"/>
      <c r="S90" s="48"/>
      <c r="T90" s="48"/>
      <c r="U90" s="48"/>
      <c r="V90" s="25"/>
      <c r="W90" s="61"/>
    </row>
    <row r="91" spans="3:23" s="58" customFormat="1" ht="18" customHeight="1">
      <c r="C91" s="28">
        <v>76</v>
      </c>
      <c r="D91" s="34">
        <v>3492</v>
      </c>
      <c r="E91" s="59" t="s">
        <v>42</v>
      </c>
      <c r="F91" s="25">
        <v>5</v>
      </c>
      <c r="G91" s="25">
        <v>5</v>
      </c>
      <c r="H91" s="25">
        <v>5</v>
      </c>
      <c r="I91" s="25">
        <f t="shared" si="2"/>
        <v>35.75</v>
      </c>
      <c r="J91" s="25" t="s">
        <v>36</v>
      </c>
      <c r="K91" s="25" t="s">
        <v>37</v>
      </c>
      <c r="L91" s="25"/>
      <c r="M91" s="48"/>
      <c r="N91" s="48"/>
      <c r="O91" s="24"/>
      <c r="P91" s="24"/>
      <c r="Q91" s="48"/>
      <c r="R91" s="48"/>
      <c r="S91" s="48"/>
      <c r="T91" s="48"/>
      <c r="U91" s="48"/>
      <c r="V91" s="25"/>
      <c r="W91" s="61"/>
    </row>
    <row r="92" spans="3:23" s="58" customFormat="1" ht="18" customHeight="1">
      <c r="C92" s="28">
        <v>77</v>
      </c>
      <c r="D92" s="34">
        <v>3525</v>
      </c>
      <c r="E92" s="59" t="s">
        <v>40</v>
      </c>
      <c r="F92" s="25">
        <v>5</v>
      </c>
      <c r="G92" s="25">
        <v>5</v>
      </c>
      <c r="H92" s="25">
        <v>5</v>
      </c>
      <c r="I92" s="25">
        <f t="shared" si="2"/>
        <v>35.75</v>
      </c>
      <c r="J92" s="25" t="s">
        <v>36</v>
      </c>
      <c r="K92" s="25" t="s">
        <v>37</v>
      </c>
      <c r="L92" s="25"/>
      <c r="M92" s="48"/>
      <c r="N92" s="48">
        <v>8</v>
      </c>
      <c r="O92" s="24"/>
      <c r="P92" s="24">
        <v>2</v>
      </c>
      <c r="Q92" s="48"/>
      <c r="R92" s="48"/>
      <c r="S92" s="48"/>
      <c r="T92" s="48"/>
      <c r="U92" s="48"/>
      <c r="V92" s="25"/>
      <c r="W92" s="61"/>
    </row>
    <row r="93" spans="3:23" s="58" customFormat="1" ht="18" customHeight="1">
      <c r="C93" s="28">
        <v>78</v>
      </c>
      <c r="D93" s="34">
        <v>3586</v>
      </c>
      <c r="E93" s="59" t="s">
        <v>40</v>
      </c>
      <c r="F93" s="25">
        <v>5</v>
      </c>
      <c r="G93" s="25">
        <v>5</v>
      </c>
      <c r="H93" s="25">
        <v>5</v>
      </c>
      <c r="I93" s="25">
        <f t="shared" si="2"/>
        <v>35.75</v>
      </c>
      <c r="J93" s="25" t="s">
        <v>36</v>
      </c>
      <c r="K93" s="25" t="s">
        <v>37</v>
      </c>
      <c r="L93" s="25"/>
      <c r="M93" s="48">
        <v>5</v>
      </c>
      <c r="N93" s="48">
        <v>8</v>
      </c>
      <c r="O93" s="24"/>
      <c r="P93" s="24">
        <v>2</v>
      </c>
      <c r="Q93" s="48"/>
      <c r="R93" s="48"/>
      <c r="S93" s="48"/>
      <c r="T93" s="48"/>
      <c r="U93" s="48"/>
      <c r="V93" s="25"/>
      <c r="W93" s="61"/>
    </row>
    <row r="94" spans="3:23" s="58" customFormat="1" ht="18" customHeight="1">
      <c r="C94" s="28">
        <v>79</v>
      </c>
      <c r="D94" s="34">
        <v>3620</v>
      </c>
      <c r="E94" s="59" t="s">
        <v>40</v>
      </c>
      <c r="F94" s="25">
        <v>5</v>
      </c>
      <c r="G94" s="25">
        <v>5</v>
      </c>
      <c r="H94" s="25">
        <v>5</v>
      </c>
      <c r="I94" s="25">
        <f t="shared" si="2"/>
        <v>35.75</v>
      </c>
      <c r="J94" s="25" t="s">
        <v>36</v>
      </c>
      <c r="K94" s="25" t="s">
        <v>37</v>
      </c>
      <c r="L94" s="25"/>
      <c r="M94" s="48">
        <v>5</v>
      </c>
      <c r="N94" s="48">
        <v>8</v>
      </c>
      <c r="O94" s="24"/>
      <c r="P94" s="24">
        <v>2</v>
      </c>
      <c r="Q94" s="48"/>
      <c r="R94" s="48"/>
      <c r="S94" s="48"/>
      <c r="T94" s="48"/>
      <c r="U94" s="48"/>
      <c r="V94" s="25"/>
      <c r="W94" s="61"/>
    </row>
    <row r="95" spans="3:23" s="58" customFormat="1" ht="18" customHeight="1">
      <c r="C95" s="28">
        <v>80</v>
      </c>
      <c r="D95" s="34">
        <v>3643</v>
      </c>
      <c r="E95" s="59" t="s">
        <v>40</v>
      </c>
      <c r="F95" s="25">
        <v>5</v>
      </c>
      <c r="G95" s="25">
        <v>5</v>
      </c>
      <c r="H95" s="25">
        <v>5</v>
      </c>
      <c r="I95" s="25">
        <f t="shared" si="2"/>
        <v>35.75</v>
      </c>
      <c r="J95" s="25" t="s">
        <v>36</v>
      </c>
      <c r="K95" s="25" t="s">
        <v>37</v>
      </c>
      <c r="L95" s="25"/>
      <c r="M95" s="48">
        <v>5</v>
      </c>
      <c r="N95" s="48">
        <v>8</v>
      </c>
      <c r="O95" s="24"/>
      <c r="P95" s="24">
        <v>2</v>
      </c>
      <c r="Q95" s="48"/>
      <c r="R95" s="48"/>
      <c r="S95" s="48"/>
      <c r="T95" s="48"/>
      <c r="U95" s="48"/>
      <c r="V95" s="25"/>
      <c r="W95" s="61"/>
    </row>
    <row r="96" spans="3:23" s="58" customFormat="1" ht="18" customHeight="1">
      <c r="C96" s="28">
        <v>81</v>
      </c>
      <c r="D96" s="34">
        <v>3669</v>
      </c>
      <c r="E96" s="59" t="s">
        <v>42</v>
      </c>
      <c r="F96" s="25">
        <v>5</v>
      </c>
      <c r="G96" s="25">
        <v>6</v>
      </c>
      <c r="H96" s="25">
        <v>6</v>
      </c>
      <c r="I96" s="25">
        <f t="shared" si="2"/>
        <v>45.48</v>
      </c>
      <c r="J96" s="25" t="s">
        <v>37</v>
      </c>
      <c r="K96" s="25" t="s">
        <v>37</v>
      </c>
      <c r="L96" s="25"/>
      <c r="M96" s="48"/>
      <c r="N96" s="48"/>
      <c r="O96" s="24"/>
      <c r="P96" s="24"/>
      <c r="Q96" s="48"/>
      <c r="R96" s="48"/>
      <c r="S96" s="48"/>
      <c r="T96" s="48"/>
      <c r="U96" s="48"/>
      <c r="V96" s="25" t="s">
        <v>55</v>
      </c>
      <c r="W96" s="61"/>
    </row>
    <row r="97" spans="3:23" s="58" customFormat="1" ht="18" customHeight="1">
      <c r="C97" s="28">
        <v>82</v>
      </c>
      <c r="D97" s="34">
        <v>3716</v>
      </c>
      <c r="E97" s="59" t="s">
        <v>40</v>
      </c>
      <c r="F97" s="25">
        <v>5</v>
      </c>
      <c r="G97" s="25">
        <v>5</v>
      </c>
      <c r="H97" s="25">
        <v>5</v>
      </c>
      <c r="I97" s="25">
        <f t="shared" si="2"/>
        <v>35.75</v>
      </c>
      <c r="J97" s="25" t="s">
        <v>36</v>
      </c>
      <c r="K97" s="25" t="s">
        <v>37</v>
      </c>
      <c r="L97" s="25"/>
      <c r="M97" s="48"/>
      <c r="N97" s="48">
        <v>8</v>
      </c>
      <c r="O97" s="24"/>
      <c r="P97" s="24">
        <v>2</v>
      </c>
      <c r="Q97" s="48"/>
      <c r="R97" s="48"/>
      <c r="S97" s="48"/>
      <c r="T97" s="48"/>
      <c r="U97" s="48"/>
      <c r="V97" s="25"/>
      <c r="W97" s="61"/>
    </row>
    <row r="98" spans="3:23" s="58" customFormat="1" ht="18" customHeight="1">
      <c r="C98" s="28">
        <v>83</v>
      </c>
      <c r="D98" s="34">
        <v>3794</v>
      </c>
      <c r="E98" s="59" t="s">
        <v>42</v>
      </c>
      <c r="F98" s="25">
        <v>5</v>
      </c>
      <c r="G98" s="25">
        <v>5</v>
      </c>
      <c r="H98" s="25">
        <v>5</v>
      </c>
      <c r="I98" s="25">
        <f t="shared" si="2"/>
        <v>35.75</v>
      </c>
      <c r="J98" s="25" t="s">
        <v>36</v>
      </c>
      <c r="K98" s="25" t="s">
        <v>37</v>
      </c>
      <c r="L98" s="25"/>
      <c r="M98" s="48">
        <v>5</v>
      </c>
      <c r="N98" s="48">
        <v>8</v>
      </c>
      <c r="O98" s="24"/>
      <c r="P98" s="24">
        <v>2</v>
      </c>
      <c r="Q98" s="48"/>
      <c r="R98" s="48"/>
      <c r="S98" s="48"/>
      <c r="T98" s="48"/>
      <c r="U98" s="48"/>
      <c r="V98" s="25"/>
      <c r="W98" s="61"/>
    </row>
    <row r="99" spans="3:23" s="58" customFormat="1" ht="18" customHeight="1">
      <c r="C99" s="28">
        <v>84</v>
      </c>
      <c r="D99" s="34">
        <v>3844</v>
      </c>
      <c r="E99" s="59" t="s">
        <v>40</v>
      </c>
      <c r="F99" s="25">
        <v>5</v>
      </c>
      <c r="G99" s="25">
        <v>5</v>
      </c>
      <c r="H99" s="25">
        <v>5</v>
      </c>
      <c r="I99" s="25">
        <f t="shared" si="2"/>
        <v>35.75</v>
      </c>
      <c r="J99" s="25" t="s">
        <v>75</v>
      </c>
      <c r="K99" s="25" t="s">
        <v>37</v>
      </c>
      <c r="L99" s="25"/>
      <c r="M99" s="48"/>
      <c r="N99" s="48">
        <v>8</v>
      </c>
      <c r="O99" s="24"/>
      <c r="P99" s="24">
        <v>2</v>
      </c>
      <c r="Q99" s="48"/>
      <c r="R99" s="48"/>
      <c r="S99" s="48"/>
      <c r="T99" s="48"/>
      <c r="U99" s="48"/>
      <c r="V99" s="25"/>
      <c r="W99" s="61"/>
    </row>
    <row r="100" spans="3:23" s="58" customFormat="1" ht="18" customHeight="1">
      <c r="C100" s="28">
        <v>85</v>
      </c>
      <c r="D100" s="34">
        <v>3907</v>
      </c>
      <c r="E100" s="59" t="s">
        <v>40</v>
      </c>
      <c r="F100" s="25">
        <v>5</v>
      </c>
      <c r="G100" s="25">
        <v>5</v>
      </c>
      <c r="H100" s="25">
        <v>5</v>
      </c>
      <c r="I100" s="25">
        <f t="shared" si="2"/>
        <v>35.75</v>
      </c>
      <c r="J100" s="25" t="s">
        <v>36</v>
      </c>
      <c r="K100" s="25" t="s">
        <v>37</v>
      </c>
      <c r="L100" s="25"/>
      <c r="M100" s="48"/>
      <c r="N100" s="48">
        <v>8</v>
      </c>
      <c r="O100" s="24"/>
      <c r="P100" s="24">
        <v>2</v>
      </c>
      <c r="Q100" s="48"/>
      <c r="R100" s="48"/>
      <c r="S100" s="48"/>
      <c r="T100" s="48"/>
      <c r="U100" s="48"/>
      <c r="V100" s="25"/>
      <c r="W100" s="61"/>
    </row>
    <row r="101" spans="3:23" s="58" customFormat="1" ht="18" customHeight="1">
      <c r="C101" s="28">
        <v>86</v>
      </c>
      <c r="D101" s="34">
        <v>3988</v>
      </c>
      <c r="E101" s="59" t="s">
        <v>40</v>
      </c>
      <c r="F101" s="25">
        <v>5</v>
      </c>
      <c r="G101" s="25">
        <v>5</v>
      </c>
      <c r="H101" s="25">
        <v>5</v>
      </c>
      <c r="I101" s="25">
        <f t="shared" si="2"/>
        <v>35.75</v>
      </c>
      <c r="J101" s="25" t="s">
        <v>36</v>
      </c>
      <c r="K101" s="25" t="s">
        <v>37</v>
      </c>
      <c r="L101" s="25"/>
      <c r="M101" s="48"/>
      <c r="N101" s="48"/>
      <c r="O101" s="24"/>
      <c r="P101" s="24"/>
      <c r="Q101" s="48"/>
      <c r="R101" s="48"/>
      <c r="S101" s="48"/>
      <c r="T101" s="48"/>
      <c r="U101" s="48"/>
      <c r="V101" s="25"/>
      <c r="W101" s="61"/>
    </row>
    <row r="102" spans="3:23" s="58" customFormat="1" ht="18" customHeight="1">
      <c r="C102" s="28">
        <v>87</v>
      </c>
      <c r="D102" s="34">
        <v>4037</v>
      </c>
      <c r="E102" s="59" t="s">
        <v>42</v>
      </c>
      <c r="F102" s="25">
        <v>5</v>
      </c>
      <c r="G102" s="25">
        <v>10</v>
      </c>
      <c r="H102" s="25">
        <v>5</v>
      </c>
      <c r="I102" s="25">
        <f t="shared" si="2"/>
        <v>60.75</v>
      </c>
      <c r="J102" s="25" t="s">
        <v>36</v>
      </c>
      <c r="K102" s="25" t="s">
        <v>37</v>
      </c>
      <c r="L102" s="25"/>
      <c r="M102" s="48"/>
      <c r="N102" s="48"/>
      <c r="O102" s="24"/>
      <c r="P102" s="24"/>
      <c r="Q102" s="48"/>
      <c r="R102" s="48"/>
      <c r="S102" s="48"/>
      <c r="T102" s="48"/>
      <c r="U102" s="48"/>
      <c r="V102" s="25" t="s">
        <v>41</v>
      </c>
      <c r="W102" s="61"/>
    </row>
    <row r="103" spans="3:23" s="66" customFormat="1" ht="18" customHeight="1">
      <c r="C103" s="28">
        <v>88</v>
      </c>
      <c r="D103" s="34">
        <v>4103</v>
      </c>
      <c r="E103" s="68" t="s">
        <v>40</v>
      </c>
      <c r="F103" s="25">
        <v>5</v>
      </c>
      <c r="G103" s="25">
        <v>15</v>
      </c>
      <c r="H103" s="25">
        <v>5</v>
      </c>
      <c r="I103" s="25">
        <f t="shared" si="2"/>
        <v>85.75</v>
      </c>
      <c r="J103" s="25" t="s">
        <v>84</v>
      </c>
      <c r="K103" s="25" t="s">
        <v>37</v>
      </c>
      <c r="L103" s="25"/>
      <c r="M103" s="48">
        <v>17</v>
      </c>
      <c r="N103" s="48">
        <v>17</v>
      </c>
      <c r="O103" s="24"/>
      <c r="P103" s="24">
        <v>2</v>
      </c>
      <c r="Q103" s="48"/>
      <c r="R103" s="48"/>
      <c r="S103" s="48"/>
      <c r="T103" s="48"/>
      <c r="U103" s="48"/>
      <c r="V103" s="25" t="s">
        <v>41</v>
      </c>
      <c r="W103" s="70"/>
    </row>
    <row r="104" spans="3:23" s="58" customFormat="1" ht="18" customHeight="1">
      <c r="C104" s="28">
        <v>89</v>
      </c>
      <c r="D104" s="34">
        <v>4140</v>
      </c>
      <c r="E104" s="59" t="s">
        <v>40</v>
      </c>
      <c r="F104" s="25">
        <v>5</v>
      </c>
      <c r="G104" s="25">
        <v>10</v>
      </c>
      <c r="H104" s="25">
        <v>5</v>
      </c>
      <c r="I104" s="25">
        <f t="shared" si="2"/>
        <v>60.75</v>
      </c>
      <c r="J104" s="25" t="s">
        <v>36</v>
      </c>
      <c r="K104" s="25" t="s">
        <v>37</v>
      </c>
      <c r="L104" s="25"/>
      <c r="M104" s="48">
        <v>12</v>
      </c>
      <c r="N104" s="48">
        <v>12</v>
      </c>
      <c r="O104" s="24"/>
      <c r="P104" s="24">
        <v>2</v>
      </c>
      <c r="Q104" s="48"/>
      <c r="R104" s="48"/>
      <c r="S104" s="48"/>
      <c r="T104" s="48"/>
      <c r="U104" s="48"/>
      <c r="V104" s="25"/>
      <c r="W104" s="61"/>
    </row>
    <row r="105" spans="3:23" s="58" customFormat="1" ht="18" customHeight="1">
      <c r="C105" s="28">
        <v>90</v>
      </c>
      <c r="D105" s="34">
        <v>4152</v>
      </c>
      <c r="E105" s="59" t="s">
        <v>42</v>
      </c>
      <c r="F105" s="25">
        <v>5</v>
      </c>
      <c r="G105" s="25">
        <v>10</v>
      </c>
      <c r="H105" s="25">
        <v>5</v>
      </c>
      <c r="I105" s="25">
        <f t="shared" si="2"/>
        <v>60.75</v>
      </c>
      <c r="J105" s="25" t="s">
        <v>36</v>
      </c>
      <c r="K105" s="25" t="s">
        <v>37</v>
      </c>
      <c r="L105" s="25"/>
      <c r="M105" s="48">
        <v>12</v>
      </c>
      <c r="N105" s="48">
        <v>12</v>
      </c>
      <c r="O105" s="24"/>
      <c r="P105" s="24">
        <v>2</v>
      </c>
      <c r="Q105" s="48"/>
      <c r="R105" s="48"/>
      <c r="S105" s="48"/>
      <c r="T105" s="48"/>
      <c r="U105" s="48"/>
      <c r="V105" s="25"/>
      <c r="W105" s="61"/>
    </row>
    <row r="106" spans="3:23" s="58" customFormat="1" ht="18" customHeight="1">
      <c r="C106" s="28">
        <v>91</v>
      </c>
      <c r="D106" s="34">
        <v>4165</v>
      </c>
      <c r="E106" s="59" t="s">
        <v>40</v>
      </c>
      <c r="F106" s="25">
        <v>5</v>
      </c>
      <c r="G106" s="25">
        <v>8</v>
      </c>
      <c r="H106" s="25">
        <v>5</v>
      </c>
      <c r="I106" s="25">
        <f t="shared" si="2"/>
        <v>50.75</v>
      </c>
      <c r="J106" s="25" t="s">
        <v>36</v>
      </c>
      <c r="K106" s="25" t="s">
        <v>37</v>
      </c>
      <c r="L106" s="25"/>
      <c r="M106" s="48">
        <v>8</v>
      </c>
      <c r="N106" s="48">
        <v>11</v>
      </c>
      <c r="O106" s="24"/>
      <c r="P106" s="24">
        <v>2</v>
      </c>
      <c r="Q106" s="48"/>
      <c r="R106" s="48"/>
      <c r="S106" s="48"/>
      <c r="T106" s="48"/>
      <c r="U106" s="48"/>
      <c r="V106" s="25"/>
      <c r="W106" s="61"/>
    </row>
    <row r="107" spans="3:23" s="58" customFormat="1" ht="18" customHeight="1">
      <c r="C107" s="28">
        <v>92</v>
      </c>
      <c r="D107" s="34">
        <v>4183</v>
      </c>
      <c r="E107" s="59" t="s">
        <v>42</v>
      </c>
      <c r="F107" s="25">
        <v>5</v>
      </c>
      <c r="G107" s="25">
        <v>5</v>
      </c>
      <c r="H107" s="25">
        <v>5</v>
      </c>
      <c r="I107" s="25">
        <f t="shared" ref="I107:I153" si="3">F107*G107+2*(H107^2)*(1-0.25*3.14)</f>
        <v>35.75</v>
      </c>
      <c r="J107" s="25" t="s">
        <v>36</v>
      </c>
      <c r="K107" s="25" t="s">
        <v>37</v>
      </c>
      <c r="L107" s="25"/>
      <c r="M107" s="48">
        <v>5</v>
      </c>
      <c r="N107" s="48">
        <v>8</v>
      </c>
      <c r="O107" s="24"/>
      <c r="P107" s="24">
        <v>2</v>
      </c>
      <c r="Q107" s="48"/>
      <c r="R107" s="48"/>
      <c r="S107" s="48"/>
      <c r="T107" s="48"/>
      <c r="U107" s="48"/>
      <c r="V107" s="25"/>
      <c r="W107" s="61"/>
    </row>
    <row r="108" spans="3:23" s="58" customFormat="1" ht="18" customHeight="1">
      <c r="C108" s="28">
        <v>93</v>
      </c>
      <c r="D108" s="34">
        <v>4210</v>
      </c>
      <c r="E108" s="59" t="s">
        <v>40</v>
      </c>
      <c r="F108" s="25">
        <v>5</v>
      </c>
      <c r="G108" s="25">
        <v>10</v>
      </c>
      <c r="H108" s="25">
        <v>5</v>
      </c>
      <c r="I108" s="25">
        <f t="shared" si="3"/>
        <v>60.75</v>
      </c>
      <c r="J108" s="25" t="s">
        <v>36</v>
      </c>
      <c r="K108" s="25" t="s">
        <v>37</v>
      </c>
      <c r="L108" s="25"/>
      <c r="M108" s="48">
        <v>10</v>
      </c>
      <c r="N108" s="48">
        <v>13</v>
      </c>
      <c r="O108" s="24"/>
      <c r="P108" s="24">
        <v>2</v>
      </c>
      <c r="Q108" s="48"/>
      <c r="R108" s="48"/>
      <c r="S108" s="48"/>
      <c r="T108" s="48"/>
      <c r="U108" s="48"/>
      <c r="V108" s="25" t="s">
        <v>41</v>
      </c>
      <c r="W108" s="61"/>
    </row>
    <row r="109" spans="3:23" s="58" customFormat="1" ht="18" customHeight="1">
      <c r="C109" s="28">
        <v>94</v>
      </c>
      <c r="D109" s="34">
        <v>4305</v>
      </c>
      <c r="E109" s="59" t="s">
        <v>42</v>
      </c>
      <c r="F109" s="25">
        <v>5</v>
      </c>
      <c r="G109" s="25">
        <v>5</v>
      </c>
      <c r="H109" s="25">
        <v>5</v>
      </c>
      <c r="I109" s="25">
        <f t="shared" si="3"/>
        <v>35.75</v>
      </c>
      <c r="J109" s="25" t="s">
        <v>36</v>
      </c>
      <c r="K109" s="25" t="s">
        <v>37</v>
      </c>
      <c r="L109" s="25"/>
      <c r="M109" s="48">
        <v>5</v>
      </c>
      <c r="N109" s="48">
        <v>8</v>
      </c>
      <c r="O109" s="24"/>
      <c r="P109" s="24">
        <v>2</v>
      </c>
      <c r="Q109" s="48"/>
      <c r="R109" s="48"/>
      <c r="S109" s="48"/>
      <c r="T109" s="48"/>
      <c r="U109" s="48"/>
      <c r="V109" s="25"/>
      <c r="W109" s="61"/>
    </row>
    <row r="110" spans="3:23" s="58" customFormat="1" ht="18" customHeight="1">
      <c r="C110" s="28">
        <v>95</v>
      </c>
      <c r="D110" s="34">
        <v>4337</v>
      </c>
      <c r="E110" s="59" t="s">
        <v>40</v>
      </c>
      <c r="F110" s="25">
        <v>5</v>
      </c>
      <c r="G110" s="25">
        <v>8</v>
      </c>
      <c r="H110" s="25">
        <v>5</v>
      </c>
      <c r="I110" s="25">
        <f t="shared" si="3"/>
        <v>50.75</v>
      </c>
      <c r="J110" s="25" t="s">
        <v>36</v>
      </c>
      <c r="K110" s="25" t="s">
        <v>37</v>
      </c>
      <c r="L110" s="25"/>
      <c r="M110" s="48">
        <v>8</v>
      </c>
      <c r="N110" s="48">
        <v>11</v>
      </c>
      <c r="O110" s="24"/>
      <c r="P110" s="24">
        <v>2</v>
      </c>
      <c r="Q110" s="48"/>
      <c r="R110" s="48"/>
      <c r="S110" s="48"/>
      <c r="T110" s="48"/>
      <c r="U110" s="48"/>
      <c r="V110" s="25"/>
      <c r="W110" s="61"/>
    </row>
    <row r="111" spans="3:23" s="58" customFormat="1" ht="18" customHeight="1">
      <c r="C111" s="28">
        <v>96</v>
      </c>
      <c r="D111" s="34">
        <v>4354</v>
      </c>
      <c r="E111" s="59" t="s">
        <v>40</v>
      </c>
      <c r="F111" s="25">
        <v>5</v>
      </c>
      <c r="G111" s="25">
        <v>9</v>
      </c>
      <c r="H111" s="25">
        <v>5</v>
      </c>
      <c r="I111" s="25">
        <f t="shared" si="3"/>
        <v>55.75</v>
      </c>
      <c r="J111" s="25" t="s">
        <v>36</v>
      </c>
      <c r="K111" s="25" t="s">
        <v>37</v>
      </c>
      <c r="L111" s="25"/>
      <c r="M111" s="48">
        <v>9</v>
      </c>
      <c r="N111" s="48">
        <v>12</v>
      </c>
      <c r="O111" s="24">
        <v>2</v>
      </c>
      <c r="P111" s="24">
        <v>2</v>
      </c>
      <c r="Q111" s="48"/>
      <c r="R111" s="48"/>
      <c r="S111" s="48"/>
      <c r="T111" s="48"/>
      <c r="U111" s="48"/>
      <c r="V111" s="25"/>
      <c r="W111" s="61"/>
    </row>
    <row r="112" spans="3:23" s="58" customFormat="1" ht="18" customHeight="1">
      <c r="C112" s="28">
        <v>97</v>
      </c>
      <c r="D112" s="34">
        <v>4372</v>
      </c>
      <c r="E112" s="59" t="s">
        <v>40</v>
      </c>
      <c r="F112" s="25">
        <v>3</v>
      </c>
      <c r="G112" s="25">
        <v>2</v>
      </c>
      <c r="H112" s="25">
        <v>0</v>
      </c>
      <c r="I112" s="25">
        <f t="shared" si="3"/>
        <v>6</v>
      </c>
      <c r="J112" s="25" t="s">
        <v>36</v>
      </c>
      <c r="K112" s="25" t="s">
        <v>57</v>
      </c>
      <c r="L112" s="25"/>
      <c r="M112" s="48"/>
      <c r="N112" s="48"/>
      <c r="O112" s="24"/>
      <c r="P112" s="24"/>
      <c r="Q112" s="48"/>
      <c r="R112" s="48"/>
      <c r="S112" s="48">
        <v>1.5</v>
      </c>
      <c r="T112" s="48"/>
      <c r="U112" s="48">
        <v>8</v>
      </c>
      <c r="V112" s="25" t="s">
        <v>76</v>
      </c>
      <c r="W112" s="61"/>
    </row>
    <row r="113" spans="3:23" s="58" customFormat="1" ht="18" customHeight="1">
      <c r="C113" s="28">
        <v>98</v>
      </c>
      <c r="D113" s="34">
        <v>4385</v>
      </c>
      <c r="E113" s="59" t="s">
        <v>40</v>
      </c>
      <c r="F113" s="25">
        <v>5</v>
      </c>
      <c r="G113" s="25">
        <v>7</v>
      </c>
      <c r="H113" s="25">
        <v>5</v>
      </c>
      <c r="I113" s="25">
        <f t="shared" si="3"/>
        <v>45.75</v>
      </c>
      <c r="J113" s="25" t="s">
        <v>37</v>
      </c>
      <c r="K113" s="25" t="s">
        <v>37</v>
      </c>
      <c r="L113" s="25"/>
      <c r="M113" s="48">
        <v>7</v>
      </c>
      <c r="N113" s="48">
        <v>10</v>
      </c>
      <c r="O113" s="24">
        <v>2</v>
      </c>
      <c r="P113" s="24">
        <v>2</v>
      </c>
      <c r="Q113" s="48"/>
      <c r="R113" s="48"/>
      <c r="S113" s="48"/>
      <c r="T113" s="48"/>
      <c r="U113" s="48"/>
      <c r="V113" s="25"/>
      <c r="W113" s="61"/>
    </row>
    <row r="114" spans="3:23" s="58" customFormat="1" ht="18" customHeight="1">
      <c r="C114" s="28">
        <v>99</v>
      </c>
      <c r="D114" s="34">
        <v>4416</v>
      </c>
      <c r="E114" s="59" t="s">
        <v>40</v>
      </c>
      <c r="F114" s="25">
        <v>5</v>
      </c>
      <c r="G114" s="25">
        <v>8</v>
      </c>
      <c r="H114" s="25">
        <v>5</v>
      </c>
      <c r="I114" s="25">
        <f t="shared" si="3"/>
        <v>50.75</v>
      </c>
      <c r="J114" s="25" t="s">
        <v>36</v>
      </c>
      <c r="K114" s="25" t="s">
        <v>37</v>
      </c>
      <c r="L114" s="25"/>
      <c r="M114" s="48">
        <v>10</v>
      </c>
      <c r="N114" s="48">
        <v>11</v>
      </c>
      <c r="O114" s="24">
        <v>2</v>
      </c>
      <c r="P114" s="24">
        <v>2</v>
      </c>
      <c r="Q114" s="48"/>
      <c r="R114" s="48"/>
      <c r="S114" s="48"/>
      <c r="T114" s="48"/>
      <c r="U114" s="48"/>
      <c r="V114" s="25"/>
      <c r="W114" s="61"/>
    </row>
    <row r="115" spans="3:23" s="58" customFormat="1" ht="18" customHeight="1">
      <c r="C115" s="28">
        <v>100</v>
      </c>
      <c r="D115" s="34" t="s">
        <v>77</v>
      </c>
      <c r="E115" s="59" t="s">
        <v>42</v>
      </c>
      <c r="F115" s="25">
        <v>5</v>
      </c>
      <c r="G115" s="25">
        <v>8</v>
      </c>
      <c r="H115" s="25">
        <v>5</v>
      </c>
      <c r="I115" s="25">
        <f t="shared" si="3"/>
        <v>50.75</v>
      </c>
      <c r="J115" s="25" t="s">
        <v>36</v>
      </c>
      <c r="K115" s="25" t="s">
        <v>37</v>
      </c>
      <c r="L115" s="25"/>
      <c r="M115" s="48">
        <v>13</v>
      </c>
      <c r="N115" s="48">
        <v>13</v>
      </c>
      <c r="O115" s="24">
        <v>2</v>
      </c>
      <c r="P115" s="24">
        <v>2</v>
      </c>
      <c r="Q115" s="48"/>
      <c r="R115" s="48"/>
      <c r="S115" s="48"/>
      <c r="T115" s="48"/>
      <c r="U115" s="48"/>
      <c r="V115" s="25"/>
      <c r="W115" s="61"/>
    </row>
    <row r="116" spans="3:23" s="58" customFormat="1" ht="18" customHeight="1">
      <c r="C116" s="28">
        <v>101</v>
      </c>
      <c r="D116" s="34">
        <v>4472</v>
      </c>
      <c r="E116" s="59" t="s">
        <v>40</v>
      </c>
      <c r="F116" s="25">
        <v>5</v>
      </c>
      <c r="G116" s="25">
        <v>8</v>
      </c>
      <c r="H116" s="25">
        <v>5</v>
      </c>
      <c r="I116" s="25">
        <f t="shared" si="3"/>
        <v>50.75</v>
      </c>
      <c r="J116" s="25" t="s">
        <v>36</v>
      </c>
      <c r="K116" s="25" t="s">
        <v>37</v>
      </c>
      <c r="L116" s="25"/>
      <c r="M116" s="48">
        <v>10</v>
      </c>
      <c r="N116" s="48">
        <v>11</v>
      </c>
      <c r="O116" s="24"/>
      <c r="P116" s="24">
        <v>2</v>
      </c>
      <c r="Q116" s="48"/>
      <c r="R116" s="48"/>
      <c r="S116" s="48"/>
      <c r="T116" s="48"/>
      <c r="U116" s="48"/>
      <c r="V116" s="25"/>
      <c r="W116" s="61"/>
    </row>
    <row r="117" spans="3:23" s="58" customFormat="1" ht="18" customHeight="1">
      <c r="C117" s="28">
        <v>102</v>
      </c>
      <c r="D117" s="34">
        <v>4604</v>
      </c>
      <c r="E117" s="59" t="s">
        <v>42</v>
      </c>
      <c r="F117" s="25">
        <v>5</v>
      </c>
      <c r="G117" s="25">
        <v>7</v>
      </c>
      <c r="H117" s="25">
        <v>5</v>
      </c>
      <c r="I117" s="25">
        <f t="shared" si="3"/>
        <v>45.75</v>
      </c>
      <c r="J117" s="25" t="s">
        <v>36</v>
      </c>
      <c r="K117" s="25" t="s">
        <v>37</v>
      </c>
      <c r="L117" s="25"/>
      <c r="M117" s="48"/>
      <c r="N117" s="48"/>
      <c r="O117" s="24"/>
      <c r="P117" s="24"/>
      <c r="Q117" s="48"/>
      <c r="R117" s="48"/>
      <c r="S117" s="48"/>
      <c r="T117" s="48"/>
      <c r="U117" s="48"/>
      <c r="V117" s="25"/>
      <c r="W117" s="61"/>
    </row>
    <row r="118" spans="3:23" s="58" customFormat="1" ht="18" customHeight="1">
      <c r="C118" s="28">
        <v>103</v>
      </c>
      <c r="D118" s="34">
        <v>4636</v>
      </c>
      <c r="E118" s="59" t="s">
        <v>42</v>
      </c>
      <c r="F118" s="25">
        <v>5</v>
      </c>
      <c r="G118" s="25">
        <v>6</v>
      </c>
      <c r="H118" s="25">
        <v>2</v>
      </c>
      <c r="I118" s="25">
        <f t="shared" si="3"/>
        <v>31.72</v>
      </c>
      <c r="J118" s="25" t="s">
        <v>36</v>
      </c>
      <c r="K118" s="25" t="s">
        <v>57</v>
      </c>
      <c r="L118" s="25"/>
      <c r="M118" s="48"/>
      <c r="N118" s="48"/>
      <c r="O118" s="24"/>
      <c r="P118" s="24"/>
      <c r="Q118" s="48"/>
      <c r="R118" s="48"/>
      <c r="S118" s="48">
        <v>9</v>
      </c>
      <c r="T118" s="48"/>
      <c r="U118" s="48">
        <v>16</v>
      </c>
      <c r="V118" s="25" t="s">
        <v>78</v>
      </c>
      <c r="W118" s="61"/>
    </row>
    <row r="119" spans="3:23" s="58" customFormat="1" ht="18" customHeight="1">
      <c r="C119" s="28">
        <v>104</v>
      </c>
      <c r="D119" s="34">
        <v>4648</v>
      </c>
      <c r="E119" s="59" t="s">
        <v>40</v>
      </c>
      <c r="F119" s="25">
        <v>6</v>
      </c>
      <c r="G119" s="25">
        <v>7</v>
      </c>
      <c r="H119" s="25">
        <v>6</v>
      </c>
      <c r="I119" s="25">
        <f t="shared" si="3"/>
        <v>57.48</v>
      </c>
      <c r="J119" s="25" t="s">
        <v>37</v>
      </c>
      <c r="K119" s="25" t="s">
        <v>37</v>
      </c>
      <c r="L119" s="25"/>
      <c r="M119" s="48"/>
      <c r="N119" s="48"/>
      <c r="O119" s="24"/>
      <c r="P119" s="24"/>
      <c r="Q119" s="48"/>
      <c r="R119" s="48"/>
      <c r="S119" s="48"/>
      <c r="T119" s="48"/>
      <c r="U119" s="48"/>
      <c r="V119" s="25" t="s">
        <v>55</v>
      </c>
      <c r="W119" s="61"/>
    </row>
    <row r="120" spans="3:23" s="58" customFormat="1" ht="18" customHeight="1">
      <c r="C120" s="28">
        <v>105</v>
      </c>
      <c r="D120" s="34">
        <v>4654</v>
      </c>
      <c r="E120" s="59" t="s">
        <v>42</v>
      </c>
      <c r="F120" s="25">
        <v>5</v>
      </c>
      <c r="G120" s="25">
        <v>5</v>
      </c>
      <c r="H120" s="25">
        <v>5</v>
      </c>
      <c r="I120" s="25">
        <f t="shared" si="3"/>
        <v>35.75</v>
      </c>
      <c r="J120" s="25" t="s">
        <v>36</v>
      </c>
      <c r="K120" s="25" t="s">
        <v>37</v>
      </c>
      <c r="L120" s="25"/>
      <c r="M120" s="48"/>
      <c r="N120" s="48"/>
      <c r="O120" s="24"/>
      <c r="P120" s="24"/>
      <c r="Q120" s="48"/>
      <c r="R120" s="48"/>
      <c r="S120" s="48"/>
      <c r="T120" s="48"/>
      <c r="U120" s="48"/>
      <c r="V120" s="25"/>
      <c r="W120" s="61"/>
    </row>
    <row r="121" spans="3:23" s="58" customFormat="1" ht="18" customHeight="1">
      <c r="C121" s="28">
        <v>106</v>
      </c>
      <c r="D121" s="34">
        <v>4666</v>
      </c>
      <c r="E121" s="59" t="s">
        <v>42</v>
      </c>
      <c r="F121" s="25">
        <v>5</v>
      </c>
      <c r="G121" s="25">
        <v>5</v>
      </c>
      <c r="H121" s="25">
        <v>5</v>
      </c>
      <c r="I121" s="25">
        <f t="shared" si="3"/>
        <v>35.75</v>
      </c>
      <c r="J121" s="25" t="s">
        <v>36</v>
      </c>
      <c r="K121" s="25" t="s">
        <v>37</v>
      </c>
      <c r="L121" s="25"/>
      <c r="M121" s="48"/>
      <c r="N121" s="48"/>
      <c r="O121" s="24"/>
      <c r="P121" s="24"/>
      <c r="Q121" s="48"/>
      <c r="R121" s="48"/>
      <c r="S121" s="48"/>
      <c r="T121" s="48"/>
      <c r="U121" s="48"/>
      <c r="V121" s="25"/>
      <c r="W121" s="61"/>
    </row>
    <row r="122" spans="3:23" s="58" customFormat="1" ht="18" customHeight="1">
      <c r="C122" s="28">
        <v>107</v>
      </c>
      <c r="D122" s="34">
        <v>4700</v>
      </c>
      <c r="E122" s="59" t="s">
        <v>40</v>
      </c>
      <c r="F122" s="25">
        <v>5</v>
      </c>
      <c r="G122" s="25">
        <v>5</v>
      </c>
      <c r="H122" s="25">
        <v>5</v>
      </c>
      <c r="I122" s="25">
        <f t="shared" si="3"/>
        <v>35.75</v>
      </c>
      <c r="J122" s="25" t="s">
        <v>36</v>
      </c>
      <c r="K122" s="25" t="s">
        <v>37</v>
      </c>
      <c r="L122" s="25"/>
      <c r="M122" s="48"/>
      <c r="N122" s="48">
        <v>8</v>
      </c>
      <c r="O122" s="24"/>
      <c r="P122" s="24">
        <v>2</v>
      </c>
      <c r="Q122" s="48"/>
      <c r="R122" s="48"/>
      <c r="S122" s="48"/>
      <c r="T122" s="48"/>
      <c r="U122" s="48"/>
      <c r="V122" s="25"/>
      <c r="W122" s="61"/>
    </row>
    <row r="123" spans="3:23" s="58" customFormat="1" ht="18" customHeight="1">
      <c r="C123" s="28">
        <v>108</v>
      </c>
      <c r="D123" s="34">
        <v>4725</v>
      </c>
      <c r="E123" s="59" t="s">
        <v>42</v>
      </c>
      <c r="F123" s="25">
        <v>5</v>
      </c>
      <c r="G123" s="25">
        <v>5</v>
      </c>
      <c r="H123" s="25">
        <v>5</v>
      </c>
      <c r="I123" s="25">
        <f t="shared" si="3"/>
        <v>35.75</v>
      </c>
      <c r="J123" s="25" t="s">
        <v>36</v>
      </c>
      <c r="K123" s="25" t="s">
        <v>37</v>
      </c>
      <c r="L123" s="25"/>
      <c r="M123" s="48"/>
      <c r="N123" s="48"/>
      <c r="O123" s="24"/>
      <c r="P123" s="24"/>
      <c r="Q123" s="48"/>
      <c r="R123" s="48"/>
      <c r="S123" s="48"/>
      <c r="T123" s="48"/>
      <c r="U123" s="48"/>
      <c r="V123" s="25"/>
      <c r="W123" s="61"/>
    </row>
    <row r="124" spans="3:23" s="58" customFormat="1" ht="18" customHeight="1">
      <c r="C124" s="28">
        <v>109</v>
      </c>
      <c r="D124" s="34">
        <v>4757</v>
      </c>
      <c r="E124" s="59" t="s">
        <v>42</v>
      </c>
      <c r="F124" s="25">
        <v>5</v>
      </c>
      <c r="G124" s="25">
        <v>5</v>
      </c>
      <c r="H124" s="25">
        <v>5</v>
      </c>
      <c r="I124" s="25">
        <f t="shared" si="3"/>
        <v>35.75</v>
      </c>
      <c r="J124" s="25" t="s">
        <v>36</v>
      </c>
      <c r="K124" s="25" t="s">
        <v>37</v>
      </c>
      <c r="L124" s="25"/>
      <c r="M124" s="48"/>
      <c r="N124" s="48"/>
      <c r="O124" s="24"/>
      <c r="P124" s="24"/>
      <c r="Q124" s="48"/>
      <c r="R124" s="48"/>
      <c r="S124" s="48"/>
      <c r="T124" s="48"/>
      <c r="U124" s="48"/>
      <c r="V124" s="25"/>
      <c r="W124" s="61"/>
    </row>
    <row r="125" spans="3:23" s="58" customFormat="1" ht="18" customHeight="1">
      <c r="C125" s="28">
        <v>110</v>
      </c>
      <c r="D125" s="34">
        <v>4798</v>
      </c>
      <c r="E125" s="59" t="s">
        <v>42</v>
      </c>
      <c r="F125" s="25">
        <v>5</v>
      </c>
      <c r="G125" s="25">
        <v>5</v>
      </c>
      <c r="H125" s="25">
        <v>5</v>
      </c>
      <c r="I125" s="25">
        <f t="shared" si="3"/>
        <v>35.75</v>
      </c>
      <c r="J125" s="25" t="s">
        <v>36</v>
      </c>
      <c r="K125" s="25" t="s">
        <v>37</v>
      </c>
      <c r="L125" s="25"/>
      <c r="M125" s="48"/>
      <c r="N125" s="48"/>
      <c r="O125" s="24"/>
      <c r="P125" s="24"/>
      <c r="Q125" s="48"/>
      <c r="R125" s="48"/>
      <c r="S125" s="48"/>
      <c r="T125" s="48"/>
      <c r="U125" s="48"/>
      <c r="V125" s="25"/>
      <c r="W125" s="61"/>
    </row>
    <row r="126" spans="3:23" s="58" customFormat="1" ht="18" customHeight="1">
      <c r="C126" s="28">
        <v>111</v>
      </c>
      <c r="D126" s="34">
        <v>4831</v>
      </c>
      <c r="E126" s="59" t="s">
        <v>42</v>
      </c>
      <c r="F126" s="25">
        <v>5</v>
      </c>
      <c r="G126" s="25">
        <v>6</v>
      </c>
      <c r="H126" s="25">
        <v>5</v>
      </c>
      <c r="I126" s="25">
        <f t="shared" si="3"/>
        <v>40.75</v>
      </c>
      <c r="J126" s="25" t="s">
        <v>36</v>
      </c>
      <c r="K126" s="25" t="s">
        <v>37</v>
      </c>
      <c r="L126" s="25"/>
      <c r="M126" s="48"/>
      <c r="N126" s="48"/>
      <c r="O126" s="24"/>
      <c r="P126" s="24"/>
      <c r="Q126" s="48"/>
      <c r="R126" s="48"/>
      <c r="S126" s="48"/>
      <c r="T126" s="48"/>
      <c r="U126" s="48"/>
      <c r="V126" s="25" t="s">
        <v>73</v>
      </c>
      <c r="W126" s="61"/>
    </row>
    <row r="127" spans="3:23" s="58" customFormat="1" ht="18" customHeight="1">
      <c r="C127" s="28">
        <v>112</v>
      </c>
      <c r="D127" s="34">
        <v>4854</v>
      </c>
      <c r="E127" s="59" t="s">
        <v>40</v>
      </c>
      <c r="F127" s="25">
        <v>5</v>
      </c>
      <c r="G127" s="25">
        <v>5</v>
      </c>
      <c r="H127" s="25">
        <v>5</v>
      </c>
      <c r="I127" s="25">
        <f t="shared" si="3"/>
        <v>35.75</v>
      </c>
      <c r="J127" s="25" t="s">
        <v>36</v>
      </c>
      <c r="K127" s="25" t="s">
        <v>37</v>
      </c>
      <c r="L127" s="25"/>
      <c r="M127" s="48"/>
      <c r="N127" s="48"/>
      <c r="O127" s="24"/>
      <c r="P127" s="24"/>
      <c r="Q127" s="48"/>
      <c r="R127" s="48"/>
      <c r="S127" s="48"/>
      <c r="T127" s="48"/>
      <c r="U127" s="48"/>
      <c r="V127" s="25"/>
      <c r="W127" s="61"/>
    </row>
    <row r="128" spans="3:23" s="58" customFormat="1" ht="18" customHeight="1">
      <c r="C128" s="28">
        <v>113</v>
      </c>
      <c r="D128" s="34">
        <v>4900</v>
      </c>
      <c r="E128" s="59" t="s">
        <v>42</v>
      </c>
      <c r="F128" s="25">
        <v>5</v>
      </c>
      <c r="G128" s="25">
        <v>10</v>
      </c>
      <c r="H128" s="25">
        <v>5</v>
      </c>
      <c r="I128" s="25">
        <f t="shared" si="3"/>
        <v>60.75</v>
      </c>
      <c r="J128" s="25" t="s">
        <v>36</v>
      </c>
      <c r="K128" s="25" t="s">
        <v>37</v>
      </c>
      <c r="L128" s="25"/>
      <c r="M128" s="48"/>
      <c r="N128" s="48"/>
      <c r="O128" s="24"/>
      <c r="P128" s="24"/>
      <c r="Q128" s="48"/>
      <c r="R128" s="48"/>
      <c r="S128" s="48"/>
      <c r="T128" s="48"/>
      <c r="U128" s="48"/>
      <c r="V128" s="25" t="s">
        <v>41</v>
      </c>
      <c r="W128" s="61"/>
    </row>
    <row r="129" spans="3:23" s="58" customFormat="1" ht="18" customHeight="1">
      <c r="C129" s="28">
        <v>114</v>
      </c>
      <c r="D129" s="34">
        <v>4990</v>
      </c>
      <c r="E129" s="59" t="s">
        <v>40</v>
      </c>
      <c r="F129" s="25">
        <v>5</v>
      </c>
      <c r="G129" s="25">
        <v>5</v>
      </c>
      <c r="H129" s="25">
        <v>5</v>
      </c>
      <c r="I129" s="25">
        <f t="shared" si="3"/>
        <v>35.75</v>
      </c>
      <c r="J129" s="25" t="s">
        <v>36</v>
      </c>
      <c r="K129" s="25" t="s">
        <v>37</v>
      </c>
      <c r="L129" s="25"/>
      <c r="M129" s="48"/>
      <c r="N129" s="48"/>
      <c r="O129" s="24"/>
      <c r="P129" s="24"/>
      <c r="Q129" s="48"/>
      <c r="R129" s="48"/>
      <c r="S129" s="48"/>
      <c r="T129" s="48"/>
      <c r="U129" s="48"/>
      <c r="V129" s="25"/>
      <c r="W129" s="61"/>
    </row>
    <row r="130" spans="3:23" s="58" customFormat="1" ht="18" customHeight="1">
      <c r="C130" s="28">
        <v>115</v>
      </c>
      <c r="D130" s="34">
        <v>5056</v>
      </c>
      <c r="E130" s="59" t="s">
        <v>42</v>
      </c>
      <c r="F130" s="25">
        <v>5</v>
      </c>
      <c r="G130" s="25">
        <v>5</v>
      </c>
      <c r="H130" s="25">
        <v>5</v>
      </c>
      <c r="I130" s="25">
        <f t="shared" ref="I130:I152" si="4">F130*G130+2*(H130^2)*(1-0.25*3.14)</f>
        <v>35.75</v>
      </c>
      <c r="J130" s="25" t="s">
        <v>36</v>
      </c>
      <c r="K130" s="25" t="s">
        <v>37</v>
      </c>
      <c r="L130" s="25"/>
      <c r="M130" s="48"/>
      <c r="N130" s="48"/>
      <c r="O130" s="24"/>
      <c r="P130" s="24"/>
      <c r="Q130" s="48"/>
      <c r="R130" s="48"/>
      <c r="S130" s="48"/>
      <c r="T130" s="48"/>
      <c r="U130" s="48"/>
      <c r="V130" s="25"/>
      <c r="W130" s="61"/>
    </row>
    <row r="131" spans="3:23" s="58" customFormat="1" ht="18" customHeight="1">
      <c r="C131" s="28">
        <v>116</v>
      </c>
      <c r="D131" s="34">
        <v>5118</v>
      </c>
      <c r="E131" s="59" t="s">
        <v>40</v>
      </c>
      <c r="F131" s="25">
        <v>5</v>
      </c>
      <c r="G131" s="25">
        <v>5</v>
      </c>
      <c r="H131" s="25">
        <v>5</v>
      </c>
      <c r="I131" s="25">
        <f t="shared" si="4"/>
        <v>35.75</v>
      </c>
      <c r="J131" s="25" t="s">
        <v>36</v>
      </c>
      <c r="K131" s="25" t="s">
        <v>37</v>
      </c>
      <c r="L131" s="25"/>
      <c r="M131" s="48"/>
      <c r="N131" s="48"/>
      <c r="O131" s="24"/>
      <c r="P131" s="24"/>
      <c r="Q131" s="48"/>
      <c r="R131" s="48"/>
      <c r="S131" s="48"/>
      <c r="T131" s="48"/>
      <c r="U131" s="48"/>
      <c r="V131" s="25"/>
      <c r="W131" s="61"/>
    </row>
    <row r="132" spans="3:23" s="58" customFormat="1" ht="18" customHeight="1">
      <c r="C132" s="28">
        <v>117</v>
      </c>
      <c r="D132" s="34">
        <v>5183</v>
      </c>
      <c r="E132" s="59" t="s">
        <v>42</v>
      </c>
      <c r="F132" s="25">
        <v>5</v>
      </c>
      <c r="G132" s="25">
        <v>5</v>
      </c>
      <c r="H132" s="25">
        <v>5</v>
      </c>
      <c r="I132" s="25">
        <f t="shared" si="4"/>
        <v>35.75</v>
      </c>
      <c r="J132" s="25" t="s">
        <v>36</v>
      </c>
      <c r="K132" s="25" t="s">
        <v>37</v>
      </c>
      <c r="L132" s="25"/>
      <c r="M132" s="48"/>
      <c r="N132" s="48"/>
      <c r="O132" s="24"/>
      <c r="P132" s="24"/>
      <c r="Q132" s="48"/>
      <c r="R132" s="48"/>
      <c r="S132" s="48"/>
      <c r="T132" s="48"/>
      <c r="U132" s="48"/>
      <c r="V132" s="25"/>
      <c r="W132" s="61"/>
    </row>
    <row r="133" spans="3:23" s="58" customFormat="1" ht="18" customHeight="1">
      <c r="C133" s="28">
        <v>118</v>
      </c>
      <c r="D133" s="34">
        <v>5183</v>
      </c>
      <c r="E133" s="59" t="s">
        <v>40</v>
      </c>
      <c r="F133" s="25">
        <v>5</v>
      </c>
      <c r="G133" s="25">
        <v>5</v>
      </c>
      <c r="H133" s="25">
        <v>5</v>
      </c>
      <c r="I133" s="25">
        <f t="shared" si="4"/>
        <v>35.75</v>
      </c>
      <c r="J133" s="25" t="s">
        <v>36</v>
      </c>
      <c r="K133" s="25" t="s">
        <v>37</v>
      </c>
      <c r="L133" s="25"/>
      <c r="M133" s="48"/>
      <c r="N133" s="48"/>
      <c r="O133" s="24"/>
      <c r="P133" s="24"/>
      <c r="Q133" s="48"/>
      <c r="R133" s="48"/>
      <c r="S133" s="48"/>
      <c r="T133" s="48"/>
      <c r="U133" s="48"/>
      <c r="V133" s="25"/>
      <c r="W133" s="61"/>
    </row>
    <row r="134" spans="3:23" s="58" customFormat="1" ht="18" customHeight="1">
      <c r="C134" s="28">
        <v>119</v>
      </c>
      <c r="D134" s="34">
        <v>5214</v>
      </c>
      <c r="E134" s="59" t="s">
        <v>42</v>
      </c>
      <c r="F134" s="25">
        <v>5</v>
      </c>
      <c r="G134" s="25">
        <v>5</v>
      </c>
      <c r="H134" s="25">
        <v>5</v>
      </c>
      <c r="I134" s="25">
        <f t="shared" si="4"/>
        <v>35.75</v>
      </c>
      <c r="J134" s="25" t="s">
        <v>36</v>
      </c>
      <c r="K134" s="25" t="s">
        <v>37</v>
      </c>
      <c r="L134" s="25"/>
      <c r="M134" s="48"/>
      <c r="N134" s="48"/>
      <c r="O134" s="24"/>
      <c r="P134" s="24"/>
      <c r="Q134" s="48"/>
      <c r="R134" s="48"/>
      <c r="S134" s="48"/>
      <c r="T134" s="48"/>
      <c r="U134" s="48"/>
      <c r="V134" s="25"/>
      <c r="W134" s="61"/>
    </row>
    <row r="135" spans="3:23" s="58" customFormat="1" ht="18" customHeight="1">
      <c r="C135" s="28">
        <v>120</v>
      </c>
      <c r="D135" s="34">
        <v>5233</v>
      </c>
      <c r="E135" s="59" t="s">
        <v>42</v>
      </c>
      <c r="F135" s="25">
        <v>5</v>
      </c>
      <c r="G135" s="25">
        <v>5</v>
      </c>
      <c r="H135" s="25">
        <v>5</v>
      </c>
      <c r="I135" s="25">
        <f t="shared" si="4"/>
        <v>35.75</v>
      </c>
      <c r="J135" s="25" t="s">
        <v>36</v>
      </c>
      <c r="K135" s="25" t="s">
        <v>37</v>
      </c>
      <c r="L135" s="25"/>
      <c r="M135" s="48"/>
      <c r="N135" s="48"/>
      <c r="O135" s="24"/>
      <c r="P135" s="24"/>
      <c r="Q135" s="48"/>
      <c r="R135" s="48"/>
      <c r="S135" s="48"/>
      <c r="T135" s="48"/>
      <c r="U135" s="48"/>
      <c r="V135" s="25"/>
      <c r="W135" s="61"/>
    </row>
    <row r="136" spans="3:23" s="58" customFormat="1" ht="18" customHeight="1">
      <c r="C136" s="28">
        <v>121</v>
      </c>
      <c r="D136" s="34">
        <v>5375</v>
      </c>
      <c r="E136" s="59" t="s">
        <v>40</v>
      </c>
      <c r="F136" s="25">
        <v>5</v>
      </c>
      <c r="G136" s="25">
        <v>5</v>
      </c>
      <c r="H136" s="25">
        <v>5</v>
      </c>
      <c r="I136" s="25">
        <f t="shared" si="4"/>
        <v>35.75</v>
      </c>
      <c r="J136" s="25" t="s">
        <v>36</v>
      </c>
      <c r="K136" s="25" t="s">
        <v>37</v>
      </c>
      <c r="L136" s="25"/>
      <c r="M136" s="48"/>
      <c r="N136" s="48"/>
      <c r="O136" s="24"/>
      <c r="P136" s="24"/>
      <c r="Q136" s="48"/>
      <c r="R136" s="48"/>
      <c r="S136" s="48"/>
      <c r="T136" s="48"/>
      <c r="U136" s="48"/>
      <c r="V136" s="25"/>
      <c r="W136" s="61"/>
    </row>
    <row r="137" spans="3:23" s="58" customFormat="1" ht="18" customHeight="1">
      <c r="C137" s="28">
        <v>122</v>
      </c>
      <c r="D137" s="34">
        <v>5386</v>
      </c>
      <c r="E137" s="59" t="s">
        <v>42</v>
      </c>
      <c r="F137" s="25">
        <v>5</v>
      </c>
      <c r="G137" s="25">
        <v>5</v>
      </c>
      <c r="H137" s="25">
        <v>5</v>
      </c>
      <c r="I137" s="25">
        <f t="shared" si="4"/>
        <v>35.75</v>
      </c>
      <c r="J137" s="25" t="s">
        <v>36</v>
      </c>
      <c r="K137" s="25" t="s">
        <v>37</v>
      </c>
      <c r="L137" s="25"/>
      <c r="M137" s="48">
        <v>5</v>
      </c>
      <c r="N137" s="48">
        <v>8</v>
      </c>
      <c r="O137" s="24"/>
      <c r="P137" s="24">
        <v>2</v>
      </c>
      <c r="Q137" s="48"/>
      <c r="R137" s="48"/>
      <c r="S137" s="48"/>
      <c r="T137" s="48"/>
      <c r="U137" s="48"/>
      <c r="V137" s="25"/>
      <c r="W137" s="61"/>
    </row>
    <row r="138" spans="3:23" s="58" customFormat="1" ht="18" customHeight="1">
      <c r="C138" s="28">
        <v>123</v>
      </c>
      <c r="D138" s="34">
        <v>5396</v>
      </c>
      <c r="E138" s="59" t="s">
        <v>42</v>
      </c>
      <c r="F138" s="25">
        <v>5</v>
      </c>
      <c r="G138" s="25">
        <v>5</v>
      </c>
      <c r="H138" s="25">
        <v>5</v>
      </c>
      <c r="I138" s="25">
        <f t="shared" si="4"/>
        <v>35.75</v>
      </c>
      <c r="J138" s="25" t="s">
        <v>36</v>
      </c>
      <c r="K138" s="25" t="s">
        <v>37</v>
      </c>
      <c r="L138" s="25"/>
      <c r="M138" s="48">
        <v>5</v>
      </c>
      <c r="N138" s="48">
        <v>8</v>
      </c>
      <c r="O138" s="24"/>
      <c r="P138" s="24">
        <v>2</v>
      </c>
      <c r="Q138" s="48"/>
      <c r="R138" s="48"/>
      <c r="S138" s="48"/>
      <c r="T138" s="48"/>
      <c r="U138" s="48"/>
      <c r="V138" s="25"/>
      <c r="W138" s="61"/>
    </row>
    <row r="139" spans="3:23" s="58" customFormat="1" ht="18" customHeight="1">
      <c r="C139" s="28">
        <v>124</v>
      </c>
      <c r="D139" s="34">
        <v>5434</v>
      </c>
      <c r="E139" s="59" t="s">
        <v>42</v>
      </c>
      <c r="F139" s="25">
        <v>6</v>
      </c>
      <c r="G139" s="25">
        <v>6</v>
      </c>
      <c r="H139" s="25">
        <v>6</v>
      </c>
      <c r="I139" s="25">
        <f t="shared" si="4"/>
        <v>51.48</v>
      </c>
      <c r="J139" s="25" t="s">
        <v>36</v>
      </c>
      <c r="K139" s="25" t="s">
        <v>37</v>
      </c>
      <c r="L139" s="25"/>
      <c r="M139" s="48"/>
      <c r="N139" s="48"/>
      <c r="O139" s="24"/>
      <c r="P139" s="24"/>
      <c r="Q139" s="48"/>
      <c r="R139" s="48"/>
      <c r="S139" s="48"/>
      <c r="T139" s="48"/>
      <c r="U139" s="48"/>
      <c r="V139" s="25" t="s">
        <v>74</v>
      </c>
      <c r="W139" s="61"/>
    </row>
    <row r="140" spans="3:23" s="58" customFormat="1" ht="18" customHeight="1">
      <c r="C140" s="28">
        <v>125</v>
      </c>
      <c r="D140" s="34">
        <v>5435</v>
      </c>
      <c r="E140" s="59" t="s">
        <v>40</v>
      </c>
      <c r="F140" s="25">
        <v>5</v>
      </c>
      <c r="G140" s="25">
        <v>5</v>
      </c>
      <c r="H140" s="25">
        <v>5</v>
      </c>
      <c r="I140" s="25">
        <f t="shared" si="4"/>
        <v>35.75</v>
      </c>
      <c r="J140" s="25" t="s">
        <v>36</v>
      </c>
      <c r="K140" s="25" t="s">
        <v>37</v>
      </c>
      <c r="L140" s="25"/>
      <c r="M140" s="48">
        <v>5</v>
      </c>
      <c r="N140" s="48">
        <v>8</v>
      </c>
      <c r="O140" s="24"/>
      <c r="P140" s="24">
        <v>2</v>
      </c>
      <c r="Q140" s="48"/>
      <c r="R140" s="48"/>
      <c r="S140" s="48"/>
      <c r="T140" s="48"/>
      <c r="U140" s="48"/>
      <c r="V140" s="25"/>
      <c r="W140" s="61"/>
    </row>
    <row r="141" spans="3:23" s="58" customFormat="1" ht="18" customHeight="1">
      <c r="C141" s="28">
        <v>126</v>
      </c>
      <c r="D141" s="34">
        <v>5465</v>
      </c>
      <c r="E141" s="59" t="s">
        <v>40</v>
      </c>
      <c r="F141" s="25">
        <v>6</v>
      </c>
      <c r="G141" s="25">
        <v>5</v>
      </c>
      <c r="H141" s="25">
        <v>6</v>
      </c>
      <c r="I141" s="25">
        <f t="shared" si="4"/>
        <v>45.48</v>
      </c>
      <c r="J141" s="25" t="s">
        <v>61</v>
      </c>
      <c r="K141" s="25" t="s">
        <v>37</v>
      </c>
      <c r="L141" s="25"/>
      <c r="M141" s="48"/>
      <c r="N141" s="48"/>
      <c r="O141" s="24"/>
      <c r="P141" s="24"/>
      <c r="Q141" s="48"/>
      <c r="R141" s="48"/>
      <c r="S141" s="48"/>
      <c r="T141" s="48"/>
      <c r="U141" s="48"/>
      <c r="V141" s="25" t="s">
        <v>74</v>
      </c>
      <c r="W141" s="61"/>
    </row>
    <row r="142" spans="3:23" s="66" customFormat="1" ht="18" customHeight="1">
      <c r="C142" s="28">
        <v>127</v>
      </c>
      <c r="D142" s="34">
        <v>5499</v>
      </c>
      <c r="E142" s="68" t="s">
        <v>40</v>
      </c>
      <c r="F142" s="25">
        <v>5</v>
      </c>
      <c r="G142" s="25">
        <v>5</v>
      </c>
      <c r="H142" s="25">
        <v>5</v>
      </c>
      <c r="I142" s="25">
        <f t="shared" si="4"/>
        <v>35.75</v>
      </c>
      <c r="J142" s="25" t="s">
        <v>36</v>
      </c>
      <c r="K142" s="25" t="s">
        <v>37</v>
      </c>
      <c r="L142" s="25"/>
      <c r="M142" s="48">
        <v>6</v>
      </c>
      <c r="N142" s="48">
        <v>8</v>
      </c>
      <c r="O142" s="24">
        <v>2</v>
      </c>
      <c r="P142" s="24">
        <v>2</v>
      </c>
      <c r="Q142" s="48"/>
      <c r="R142" s="48"/>
      <c r="S142" s="48"/>
      <c r="T142" s="48"/>
      <c r="U142" s="48"/>
      <c r="V142" s="25"/>
      <c r="W142" s="70"/>
    </row>
    <row r="143" spans="3:23" s="66" customFormat="1" ht="18" customHeight="1">
      <c r="C143" s="28">
        <v>128</v>
      </c>
      <c r="D143" s="34">
        <v>5580</v>
      </c>
      <c r="E143" s="68" t="s">
        <v>42</v>
      </c>
      <c r="F143" s="25">
        <v>5</v>
      </c>
      <c r="G143" s="25">
        <v>10</v>
      </c>
      <c r="H143" s="25">
        <v>5</v>
      </c>
      <c r="I143" s="25">
        <f t="shared" si="4"/>
        <v>60.75</v>
      </c>
      <c r="J143" s="25" t="s">
        <v>36</v>
      </c>
      <c r="K143" s="25" t="s">
        <v>37</v>
      </c>
      <c r="L143" s="25"/>
      <c r="M143" s="48"/>
      <c r="N143" s="48">
        <v>14</v>
      </c>
      <c r="O143" s="24"/>
      <c r="P143" s="24">
        <v>2</v>
      </c>
      <c r="Q143" s="48"/>
      <c r="R143" s="48"/>
      <c r="S143" s="48"/>
      <c r="T143" s="48"/>
      <c r="U143" s="48"/>
      <c r="V143" s="25" t="s">
        <v>41</v>
      </c>
      <c r="W143" s="70"/>
    </row>
    <row r="144" spans="3:23" s="58" customFormat="1" ht="18" customHeight="1">
      <c r="C144" s="28">
        <v>129</v>
      </c>
      <c r="D144" s="34">
        <v>5651</v>
      </c>
      <c r="E144" s="59" t="s">
        <v>42</v>
      </c>
      <c r="F144" s="25">
        <v>6</v>
      </c>
      <c r="G144" s="25">
        <v>6</v>
      </c>
      <c r="H144" s="25">
        <v>6</v>
      </c>
      <c r="I144" s="25">
        <f t="shared" si="4"/>
        <v>51.48</v>
      </c>
      <c r="J144" s="25" t="s">
        <v>36</v>
      </c>
      <c r="K144" s="25" t="s">
        <v>37</v>
      </c>
      <c r="L144" s="25"/>
      <c r="M144" s="48"/>
      <c r="N144" s="48"/>
      <c r="O144" s="24"/>
      <c r="P144" s="24"/>
      <c r="Q144" s="48"/>
      <c r="R144" s="48"/>
      <c r="S144" s="48"/>
      <c r="T144" s="48"/>
      <c r="U144" s="48"/>
      <c r="V144" s="25" t="s">
        <v>74</v>
      </c>
      <c r="W144" s="61"/>
    </row>
    <row r="145" spans="3:23" s="58" customFormat="1" ht="18" customHeight="1">
      <c r="C145" s="28">
        <v>130</v>
      </c>
      <c r="D145" s="34">
        <v>5763</v>
      </c>
      <c r="E145" s="59" t="s">
        <v>40</v>
      </c>
      <c r="F145" s="25">
        <v>5</v>
      </c>
      <c r="G145" s="25">
        <v>5</v>
      </c>
      <c r="H145" s="25">
        <v>5</v>
      </c>
      <c r="I145" s="25">
        <f t="shared" si="4"/>
        <v>35.75</v>
      </c>
      <c r="J145" s="25" t="s">
        <v>36</v>
      </c>
      <c r="K145" s="25" t="s">
        <v>37</v>
      </c>
      <c r="L145" s="25"/>
      <c r="M145" s="48">
        <v>7</v>
      </c>
      <c r="N145" s="48">
        <v>8</v>
      </c>
      <c r="O145" s="24"/>
      <c r="P145" s="24">
        <v>2</v>
      </c>
      <c r="Q145" s="48"/>
      <c r="R145" s="48"/>
      <c r="S145" s="48"/>
      <c r="T145" s="48"/>
      <c r="U145" s="48"/>
      <c r="V145" s="25"/>
      <c r="W145" s="61"/>
    </row>
    <row r="146" spans="3:23" s="58" customFormat="1" ht="18" customHeight="1">
      <c r="C146" s="28">
        <v>131</v>
      </c>
      <c r="D146" s="34">
        <v>5767</v>
      </c>
      <c r="E146" s="59" t="s">
        <v>42</v>
      </c>
      <c r="F146" s="25">
        <v>5</v>
      </c>
      <c r="G146" s="25">
        <v>6</v>
      </c>
      <c r="H146" s="25">
        <v>5</v>
      </c>
      <c r="I146" s="25">
        <f t="shared" si="4"/>
        <v>40.75</v>
      </c>
      <c r="J146" s="25" t="s">
        <v>36</v>
      </c>
      <c r="K146" s="25" t="s">
        <v>37</v>
      </c>
      <c r="L146" s="25"/>
      <c r="M146" s="48">
        <v>11</v>
      </c>
      <c r="N146" s="48">
        <v>11</v>
      </c>
      <c r="O146" s="24">
        <v>2</v>
      </c>
      <c r="P146" s="24">
        <v>2</v>
      </c>
      <c r="Q146" s="48"/>
      <c r="R146" s="48"/>
      <c r="S146" s="48"/>
      <c r="T146" s="48"/>
      <c r="U146" s="48"/>
      <c r="V146" s="25"/>
      <c r="W146" s="61"/>
    </row>
    <row r="147" spans="3:23" s="58" customFormat="1" ht="18" customHeight="1">
      <c r="C147" s="28">
        <v>132</v>
      </c>
      <c r="D147" s="34">
        <v>5781</v>
      </c>
      <c r="E147" s="59" t="s">
        <v>42</v>
      </c>
      <c r="F147" s="25">
        <v>5</v>
      </c>
      <c r="G147" s="25">
        <v>1</v>
      </c>
      <c r="H147" s="25">
        <v>0</v>
      </c>
      <c r="I147" s="25">
        <f t="shared" si="4"/>
        <v>5</v>
      </c>
      <c r="J147" s="25" t="s">
        <v>36</v>
      </c>
      <c r="K147" s="25" t="s">
        <v>57</v>
      </c>
      <c r="L147" s="25"/>
      <c r="M147" s="48">
        <v>2</v>
      </c>
      <c r="N147" s="48">
        <v>2</v>
      </c>
      <c r="O147" s="24">
        <v>2</v>
      </c>
      <c r="P147" s="24">
        <v>2</v>
      </c>
      <c r="Q147" s="48"/>
      <c r="R147" s="48"/>
      <c r="S147" s="48">
        <v>1</v>
      </c>
      <c r="T147" s="48"/>
      <c r="U147" s="48">
        <v>11</v>
      </c>
      <c r="V147" s="25"/>
      <c r="W147" s="61"/>
    </row>
    <row r="148" spans="3:23" s="58" customFormat="1" ht="18" customHeight="1">
      <c r="C148" s="28">
        <v>133</v>
      </c>
      <c r="D148" s="34">
        <v>5828</v>
      </c>
      <c r="E148" s="59" t="s">
        <v>42</v>
      </c>
      <c r="F148" s="25">
        <v>5</v>
      </c>
      <c r="G148" s="25">
        <v>5</v>
      </c>
      <c r="H148" s="25">
        <v>5</v>
      </c>
      <c r="I148" s="25">
        <f t="shared" si="4"/>
        <v>35.75</v>
      </c>
      <c r="J148" s="25" t="s">
        <v>36</v>
      </c>
      <c r="K148" s="25" t="s">
        <v>37</v>
      </c>
      <c r="L148" s="25"/>
      <c r="M148" s="48">
        <v>15</v>
      </c>
      <c r="N148" s="48">
        <v>12</v>
      </c>
      <c r="O148" s="24">
        <v>2</v>
      </c>
      <c r="P148" s="24">
        <v>2</v>
      </c>
      <c r="Q148" s="48"/>
      <c r="R148" s="48"/>
      <c r="S148" s="48"/>
      <c r="T148" s="48"/>
      <c r="U148" s="48"/>
      <c r="V148" s="25" t="s">
        <v>79</v>
      </c>
      <c r="W148" s="61"/>
    </row>
    <row r="149" spans="3:23" s="58" customFormat="1" ht="18" customHeight="1">
      <c r="C149" s="28">
        <v>134</v>
      </c>
      <c r="D149" s="34">
        <v>5831</v>
      </c>
      <c r="E149" s="59" t="s">
        <v>40</v>
      </c>
      <c r="F149" s="25">
        <v>5</v>
      </c>
      <c r="G149" s="25">
        <v>5</v>
      </c>
      <c r="H149" s="25">
        <v>5</v>
      </c>
      <c r="I149" s="25">
        <f t="shared" si="4"/>
        <v>35.75</v>
      </c>
      <c r="J149" s="25" t="s">
        <v>36</v>
      </c>
      <c r="K149" s="25" t="s">
        <v>37</v>
      </c>
      <c r="L149" s="25"/>
      <c r="M149" s="48">
        <v>6</v>
      </c>
      <c r="N149" s="48">
        <v>8</v>
      </c>
      <c r="O149" s="24"/>
      <c r="P149" s="24">
        <v>2</v>
      </c>
      <c r="Q149" s="48"/>
      <c r="R149" s="48"/>
      <c r="S149" s="48"/>
      <c r="T149" s="48"/>
      <c r="U149" s="48"/>
      <c r="V149" s="25"/>
      <c r="W149" s="61"/>
    </row>
    <row r="150" spans="3:23" s="58" customFormat="1" ht="18" customHeight="1">
      <c r="C150" s="28">
        <v>135</v>
      </c>
      <c r="D150" s="34">
        <v>5850</v>
      </c>
      <c r="E150" s="59" t="s">
        <v>40</v>
      </c>
      <c r="F150" s="25">
        <v>5</v>
      </c>
      <c r="G150" s="25">
        <v>5</v>
      </c>
      <c r="H150" s="25">
        <v>5</v>
      </c>
      <c r="I150" s="25">
        <f t="shared" si="4"/>
        <v>35.75</v>
      </c>
      <c r="J150" s="25" t="s">
        <v>36</v>
      </c>
      <c r="K150" s="25" t="s">
        <v>37</v>
      </c>
      <c r="L150" s="25"/>
      <c r="M150" s="48">
        <v>7</v>
      </c>
      <c r="N150" s="48">
        <v>8</v>
      </c>
      <c r="O150" s="24"/>
      <c r="P150" s="24">
        <v>2</v>
      </c>
      <c r="Q150" s="48"/>
      <c r="R150" s="48"/>
      <c r="S150" s="48"/>
      <c r="T150" s="48"/>
      <c r="U150" s="48"/>
      <c r="V150" s="25"/>
      <c r="W150" s="61"/>
    </row>
    <row r="151" spans="3:23" s="58" customFormat="1" ht="18" customHeight="1">
      <c r="C151" s="28">
        <v>136</v>
      </c>
      <c r="D151" s="34">
        <v>5882</v>
      </c>
      <c r="E151" s="59" t="s">
        <v>40</v>
      </c>
      <c r="F151" s="25">
        <v>5</v>
      </c>
      <c r="G151" s="25">
        <v>5</v>
      </c>
      <c r="H151" s="25">
        <v>5</v>
      </c>
      <c r="I151" s="25">
        <f t="shared" si="4"/>
        <v>35.75</v>
      </c>
      <c r="J151" s="25" t="s">
        <v>37</v>
      </c>
      <c r="K151" s="25" t="s">
        <v>37</v>
      </c>
      <c r="L151" s="25"/>
      <c r="M151" s="48"/>
      <c r="N151" s="48"/>
      <c r="O151" s="24"/>
      <c r="P151" s="24"/>
      <c r="Q151" s="48"/>
      <c r="R151" s="48"/>
      <c r="S151" s="48"/>
      <c r="T151" s="48"/>
      <c r="U151" s="48"/>
      <c r="V151" s="25"/>
      <c r="W151" s="61"/>
    </row>
    <row r="152" spans="3:23" s="58" customFormat="1" ht="18" customHeight="1">
      <c r="C152" s="28">
        <v>137</v>
      </c>
      <c r="D152" s="34">
        <v>5944</v>
      </c>
      <c r="E152" s="59" t="s">
        <v>42</v>
      </c>
      <c r="F152" s="25">
        <v>5</v>
      </c>
      <c r="G152" s="25">
        <v>5</v>
      </c>
      <c r="H152" s="25">
        <v>5</v>
      </c>
      <c r="I152" s="25">
        <f t="shared" si="4"/>
        <v>35.75</v>
      </c>
      <c r="J152" s="25" t="s">
        <v>36</v>
      </c>
      <c r="K152" s="25" t="s">
        <v>37</v>
      </c>
      <c r="L152" s="25"/>
      <c r="M152" s="48">
        <v>5</v>
      </c>
      <c r="N152" s="48">
        <v>8</v>
      </c>
      <c r="O152" s="24"/>
      <c r="P152" s="24">
        <v>2</v>
      </c>
      <c r="Q152" s="48"/>
      <c r="R152" s="48"/>
      <c r="S152" s="48"/>
      <c r="T152" s="48"/>
      <c r="U152" s="48"/>
      <c r="V152" s="25"/>
      <c r="W152" s="61"/>
    </row>
    <row r="153" spans="3:23" s="58" customFormat="1" ht="18" customHeight="1">
      <c r="C153" s="28">
        <v>138</v>
      </c>
      <c r="D153" s="34" t="s">
        <v>80</v>
      </c>
      <c r="E153" s="63" t="s">
        <v>40</v>
      </c>
      <c r="F153" s="25">
        <v>6</v>
      </c>
      <c r="G153" s="25">
        <v>6</v>
      </c>
      <c r="H153" s="25">
        <v>6</v>
      </c>
      <c r="I153" s="25">
        <f t="shared" si="3"/>
        <v>51.48</v>
      </c>
      <c r="J153" s="25" t="s">
        <v>36</v>
      </c>
      <c r="K153" s="25" t="s">
        <v>37</v>
      </c>
      <c r="L153" s="25"/>
      <c r="M153" s="48">
        <v>7</v>
      </c>
      <c r="N153" s="48">
        <v>9</v>
      </c>
      <c r="O153" s="24"/>
      <c r="P153" s="24">
        <v>2</v>
      </c>
      <c r="Q153" s="48"/>
      <c r="R153" s="48"/>
      <c r="S153" s="48"/>
      <c r="T153" s="48"/>
      <c r="U153" s="48"/>
      <c r="V153" s="25" t="s">
        <v>81</v>
      </c>
      <c r="W153" s="61"/>
    </row>
    <row r="154" spans="3:23" s="58" customFormat="1" ht="18" customHeight="1">
      <c r="C154" s="28">
        <v>139</v>
      </c>
      <c r="D154" s="34" t="s">
        <v>82</v>
      </c>
      <c r="E154" s="63" t="s">
        <v>42</v>
      </c>
      <c r="F154" s="25">
        <v>5</v>
      </c>
      <c r="G154" s="25">
        <v>5</v>
      </c>
      <c r="H154" s="25">
        <v>5</v>
      </c>
      <c r="I154" s="25">
        <f t="shared" si="2"/>
        <v>35.75</v>
      </c>
      <c r="J154" s="25" t="s">
        <v>36</v>
      </c>
      <c r="K154" s="25" t="s">
        <v>37</v>
      </c>
      <c r="L154" s="25"/>
      <c r="M154" s="48">
        <v>5</v>
      </c>
      <c r="N154" s="48">
        <v>8</v>
      </c>
      <c r="O154" s="24"/>
      <c r="P154" s="24">
        <v>2</v>
      </c>
      <c r="Q154" s="48"/>
      <c r="R154" s="48"/>
      <c r="S154" s="48"/>
      <c r="T154" s="48"/>
      <c r="U154" s="48"/>
      <c r="V154" s="25"/>
      <c r="W154" s="61"/>
    </row>
    <row r="155" spans="3:23" s="62" customFormat="1" ht="18" customHeight="1">
      <c r="C155" s="28">
        <v>140</v>
      </c>
      <c r="D155" s="34">
        <v>6240</v>
      </c>
      <c r="E155" s="63" t="s">
        <v>42</v>
      </c>
      <c r="F155" s="25">
        <v>5</v>
      </c>
      <c r="G155" s="25">
        <v>5</v>
      </c>
      <c r="H155" s="25">
        <v>5</v>
      </c>
      <c r="I155" s="25">
        <f t="shared" ref="I155:I159" si="5">F155*G155+2*(H155^2)*(1-0.25*3.14)</f>
        <v>35.75</v>
      </c>
      <c r="J155" s="25" t="s">
        <v>36</v>
      </c>
      <c r="K155" s="25" t="s">
        <v>37</v>
      </c>
      <c r="L155" s="25"/>
      <c r="M155" s="48">
        <v>5</v>
      </c>
      <c r="N155" s="48">
        <v>8</v>
      </c>
      <c r="O155" s="24"/>
      <c r="P155" s="24">
        <v>2</v>
      </c>
      <c r="Q155" s="48"/>
      <c r="R155" s="48"/>
      <c r="S155" s="48"/>
      <c r="T155" s="48"/>
      <c r="U155" s="48"/>
      <c r="V155" s="25"/>
      <c r="W155" s="65"/>
    </row>
    <row r="156" spans="3:23" s="62" customFormat="1" ht="18" customHeight="1">
      <c r="C156" s="28">
        <v>141</v>
      </c>
      <c r="D156" s="34">
        <v>6318</v>
      </c>
      <c r="E156" s="63" t="s">
        <v>42</v>
      </c>
      <c r="F156" s="25">
        <v>5</v>
      </c>
      <c r="G156" s="25">
        <v>5</v>
      </c>
      <c r="H156" s="25">
        <v>5</v>
      </c>
      <c r="I156" s="25">
        <f t="shared" si="5"/>
        <v>35.75</v>
      </c>
      <c r="J156" s="25" t="s">
        <v>36</v>
      </c>
      <c r="K156" s="25" t="s">
        <v>37</v>
      </c>
      <c r="L156" s="25"/>
      <c r="M156" s="48"/>
      <c r="N156" s="48"/>
      <c r="O156" s="24"/>
      <c r="P156" s="24"/>
      <c r="Q156" s="48"/>
      <c r="R156" s="48"/>
      <c r="S156" s="48"/>
      <c r="T156" s="48"/>
      <c r="U156" s="48"/>
      <c r="V156" s="25"/>
      <c r="W156" s="65"/>
    </row>
    <row r="157" spans="3:23" s="62" customFormat="1" ht="18" customHeight="1">
      <c r="C157" s="28">
        <v>142</v>
      </c>
      <c r="D157" s="34">
        <v>6491</v>
      </c>
      <c r="E157" s="63" t="s">
        <v>40</v>
      </c>
      <c r="F157" s="25">
        <v>5</v>
      </c>
      <c r="G157" s="25">
        <v>5</v>
      </c>
      <c r="H157" s="25">
        <v>5</v>
      </c>
      <c r="I157" s="25">
        <f t="shared" si="5"/>
        <v>35.75</v>
      </c>
      <c r="J157" s="25" t="s">
        <v>36</v>
      </c>
      <c r="K157" s="25" t="s">
        <v>37</v>
      </c>
      <c r="L157" s="25"/>
      <c r="M157" s="48"/>
      <c r="N157" s="48"/>
      <c r="O157" s="24"/>
      <c r="P157" s="24"/>
      <c r="Q157" s="48"/>
      <c r="R157" s="48"/>
      <c r="S157" s="48"/>
      <c r="T157" s="48"/>
      <c r="U157" s="48"/>
      <c r="V157" s="25"/>
      <c r="W157" s="65"/>
    </row>
    <row r="158" spans="3:23" s="62" customFormat="1" ht="18" customHeight="1">
      <c r="C158" s="28">
        <v>143</v>
      </c>
      <c r="D158" s="34">
        <v>6647</v>
      </c>
      <c r="E158" s="63" t="s">
        <v>42</v>
      </c>
      <c r="F158" s="25">
        <v>5</v>
      </c>
      <c r="G158" s="25">
        <v>5</v>
      </c>
      <c r="H158" s="25">
        <v>5</v>
      </c>
      <c r="I158" s="25">
        <f t="shared" si="5"/>
        <v>35.75</v>
      </c>
      <c r="J158" s="25" t="s">
        <v>36</v>
      </c>
      <c r="K158" s="25" t="s">
        <v>37</v>
      </c>
      <c r="L158" s="25"/>
      <c r="M158" s="48"/>
      <c r="N158" s="48"/>
      <c r="O158" s="24"/>
      <c r="P158" s="24"/>
      <c r="Q158" s="48"/>
      <c r="R158" s="48"/>
      <c r="S158" s="48"/>
      <c r="T158" s="48"/>
      <c r="U158" s="48"/>
      <c r="V158" s="25"/>
      <c r="W158" s="65"/>
    </row>
    <row r="159" spans="3:23" s="62" customFormat="1" ht="18" customHeight="1">
      <c r="C159" s="28">
        <v>144</v>
      </c>
      <c r="D159" s="34">
        <v>6768</v>
      </c>
      <c r="E159" s="63" t="s">
        <v>42</v>
      </c>
      <c r="F159" s="25">
        <v>5</v>
      </c>
      <c r="G159" s="25">
        <v>5</v>
      </c>
      <c r="H159" s="25">
        <v>5</v>
      </c>
      <c r="I159" s="25">
        <f t="shared" si="5"/>
        <v>35.75</v>
      </c>
      <c r="J159" s="25" t="s">
        <v>36</v>
      </c>
      <c r="K159" s="25" t="s">
        <v>37</v>
      </c>
      <c r="L159" s="25"/>
      <c r="M159" s="48"/>
      <c r="N159" s="48"/>
      <c r="O159" s="24"/>
      <c r="P159" s="24"/>
      <c r="Q159" s="48"/>
      <c r="R159" s="48"/>
      <c r="S159" s="48"/>
      <c r="T159" s="48"/>
      <c r="U159" s="48"/>
      <c r="V159" s="25"/>
      <c r="W159" s="65"/>
    </row>
    <row r="160" spans="3:23" s="58" customFormat="1" ht="18" customHeight="1">
      <c r="C160" s="28">
        <v>145</v>
      </c>
      <c r="D160" s="34">
        <v>6793</v>
      </c>
      <c r="E160" s="63" t="s">
        <v>42</v>
      </c>
      <c r="F160" s="25">
        <v>5</v>
      </c>
      <c r="G160" s="25">
        <v>5</v>
      </c>
      <c r="H160" s="25">
        <v>5</v>
      </c>
      <c r="I160" s="25">
        <f t="shared" si="2"/>
        <v>35.75</v>
      </c>
      <c r="J160" s="25" t="s">
        <v>36</v>
      </c>
      <c r="K160" s="25" t="s">
        <v>37</v>
      </c>
      <c r="L160" s="25"/>
      <c r="M160" s="48"/>
      <c r="N160" s="48"/>
      <c r="O160" s="24"/>
      <c r="P160" s="24"/>
      <c r="Q160" s="48"/>
      <c r="R160" s="48"/>
      <c r="S160" s="48"/>
      <c r="T160" s="48"/>
      <c r="U160" s="48"/>
      <c r="V160" s="25"/>
      <c r="W160" s="61"/>
    </row>
    <row r="161" spans="3:23" s="43" customFormat="1" ht="18" customHeight="1">
      <c r="C161" s="28">
        <v>146</v>
      </c>
      <c r="D161" s="34">
        <v>6818</v>
      </c>
      <c r="E161" s="63" t="s">
        <v>42</v>
      </c>
      <c r="F161" s="25">
        <v>5</v>
      </c>
      <c r="G161" s="25">
        <v>10</v>
      </c>
      <c r="H161" s="25">
        <v>5</v>
      </c>
      <c r="I161" s="25">
        <f t="shared" si="0"/>
        <v>60.75</v>
      </c>
      <c r="J161" s="25" t="s">
        <v>36</v>
      </c>
      <c r="K161" s="25" t="s">
        <v>37</v>
      </c>
      <c r="L161" s="25"/>
      <c r="M161" s="48"/>
      <c r="N161" s="48"/>
      <c r="O161" s="24"/>
      <c r="P161" s="24"/>
      <c r="Q161" s="48"/>
      <c r="R161" s="48"/>
      <c r="S161" s="48"/>
      <c r="T161" s="48"/>
      <c r="U161" s="48"/>
      <c r="V161" s="25" t="s">
        <v>41</v>
      </c>
      <c r="W161" s="46"/>
    </row>
    <row r="162" spans="3:23" s="62" customFormat="1" ht="18" customHeight="1">
      <c r="C162" s="28">
        <v>147</v>
      </c>
      <c r="D162" s="34">
        <v>6837</v>
      </c>
      <c r="E162" s="63" t="s">
        <v>40</v>
      </c>
      <c r="F162" s="25">
        <v>5</v>
      </c>
      <c r="G162" s="25">
        <v>5</v>
      </c>
      <c r="H162" s="25">
        <v>5</v>
      </c>
      <c r="I162" s="25">
        <f t="shared" ref="I162:I169" si="6">F162*G162+2*(H162^2)*(1-0.25*3.14)</f>
        <v>35.75</v>
      </c>
      <c r="J162" s="25" t="s">
        <v>36</v>
      </c>
      <c r="K162" s="25" t="s">
        <v>37</v>
      </c>
      <c r="L162" s="25"/>
      <c r="M162" s="48"/>
      <c r="N162" s="48"/>
      <c r="O162" s="24"/>
      <c r="P162" s="24"/>
      <c r="Q162" s="48"/>
      <c r="R162" s="48"/>
      <c r="S162" s="48"/>
      <c r="T162" s="48"/>
      <c r="U162" s="48"/>
      <c r="V162" s="25"/>
      <c r="W162" s="65"/>
    </row>
    <row r="163" spans="3:23" s="62" customFormat="1" ht="18" customHeight="1">
      <c r="C163" s="28">
        <v>148</v>
      </c>
      <c r="D163" s="34">
        <v>6927</v>
      </c>
      <c r="E163" s="63" t="s">
        <v>40</v>
      </c>
      <c r="F163" s="25">
        <v>5</v>
      </c>
      <c r="G163" s="25">
        <v>5</v>
      </c>
      <c r="H163" s="25">
        <v>5</v>
      </c>
      <c r="I163" s="25">
        <f t="shared" si="6"/>
        <v>35.75</v>
      </c>
      <c r="J163" s="25" t="s">
        <v>36</v>
      </c>
      <c r="K163" s="25" t="s">
        <v>37</v>
      </c>
      <c r="L163" s="25"/>
      <c r="M163" s="48">
        <v>6</v>
      </c>
      <c r="N163" s="48">
        <v>8</v>
      </c>
      <c r="O163" s="24"/>
      <c r="P163" s="24">
        <v>2</v>
      </c>
      <c r="Q163" s="48"/>
      <c r="R163" s="48"/>
      <c r="S163" s="48"/>
      <c r="T163" s="48"/>
      <c r="U163" s="48"/>
      <c r="V163" s="25"/>
      <c r="W163" s="65"/>
    </row>
    <row r="164" spans="3:23" s="62" customFormat="1" ht="18" customHeight="1">
      <c r="C164" s="28">
        <v>149</v>
      </c>
      <c r="D164" s="34" t="s">
        <v>83</v>
      </c>
      <c r="E164" s="63" t="s">
        <v>40</v>
      </c>
      <c r="F164" s="25">
        <v>6</v>
      </c>
      <c r="G164" s="25">
        <v>6</v>
      </c>
      <c r="H164" s="25">
        <v>6</v>
      </c>
      <c r="I164" s="25">
        <f t="shared" si="6"/>
        <v>51.48</v>
      </c>
      <c r="J164" s="25" t="s">
        <v>37</v>
      </c>
      <c r="K164" s="25" t="s">
        <v>37</v>
      </c>
      <c r="L164" s="25"/>
      <c r="M164" s="48"/>
      <c r="N164" s="48"/>
      <c r="O164" s="24"/>
      <c r="P164" s="24"/>
      <c r="Q164" s="48"/>
      <c r="R164" s="48"/>
      <c r="S164" s="48"/>
      <c r="T164" s="48"/>
      <c r="U164" s="48"/>
      <c r="V164" s="25" t="s">
        <v>74</v>
      </c>
      <c r="W164" s="65"/>
    </row>
    <row r="165" spans="3:23" s="62" customFormat="1" ht="18" customHeight="1">
      <c r="C165" s="28">
        <v>150</v>
      </c>
      <c r="D165" s="34">
        <v>6987</v>
      </c>
      <c r="E165" s="63" t="s">
        <v>42</v>
      </c>
      <c r="F165" s="25">
        <v>5</v>
      </c>
      <c r="G165" s="25">
        <v>5</v>
      </c>
      <c r="H165" s="25">
        <v>5</v>
      </c>
      <c r="I165" s="25">
        <f t="shared" si="6"/>
        <v>35.75</v>
      </c>
      <c r="J165" s="25" t="s">
        <v>36</v>
      </c>
      <c r="K165" s="25" t="s">
        <v>37</v>
      </c>
      <c r="L165" s="25"/>
      <c r="M165" s="48">
        <v>5</v>
      </c>
      <c r="N165" s="48">
        <v>8</v>
      </c>
      <c r="O165" s="24"/>
      <c r="P165" s="24">
        <v>2</v>
      </c>
      <c r="Q165" s="48"/>
      <c r="R165" s="48"/>
      <c r="S165" s="48"/>
      <c r="T165" s="48"/>
      <c r="U165" s="48"/>
      <c r="V165" s="25"/>
      <c r="W165" s="65"/>
    </row>
    <row r="166" spans="3:23" s="62" customFormat="1" ht="18" customHeight="1">
      <c r="C166" s="28">
        <v>151</v>
      </c>
      <c r="D166" s="34">
        <v>7125</v>
      </c>
      <c r="E166" s="63" t="s">
        <v>42</v>
      </c>
      <c r="F166" s="25">
        <v>5</v>
      </c>
      <c r="G166" s="25">
        <v>5</v>
      </c>
      <c r="H166" s="25">
        <v>5</v>
      </c>
      <c r="I166" s="25">
        <f t="shared" si="6"/>
        <v>35.75</v>
      </c>
      <c r="J166" s="25" t="s">
        <v>36</v>
      </c>
      <c r="K166" s="25" t="s">
        <v>37</v>
      </c>
      <c r="L166" s="25"/>
      <c r="M166" s="48"/>
      <c r="N166" s="48"/>
      <c r="O166" s="24"/>
      <c r="P166" s="24"/>
      <c r="Q166" s="48"/>
      <c r="R166" s="48"/>
      <c r="S166" s="48"/>
      <c r="T166" s="48"/>
      <c r="U166" s="48"/>
      <c r="V166" s="25"/>
      <c r="W166" s="65"/>
    </row>
    <row r="167" spans="3:23" s="62" customFormat="1" ht="18" customHeight="1">
      <c r="C167" s="28">
        <v>152</v>
      </c>
      <c r="D167" s="34">
        <v>7182</v>
      </c>
      <c r="E167" s="63" t="s">
        <v>42</v>
      </c>
      <c r="F167" s="25">
        <v>2</v>
      </c>
      <c r="G167" s="25">
        <v>8</v>
      </c>
      <c r="H167" s="25">
        <v>0</v>
      </c>
      <c r="I167" s="25">
        <f t="shared" si="6"/>
        <v>16</v>
      </c>
      <c r="J167" s="25" t="s">
        <v>56</v>
      </c>
      <c r="K167" s="25" t="s">
        <v>57</v>
      </c>
      <c r="L167" s="25">
        <f>I167</f>
        <v>16</v>
      </c>
      <c r="M167" s="48"/>
      <c r="N167" s="48"/>
      <c r="O167" s="24"/>
      <c r="P167" s="24"/>
      <c r="Q167" s="48"/>
      <c r="R167" s="48">
        <v>12</v>
      </c>
      <c r="S167" s="48"/>
      <c r="T167" s="48">
        <v>4</v>
      </c>
      <c r="U167" s="48"/>
      <c r="V167" s="25"/>
      <c r="W167" s="65"/>
    </row>
    <row r="168" spans="3:23" s="62" customFormat="1" ht="18" customHeight="1">
      <c r="C168" s="28">
        <v>153</v>
      </c>
      <c r="D168" s="34">
        <v>7269</v>
      </c>
      <c r="E168" s="63" t="s">
        <v>40</v>
      </c>
      <c r="F168" s="25">
        <v>5</v>
      </c>
      <c r="G168" s="25">
        <v>5</v>
      </c>
      <c r="H168" s="25">
        <v>5</v>
      </c>
      <c r="I168" s="25">
        <f t="shared" si="6"/>
        <v>35.75</v>
      </c>
      <c r="J168" s="25" t="s">
        <v>36</v>
      </c>
      <c r="K168" s="25" t="s">
        <v>37</v>
      </c>
      <c r="L168" s="25"/>
      <c r="M168" s="48"/>
      <c r="N168" s="48">
        <v>8</v>
      </c>
      <c r="O168" s="24"/>
      <c r="P168" s="24">
        <v>2</v>
      </c>
      <c r="Q168" s="48"/>
      <c r="R168" s="48"/>
      <c r="S168" s="48"/>
      <c r="T168" s="48"/>
      <c r="U168" s="48"/>
      <c r="V168" s="25"/>
      <c r="W168" s="65"/>
    </row>
    <row r="169" spans="3:23" s="62" customFormat="1" ht="18" customHeight="1">
      <c r="C169" s="28">
        <v>154</v>
      </c>
      <c r="D169" s="34">
        <v>7342</v>
      </c>
      <c r="E169" s="63" t="s">
        <v>42</v>
      </c>
      <c r="F169" s="25">
        <v>5</v>
      </c>
      <c r="G169" s="25">
        <v>5</v>
      </c>
      <c r="H169" s="25">
        <v>5</v>
      </c>
      <c r="I169" s="25">
        <f t="shared" si="6"/>
        <v>35.75</v>
      </c>
      <c r="J169" s="25" t="s">
        <v>36</v>
      </c>
      <c r="K169" s="25" t="s">
        <v>37</v>
      </c>
      <c r="L169" s="25"/>
      <c r="M169" s="48"/>
      <c r="N169" s="48"/>
      <c r="O169" s="24"/>
      <c r="P169" s="24"/>
      <c r="Q169" s="48"/>
      <c r="R169" s="48"/>
      <c r="S169" s="48"/>
      <c r="T169" s="48"/>
      <c r="U169" s="48"/>
      <c r="V169" s="25"/>
      <c r="W169" s="65"/>
    </row>
    <row r="170" spans="3:23" s="43" customFormat="1" ht="18" customHeight="1">
      <c r="C170" s="28">
        <v>155</v>
      </c>
      <c r="D170" s="34">
        <v>7375</v>
      </c>
      <c r="E170" s="63" t="s">
        <v>42</v>
      </c>
      <c r="F170" s="25">
        <v>5</v>
      </c>
      <c r="G170" s="25">
        <v>5</v>
      </c>
      <c r="H170" s="25">
        <v>5</v>
      </c>
      <c r="I170" s="25">
        <f t="shared" si="0"/>
        <v>35.75</v>
      </c>
      <c r="J170" s="25" t="s">
        <v>36</v>
      </c>
      <c r="K170" s="25" t="s">
        <v>37</v>
      </c>
      <c r="L170" s="25"/>
      <c r="M170" s="48"/>
      <c r="N170" s="48"/>
      <c r="O170" s="24"/>
      <c r="P170" s="24"/>
      <c r="Q170" s="48"/>
      <c r="R170" s="48"/>
      <c r="S170" s="48"/>
      <c r="T170" s="48"/>
      <c r="U170" s="48"/>
      <c r="V170" s="25"/>
      <c r="W170" s="46"/>
    </row>
    <row r="171" spans="3:23" s="62" customFormat="1" ht="18" customHeight="1">
      <c r="C171" s="28">
        <v>156</v>
      </c>
      <c r="D171" s="34">
        <v>7414</v>
      </c>
      <c r="E171" s="63" t="s">
        <v>42</v>
      </c>
      <c r="F171" s="25">
        <v>5</v>
      </c>
      <c r="G171" s="25">
        <v>5</v>
      </c>
      <c r="H171" s="25">
        <v>5</v>
      </c>
      <c r="I171" s="25">
        <f t="shared" ref="I171:I172" si="7">F171*G171+2*(H171^2)*(1-0.25*3.14)</f>
        <v>35.75</v>
      </c>
      <c r="J171" s="25" t="s">
        <v>36</v>
      </c>
      <c r="K171" s="25" t="s">
        <v>37</v>
      </c>
      <c r="L171" s="25"/>
      <c r="M171" s="48"/>
      <c r="N171" s="48"/>
      <c r="O171" s="24"/>
      <c r="P171" s="24"/>
      <c r="Q171" s="48"/>
      <c r="R171" s="48"/>
      <c r="S171" s="48"/>
      <c r="T171" s="48"/>
      <c r="U171" s="48"/>
      <c r="V171" s="25"/>
      <c r="W171" s="65"/>
    </row>
    <row r="172" spans="3:23" s="62" customFormat="1" ht="18" customHeight="1">
      <c r="C172" s="28">
        <v>157</v>
      </c>
      <c r="D172" s="34">
        <v>7451</v>
      </c>
      <c r="E172" s="63" t="s">
        <v>42</v>
      </c>
      <c r="F172" s="25">
        <v>5</v>
      </c>
      <c r="G172" s="25">
        <v>5</v>
      </c>
      <c r="H172" s="25">
        <v>5</v>
      </c>
      <c r="I172" s="25">
        <f t="shared" si="7"/>
        <v>35.75</v>
      </c>
      <c r="J172" s="25" t="s">
        <v>36</v>
      </c>
      <c r="K172" s="25" t="s">
        <v>37</v>
      </c>
      <c r="L172" s="25"/>
      <c r="M172" s="48"/>
      <c r="N172" s="48">
        <v>8</v>
      </c>
      <c r="O172" s="24"/>
      <c r="P172" s="24">
        <v>2</v>
      </c>
      <c r="Q172" s="48"/>
      <c r="R172" s="48"/>
      <c r="S172" s="48"/>
      <c r="T172" s="48"/>
      <c r="U172" s="48"/>
      <c r="V172" s="25"/>
      <c r="W172" s="65"/>
    </row>
    <row r="173" spans="3:23" s="43" customFormat="1" ht="18" customHeight="1">
      <c r="C173" s="28">
        <v>158</v>
      </c>
      <c r="D173" s="34">
        <v>7544</v>
      </c>
      <c r="E173" s="63" t="s">
        <v>40</v>
      </c>
      <c r="F173" s="25">
        <v>5</v>
      </c>
      <c r="G173" s="25">
        <v>5</v>
      </c>
      <c r="H173" s="25">
        <v>5</v>
      </c>
      <c r="I173" s="25">
        <f t="shared" si="0"/>
        <v>35.75</v>
      </c>
      <c r="J173" s="25" t="s">
        <v>36</v>
      </c>
      <c r="K173" s="25" t="s">
        <v>37</v>
      </c>
      <c r="L173" s="25"/>
      <c r="M173" s="48"/>
      <c r="N173" s="48">
        <v>8</v>
      </c>
      <c r="O173" s="24"/>
      <c r="P173" s="24">
        <v>2</v>
      </c>
      <c r="Q173" s="48"/>
      <c r="R173" s="48"/>
      <c r="S173" s="48"/>
      <c r="T173" s="48"/>
      <c r="U173" s="48"/>
      <c r="V173" s="25"/>
      <c r="W173" s="46"/>
    </row>
    <row r="174" spans="3:23" s="43" customFormat="1" ht="18" customHeight="1">
      <c r="C174" s="28">
        <v>159</v>
      </c>
      <c r="D174" s="34">
        <v>7589</v>
      </c>
      <c r="E174" s="63" t="s">
        <v>40</v>
      </c>
      <c r="F174" s="25">
        <v>6</v>
      </c>
      <c r="G174" s="25">
        <v>6</v>
      </c>
      <c r="H174" s="25">
        <v>6</v>
      </c>
      <c r="I174" s="25">
        <f t="shared" si="0"/>
        <v>51.48</v>
      </c>
      <c r="J174" s="25" t="s">
        <v>36</v>
      </c>
      <c r="K174" s="25" t="s">
        <v>37</v>
      </c>
      <c r="L174" s="25"/>
      <c r="M174" s="48"/>
      <c r="N174" s="48">
        <v>10</v>
      </c>
      <c r="O174" s="24"/>
      <c r="P174" s="24">
        <v>2</v>
      </c>
      <c r="Q174" s="48"/>
      <c r="R174" s="48"/>
      <c r="S174" s="48"/>
      <c r="T174" s="48"/>
      <c r="U174" s="48"/>
      <c r="V174" s="25"/>
      <c r="W174" s="46"/>
    </row>
    <row r="175" spans="3:23" ht="18" customHeight="1">
      <c r="C175" s="28">
        <v>160</v>
      </c>
      <c r="D175" s="34">
        <v>7602</v>
      </c>
      <c r="E175" s="63" t="s">
        <v>42</v>
      </c>
      <c r="F175" s="25">
        <v>5</v>
      </c>
      <c r="G175" s="25">
        <v>5</v>
      </c>
      <c r="H175" s="25">
        <v>5</v>
      </c>
      <c r="I175" s="25">
        <f t="shared" si="0"/>
        <v>35.75</v>
      </c>
      <c r="J175" s="25" t="s">
        <v>36</v>
      </c>
      <c r="K175" s="25" t="s">
        <v>37</v>
      </c>
      <c r="L175" s="25"/>
      <c r="M175" s="48"/>
      <c r="N175" s="48">
        <v>8</v>
      </c>
      <c r="O175" s="24"/>
      <c r="P175" s="24">
        <v>2</v>
      </c>
      <c r="Q175" s="48"/>
      <c r="R175" s="48"/>
      <c r="S175" s="48"/>
      <c r="T175" s="48"/>
      <c r="U175" s="48"/>
      <c r="V175" s="25"/>
      <c r="W175" s="1"/>
    </row>
    <row r="176" spans="3:23" ht="18" customHeight="1" thickBot="1">
      <c r="C176" s="30">
        <v>161</v>
      </c>
      <c r="D176" s="35">
        <v>7644</v>
      </c>
      <c r="E176" s="64" t="s">
        <v>42</v>
      </c>
      <c r="F176" s="31">
        <v>5</v>
      </c>
      <c r="G176" s="31">
        <v>5</v>
      </c>
      <c r="H176" s="31">
        <v>5</v>
      </c>
      <c r="I176" s="31">
        <f t="shared" si="0"/>
        <v>35.75</v>
      </c>
      <c r="J176" s="31" t="s">
        <v>36</v>
      </c>
      <c r="K176" s="31" t="s">
        <v>37</v>
      </c>
      <c r="L176" s="31"/>
      <c r="M176" s="55"/>
      <c r="N176" s="55">
        <v>8</v>
      </c>
      <c r="O176" s="15"/>
      <c r="P176" s="15">
        <v>2</v>
      </c>
      <c r="Q176" s="55"/>
      <c r="R176" s="55"/>
      <c r="S176" s="55"/>
      <c r="T176" s="55"/>
      <c r="U176" s="55"/>
      <c r="V176" s="31"/>
      <c r="W176" s="1"/>
    </row>
    <row r="177" spans="3:23" ht="18" customHeight="1">
      <c r="H177" s="32" t="s">
        <v>23</v>
      </c>
      <c r="I177" s="25">
        <f>SUM(I8:I176)</f>
        <v>6932.069999999997</v>
      </c>
      <c r="J177" s="37"/>
      <c r="K177" s="37"/>
      <c r="L177" s="25">
        <f>SUM(L8:L176)</f>
        <v>190.46</v>
      </c>
      <c r="M177" s="25">
        <f>SUM(M8:M176)</f>
        <v>300</v>
      </c>
      <c r="N177" s="25">
        <f t="shared" ref="N177:U177" si="8">SUM(N8:N176)</f>
        <v>617</v>
      </c>
      <c r="O177" s="25">
        <f t="shared" si="8"/>
        <v>20</v>
      </c>
      <c r="P177" s="25">
        <f t="shared" si="8"/>
        <v>136</v>
      </c>
      <c r="Q177" s="25">
        <f t="shared" si="8"/>
        <v>0</v>
      </c>
      <c r="R177" s="25">
        <f t="shared" si="8"/>
        <v>46</v>
      </c>
      <c r="S177" s="25">
        <f t="shared" si="8"/>
        <v>32.5</v>
      </c>
      <c r="T177" s="25">
        <f t="shared" si="8"/>
        <v>20</v>
      </c>
      <c r="U177" s="25">
        <f t="shared" si="8"/>
        <v>66</v>
      </c>
      <c r="W177" s="1"/>
    </row>
    <row r="179" spans="3:23" ht="18" customHeight="1">
      <c r="G179" s="27" t="s">
        <v>96</v>
      </c>
      <c r="I179" s="70"/>
    </row>
    <row r="180" spans="3:23" ht="18" customHeight="1">
      <c r="C180" s="45"/>
      <c r="D180" s="45"/>
      <c r="E180" s="45"/>
      <c r="F180" s="45"/>
      <c r="G180" s="106" t="s">
        <v>99</v>
      </c>
      <c r="H180" s="106"/>
      <c r="I180" s="80">
        <f>I177-SUM(I181:I183)</f>
        <v>5957.2599999999966</v>
      </c>
      <c r="J180" s="82" t="s">
        <v>101</v>
      </c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</row>
    <row r="181" spans="3:23" s="72" customFormat="1" ht="18" customHeight="1">
      <c r="C181" s="45"/>
      <c r="D181" s="45"/>
      <c r="E181" s="45"/>
      <c r="F181" s="45"/>
      <c r="G181" s="106" t="s">
        <v>100</v>
      </c>
      <c r="H181" s="106"/>
      <c r="I181" s="80">
        <f>I164+I151+I119+I113+I96+I52+I45+I35+I141+I103+I68</f>
        <v>736.63</v>
      </c>
      <c r="J181" s="82" t="s">
        <v>4</v>
      </c>
      <c r="K181" s="81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</row>
    <row r="182" spans="3:23" ht="18" customHeight="1">
      <c r="G182" s="106" t="s">
        <v>97</v>
      </c>
      <c r="H182" s="106"/>
      <c r="I182" s="79">
        <f>I147+I118+I112+I61</f>
        <v>47.72</v>
      </c>
      <c r="J182" s="83" t="s">
        <v>4</v>
      </c>
      <c r="K182" s="11"/>
    </row>
    <row r="183" spans="3:23" ht="18" customHeight="1">
      <c r="G183" s="106" t="s">
        <v>98</v>
      </c>
      <c r="H183" s="106"/>
      <c r="I183" s="79">
        <f>L177</f>
        <v>190.46</v>
      </c>
      <c r="J183" s="83" t="s">
        <v>4</v>
      </c>
    </row>
  </sheetData>
  <mergeCells count="19">
    <mergeCell ref="G180:H180"/>
    <mergeCell ref="G182:H182"/>
    <mergeCell ref="G183:H183"/>
    <mergeCell ref="G181:H181"/>
    <mergeCell ref="C6:C7"/>
    <mergeCell ref="C3:V4"/>
    <mergeCell ref="H6:H7"/>
    <mergeCell ref="V6:V7"/>
    <mergeCell ref="D6:D7"/>
    <mergeCell ref="J6:K6"/>
    <mergeCell ref="E6:E7"/>
    <mergeCell ref="F6:F7"/>
    <mergeCell ref="G6:G7"/>
    <mergeCell ref="I6:I7"/>
    <mergeCell ref="L6:L7"/>
    <mergeCell ref="M6:N6"/>
    <mergeCell ref="Q6:S6"/>
    <mergeCell ref="O6:P6"/>
    <mergeCell ref="T6:U6"/>
  </mergeCells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AB46"/>
  <sheetViews>
    <sheetView topLeftCell="A13" workbookViewId="0">
      <selection activeCell="O5" sqref="O5"/>
    </sheetView>
  </sheetViews>
  <sheetFormatPr defaultRowHeight="18" customHeight="1"/>
  <cols>
    <col min="8" max="8" width="11.140625" customWidth="1"/>
    <col min="9" max="9" width="13.140625" customWidth="1"/>
    <col min="19" max="19" width="9.85546875" customWidth="1"/>
    <col min="20" max="20" width="13.140625" customWidth="1"/>
  </cols>
  <sheetData>
    <row r="3" spans="3:20" ht="18" customHeight="1">
      <c r="C3" s="27"/>
      <c r="D3" s="97" t="s">
        <v>87</v>
      </c>
      <c r="E3" s="97"/>
      <c r="F3" s="97"/>
      <c r="G3" s="97"/>
      <c r="H3" s="97"/>
      <c r="I3" s="97"/>
      <c r="J3" s="27"/>
      <c r="K3" s="27"/>
      <c r="O3" s="97" t="s">
        <v>103</v>
      </c>
      <c r="P3" s="97"/>
      <c r="Q3" s="97"/>
      <c r="R3" s="97"/>
      <c r="S3" s="97"/>
      <c r="T3" s="97"/>
    </row>
    <row r="4" spans="3:20" ht="18" customHeight="1">
      <c r="C4" s="27"/>
      <c r="D4" s="97"/>
      <c r="E4" s="97"/>
      <c r="F4" s="97"/>
      <c r="G4" s="97"/>
      <c r="H4" s="97"/>
      <c r="I4" s="97"/>
      <c r="J4" s="1"/>
      <c r="K4" s="1"/>
      <c r="O4" s="97"/>
      <c r="P4" s="97"/>
      <c r="Q4" s="97"/>
      <c r="R4" s="97"/>
      <c r="S4" s="97"/>
      <c r="T4" s="97"/>
    </row>
    <row r="5" spans="3:20" ht="18" customHeight="1">
      <c r="C5" s="27"/>
      <c r="D5" s="27"/>
      <c r="E5" s="1"/>
      <c r="F5" s="1"/>
      <c r="G5" s="1"/>
      <c r="H5" s="1"/>
      <c r="I5" s="1"/>
      <c r="J5" s="1"/>
      <c r="K5" s="1"/>
      <c r="O5" s="72"/>
      <c r="P5" s="70"/>
      <c r="Q5" s="70"/>
      <c r="R5" s="70"/>
      <c r="S5" s="70"/>
      <c r="T5" s="70"/>
    </row>
    <row r="6" spans="3:20" ht="18" customHeight="1">
      <c r="C6" s="27"/>
      <c r="D6" s="103" t="s">
        <v>24</v>
      </c>
      <c r="E6" s="103"/>
      <c r="F6" s="103" t="s">
        <v>19</v>
      </c>
      <c r="G6" s="98" t="s">
        <v>20</v>
      </c>
      <c r="H6" s="98" t="s">
        <v>25</v>
      </c>
      <c r="I6" s="98" t="s">
        <v>26</v>
      </c>
      <c r="J6" s="1"/>
      <c r="K6" s="1"/>
      <c r="O6" s="103" t="s">
        <v>24</v>
      </c>
      <c r="P6" s="103"/>
      <c r="Q6" s="103" t="s">
        <v>19</v>
      </c>
      <c r="R6" s="98" t="s">
        <v>20</v>
      </c>
      <c r="S6" s="98" t="s">
        <v>46</v>
      </c>
      <c r="T6" s="98" t="s">
        <v>102</v>
      </c>
    </row>
    <row r="7" spans="3:20" ht="18" customHeight="1" thickBot="1">
      <c r="C7" s="27"/>
      <c r="D7" s="30" t="s">
        <v>21</v>
      </c>
      <c r="E7" s="30" t="s">
        <v>22</v>
      </c>
      <c r="F7" s="104"/>
      <c r="G7" s="99"/>
      <c r="H7" s="99"/>
      <c r="I7" s="99"/>
      <c r="J7" s="1"/>
      <c r="K7" s="1"/>
      <c r="O7" s="73" t="s">
        <v>21</v>
      </c>
      <c r="P7" s="73" t="s">
        <v>22</v>
      </c>
      <c r="Q7" s="104"/>
      <c r="R7" s="99"/>
      <c r="S7" s="99"/>
      <c r="T7" s="99"/>
    </row>
    <row r="8" spans="3:20" s="38" customFormat="1" ht="18" customHeight="1">
      <c r="D8" s="33">
        <v>0</v>
      </c>
      <c r="E8" s="33">
        <v>2175</v>
      </c>
      <c r="F8" s="28" t="s">
        <v>42</v>
      </c>
      <c r="G8" s="25">
        <f>E8-D8</f>
        <v>2175</v>
      </c>
      <c r="H8" s="25">
        <v>0.7</v>
      </c>
      <c r="I8" s="25">
        <f>IF(F8="L/P",G8*H8*2,G8*H8)</f>
        <v>1522.5</v>
      </c>
      <c r="J8" s="1"/>
      <c r="K8" s="1"/>
      <c r="O8" s="33">
        <v>0</v>
      </c>
      <c r="P8" s="33">
        <v>700</v>
      </c>
      <c r="Q8" s="28" t="s">
        <v>42</v>
      </c>
      <c r="R8" s="25">
        <f>P8-O8</f>
        <v>700</v>
      </c>
      <c r="S8" s="25">
        <v>2</v>
      </c>
      <c r="T8" s="25">
        <f>S8*R8</f>
        <v>1400</v>
      </c>
    </row>
    <row r="9" spans="3:20" s="38" customFormat="1" ht="18" customHeight="1">
      <c r="D9" s="33">
        <v>115</v>
      </c>
      <c r="E9" s="33">
        <v>2222</v>
      </c>
      <c r="F9" s="28" t="s">
        <v>40</v>
      </c>
      <c r="G9" s="25">
        <f>E9-D9</f>
        <v>2107</v>
      </c>
      <c r="H9" s="25">
        <v>0.6</v>
      </c>
      <c r="I9" s="25">
        <f>IF(F9="L/P",G9*H9*2,G9*H9)</f>
        <v>1264.2</v>
      </c>
      <c r="J9" s="1"/>
      <c r="K9" s="1"/>
      <c r="O9" s="33">
        <v>0</v>
      </c>
      <c r="P9" s="33">
        <v>700</v>
      </c>
      <c r="Q9" s="28" t="s">
        <v>40</v>
      </c>
      <c r="R9" s="25">
        <f>P9-O9</f>
        <v>700</v>
      </c>
      <c r="S9" s="25">
        <v>2</v>
      </c>
      <c r="T9" s="25">
        <f t="shared" ref="T9:T29" si="0">S9*R9</f>
        <v>1400</v>
      </c>
    </row>
    <row r="10" spans="3:20" s="58" customFormat="1" ht="18" customHeight="1">
      <c r="D10" s="33">
        <v>2211</v>
      </c>
      <c r="E10" s="33">
        <v>2225</v>
      </c>
      <c r="F10" s="28" t="s">
        <v>42</v>
      </c>
      <c r="G10" s="25">
        <f t="shared" ref="G10:G30" si="1">E10-D10</f>
        <v>14</v>
      </c>
      <c r="H10" s="25">
        <v>0.7</v>
      </c>
      <c r="I10" s="25">
        <f t="shared" ref="I10:I30" si="2">IF(F10="L/P",G10*H10*2,G10*H10)</f>
        <v>9.7999999999999989</v>
      </c>
      <c r="J10" s="61"/>
      <c r="K10" s="61"/>
      <c r="O10" s="33">
        <v>2410</v>
      </c>
      <c r="P10" s="33">
        <v>2460</v>
      </c>
      <c r="Q10" s="28" t="s">
        <v>40</v>
      </c>
      <c r="R10" s="25">
        <f t="shared" ref="R10:R29" si="3">P10-O10</f>
        <v>50</v>
      </c>
      <c r="S10" s="25">
        <v>2.5</v>
      </c>
      <c r="T10" s="25">
        <f t="shared" si="0"/>
        <v>125</v>
      </c>
    </row>
    <row r="11" spans="3:20" s="58" customFormat="1" ht="18" customHeight="1">
      <c r="D11" s="33">
        <v>2243</v>
      </c>
      <c r="E11" s="33">
        <v>2478</v>
      </c>
      <c r="F11" s="28" t="s">
        <v>42</v>
      </c>
      <c r="G11" s="25">
        <f t="shared" si="1"/>
        <v>235</v>
      </c>
      <c r="H11" s="25">
        <v>0.7</v>
      </c>
      <c r="I11" s="25">
        <f t="shared" si="2"/>
        <v>164.5</v>
      </c>
      <c r="J11" s="61"/>
      <c r="K11" s="61"/>
      <c r="O11" s="33">
        <v>2500</v>
      </c>
      <c r="P11" s="33">
        <v>2540</v>
      </c>
      <c r="Q11" s="28" t="s">
        <v>42</v>
      </c>
      <c r="R11" s="25">
        <f t="shared" si="3"/>
        <v>40</v>
      </c>
      <c r="S11" s="25">
        <v>2</v>
      </c>
      <c r="T11" s="25">
        <f t="shared" si="0"/>
        <v>80</v>
      </c>
    </row>
    <row r="12" spans="3:20" s="58" customFormat="1" ht="18" customHeight="1">
      <c r="D12" s="33">
        <v>2361</v>
      </c>
      <c r="E12" s="33">
        <v>3680</v>
      </c>
      <c r="F12" s="28" t="s">
        <v>40</v>
      </c>
      <c r="G12" s="25">
        <f t="shared" si="1"/>
        <v>1319</v>
      </c>
      <c r="H12" s="25">
        <v>0.7</v>
      </c>
      <c r="I12" s="25">
        <f t="shared" si="2"/>
        <v>923.3</v>
      </c>
      <c r="J12" s="61"/>
      <c r="K12" s="61"/>
      <c r="O12" s="33">
        <v>2540</v>
      </c>
      <c r="P12" s="33">
        <v>2590</v>
      </c>
      <c r="Q12" s="28" t="s">
        <v>40</v>
      </c>
      <c r="R12" s="25">
        <f t="shared" si="3"/>
        <v>50</v>
      </c>
      <c r="S12" s="25">
        <v>2.5</v>
      </c>
      <c r="T12" s="25">
        <f t="shared" si="0"/>
        <v>125</v>
      </c>
    </row>
    <row r="13" spans="3:20" s="58" customFormat="1" ht="18" customHeight="1">
      <c r="D13" s="33">
        <v>2903</v>
      </c>
      <c r="E13" s="33">
        <v>2943</v>
      </c>
      <c r="F13" s="28" t="s">
        <v>42</v>
      </c>
      <c r="G13" s="25">
        <f t="shared" si="1"/>
        <v>40</v>
      </c>
      <c r="H13" s="25">
        <v>0.7</v>
      </c>
      <c r="I13" s="25">
        <f t="shared" si="2"/>
        <v>28</v>
      </c>
      <c r="J13" s="61"/>
      <c r="K13" s="61"/>
      <c r="O13" s="33">
        <v>2540</v>
      </c>
      <c r="P13" s="33">
        <v>2590</v>
      </c>
      <c r="Q13" s="28" t="s">
        <v>42</v>
      </c>
      <c r="R13" s="25">
        <f t="shared" si="3"/>
        <v>50</v>
      </c>
      <c r="S13" s="25">
        <v>2.5</v>
      </c>
      <c r="T13" s="25">
        <f t="shared" si="0"/>
        <v>125</v>
      </c>
    </row>
    <row r="14" spans="3:20" s="58" customFormat="1" ht="18" customHeight="1">
      <c r="D14" s="33">
        <v>2960</v>
      </c>
      <c r="E14" s="33">
        <v>2983</v>
      </c>
      <c r="F14" s="28" t="s">
        <v>42</v>
      </c>
      <c r="G14" s="25">
        <f t="shared" si="1"/>
        <v>23</v>
      </c>
      <c r="H14" s="25">
        <v>0.5</v>
      </c>
      <c r="I14" s="25">
        <f t="shared" si="2"/>
        <v>11.5</v>
      </c>
      <c r="J14" s="61"/>
      <c r="K14" s="61"/>
      <c r="O14" s="33">
        <v>2590</v>
      </c>
      <c r="P14" s="33">
        <v>2740</v>
      </c>
      <c r="Q14" s="28" t="s">
        <v>40</v>
      </c>
      <c r="R14" s="25">
        <f t="shared" si="3"/>
        <v>150</v>
      </c>
      <c r="S14" s="25">
        <v>2.5</v>
      </c>
      <c r="T14" s="25">
        <f t="shared" si="0"/>
        <v>375</v>
      </c>
    </row>
    <row r="15" spans="3:20" s="58" customFormat="1" ht="18" customHeight="1">
      <c r="D15" s="33">
        <v>3680</v>
      </c>
      <c r="E15" s="33">
        <v>3775</v>
      </c>
      <c r="F15" s="28" t="s">
        <v>40</v>
      </c>
      <c r="G15" s="25">
        <f t="shared" si="1"/>
        <v>95</v>
      </c>
      <c r="H15" s="25">
        <v>0.7</v>
      </c>
      <c r="I15" s="25">
        <f t="shared" si="2"/>
        <v>66.5</v>
      </c>
      <c r="J15" s="61"/>
      <c r="K15" s="61"/>
      <c r="O15" s="33">
        <v>2780</v>
      </c>
      <c r="P15" s="33">
        <v>2790</v>
      </c>
      <c r="Q15" s="28" t="s">
        <v>40</v>
      </c>
      <c r="R15" s="25">
        <f t="shared" si="3"/>
        <v>10</v>
      </c>
      <c r="S15" s="25">
        <v>2</v>
      </c>
      <c r="T15" s="25">
        <f t="shared" si="0"/>
        <v>20</v>
      </c>
    </row>
    <row r="16" spans="3:20" s="58" customFormat="1" ht="18" customHeight="1">
      <c r="D16" s="33">
        <v>3775</v>
      </c>
      <c r="E16" s="33">
        <v>3840</v>
      </c>
      <c r="F16" s="28" t="s">
        <v>40</v>
      </c>
      <c r="G16" s="25">
        <f t="shared" si="1"/>
        <v>65</v>
      </c>
      <c r="H16" s="25">
        <v>0.5</v>
      </c>
      <c r="I16" s="25">
        <f t="shared" si="2"/>
        <v>32.5</v>
      </c>
      <c r="J16" s="61"/>
      <c r="K16" s="61"/>
      <c r="O16" s="33">
        <v>2875</v>
      </c>
      <c r="P16" s="33">
        <v>2890</v>
      </c>
      <c r="Q16" s="28" t="s">
        <v>40</v>
      </c>
      <c r="R16" s="25">
        <f t="shared" si="3"/>
        <v>15</v>
      </c>
      <c r="S16" s="25">
        <v>2</v>
      </c>
      <c r="T16" s="25">
        <f t="shared" si="0"/>
        <v>30</v>
      </c>
    </row>
    <row r="17" spans="3:28" s="58" customFormat="1" ht="18" customHeight="1">
      <c r="D17" s="33">
        <v>3848</v>
      </c>
      <c r="E17" s="33">
        <v>3877</v>
      </c>
      <c r="F17" s="28" t="s">
        <v>40</v>
      </c>
      <c r="G17" s="25">
        <f t="shared" si="1"/>
        <v>29</v>
      </c>
      <c r="H17" s="25">
        <v>0.7</v>
      </c>
      <c r="I17" s="25">
        <f t="shared" si="2"/>
        <v>20.299999999999997</v>
      </c>
      <c r="J17" s="61"/>
      <c r="K17" s="61"/>
      <c r="O17" s="33">
        <v>2935</v>
      </c>
      <c r="P17" s="33">
        <v>2950</v>
      </c>
      <c r="Q17" s="28" t="s">
        <v>42</v>
      </c>
      <c r="R17" s="25">
        <f t="shared" si="3"/>
        <v>15</v>
      </c>
      <c r="S17" s="25">
        <v>2</v>
      </c>
      <c r="T17" s="25">
        <f t="shared" si="0"/>
        <v>30</v>
      </c>
    </row>
    <row r="18" spans="3:28" s="58" customFormat="1" ht="18" customHeight="1">
      <c r="D18" s="33">
        <v>3850</v>
      </c>
      <c r="E18" s="33">
        <v>3920</v>
      </c>
      <c r="F18" s="28" t="s">
        <v>40</v>
      </c>
      <c r="G18" s="25">
        <f t="shared" si="1"/>
        <v>70</v>
      </c>
      <c r="H18" s="25">
        <v>0.7</v>
      </c>
      <c r="I18" s="25">
        <f t="shared" si="2"/>
        <v>49</v>
      </c>
      <c r="J18" s="61"/>
      <c r="K18" s="61"/>
      <c r="O18" s="33">
        <v>3175</v>
      </c>
      <c r="P18" s="33">
        <v>3230</v>
      </c>
      <c r="Q18" s="28" t="s">
        <v>40</v>
      </c>
      <c r="R18" s="25">
        <f t="shared" si="3"/>
        <v>55</v>
      </c>
      <c r="S18" s="25">
        <v>2.5</v>
      </c>
      <c r="T18" s="25">
        <f t="shared" si="0"/>
        <v>137.5</v>
      </c>
    </row>
    <row r="19" spans="3:28" s="58" customFormat="1" ht="18" customHeight="1">
      <c r="D19" s="33">
        <v>3920</v>
      </c>
      <c r="E19" s="33">
        <v>3964</v>
      </c>
      <c r="F19" s="28" t="s">
        <v>40</v>
      </c>
      <c r="G19" s="25">
        <f t="shared" si="1"/>
        <v>44</v>
      </c>
      <c r="H19" s="25">
        <v>0.5</v>
      </c>
      <c r="I19" s="25">
        <f t="shared" si="2"/>
        <v>22</v>
      </c>
      <c r="J19" s="61"/>
      <c r="K19" s="61"/>
      <c r="O19" s="33">
        <v>3310</v>
      </c>
      <c r="P19" s="33">
        <v>3330</v>
      </c>
      <c r="Q19" s="28" t="s">
        <v>42</v>
      </c>
      <c r="R19" s="25">
        <f t="shared" si="3"/>
        <v>20</v>
      </c>
      <c r="S19" s="25">
        <v>2</v>
      </c>
      <c r="T19" s="25">
        <f t="shared" si="0"/>
        <v>40</v>
      </c>
    </row>
    <row r="20" spans="3:28" s="58" customFormat="1" ht="18" customHeight="1">
      <c r="D20" s="33">
        <v>4037</v>
      </c>
      <c r="E20" s="33">
        <v>4564</v>
      </c>
      <c r="F20" s="28" t="s">
        <v>42</v>
      </c>
      <c r="G20" s="25">
        <f t="shared" si="1"/>
        <v>527</v>
      </c>
      <c r="H20" s="25">
        <v>0.7</v>
      </c>
      <c r="I20" s="25">
        <f t="shared" si="2"/>
        <v>368.9</v>
      </c>
      <c r="J20" s="61"/>
      <c r="K20" s="61"/>
      <c r="O20" s="33">
        <v>3370</v>
      </c>
      <c r="P20" s="33">
        <v>3500</v>
      </c>
      <c r="Q20" s="28" t="s">
        <v>42</v>
      </c>
      <c r="R20" s="25">
        <f t="shared" si="3"/>
        <v>130</v>
      </c>
      <c r="S20" s="25">
        <v>2</v>
      </c>
      <c r="T20" s="25">
        <f t="shared" si="0"/>
        <v>260</v>
      </c>
    </row>
    <row r="21" spans="3:28" s="58" customFormat="1" ht="18" customHeight="1">
      <c r="D21" s="33">
        <v>4050</v>
      </c>
      <c r="E21" s="33">
        <v>4564</v>
      </c>
      <c r="F21" s="28" t="s">
        <v>40</v>
      </c>
      <c r="G21" s="25">
        <f t="shared" si="1"/>
        <v>514</v>
      </c>
      <c r="H21" s="25">
        <v>0.7</v>
      </c>
      <c r="I21" s="25">
        <f t="shared" si="2"/>
        <v>359.79999999999995</v>
      </c>
      <c r="J21" s="61"/>
      <c r="K21" s="61"/>
      <c r="O21" s="33">
        <v>3455</v>
      </c>
      <c r="P21" s="33">
        <v>3500</v>
      </c>
      <c r="Q21" s="28" t="s">
        <v>40</v>
      </c>
      <c r="R21" s="25">
        <f t="shared" si="3"/>
        <v>45</v>
      </c>
      <c r="S21" s="25">
        <v>2.5</v>
      </c>
      <c r="T21" s="25">
        <f t="shared" si="0"/>
        <v>112.5</v>
      </c>
    </row>
    <row r="22" spans="3:28" s="58" customFormat="1" ht="18" customHeight="1">
      <c r="D22" s="33">
        <v>4611</v>
      </c>
      <c r="E22" s="33">
        <v>4633</v>
      </c>
      <c r="F22" s="28" t="s">
        <v>42</v>
      </c>
      <c r="G22" s="25">
        <f t="shared" ref="G22:G29" si="4">E22-D22</f>
        <v>22</v>
      </c>
      <c r="H22" s="25">
        <v>0.7</v>
      </c>
      <c r="I22" s="25">
        <f t="shared" ref="I22:I29" si="5">IF(F22="L/P",G22*H22*2,G22*H22)</f>
        <v>15.399999999999999</v>
      </c>
      <c r="J22" s="61"/>
      <c r="K22" s="61"/>
      <c r="O22" s="33">
        <v>3540</v>
      </c>
      <c r="P22" s="33">
        <v>3590</v>
      </c>
      <c r="Q22" s="28" t="s">
        <v>40</v>
      </c>
      <c r="R22" s="25">
        <f t="shared" si="3"/>
        <v>50</v>
      </c>
      <c r="S22" s="25">
        <v>1.5</v>
      </c>
      <c r="T22" s="25">
        <f t="shared" si="0"/>
        <v>75</v>
      </c>
    </row>
    <row r="23" spans="3:28" s="58" customFormat="1" ht="18" customHeight="1">
      <c r="D23" s="33">
        <v>4660</v>
      </c>
      <c r="E23" s="33">
        <v>4854</v>
      </c>
      <c r="F23" s="28" t="s">
        <v>40</v>
      </c>
      <c r="G23" s="25">
        <f t="shared" si="4"/>
        <v>194</v>
      </c>
      <c r="H23" s="25">
        <v>0.7</v>
      </c>
      <c r="I23" s="25">
        <f t="shared" si="5"/>
        <v>135.79999999999998</v>
      </c>
      <c r="J23" s="61"/>
      <c r="K23" s="61"/>
      <c r="O23" s="33">
        <v>3700</v>
      </c>
      <c r="P23" s="33">
        <v>3736</v>
      </c>
      <c r="Q23" s="28" t="s">
        <v>40</v>
      </c>
      <c r="R23" s="25">
        <f t="shared" si="3"/>
        <v>36</v>
      </c>
      <c r="S23" s="25">
        <v>2.5</v>
      </c>
      <c r="T23" s="25">
        <f t="shared" si="0"/>
        <v>90</v>
      </c>
    </row>
    <row r="24" spans="3:28" s="58" customFormat="1" ht="18" customHeight="1">
      <c r="D24" s="33">
        <v>5118</v>
      </c>
      <c r="E24" s="33">
        <v>6250</v>
      </c>
      <c r="F24" s="28" t="s">
        <v>42</v>
      </c>
      <c r="G24" s="25">
        <f t="shared" si="4"/>
        <v>1132</v>
      </c>
      <c r="H24" s="25">
        <v>0.7</v>
      </c>
      <c r="I24" s="25">
        <f t="shared" si="5"/>
        <v>792.4</v>
      </c>
      <c r="J24" s="61"/>
      <c r="K24" s="61"/>
      <c r="O24" s="33">
        <v>3796</v>
      </c>
      <c r="P24" s="33">
        <v>3825</v>
      </c>
      <c r="Q24" s="28" t="s">
        <v>40</v>
      </c>
      <c r="R24" s="25">
        <f t="shared" si="3"/>
        <v>29</v>
      </c>
      <c r="S24" s="25">
        <v>2.5</v>
      </c>
      <c r="T24" s="25">
        <f t="shared" si="0"/>
        <v>72.5</v>
      </c>
    </row>
    <row r="25" spans="3:28" s="58" customFormat="1" ht="18" customHeight="1">
      <c r="D25" s="33">
        <v>5118</v>
      </c>
      <c r="E25" s="33">
        <v>6150</v>
      </c>
      <c r="F25" s="28" t="s">
        <v>40</v>
      </c>
      <c r="G25" s="25">
        <f t="shared" si="4"/>
        <v>1032</v>
      </c>
      <c r="H25" s="25">
        <v>0.7</v>
      </c>
      <c r="I25" s="25">
        <f t="shared" si="5"/>
        <v>722.4</v>
      </c>
      <c r="J25" s="61"/>
      <c r="K25" s="61"/>
      <c r="O25" s="33">
        <v>3796</v>
      </c>
      <c r="P25" s="33">
        <v>3825</v>
      </c>
      <c r="Q25" s="28" t="s">
        <v>42</v>
      </c>
      <c r="R25" s="25">
        <f t="shared" si="3"/>
        <v>29</v>
      </c>
      <c r="S25" s="25">
        <v>2.5</v>
      </c>
      <c r="T25" s="25">
        <f t="shared" si="0"/>
        <v>72.5</v>
      </c>
    </row>
    <row r="26" spans="3:28" s="62" customFormat="1" ht="18" customHeight="1">
      <c r="D26" s="33">
        <v>6850</v>
      </c>
      <c r="E26" s="33">
        <v>7647</v>
      </c>
      <c r="F26" s="28" t="s">
        <v>40</v>
      </c>
      <c r="G26" s="25">
        <f t="shared" si="4"/>
        <v>797</v>
      </c>
      <c r="H26" s="25">
        <v>0.7</v>
      </c>
      <c r="I26" s="25">
        <f t="shared" si="5"/>
        <v>557.9</v>
      </c>
      <c r="J26" s="65"/>
      <c r="K26" s="65"/>
      <c r="O26" s="33">
        <v>4050</v>
      </c>
      <c r="P26" s="33">
        <v>4100</v>
      </c>
      <c r="Q26" s="28" t="s">
        <v>42</v>
      </c>
      <c r="R26" s="25">
        <f t="shared" si="3"/>
        <v>50</v>
      </c>
      <c r="S26" s="25">
        <v>2</v>
      </c>
      <c r="T26" s="25">
        <f t="shared" si="0"/>
        <v>100</v>
      </c>
    </row>
    <row r="27" spans="3:28" s="62" customFormat="1" ht="18" customHeight="1">
      <c r="D27" s="33">
        <v>6860</v>
      </c>
      <c r="E27" s="33">
        <v>7122</v>
      </c>
      <c r="F27" s="28" t="s">
        <v>42</v>
      </c>
      <c r="G27" s="25">
        <f t="shared" si="4"/>
        <v>262</v>
      </c>
      <c r="H27" s="25">
        <v>0.7</v>
      </c>
      <c r="I27" s="25">
        <f t="shared" si="5"/>
        <v>183.39999999999998</v>
      </c>
      <c r="J27" s="65"/>
      <c r="K27" s="65"/>
      <c r="O27" s="33">
        <v>4120</v>
      </c>
      <c r="P27" s="33">
        <v>4185</v>
      </c>
      <c r="Q27" s="28" t="s">
        <v>40</v>
      </c>
      <c r="R27" s="25">
        <f t="shared" si="3"/>
        <v>65</v>
      </c>
      <c r="S27" s="25">
        <v>2</v>
      </c>
      <c r="T27" s="25">
        <f t="shared" si="0"/>
        <v>130</v>
      </c>
    </row>
    <row r="28" spans="3:28" s="62" customFormat="1" ht="18" customHeight="1">
      <c r="D28" s="33">
        <v>7139</v>
      </c>
      <c r="E28" s="33">
        <v>7163</v>
      </c>
      <c r="F28" s="28" t="s">
        <v>42</v>
      </c>
      <c r="G28" s="25">
        <f t="shared" si="4"/>
        <v>24</v>
      </c>
      <c r="H28" s="25">
        <v>0.7</v>
      </c>
      <c r="I28" s="25">
        <f t="shared" si="5"/>
        <v>16.799999999999997</v>
      </c>
      <c r="J28" s="65"/>
      <c r="K28" s="65"/>
      <c r="O28" s="33">
        <v>4120</v>
      </c>
      <c r="P28" s="33">
        <v>4185</v>
      </c>
      <c r="Q28" s="28" t="s">
        <v>42</v>
      </c>
      <c r="R28" s="25">
        <f t="shared" si="3"/>
        <v>65</v>
      </c>
      <c r="S28" s="25">
        <v>2</v>
      </c>
      <c r="T28" s="25">
        <f t="shared" si="0"/>
        <v>130</v>
      </c>
    </row>
    <row r="29" spans="3:28" s="62" customFormat="1" ht="18" customHeight="1">
      <c r="D29" s="33">
        <v>7250</v>
      </c>
      <c r="E29" s="33">
        <v>7339</v>
      </c>
      <c r="F29" s="28" t="s">
        <v>42</v>
      </c>
      <c r="G29" s="25">
        <f t="shared" si="4"/>
        <v>89</v>
      </c>
      <c r="H29" s="25">
        <v>0.7</v>
      </c>
      <c r="I29" s="25">
        <f t="shared" si="5"/>
        <v>62.3</v>
      </c>
      <c r="J29" s="65"/>
      <c r="K29" s="65"/>
      <c r="O29" s="33">
        <v>4215</v>
      </c>
      <c r="P29" s="33">
        <v>4340</v>
      </c>
      <c r="Q29" s="28" t="s">
        <v>40</v>
      </c>
      <c r="R29" s="25">
        <f t="shared" si="3"/>
        <v>125</v>
      </c>
      <c r="S29" s="25">
        <v>2</v>
      </c>
      <c r="T29" s="25">
        <f t="shared" si="0"/>
        <v>250</v>
      </c>
    </row>
    <row r="30" spans="3:28" s="58" customFormat="1" ht="18" customHeight="1">
      <c r="D30" s="33">
        <v>7412</v>
      </c>
      <c r="E30" s="33">
        <v>7647</v>
      </c>
      <c r="F30" s="28" t="s">
        <v>42</v>
      </c>
      <c r="G30" s="25">
        <f t="shared" si="1"/>
        <v>235</v>
      </c>
      <c r="H30" s="25">
        <v>0.7</v>
      </c>
      <c r="I30" s="25">
        <f t="shared" si="2"/>
        <v>164.5</v>
      </c>
      <c r="J30" s="61"/>
      <c r="K30" s="61"/>
      <c r="O30" s="33">
        <v>4215</v>
      </c>
      <c r="P30" s="33">
        <v>4340</v>
      </c>
      <c r="Q30" s="28" t="s">
        <v>42</v>
      </c>
      <c r="R30" s="25">
        <f t="shared" ref="R30:R41" si="6">P30-O30</f>
        <v>125</v>
      </c>
      <c r="S30" s="25">
        <v>2</v>
      </c>
      <c r="T30" s="25">
        <f t="shared" ref="T30:T41" si="7">S30*R30</f>
        <v>250</v>
      </c>
      <c r="W30" s="72"/>
      <c r="X30" s="72"/>
      <c r="Y30" s="72"/>
      <c r="Z30" s="72"/>
      <c r="AA30" s="72"/>
      <c r="AB30" s="72"/>
    </row>
    <row r="31" spans="3:28" ht="18" customHeight="1">
      <c r="C31" s="27"/>
      <c r="D31" s="27"/>
      <c r="E31" s="27"/>
      <c r="F31" s="27"/>
      <c r="G31" s="27"/>
      <c r="H31" s="32" t="s">
        <v>23</v>
      </c>
      <c r="I31" s="25">
        <f>SUM(I8:I30)</f>
        <v>7493.6999999999989</v>
      </c>
      <c r="J31" s="27"/>
      <c r="K31" s="1"/>
      <c r="O31" s="33">
        <v>4434</v>
      </c>
      <c r="P31" s="33">
        <v>4475</v>
      </c>
      <c r="Q31" s="28" t="s">
        <v>40</v>
      </c>
      <c r="R31" s="25">
        <f t="shared" si="6"/>
        <v>41</v>
      </c>
      <c r="S31" s="25">
        <v>2</v>
      </c>
      <c r="T31" s="25">
        <f t="shared" si="7"/>
        <v>82</v>
      </c>
      <c r="W31" s="72"/>
      <c r="X31" s="72"/>
      <c r="Y31" s="72"/>
      <c r="Z31" s="72"/>
    </row>
    <row r="32" spans="3:28" ht="18" customHeight="1">
      <c r="O32" s="33">
        <v>4434</v>
      </c>
      <c r="P32" s="33">
        <v>4475</v>
      </c>
      <c r="Q32" s="28" t="s">
        <v>42</v>
      </c>
      <c r="R32" s="25">
        <f t="shared" si="6"/>
        <v>41</v>
      </c>
      <c r="S32" s="25">
        <v>2</v>
      </c>
      <c r="T32" s="25">
        <f t="shared" si="7"/>
        <v>82</v>
      </c>
    </row>
    <row r="33" spans="4:20" ht="18" customHeight="1">
      <c r="O33" s="33">
        <v>4475</v>
      </c>
      <c r="P33" s="33">
        <v>4600</v>
      </c>
      <c r="Q33" s="28" t="s">
        <v>40</v>
      </c>
      <c r="R33" s="25">
        <f t="shared" si="6"/>
        <v>125</v>
      </c>
      <c r="S33" s="25">
        <v>2</v>
      </c>
      <c r="T33" s="25">
        <f t="shared" si="7"/>
        <v>250</v>
      </c>
    </row>
    <row r="34" spans="4:20" ht="18" customHeight="1">
      <c r="D34" s="45"/>
      <c r="E34" s="45"/>
      <c r="F34" s="45"/>
      <c r="G34" s="45"/>
      <c r="H34" s="45"/>
      <c r="I34" s="45"/>
      <c r="J34" s="45"/>
      <c r="K34" s="45"/>
      <c r="L34" s="45"/>
      <c r="M34" s="45"/>
      <c r="O34" s="33">
        <v>4700</v>
      </c>
      <c r="P34" s="33">
        <v>5000</v>
      </c>
      <c r="Q34" s="28" t="s">
        <v>40</v>
      </c>
      <c r="R34" s="25">
        <f t="shared" si="6"/>
        <v>300</v>
      </c>
      <c r="S34" s="25">
        <v>2</v>
      </c>
      <c r="T34" s="25">
        <f t="shared" si="7"/>
        <v>600</v>
      </c>
    </row>
    <row r="35" spans="4:20" ht="18" customHeight="1">
      <c r="O35" s="33">
        <v>4700</v>
      </c>
      <c r="P35" s="33">
        <v>5000</v>
      </c>
      <c r="Q35" s="28" t="s">
        <v>42</v>
      </c>
      <c r="R35" s="25">
        <f t="shared" si="6"/>
        <v>300</v>
      </c>
      <c r="S35" s="25">
        <v>2</v>
      </c>
      <c r="T35" s="25">
        <f t="shared" si="7"/>
        <v>600</v>
      </c>
    </row>
    <row r="36" spans="4:20" ht="18" customHeight="1">
      <c r="O36" s="33">
        <v>5143</v>
      </c>
      <c r="P36" s="33">
        <v>5188</v>
      </c>
      <c r="Q36" s="28" t="s">
        <v>40</v>
      </c>
      <c r="R36" s="25">
        <f t="shared" si="6"/>
        <v>45</v>
      </c>
      <c r="S36" s="25">
        <v>1.5</v>
      </c>
      <c r="T36" s="25">
        <f t="shared" si="7"/>
        <v>67.5</v>
      </c>
    </row>
    <row r="37" spans="4:20" ht="18" customHeight="1">
      <c r="O37" s="33">
        <v>5170</v>
      </c>
      <c r="P37" s="33">
        <v>5188</v>
      </c>
      <c r="Q37" s="28" t="s">
        <v>42</v>
      </c>
      <c r="R37" s="25">
        <f t="shared" si="6"/>
        <v>18</v>
      </c>
      <c r="S37" s="25">
        <v>1.5</v>
      </c>
      <c r="T37" s="25">
        <f t="shared" si="7"/>
        <v>27</v>
      </c>
    </row>
    <row r="38" spans="4:20" ht="18" customHeight="1">
      <c r="O38" s="33">
        <v>5340</v>
      </c>
      <c r="P38" s="33">
        <v>5425</v>
      </c>
      <c r="Q38" s="28" t="s">
        <v>40</v>
      </c>
      <c r="R38" s="25">
        <f t="shared" si="6"/>
        <v>85</v>
      </c>
      <c r="S38" s="25">
        <v>2</v>
      </c>
      <c r="T38" s="25">
        <f t="shared" si="7"/>
        <v>170</v>
      </c>
    </row>
    <row r="39" spans="4:20" ht="18" customHeight="1">
      <c r="O39" s="33">
        <v>5340</v>
      </c>
      <c r="P39" s="33">
        <v>5425</v>
      </c>
      <c r="Q39" s="28" t="s">
        <v>42</v>
      </c>
      <c r="R39" s="25">
        <f t="shared" si="6"/>
        <v>85</v>
      </c>
      <c r="S39" s="25">
        <v>2</v>
      </c>
      <c r="T39" s="25">
        <f t="shared" si="7"/>
        <v>170</v>
      </c>
    </row>
    <row r="40" spans="4:20" ht="18" customHeight="1">
      <c r="O40" s="33">
        <v>5585</v>
      </c>
      <c r="P40" s="33">
        <v>6000</v>
      </c>
      <c r="Q40" s="28" t="s">
        <v>40</v>
      </c>
      <c r="R40" s="25">
        <f t="shared" si="6"/>
        <v>415</v>
      </c>
      <c r="S40" s="25">
        <v>2</v>
      </c>
      <c r="T40" s="25">
        <f t="shared" si="7"/>
        <v>830</v>
      </c>
    </row>
    <row r="41" spans="4:20" ht="18" customHeight="1">
      <c r="O41" s="33">
        <v>5585</v>
      </c>
      <c r="P41" s="33">
        <v>6000</v>
      </c>
      <c r="Q41" s="28" t="s">
        <v>42</v>
      </c>
      <c r="R41" s="25">
        <f t="shared" si="6"/>
        <v>415</v>
      </c>
      <c r="S41" s="25">
        <v>2</v>
      </c>
      <c r="T41" s="25">
        <f t="shared" si="7"/>
        <v>830</v>
      </c>
    </row>
    <row r="42" spans="4:20" ht="18" customHeight="1">
      <c r="O42" s="72"/>
      <c r="P42" s="72"/>
      <c r="Q42" s="72"/>
      <c r="R42" s="72"/>
      <c r="S42" s="32" t="s">
        <v>23</v>
      </c>
      <c r="T42" s="25">
        <f>SUM(T8:T41)</f>
        <v>9138.5</v>
      </c>
    </row>
    <row r="43" spans="4:20" ht="18" customHeight="1">
      <c r="O43" s="72"/>
      <c r="P43" s="72"/>
      <c r="Q43" s="72"/>
      <c r="R43" s="72"/>
      <c r="S43" s="72"/>
      <c r="T43" s="72"/>
    </row>
    <row r="44" spans="4:20" ht="18" customHeight="1">
      <c r="O44" s="72"/>
      <c r="P44" s="72"/>
      <c r="Q44" s="72"/>
      <c r="R44" s="72"/>
      <c r="S44" s="72"/>
      <c r="T44" s="72"/>
    </row>
    <row r="45" spans="4:20" ht="18" customHeight="1">
      <c r="O45" s="72"/>
      <c r="P45" s="72"/>
      <c r="Q45" s="72"/>
      <c r="R45" s="72"/>
      <c r="S45" s="72"/>
      <c r="T45" s="72"/>
    </row>
    <row r="46" spans="4:20" ht="18" customHeight="1">
      <c r="O46" s="72"/>
      <c r="P46" s="72"/>
      <c r="Q46" s="72"/>
      <c r="R46" s="72"/>
      <c r="S46" s="72"/>
      <c r="T46" s="72"/>
    </row>
  </sheetData>
  <mergeCells count="12">
    <mergeCell ref="O3:T4"/>
    <mergeCell ref="O6:P6"/>
    <mergeCell ref="Q6:Q7"/>
    <mergeCell ref="R6:R7"/>
    <mergeCell ref="S6:S7"/>
    <mergeCell ref="T6:T7"/>
    <mergeCell ref="D3:I4"/>
    <mergeCell ref="D6:E6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U29"/>
  <sheetViews>
    <sheetView topLeftCell="C1" workbookViewId="0">
      <selection activeCell="Q3" sqref="Q3:U4"/>
    </sheetView>
  </sheetViews>
  <sheetFormatPr defaultRowHeight="18" customHeight="1"/>
  <cols>
    <col min="8" max="8" width="10.5703125" customWidth="1"/>
    <col min="9" max="9" width="10.28515625" customWidth="1"/>
    <col min="10" max="10" width="14.85546875" customWidth="1"/>
    <col min="21" max="21" width="10.140625" customWidth="1"/>
  </cols>
  <sheetData>
    <row r="3" spans="3:21" ht="18" customHeight="1">
      <c r="C3" s="111" t="s">
        <v>89</v>
      </c>
      <c r="D3" s="111"/>
      <c r="E3" s="111"/>
      <c r="F3" s="111"/>
      <c r="G3" s="111"/>
      <c r="H3" s="111"/>
      <c r="I3" s="111"/>
      <c r="J3" s="111"/>
      <c r="Q3" s="97" t="s">
        <v>90</v>
      </c>
      <c r="R3" s="97"/>
      <c r="S3" s="97"/>
      <c r="T3" s="97"/>
      <c r="U3" s="97"/>
    </row>
    <row r="4" spans="3:21" ht="18" customHeight="1">
      <c r="C4" s="112"/>
      <c r="D4" s="112"/>
      <c r="E4" s="112"/>
      <c r="F4" s="112"/>
      <c r="G4" s="112"/>
      <c r="H4" s="112"/>
      <c r="I4" s="112"/>
      <c r="J4" s="112"/>
      <c r="Q4" s="108"/>
      <c r="R4" s="108"/>
      <c r="S4" s="108"/>
      <c r="T4" s="108"/>
      <c r="U4" s="108"/>
    </row>
    <row r="5" spans="3:21" ht="18" customHeight="1">
      <c r="C5" s="94" t="s">
        <v>43</v>
      </c>
      <c r="D5" s="94" t="s">
        <v>44</v>
      </c>
      <c r="E5" s="94"/>
      <c r="F5" s="94" t="s">
        <v>19</v>
      </c>
      <c r="G5" s="109" t="s">
        <v>45</v>
      </c>
      <c r="H5" s="109" t="s">
        <v>46</v>
      </c>
      <c r="I5" s="109" t="s">
        <v>47</v>
      </c>
      <c r="J5" s="95" t="s">
        <v>48</v>
      </c>
      <c r="Q5" s="94" t="s">
        <v>43</v>
      </c>
      <c r="R5" s="94" t="s">
        <v>24</v>
      </c>
      <c r="S5" s="94" t="s">
        <v>19</v>
      </c>
      <c r="T5" s="109" t="s">
        <v>86</v>
      </c>
      <c r="U5" s="109" t="s">
        <v>85</v>
      </c>
    </row>
    <row r="6" spans="3:21" ht="18" customHeight="1" thickBot="1">
      <c r="C6" s="107"/>
      <c r="D6" s="47" t="s">
        <v>49</v>
      </c>
      <c r="E6" s="47" t="s">
        <v>50</v>
      </c>
      <c r="F6" s="107"/>
      <c r="G6" s="110"/>
      <c r="H6" s="110"/>
      <c r="I6" s="113"/>
      <c r="J6" s="114"/>
      <c r="Q6" s="107"/>
      <c r="R6" s="107"/>
      <c r="S6" s="107"/>
      <c r="T6" s="110"/>
      <c r="U6" s="110"/>
    </row>
    <row r="7" spans="3:21" s="40" customFormat="1" ht="18" customHeight="1">
      <c r="C7" s="28">
        <v>1</v>
      </c>
      <c r="D7" s="33">
        <v>382</v>
      </c>
      <c r="E7" s="33">
        <v>479</v>
      </c>
      <c r="F7" s="28" t="s">
        <v>42</v>
      </c>
      <c r="G7" s="48">
        <f t="shared" ref="G7:G8" si="0">E7-D7</f>
        <v>97</v>
      </c>
      <c r="H7" s="48">
        <v>2.5</v>
      </c>
      <c r="I7" s="49" t="s">
        <v>51</v>
      </c>
      <c r="J7" s="50">
        <f>IF(I7="średnia",H7*G7*0.0001,0)</f>
        <v>2.4250000000000001E-2</v>
      </c>
      <c r="Q7" s="49">
        <v>1</v>
      </c>
      <c r="R7" s="33">
        <v>2377</v>
      </c>
      <c r="S7" s="28" t="s">
        <v>40</v>
      </c>
      <c r="T7" s="28">
        <v>220</v>
      </c>
      <c r="U7" s="28">
        <v>50</v>
      </c>
    </row>
    <row r="8" spans="3:21" s="40" customFormat="1" ht="18" customHeight="1">
      <c r="C8" s="28">
        <v>2</v>
      </c>
      <c r="D8" s="33">
        <v>556</v>
      </c>
      <c r="E8" s="33">
        <v>650</v>
      </c>
      <c r="F8" s="28" t="s">
        <v>40</v>
      </c>
      <c r="G8" s="48">
        <f t="shared" si="0"/>
        <v>94</v>
      </c>
      <c r="H8" s="48">
        <v>2.5</v>
      </c>
      <c r="I8" s="49" t="s">
        <v>51</v>
      </c>
      <c r="J8" s="50">
        <f>IF(I8="średnia",H8*G8*0.0001,0)</f>
        <v>2.35E-2</v>
      </c>
      <c r="Q8" s="75">
        <v>2</v>
      </c>
      <c r="R8" s="34">
        <v>2516</v>
      </c>
      <c r="S8" s="68" t="s">
        <v>40</v>
      </c>
      <c r="T8" s="68">
        <v>180</v>
      </c>
      <c r="U8" s="68">
        <v>50</v>
      </c>
    </row>
    <row r="9" spans="3:21" s="40" customFormat="1" ht="18" customHeight="1">
      <c r="C9" s="28">
        <v>3</v>
      </c>
      <c r="D9" s="33">
        <v>585</v>
      </c>
      <c r="E9" s="33">
        <v>650</v>
      </c>
      <c r="F9" s="28" t="s">
        <v>42</v>
      </c>
      <c r="G9" s="48">
        <f t="shared" ref="G9" si="1">E9-D9</f>
        <v>65</v>
      </c>
      <c r="H9" s="48">
        <v>2.5</v>
      </c>
      <c r="I9" s="49" t="s">
        <v>51</v>
      </c>
      <c r="J9" s="50">
        <f>IF(I9="średnia",H9*G9*0.0001,0)</f>
        <v>1.6250000000000001E-2</v>
      </c>
      <c r="Q9" s="49">
        <v>3</v>
      </c>
      <c r="R9" s="34">
        <v>2750</v>
      </c>
      <c r="S9" s="68" t="s">
        <v>40</v>
      </c>
      <c r="T9" s="68">
        <v>150</v>
      </c>
      <c r="U9" s="68">
        <v>50</v>
      </c>
    </row>
    <row r="10" spans="3:21" s="40" customFormat="1" ht="18" customHeight="1">
      <c r="C10" s="28">
        <v>4</v>
      </c>
      <c r="D10" s="33">
        <v>970</v>
      </c>
      <c r="E10" s="33">
        <v>1000</v>
      </c>
      <c r="F10" s="28" t="s">
        <v>42</v>
      </c>
      <c r="G10" s="48">
        <f t="shared" ref="G10" si="2">E10-D10</f>
        <v>30</v>
      </c>
      <c r="H10" s="48">
        <v>2.5</v>
      </c>
      <c r="I10" s="49" t="s">
        <v>51</v>
      </c>
      <c r="J10" s="50">
        <f>IF(I10="średnia",H10*G10*0.0001,0)</f>
        <v>7.5000000000000006E-3</v>
      </c>
      <c r="Q10" s="75">
        <v>4</v>
      </c>
      <c r="R10" s="34">
        <v>5475</v>
      </c>
      <c r="S10" s="68" t="s">
        <v>42</v>
      </c>
      <c r="T10" s="68">
        <v>150</v>
      </c>
      <c r="U10" s="68">
        <v>50</v>
      </c>
    </row>
    <row r="11" spans="3:21" s="40" customFormat="1" ht="18" customHeight="1">
      <c r="C11" s="28">
        <v>5</v>
      </c>
      <c r="D11" s="33">
        <v>1250</v>
      </c>
      <c r="E11" s="33">
        <v>1700</v>
      </c>
      <c r="F11" s="28" t="s">
        <v>40</v>
      </c>
      <c r="G11" s="48">
        <f t="shared" ref="G11:G28" si="3">E11-D11</f>
        <v>450</v>
      </c>
      <c r="H11" s="48">
        <v>2.5</v>
      </c>
      <c r="I11" s="49" t="s">
        <v>51</v>
      </c>
      <c r="J11" s="50">
        <f t="shared" ref="J11:J28" si="4">IF(I11="średnia",H11*G11*0.0001,0)</f>
        <v>0.1125</v>
      </c>
      <c r="Q11" s="49">
        <v>5</v>
      </c>
      <c r="R11" s="34">
        <v>5500</v>
      </c>
      <c r="S11" s="68" t="s">
        <v>42</v>
      </c>
      <c r="T11" s="68">
        <v>150</v>
      </c>
      <c r="U11" s="68">
        <v>50</v>
      </c>
    </row>
    <row r="12" spans="3:21" s="40" customFormat="1" ht="18" customHeight="1">
      <c r="C12" s="28">
        <v>6</v>
      </c>
      <c r="D12" s="33">
        <v>1350</v>
      </c>
      <c r="E12" s="33">
        <v>1700</v>
      </c>
      <c r="F12" s="28" t="s">
        <v>42</v>
      </c>
      <c r="G12" s="48">
        <f t="shared" si="3"/>
        <v>350</v>
      </c>
      <c r="H12" s="48">
        <v>2.5</v>
      </c>
      <c r="I12" s="49" t="s">
        <v>51</v>
      </c>
      <c r="J12" s="50">
        <f t="shared" si="4"/>
        <v>8.7500000000000008E-2</v>
      </c>
      <c r="Q12" s="75">
        <v>6</v>
      </c>
      <c r="R12" s="34">
        <v>6532</v>
      </c>
      <c r="S12" s="68" t="s">
        <v>42</v>
      </c>
      <c r="T12" s="68">
        <v>150</v>
      </c>
      <c r="U12" s="68">
        <v>150</v>
      </c>
    </row>
    <row r="13" spans="3:21" s="58" customFormat="1" ht="18" customHeight="1">
      <c r="C13" s="59">
        <v>7</v>
      </c>
      <c r="D13" s="34">
        <v>2000</v>
      </c>
      <c r="E13" s="34">
        <v>2075</v>
      </c>
      <c r="F13" s="59" t="s">
        <v>42</v>
      </c>
      <c r="G13" s="48">
        <f t="shared" si="3"/>
        <v>75</v>
      </c>
      <c r="H13" s="48">
        <v>2</v>
      </c>
      <c r="I13" s="49" t="s">
        <v>51</v>
      </c>
      <c r="J13" s="50">
        <f t="shared" si="4"/>
        <v>1.5000000000000001E-2</v>
      </c>
      <c r="Q13" s="49">
        <v>7</v>
      </c>
      <c r="R13" s="34">
        <v>7175</v>
      </c>
      <c r="S13" s="68" t="s">
        <v>40</v>
      </c>
      <c r="T13" s="68">
        <v>120</v>
      </c>
      <c r="U13" s="68">
        <v>50</v>
      </c>
    </row>
    <row r="14" spans="3:21" s="58" customFormat="1" ht="18" customHeight="1">
      <c r="C14" s="59">
        <v>8</v>
      </c>
      <c r="D14" s="34">
        <v>5140</v>
      </c>
      <c r="E14" s="34">
        <v>5188</v>
      </c>
      <c r="F14" s="59" t="s">
        <v>42</v>
      </c>
      <c r="G14" s="48">
        <f t="shared" si="3"/>
        <v>48</v>
      </c>
      <c r="H14" s="48">
        <v>2</v>
      </c>
      <c r="I14" s="49" t="s">
        <v>51</v>
      </c>
      <c r="J14" s="50">
        <f t="shared" si="4"/>
        <v>9.6000000000000009E-3</v>
      </c>
      <c r="Q14" s="75">
        <v>8</v>
      </c>
      <c r="R14" s="34">
        <v>7230</v>
      </c>
      <c r="S14" s="68" t="s">
        <v>40</v>
      </c>
      <c r="T14" s="68">
        <v>150</v>
      </c>
      <c r="U14" s="68">
        <v>50</v>
      </c>
    </row>
    <row r="15" spans="3:21" s="58" customFormat="1" ht="18" customHeight="1">
      <c r="C15" s="59">
        <v>9</v>
      </c>
      <c r="D15" s="34">
        <v>5235</v>
      </c>
      <c r="E15" s="34">
        <v>5340</v>
      </c>
      <c r="F15" s="59" t="s">
        <v>42</v>
      </c>
      <c r="G15" s="48">
        <f t="shared" si="3"/>
        <v>105</v>
      </c>
      <c r="H15" s="48">
        <v>2</v>
      </c>
      <c r="I15" s="49" t="s">
        <v>51</v>
      </c>
      <c r="J15" s="50">
        <f t="shared" si="4"/>
        <v>2.1000000000000001E-2</v>
      </c>
      <c r="Q15" s="49">
        <v>9</v>
      </c>
      <c r="R15" s="34">
        <v>7260</v>
      </c>
      <c r="S15" s="68" t="s">
        <v>40</v>
      </c>
      <c r="T15" s="68">
        <v>150</v>
      </c>
      <c r="U15" s="68">
        <v>50</v>
      </c>
    </row>
    <row r="16" spans="3:21" s="58" customFormat="1" ht="18" customHeight="1">
      <c r="C16" s="59">
        <v>10</v>
      </c>
      <c r="D16" s="34">
        <v>5235</v>
      </c>
      <c r="E16" s="34">
        <v>5300</v>
      </c>
      <c r="F16" s="59" t="s">
        <v>40</v>
      </c>
      <c r="G16" s="48">
        <f t="shared" si="3"/>
        <v>65</v>
      </c>
      <c r="H16" s="48">
        <v>2</v>
      </c>
      <c r="I16" s="49" t="s">
        <v>51</v>
      </c>
      <c r="J16" s="50">
        <f t="shared" si="4"/>
        <v>1.3000000000000001E-2</v>
      </c>
      <c r="Q16" s="75">
        <v>10</v>
      </c>
      <c r="R16" s="34">
        <v>7300</v>
      </c>
      <c r="S16" s="68" t="s">
        <v>40</v>
      </c>
      <c r="T16" s="68">
        <v>80</v>
      </c>
      <c r="U16" s="68">
        <v>50</v>
      </c>
    </row>
    <row r="17" spans="3:10" s="58" customFormat="1" ht="18" customHeight="1">
      <c r="C17" s="59">
        <v>11</v>
      </c>
      <c r="D17" s="34">
        <v>5585</v>
      </c>
      <c r="E17" s="34">
        <v>5695</v>
      </c>
      <c r="F17" s="59" t="s">
        <v>42</v>
      </c>
      <c r="G17" s="48">
        <f t="shared" si="3"/>
        <v>110</v>
      </c>
      <c r="H17" s="48">
        <v>2</v>
      </c>
      <c r="I17" s="49" t="s">
        <v>51</v>
      </c>
      <c r="J17" s="50">
        <f t="shared" si="4"/>
        <v>2.2000000000000002E-2</v>
      </c>
    </row>
    <row r="18" spans="3:10" s="58" customFormat="1" ht="18" customHeight="1">
      <c r="C18" s="59">
        <v>12</v>
      </c>
      <c r="D18" s="34">
        <v>5655</v>
      </c>
      <c r="E18" s="34">
        <v>5850</v>
      </c>
      <c r="F18" s="59" t="s">
        <v>40</v>
      </c>
      <c r="G18" s="48">
        <f t="shared" si="3"/>
        <v>195</v>
      </c>
      <c r="H18" s="48">
        <v>2</v>
      </c>
      <c r="I18" s="49" t="s">
        <v>51</v>
      </c>
      <c r="J18" s="50">
        <f t="shared" si="4"/>
        <v>3.9E-2</v>
      </c>
    </row>
    <row r="19" spans="3:10" s="58" customFormat="1" ht="18" customHeight="1">
      <c r="C19" s="59">
        <v>13</v>
      </c>
      <c r="D19" s="34">
        <v>5850</v>
      </c>
      <c r="E19" s="34">
        <v>6250</v>
      </c>
      <c r="F19" s="59" t="s">
        <v>42</v>
      </c>
      <c r="G19" s="48">
        <f t="shared" si="3"/>
        <v>400</v>
      </c>
      <c r="H19" s="48">
        <v>2</v>
      </c>
      <c r="I19" s="49" t="s">
        <v>51</v>
      </c>
      <c r="J19" s="50">
        <f t="shared" si="4"/>
        <v>0.08</v>
      </c>
    </row>
    <row r="20" spans="3:10" s="58" customFormat="1" ht="18" customHeight="1">
      <c r="C20" s="59">
        <v>14</v>
      </c>
      <c r="D20" s="34">
        <v>5900</v>
      </c>
      <c r="E20" s="34">
        <v>6100</v>
      </c>
      <c r="F20" s="59" t="s">
        <v>40</v>
      </c>
      <c r="G20" s="48">
        <f t="shared" si="3"/>
        <v>200</v>
      </c>
      <c r="H20" s="48">
        <v>2</v>
      </c>
      <c r="I20" s="49" t="s">
        <v>51</v>
      </c>
      <c r="J20" s="50">
        <f t="shared" si="4"/>
        <v>0.04</v>
      </c>
    </row>
    <row r="21" spans="3:10" s="62" customFormat="1" ht="18" customHeight="1">
      <c r="C21" s="63">
        <v>15</v>
      </c>
      <c r="D21" s="34">
        <v>6219</v>
      </c>
      <c r="E21" s="34">
        <v>6300</v>
      </c>
      <c r="F21" s="63" t="s">
        <v>40</v>
      </c>
      <c r="G21" s="48">
        <f t="shared" si="3"/>
        <v>81</v>
      </c>
      <c r="H21" s="48">
        <v>1.5</v>
      </c>
      <c r="I21" s="49" t="s">
        <v>51</v>
      </c>
      <c r="J21" s="50">
        <f t="shared" si="4"/>
        <v>1.2150000000000001E-2</v>
      </c>
    </row>
    <row r="22" spans="3:10" s="62" customFormat="1" ht="18" customHeight="1">
      <c r="C22" s="63">
        <v>15</v>
      </c>
      <c r="D22" s="34">
        <v>6250</v>
      </c>
      <c r="E22" s="34">
        <v>6315</v>
      </c>
      <c r="F22" s="63" t="s">
        <v>42</v>
      </c>
      <c r="G22" s="48">
        <f t="shared" si="3"/>
        <v>65</v>
      </c>
      <c r="H22" s="48">
        <v>1</v>
      </c>
      <c r="I22" s="49" t="s">
        <v>51</v>
      </c>
      <c r="J22" s="50">
        <f t="shared" si="4"/>
        <v>6.5000000000000006E-3</v>
      </c>
    </row>
    <row r="23" spans="3:10" s="62" customFormat="1" ht="18" customHeight="1">
      <c r="C23" s="63">
        <v>16</v>
      </c>
      <c r="D23" s="34">
        <v>6860</v>
      </c>
      <c r="E23" s="34">
        <v>6900</v>
      </c>
      <c r="F23" s="63" t="s">
        <v>42</v>
      </c>
      <c r="G23" s="48">
        <f t="shared" ref="G23:G26" si="5">E23-D23</f>
        <v>40</v>
      </c>
      <c r="H23" s="48">
        <v>1.5</v>
      </c>
      <c r="I23" s="49" t="s">
        <v>51</v>
      </c>
      <c r="J23" s="50">
        <f t="shared" ref="J23:J26" si="6">IF(I23="średnia",H23*G23*0.0001,0)</f>
        <v>6.0000000000000001E-3</v>
      </c>
    </row>
    <row r="24" spans="3:10" s="62" customFormat="1" ht="18" customHeight="1">
      <c r="C24" s="63">
        <v>17</v>
      </c>
      <c r="D24" s="34">
        <v>7000</v>
      </c>
      <c r="E24" s="34">
        <v>7068</v>
      </c>
      <c r="F24" s="63" t="s">
        <v>40</v>
      </c>
      <c r="G24" s="48">
        <f t="shared" si="5"/>
        <v>68</v>
      </c>
      <c r="H24" s="48">
        <v>1.5</v>
      </c>
      <c r="I24" s="49" t="s">
        <v>51</v>
      </c>
      <c r="J24" s="50">
        <f t="shared" si="6"/>
        <v>1.0200000000000001E-2</v>
      </c>
    </row>
    <row r="25" spans="3:10" s="62" customFormat="1" ht="18" customHeight="1">
      <c r="C25" s="63">
        <v>18</v>
      </c>
      <c r="D25" s="34">
        <v>7000</v>
      </c>
      <c r="E25" s="34">
        <v>7122</v>
      </c>
      <c r="F25" s="63" t="s">
        <v>42</v>
      </c>
      <c r="G25" s="48">
        <f t="shared" si="5"/>
        <v>122</v>
      </c>
      <c r="H25" s="48">
        <v>1</v>
      </c>
      <c r="I25" s="49" t="s">
        <v>51</v>
      </c>
      <c r="J25" s="50">
        <f t="shared" si="6"/>
        <v>1.2200000000000001E-2</v>
      </c>
    </row>
    <row r="26" spans="3:10" s="62" customFormat="1" ht="18" customHeight="1">
      <c r="C26" s="63">
        <v>19</v>
      </c>
      <c r="D26" s="34">
        <v>7339</v>
      </c>
      <c r="E26" s="34">
        <v>7425</v>
      </c>
      <c r="F26" s="63" t="s">
        <v>40</v>
      </c>
      <c r="G26" s="48">
        <f t="shared" si="5"/>
        <v>86</v>
      </c>
      <c r="H26" s="48">
        <v>1</v>
      </c>
      <c r="I26" s="49" t="s">
        <v>51</v>
      </c>
      <c r="J26" s="50">
        <f t="shared" si="6"/>
        <v>8.6E-3</v>
      </c>
    </row>
    <row r="27" spans="3:10" s="62" customFormat="1" ht="18" customHeight="1">
      <c r="C27" s="63">
        <v>20</v>
      </c>
      <c r="D27" s="34">
        <v>7450</v>
      </c>
      <c r="E27" s="34">
        <v>7500</v>
      </c>
      <c r="F27" s="63" t="s">
        <v>40</v>
      </c>
      <c r="G27" s="48">
        <f t="shared" si="3"/>
        <v>50</v>
      </c>
      <c r="H27" s="48">
        <v>1</v>
      </c>
      <c r="I27" s="49" t="s">
        <v>51</v>
      </c>
      <c r="J27" s="50">
        <f t="shared" si="4"/>
        <v>5.0000000000000001E-3</v>
      </c>
    </row>
    <row r="28" spans="3:10" s="62" customFormat="1" ht="18" customHeight="1" thickBot="1">
      <c r="C28" s="64">
        <v>21</v>
      </c>
      <c r="D28" s="35">
        <v>7450</v>
      </c>
      <c r="E28" s="35">
        <v>7647</v>
      </c>
      <c r="F28" s="64" t="s">
        <v>42</v>
      </c>
      <c r="G28" s="55">
        <f t="shared" si="3"/>
        <v>197</v>
      </c>
      <c r="H28" s="55">
        <v>1</v>
      </c>
      <c r="I28" s="56" t="s">
        <v>51</v>
      </c>
      <c r="J28" s="57">
        <f t="shared" si="4"/>
        <v>1.9700000000000002E-2</v>
      </c>
    </row>
    <row r="29" spans="3:10" ht="18" customHeight="1" thickBot="1">
      <c r="C29" s="1"/>
      <c r="D29" s="51"/>
      <c r="E29" s="51"/>
      <c r="F29" s="41" t="s">
        <v>23</v>
      </c>
      <c r="G29" s="52">
        <f>SUM(G7:G28)</f>
        <v>2993</v>
      </c>
      <c r="H29" s="53"/>
      <c r="I29" s="53"/>
      <c r="J29" s="54">
        <f>SUM(J7:J28)</f>
        <v>0.59145000000000014</v>
      </c>
    </row>
  </sheetData>
  <mergeCells count="14">
    <mergeCell ref="C3:J4"/>
    <mergeCell ref="C5:C6"/>
    <mergeCell ref="D5:E5"/>
    <mergeCell ref="F5:F6"/>
    <mergeCell ref="G5:G6"/>
    <mergeCell ref="H5:H6"/>
    <mergeCell ref="I5:I6"/>
    <mergeCell ref="J5:J6"/>
    <mergeCell ref="Q5:Q6"/>
    <mergeCell ref="Q3:U4"/>
    <mergeCell ref="U5:U6"/>
    <mergeCell ref="T5:T6"/>
    <mergeCell ref="S5:S6"/>
    <mergeCell ref="R5:R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</vt:lpstr>
      <vt:lpstr>Zjazdy</vt:lpstr>
      <vt:lpstr>Rowy</vt:lpstr>
      <vt:lpstr>Krzewy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ZDP001</cp:lastModifiedBy>
  <cp:lastPrinted>2022-05-18T19:00:03Z</cp:lastPrinted>
  <dcterms:created xsi:type="dcterms:W3CDTF">2014-05-30T07:19:03Z</dcterms:created>
  <dcterms:modified xsi:type="dcterms:W3CDTF">2023-10-25T11:34:31Z</dcterms:modified>
</cp:coreProperties>
</file>