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6960" windowHeight="9435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</sheets>
  <definedNames>
    <definedName name="_xlnm.Print_Area" localSheetId="2">'część (1)'!$A$1:$O$14</definedName>
    <definedName name="_xlnm.Print_Area" localSheetId="3">'część (2)'!$A$1:$O$16</definedName>
    <definedName name="_xlnm.Print_Area" localSheetId="4">'część (3)'!$A$1:$O$44</definedName>
    <definedName name="_xlnm.Print_Area" localSheetId="5">'część (4)'!$A$1:$O$15</definedName>
    <definedName name="_xlnm.Print_Area" localSheetId="6">'część (5)'!$A$1:$O$14</definedName>
    <definedName name="_xlnm.Print_Area" localSheetId="7">'część (6)'!$A$1:$O$17</definedName>
    <definedName name="_xlnm.Print_Area" localSheetId="8">'część (7)'!$A$1:$O$14</definedName>
    <definedName name="_xlnm.Print_Area" localSheetId="9">'część (8)'!$A$1:$O$12</definedName>
    <definedName name="_xlnm.Print_Area" localSheetId="10">'część (9)'!$A$1:$O$15</definedName>
    <definedName name="_xlnm.Print_Area" localSheetId="1">'formularz oferty'!$A$1:$E$58</definedName>
  </definedNames>
  <calcPr fullCalcOnLoad="1"/>
</workbook>
</file>

<file path=xl/sharedStrings.xml><?xml version="1.0" encoding="utf-8"?>
<sst xmlns="http://schemas.openxmlformats.org/spreadsheetml/2006/main" count="541" uniqueCount="244">
  <si>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</si>
  <si>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</si>
  <si>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</si>
  <si>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</si>
  <si>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</si>
  <si>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</si>
  <si>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</si>
  <si>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</si>
  <si>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</si>
  <si>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</si>
  <si>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</si>
  <si>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</si>
  <si>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</si>
  <si>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</si>
  <si>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</si>
  <si>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</si>
  <si>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</si>
  <si>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</si>
  <si>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</si>
  <si>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</si>
  <si>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</si>
  <si>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</si>
  <si>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</si>
  <si>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</si>
  <si>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</si>
  <si>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</si>
  <si>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</si>
  <si>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</si>
  <si>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</si>
  <si>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</si>
  <si>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</si>
  <si>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</si>
  <si>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</si>
  <si>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</si>
  <si>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</si>
  <si>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</si>
  <si>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</si>
  <si>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</si>
  <si>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</si>
  <si>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</si>
  <si>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</si>
  <si>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</si>
  <si>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</si>
  <si>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</si>
  <si>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</si>
  <si>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</si>
  <si>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</si>
  <si>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</si>
  <si>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</si>
  <si>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</si>
  <si>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</si>
  <si>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</si>
  <si>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</si>
  <si>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</si>
  <si>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</si>
  <si>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</si>
  <si>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</si>
  <si>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</si>
  <si>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</si>
  <si>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</si>
  <si>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</si>
  <si>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</si>
  <si>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</si>
  <si>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</si>
  <si>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</si>
  <si>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</si>
  <si>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</si>
  <si>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</si>
  <si>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</si>
  <si>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</si>
  <si>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</si>
  <si>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</si>
  <si>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</si>
  <si>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</si>
  <si>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</si>
  <si>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>Oświadczamy, że zamówienie będziemy wykonywać do czasu wyczerpania kwoty wynagrodzenia umownego, nie dłużej jednak niż przez 5 miesięcy od dnia zawarcia umowy.</t>
  </si>
  <si>
    <t>12.</t>
  </si>
  <si>
    <t>*wymagany jeden podmiot odpowiedzialny</t>
  </si>
  <si>
    <t>ampułek</t>
  </si>
  <si>
    <t>DFP.271.72.2024.KSK</t>
  </si>
  <si>
    <t xml:space="preserve">Dostawa produktów leczniczych wyrobów medycznych, dietetycznych środków specjalnego przeznaczenia medycznego, benzyny. 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</si>
  <si>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</si>
  <si>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</si>
  <si>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</si>
  <si>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</si>
  <si>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</si>
  <si>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</si>
  <si>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</si>
  <si>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sztuk</t>
  </si>
  <si>
    <t xml:space="preserve">5 mg/ 1 ml; 10 ml, </t>
  </si>
  <si>
    <t xml:space="preserve">5 mg/ 1 ml; 2 ml, </t>
  </si>
  <si>
    <t>roztwór do wstrzykiwań; amp</t>
  </si>
  <si>
    <t>* wymagany jeden podmiot odpowiedzialny</t>
  </si>
  <si>
    <t>Ropivacaini
hydrochloridum*</t>
  </si>
  <si>
    <t>Ropivacaini
hydrochloridum *</t>
  </si>
  <si>
    <t>0,1G/10 ml</t>
  </si>
  <si>
    <t>20 mg /10 ml</t>
  </si>
  <si>
    <t>50 mg /10 ml</t>
  </si>
  <si>
    <t>200 mg/100 ml</t>
  </si>
  <si>
    <t>roztwór do infuzji; amp.</t>
  </si>
  <si>
    <t xml:space="preserve">roztwór do infuzji, worek 100 ml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</si>
  <si>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</si>
  <si>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</si>
  <si>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</si>
  <si>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</si>
  <si>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</si>
  <si>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</si>
  <si>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</si>
  <si>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</si>
  <si>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</si>
  <si>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</si>
  <si>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</si>
  <si>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</si>
  <si>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</si>
  <si>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</si>
  <si>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</si>
  <si>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</si>
  <si>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</si>
  <si>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</si>
  <si>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wymagany jeden podmiot odpowiedzialny w przypadku tej samej substancji czynnej</t>
  </si>
  <si>
    <t>** opakowanie nie większe niż 30 tabletek</t>
  </si>
  <si>
    <t>*** opakowanie nie większe niż 14 tabletek</t>
  </si>
  <si>
    <t>5 mg</t>
  </si>
  <si>
    <t xml:space="preserve">tabl. dojelitowe </t>
  </si>
  <si>
    <t>Dexamethasonum*</t>
  </si>
  <si>
    <t>4 mg</t>
  </si>
  <si>
    <t>stała postać doustna</t>
  </si>
  <si>
    <t>20 mg</t>
  </si>
  <si>
    <t>Mometasoni furoas</t>
  </si>
  <si>
    <t>50 mcg/dawkę odmierzoną; 18 g</t>
  </si>
  <si>
    <t>aerozol do nosa,
zawiesina, butelka</t>
  </si>
  <si>
    <t>Isoconazoli nitras</t>
  </si>
  <si>
    <t>20 g</t>
  </si>
  <si>
    <t>Isoconazoli nitras +
Diflucortoloni valeras</t>
  </si>
  <si>
    <t>15 g</t>
  </si>
  <si>
    <t>Magnesii hydroaspartas</t>
  </si>
  <si>
    <t>1 tabletka zawiera 34 mg jonów magnezu w postaci 500 mg magnezu wodoroasparaginianu czterowodnego.</t>
  </si>
  <si>
    <t xml:space="preserve">postać stała doustna </t>
  </si>
  <si>
    <t>Macrogolum 4000</t>
  </si>
  <si>
    <t>10 g,  makrogolu 4000 w jednej saszetce</t>
  </si>
  <si>
    <t>proszek do sporządzania roztworu doustnego</t>
  </si>
  <si>
    <t>Metformini
hydrochloridum</t>
  </si>
  <si>
    <t>1000 mg</t>
  </si>
  <si>
    <t>Tabletki o
przedłużonym
uwalnianiu</t>
  </si>
  <si>
    <t>Hydroksychlorochina</t>
  </si>
  <si>
    <t>200 mg</t>
  </si>
  <si>
    <t xml:space="preserve">Nicotinum </t>
  </si>
  <si>
    <t>25 mg/ 16 h x 7 szt</t>
  </si>
  <si>
    <t>system
transdermalny
opakowanie x 7 szt</t>
  </si>
  <si>
    <t>Nicotinum</t>
  </si>
  <si>
    <t>15 mg/ 16 h x 7 szt</t>
  </si>
  <si>
    <t>system
transdermalny
opakowanie  x 7 szt</t>
  </si>
  <si>
    <t>Allopurinolum*</t>
  </si>
  <si>
    <t>300 mg</t>
  </si>
  <si>
    <t>Acidum ascorbicum</t>
  </si>
  <si>
    <t>500mg/5 ml
ampułka a 5 ml</t>
  </si>
  <si>
    <t>Roztwór do wstrzykiwań</t>
  </si>
  <si>
    <t>Alfacalcidolum</t>
  </si>
  <si>
    <t>1 mg</t>
  </si>
  <si>
    <t>Amoxicillinum, Acidum clavulanicum***</t>
  </si>
  <si>
    <t>875 mg + 125 mg</t>
  </si>
  <si>
    <t>Aripiprazolum **</t>
  </si>
  <si>
    <t>Canagliflozinum</t>
  </si>
  <si>
    <t>100 mg</t>
  </si>
  <si>
    <t>Cyanocobalamin</t>
  </si>
  <si>
    <t>Diclofenacum</t>
  </si>
  <si>
    <t>0,74 mg/ml</t>
  </si>
  <si>
    <t xml:space="preserve">roztwór do płukania jamy ustnej i gardła
butelka a 200 ml </t>
  </si>
  <si>
    <t>Flecainidi acetas</t>
  </si>
  <si>
    <t>50 mg</t>
  </si>
  <si>
    <t>Makrogol 3350 + sodu siarczan bezwodny + Sodu chlorek + potasu chlorek + Sodu askorbinian + Kwas askorbowy</t>
  </si>
  <si>
    <t>opakowanie : zestaw trzech saszetek: saszetka 1 (dawka 1), saszetka A i B (dawka 2)</t>
  </si>
  <si>
    <t>Proszek do sporządzania roztworu doustnego
opakowanie-zestaw</t>
  </si>
  <si>
    <t>Moxonidinum</t>
  </si>
  <si>
    <t>0,2 mg</t>
  </si>
  <si>
    <t>Nepafenac</t>
  </si>
  <si>
    <t>1 mg/ml</t>
  </si>
  <si>
    <t>Krople do oczu, zawiesina</t>
  </si>
  <si>
    <t>Tobramycinum, Dexamethasonum</t>
  </si>
  <si>
    <t>(3 mg + 1 mg)/ml</t>
  </si>
  <si>
    <t>Glukonian chlorheksydyny 0,02%, witamina E TPGS</t>
  </si>
  <si>
    <t>10 ml</t>
  </si>
  <si>
    <t>krople do oczu,
butelka</t>
  </si>
  <si>
    <t>Dekspantenol 5%, karbomer, cetrymid</t>
  </si>
  <si>
    <t>10 g</t>
  </si>
  <si>
    <t>żel do oczu
tuba</t>
  </si>
  <si>
    <t>Makrogol 3350</t>
  </si>
  <si>
    <t>10 g,  makrogolu 3350 w jednej saszetce</t>
  </si>
  <si>
    <t>Maść hemostatyczna</t>
  </si>
  <si>
    <t>Mieszanina nasyconych kwasów tłuszczowych, wyciąg białkowy z drożdży, lecytyna, wosk pszczeli chlorki wapnia, magnezu i potasu</t>
  </si>
  <si>
    <t>maść, tuba 30 g z aplikatorem donosowym</t>
  </si>
  <si>
    <t>Buprenorphinum*</t>
  </si>
  <si>
    <t>35 mcg/h</t>
  </si>
  <si>
    <t>system transdermalny</t>
  </si>
  <si>
    <t>52,5 mcg/h</t>
  </si>
  <si>
    <t>70 mcg/h</t>
  </si>
  <si>
    <t>Fentanylum*</t>
  </si>
  <si>
    <t>267 mcg</t>
  </si>
  <si>
    <t>tabletki podjęzykowe</t>
  </si>
  <si>
    <t>133 mcg</t>
  </si>
  <si>
    <t>*postać mogąca ulec dekompozycji do podania do zgłebnika dojelitowego przez pompę (informacje potwierdzone w karcie CHPL lub publikacji "Farmakoterapia przez zgłębniki jelitowe" pod redakcją dr n.med Anny Zmarzły; PZWL Warszawa 2017)</t>
  </si>
  <si>
    <t>** wymagany jeden podmiot odpowiedzialny w przypadku tej samej substancji czynnej</t>
  </si>
  <si>
    <t xml:space="preserve">Gabapentinum* </t>
  </si>
  <si>
    <t xml:space="preserve"> żółta, nieprzezroczysta, żelatynowa kapsułka</t>
  </si>
  <si>
    <t xml:space="preserve">Lorazepamum* </t>
  </si>
  <si>
    <t>Biała lub prawie biała, okrągła, płaska, niepowlekana tabletka, z głęboką linią podziału po jednej stronie</t>
  </si>
  <si>
    <t>Pregabalinum* **</t>
  </si>
  <si>
    <t>75 mg</t>
  </si>
  <si>
    <t>Biało-pomarańczowa twarda kapsułka</t>
  </si>
  <si>
    <t>150 mg</t>
  </si>
  <si>
    <t>Biała twarda kapsułka</t>
  </si>
  <si>
    <t>Płyn wieloelektrolitowy 1000 ml roztworu zawiera: Natrii chloridum -5,75g; Natrii acetas trihydricus - 4,62g; Natrii citras dihydricus - 0,90g; Calcii chloridum dihydricum -0,26g; Kalii chloridum -0,38g; Magnesii chloridum heksahydricum-0,20g*</t>
  </si>
  <si>
    <t>500 ml</t>
  </si>
  <si>
    <t>Butelka stojąca z tworzywa sztucznego z dwoma niezależnymiportami podawczymi</t>
  </si>
  <si>
    <t>1000 ml</t>
  </si>
  <si>
    <t>Benzinum FP</t>
  </si>
  <si>
    <t xml:space="preserve">płyn, butelka </t>
  </si>
  <si>
    <t>Kompletny pod względem odżywczym wysokobiałkowy koktajl *</t>
  </si>
  <si>
    <t>1 porcja zawiera:
• wartość energetyczna 1061kJ/252kcal,
• tłuszcz 6g (w tym kwasy tłuszczowe nasycone 1g), węglowodany 32g (w tym cukry 0g),białko 15g, błonnik 5g, sól 0,5g,
• składniki mineralne: potas 600mg, chlorki 240mg, wapń 240mg, fosfor 201mg, magnez 63mg, żelazo 4,2mg, cynk 3mg, mangan 0,6mg, miedź 0,3mg, jod 45µg, selen 16,5µg, molibden 15µg, chrom 12µg,
Osmolarność roztworu: 490 mOsm/l.</t>
  </si>
  <si>
    <t>sazetka 65 g
do zakupu w smakach:  neutralnym, waniliowym,truskawkowym, brzoskwiniowym,latte,ananasowym,czekoladowym</t>
  </si>
  <si>
    <t>1 zaszetka zawiera: L-arginina 5g, hydrolizat kolagenu 5g, cynk 12mg, witamina C 80mg</t>
  </si>
  <si>
    <t>saszetka 25 g,
smak cytrynowy</t>
  </si>
  <si>
    <t>środek spożywczy kompletny pod względem odżywczym na bazie białka serwatkowego do postępowania dietetycznego w niedożywieniu związanym z chorobą u pacjentów z cukrzycą i pacjentów z hiperglikemią. *</t>
  </si>
  <si>
    <t>1 saszetka zawiera:
tłuszcze 12 g
węglowodany 38 g
błonnik 4,2 g
białko 17 g
żelazo 4,7 g
magznez 50 g
cynk 3,3 g
wartość energetyczna (kj/kcal)  1400/333</t>
  </si>
  <si>
    <t>saszetka 77 g, 
smak waniliowy</t>
  </si>
  <si>
    <t>* wymagany jeden producent</t>
  </si>
  <si>
    <t>opakowań</t>
  </si>
  <si>
    <t xml:space="preserve">Numer GTIN </t>
  </si>
  <si>
    <r>
      <t xml:space="preserve">Oświadczamy, że oferowane przez nas wyroby medyczne, stanowiące przedmiot zamówienia w </t>
    </r>
    <r>
      <rPr>
        <b/>
        <sz val="11"/>
        <color indexed="8"/>
        <rFont val="Times New Roman"/>
        <family val="1"/>
      </rPr>
      <t>cz.3 poz.27-30</t>
    </r>
    <r>
      <rPr>
        <sz val="11"/>
        <color indexed="8"/>
        <rFont val="Times New Roman"/>
        <family val="1"/>
      </rPr>
      <t xml:space="preserve">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</t>
    </r>
  </si>
  <si>
    <r>
      <t xml:space="preserve">Oświadczamy, że oferowane przez nas w </t>
    </r>
    <r>
      <rPr>
        <b/>
        <sz val="11"/>
        <color indexed="8"/>
        <rFont val="Times New Roman"/>
        <family val="1"/>
      </rPr>
      <t>cz. 9</t>
    </r>
    <r>
      <rPr>
        <sz val="11"/>
        <color indexed="8"/>
        <rFont val="Times New Roman"/>
        <family val="1"/>
      </rPr>
      <t xml:space="preserve"> dietetyczne środki specjalnego przeznaczenia medycznego są dopuszczone do obrotu i używania na terenie Polski na zasadach określonych w ustawie z dnia 25 sierpnia 2006 r. o bezpieczeństwie żywności i żywienia. Jednocześnie oświadczamy, że na każdorazowe wezwanie Zamawiającego przedstawimy dokumenty dopuszczające do obrotu i używania na terenie Polski (dotyczy wykonawców oferujących dietetyczne środki specjalnego przeznaczenia).</t>
    </r>
  </si>
  <si>
    <r>
      <t xml:space="preserve">Oświadczamy, że oferowane przez nas w </t>
    </r>
    <r>
      <rPr>
        <b/>
        <sz val="11"/>
        <color indexed="8"/>
        <rFont val="Times New Roman"/>
        <family val="1"/>
      </rPr>
      <t>cz.1-2, cz.3 poz.1-26, cz.4-7</t>
    </r>
    <r>
      <rPr>
        <sz val="11"/>
        <color indexed="8"/>
        <rFont val="Times New Roman"/>
        <family val="1"/>
      </rPr>
      <t xml:space="preserve"> produkty lecznicze są dopuszczone do obrotu na terenie Polski na zasadach określonych w art. 3 lub 4 ust. 8 lub 4a ustawy prawo farmaceutyczne. Jednocześnie oświadczamy, że na każdorazowe wezwanie Zamawiającego przedstawimy dokumenty dopuszczające do obrotu na terenie Polski.</t>
    </r>
  </si>
  <si>
    <t>Methylthioninium chloride *</t>
  </si>
  <si>
    <t>Bisacodylum **</t>
  </si>
  <si>
    <t>krem; tuba 20 g</t>
  </si>
  <si>
    <t>krem; tuba 15 g</t>
  </si>
  <si>
    <t xml:space="preserve">opakowań </t>
  </si>
  <si>
    <t>proszek do sporządzania roztworu doustnego, saszetka</t>
  </si>
  <si>
    <t>Podmiot Odpowiedzialny (poz. 1-26)
Producent (poz. 27-30)</t>
  </si>
  <si>
    <t>Numer GTIN (poz 1-26)
(jeżeli dotyczy poz. 27-30)</t>
  </si>
  <si>
    <t>Producent</t>
  </si>
  <si>
    <t>Numer GTIN (jeżeli dotyczy)</t>
  </si>
  <si>
    <t>preparat przeznaczony dla chorych narażonych na powstawanie odleżyn, z trudno gojącymi się ranami, w okresach radioterapii, pooperacyjnych w trakcie rekonwalescencji *</t>
  </si>
  <si>
    <t xml:space="preserve">Producent </t>
  </si>
  <si>
    <t>1 mcg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</si>
</sst>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0" xfId="0" applyFont="1" applyFill="1" applyAlignment="1" applyProtection="1">
      <alignment vertical="top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35" borderId="10" xfId="0" applyFont="1" applyFill="1" applyBorder="1" applyAlignment="1">
      <alignment horizontal="center" vertical="center" wrapText="1"/>
    </xf>
    <xf numFmtId="189" fontId="52" fillId="35" borderId="10" xfId="42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6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Alignment="1" applyProtection="1">
      <alignment vertical="top" wrapText="1"/>
      <protection locked="0"/>
    </xf>
    <xf numFmtId="0" fontId="52" fillId="35" borderId="0" xfId="0" applyFont="1" applyFill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J10" sqref="J10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2.3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8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SUM(N11:N11)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239</v>
      </c>
      <c r="I10" s="5" t="str">
        <f>B10</f>
        <v>Skład</v>
      </c>
      <c r="J10" s="5" t="s">
        <v>240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56" t="s">
        <v>215</v>
      </c>
      <c r="C11" s="60" t="s">
        <v>214</v>
      </c>
      <c r="D11" s="60" t="s">
        <v>216</v>
      </c>
      <c r="E11" s="57">
        <v>300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87" customFormat="1" ht="18" customHeight="1">
      <c r="A12" s="87" t="s">
        <v>74</v>
      </c>
    </row>
    <row r="13" spans="1:7" ht="15">
      <c r="A13" s="94"/>
      <c r="B13" s="94"/>
      <c r="C13" s="94"/>
      <c r="D13" s="94"/>
      <c r="E13" s="61"/>
      <c r="F13" s="61"/>
      <c r="G13" s="61"/>
    </row>
  </sheetData>
  <sheetProtection/>
  <mergeCells count="4">
    <mergeCell ref="G2:I2"/>
    <mergeCell ref="H6:I6"/>
    <mergeCell ref="A12:IV12"/>
    <mergeCell ref="A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4">
      <selection activeCell="J10" sqref="J10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36.8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9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SUM(N11:N13)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242</v>
      </c>
      <c r="I10" s="5" t="str">
        <f>B10</f>
        <v>Skład</v>
      </c>
      <c r="J10" s="5" t="s">
        <v>240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226.5" customHeight="1">
      <c r="A11" s="62" t="s">
        <v>1</v>
      </c>
      <c r="B11" s="56" t="s">
        <v>217</v>
      </c>
      <c r="C11" s="60" t="s">
        <v>218</v>
      </c>
      <c r="D11" s="60" t="s">
        <v>219</v>
      </c>
      <c r="E11" s="57">
        <v>480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75">
      <c r="A12" s="62" t="s">
        <v>2</v>
      </c>
      <c r="B12" s="56" t="s">
        <v>241</v>
      </c>
      <c r="C12" s="60" t="s">
        <v>220</v>
      </c>
      <c r="D12" s="60" t="s">
        <v>221</v>
      </c>
      <c r="E12" s="57">
        <v>150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pans="1:14" ht="135">
      <c r="A13" s="62" t="s">
        <v>3</v>
      </c>
      <c r="B13" s="56" t="s">
        <v>222</v>
      </c>
      <c r="C13" s="60" t="s">
        <v>223</v>
      </c>
      <c r="D13" s="60" t="s">
        <v>224</v>
      </c>
      <c r="E13" s="57">
        <v>500</v>
      </c>
      <c r="F13" s="59" t="s">
        <v>88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</row>
    <row r="14" s="87" customFormat="1" ht="18" customHeight="1">
      <c r="A14" s="87" t="s">
        <v>74</v>
      </c>
    </row>
    <row r="15" s="95" customFormat="1" ht="15">
      <c r="A15" s="95" t="s">
        <v>225</v>
      </c>
    </row>
  </sheetData>
  <sheetProtection/>
  <mergeCells count="4">
    <mergeCell ref="G2:I2"/>
    <mergeCell ref="H6:I6"/>
    <mergeCell ref="A14:IV14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0"/>
  <sheetViews>
    <sheetView showGridLines="0" tabSelected="1" view="pageBreakPreview" zoomScale="145" zoomScaleNormal="110" zoomScaleSheetLayoutView="145" zoomScalePageLayoutView="115" workbookViewId="0" topLeftCell="A34">
      <selection activeCell="C37" sqref="C37:E37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79</v>
      </c>
    </row>
    <row r="5" ht="15">
      <c r="D5" s="43"/>
    </row>
    <row r="6" spans="3:5" ht="35.25" customHeight="1">
      <c r="C6" s="40" t="s">
        <v>30</v>
      </c>
      <c r="D6" s="78" t="s">
        <v>80</v>
      </c>
      <c r="E6" s="78"/>
    </row>
    <row r="7" ht="15">
      <c r="D7" s="43"/>
    </row>
    <row r="8" spans="3:5" ht="15">
      <c r="C8" s="18" t="s">
        <v>27</v>
      </c>
      <c r="D8" s="86"/>
      <c r="E8" s="79"/>
    </row>
    <row r="9" spans="3:5" ht="15">
      <c r="C9" s="18" t="s">
        <v>32</v>
      </c>
      <c r="D9" s="89"/>
      <c r="E9" s="90"/>
    </row>
    <row r="10" spans="3:5" ht="15">
      <c r="C10" s="18" t="s">
        <v>26</v>
      </c>
      <c r="D10" s="76"/>
      <c r="E10" s="77"/>
    </row>
    <row r="11" spans="3:5" ht="15">
      <c r="C11" s="18" t="s">
        <v>33</v>
      </c>
      <c r="D11" s="76"/>
      <c r="E11" s="77"/>
    </row>
    <row r="12" spans="3:5" ht="15">
      <c r="C12" s="18" t="s">
        <v>34</v>
      </c>
      <c r="D12" s="76"/>
      <c r="E12" s="77"/>
    </row>
    <row r="13" spans="3:5" ht="15">
      <c r="C13" s="18" t="s">
        <v>35</v>
      </c>
      <c r="D13" s="76"/>
      <c r="E13" s="77"/>
    </row>
    <row r="14" spans="3:5" ht="15">
      <c r="C14" s="18" t="s">
        <v>36</v>
      </c>
      <c r="D14" s="76"/>
      <c r="E14" s="77"/>
    </row>
    <row r="15" spans="3:5" ht="15">
      <c r="C15" s="18" t="s">
        <v>37</v>
      </c>
      <c r="D15" s="76"/>
      <c r="E15" s="77"/>
    </row>
    <row r="16" spans="3:5" ht="15">
      <c r="C16" s="18" t="s">
        <v>38</v>
      </c>
      <c r="D16" s="76"/>
      <c r="E16" s="77"/>
    </row>
    <row r="17" spans="4:5" ht="15">
      <c r="D17" s="9"/>
      <c r="E17" s="20"/>
    </row>
    <row r="18" spans="2:5" ht="15" customHeight="1">
      <c r="B18" s="40" t="s">
        <v>1</v>
      </c>
      <c r="C18" s="78" t="s">
        <v>48</v>
      </c>
      <c r="D18" s="78"/>
      <c r="E18" s="78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3:5" s="64" customFormat="1" ht="15">
      <c r="C22" s="62" t="s">
        <v>81</v>
      </c>
      <c r="D22" s="21">
        <f>'część (3)'!H$6</f>
        <v>0</v>
      </c>
      <c r="E22" s="22"/>
    </row>
    <row r="23" spans="3:5" s="64" customFormat="1" ht="15">
      <c r="C23" s="62" t="s">
        <v>82</v>
      </c>
      <c r="D23" s="21">
        <f>'część (4)'!H$6</f>
        <v>0</v>
      </c>
      <c r="E23" s="22"/>
    </row>
    <row r="24" spans="3:5" s="64" customFormat="1" ht="15">
      <c r="C24" s="62" t="s">
        <v>83</v>
      </c>
      <c r="D24" s="21">
        <f>'część (5)'!H$6</f>
        <v>0</v>
      </c>
      <c r="E24" s="22"/>
    </row>
    <row r="25" spans="3:5" s="64" customFormat="1" ht="15">
      <c r="C25" s="62" t="s">
        <v>84</v>
      </c>
      <c r="D25" s="21">
        <f>'część (6)'!H$6</f>
        <v>0</v>
      </c>
      <c r="E25" s="22"/>
    </row>
    <row r="26" spans="3:5" s="64" customFormat="1" ht="15">
      <c r="C26" s="62" t="s">
        <v>85</v>
      </c>
      <c r="D26" s="21">
        <f>'część (7)'!H$6</f>
        <v>0</v>
      </c>
      <c r="E26" s="22"/>
    </row>
    <row r="27" spans="3:5" s="64" customFormat="1" ht="15">
      <c r="C27" s="62" t="s">
        <v>86</v>
      </c>
      <c r="D27" s="21">
        <f>'część (8)'!H$6</f>
        <v>0</v>
      </c>
      <c r="E27" s="22"/>
    </row>
    <row r="28" spans="3:5" s="64" customFormat="1" ht="15">
      <c r="C28" s="62" t="s">
        <v>87</v>
      </c>
      <c r="D28" s="21">
        <f>'część (9)'!H$6</f>
        <v>0</v>
      </c>
      <c r="E28" s="22"/>
    </row>
    <row r="29" spans="4:5" s="55" customFormat="1" ht="15">
      <c r="D29" s="58"/>
      <c r="E29" s="22"/>
    </row>
    <row r="30" spans="3:5" ht="21" customHeight="1">
      <c r="C30" s="91" t="s">
        <v>63</v>
      </c>
      <c r="D30" s="91"/>
      <c r="E30" s="91"/>
    </row>
    <row r="31" spans="2:5" ht="72.75" customHeight="1">
      <c r="B31" s="40" t="s">
        <v>2</v>
      </c>
      <c r="C31" s="78" t="s">
        <v>68</v>
      </c>
      <c r="D31" s="78"/>
      <c r="E31" s="78"/>
    </row>
    <row r="32" spans="2:5" ht="21" customHeight="1">
      <c r="B32" s="40" t="s">
        <v>3</v>
      </c>
      <c r="C32" s="87" t="s">
        <v>49</v>
      </c>
      <c r="D32" s="78"/>
      <c r="E32" s="88"/>
    </row>
    <row r="33" spans="2:5" ht="33" customHeight="1">
      <c r="B33" s="40" t="s">
        <v>4</v>
      </c>
      <c r="C33" s="75" t="s">
        <v>75</v>
      </c>
      <c r="D33" s="75"/>
      <c r="E33" s="75"/>
    </row>
    <row r="34" spans="2:5" ht="17.25" customHeight="1">
      <c r="B34" s="40" t="s">
        <v>25</v>
      </c>
      <c r="C34" s="23" t="s">
        <v>55</v>
      </c>
      <c r="D34" s="23"/>
      <c r="E34" s="23"/>
    </row>
    <row r="35" spans="3:5" ht="93.75" customHeight="1">
      <c r="C35" s="24" t="s">
        <v>54</v>
      </c>
      <c r="D35" s="83" t="s">
        <v>61</v>
      </c>
      <c r="E35" s="83"/>
    </row>
    <row r="36" spans="3:5" ht="20.25" customHeight="1">
      <c r="C36" s="25"/>
      <c r="D36" s="25" t="s">
        <v>53</v>
      </c>
      <c r="E36" s="23"/>
    </row>
    <row r="37" spans="2:5" s="26" customFormat="1" ht="58.5" customHeight="1">
      <c r="B37" s="26" t="s">
        <v>29</v>
      </c>
      <c r="C37" s="96" t="s">
        <v>230</v>
      </c>
      <c r="D37" s="96"/>
      <c r="E37" s="96"/>
    </row>
    <row r="38" spans="2:5" s="26" customFormat="1" ht="61.5" customHeight="1">
      <c r="B38" s="26" t="s">
        <v>5</v>
      </c>
      <c r="C38" s="96" t="s">
        <v>228</v>
      </c>
      <c r="D38" s="96"/>
      <c r="E38" s="96"/>
    </row>
    <row r="39" spans="2:5" s="26" customFormat="1" ht="61.5" customHeight="1">
      <c r="B39" s="26" t="s">
        <v>6</v>
      </c>
      <c r="C39" s="96" t="s">
        <v>229</v>
      </c>
      <c r="D39" s="96"/>
      <c r="E39" s="96"/>
    </row>
    <row r="40" spans="2:5" ht="36" customHeight="1">
      <c r="B40" s="26" t="s">
        <v>47</v>
      </c>
      <c r="C40" s="82" t="s">
        <v>50</v>
      </c>
      <c r="D40" s="82"/>
      <c r="E40" s="82"/>
    </row>
    <row r="41" spans="2:5" ht="21" customHeight="1">
      <c r="B41" s="26" t="s">
        <v>56</v>
      </c>
      <c r="C41" s="71" t="s">
        <v>51</v>
      </c>
      <c r="D41" s="71"/>
      <c r="E41" s="71"/>
    </row>
    <row r="42" spans="2:5" ht="39" customHeight="1">
      <c r="B42" s="26" t="s">
        <v>57</v>
      </c>
      <c r="C42" s="82" t="s">
        <v>52</v>
      </c>
      <c r="D42" s="82"/>
      <c r="E42" s="82"/>
    </row>
    <row r="43" spans="2:5" ht="97.5" customHeight="1">
      <c r="B43" s="26" t="s">
        <v>76</v>
      </c>
      <c r="C43" s="82" t="s">
        <v>62</v>
      </c>
      <c r="D43" s="82"/>
      <c r="E43" s="82"/>
    </row>
    <row r="44" spans="2:5" ht="18" customHeight="1">
      <c r="B44" s="40" t="s">
        <v>101</v>
      </c>
      <c r="C44" s="41" t="s">
        <v>7</v>
      </c>
      <c r="D44" s="39"/>
      <c r="E44" s="40"/>
    </row>
    <row r="45" spans="2:5" ht="18" customHeight="1">
      <c r="B45" s="27"/>
      <c r="C45" s="72" t="s">
        <v>18</v>
      </c>
      <c r="D45" s="73"/>
      <c r="E45" s="74"/>
    </row>
    <row r="46" spans="3:5" ht="18" customHeight="1">
      <c r="C46" s="72" t="s">
        <v>8</v>
      </c>
      <c r="D46" s="74"/>
      <c r="E46" s="38"/>
    </row>
    <row r="47" spans="3:5" ht="18" customHeight="1">
      <c r="C47" s="80"/>
      <c r="D47" s="81"/>
      <c r="E47" s="38"/>
    </row>
    <row r="48" spans="3:5" ht="18" customHeight="1">
      <c r="C48" s="80"/>
      <c r="D48" s="81"/>
      <c r="E48" s="38"/>
    </row>
    <row r="49" spans="3:5" ht="18" customHeight="1">
      <c r="C49" s="80"/>
      <c r="D49" s="81"/>
      <c r="E49" s="38"/>
    </row>
    <row r="50" spans="3:5" ht="18" customHeight="1">
      <c r="C50" s="28" t="s">
        <v>10</v>
      </c>
      <c r="D50" s="28"/>
      <c r="E50" s="13"/>
    </row>
    <row r="51" spans="3:5" ht="18" customHeight="1">
      <c r="C51" s="72" t="s">
        <v>19</v>
      </c>
      <c r="D51" s="73"/>
      <c r="E51" s="74"/>
    </row>
    <row r="52" spans="3:5" ht="18" customHeight="1">
      <c r="C52" s="29" t="s">
        <v>8</v>
      </c>
      <c r="D52" s="37" t="s">
        <v>9</v>
      </c>
      <c r="E52" s="30" t="s">
        <v>11</v>
      </c>
    </row>
    <row r="53" spans="3:5" ht="18" customHeight="1">
      <c r="C53" s="31"/>
      <c r="D53" s="37"/>
      <c r="E53" s="32"/>
    </row>
    <row r="54" spans="3:5" ht="18" customHeight="1">
      <c r="C54" s="31"/>
      <c r="D54" s="37"/>
      <c r="E54" s="32"/>
    </row>
    <row r="55" spans="3:5" ht="18" customHeight="1">
      <c r="C55" s="28"/>
      <c r="D55" s="28"/>
      <c r="E55" s="13"/>
    </row>
    <row r="56" spans="3:5" ht="18" customHeight="1">
      <c r="C56" s="72" t="s">
        <v>20</v>
      </c>
      <c r="D56" s="73"/>
      <c r="E56" s="74"/>
    </row>
    <row r="57" spans="3:5" ht="18" customHeight="1">
      <c r="C57" s="72" t="s">
        <v>12</v>
      </c>
      <c r="D57" s="74"/>
      <c r="E57" s="38"/>
    </row>
    <row r="58" spans="3:5" ht="18" customHeight="1">
      <c r="C58" s="79"/>
      <c r="D58" s="79"/>
      <c r="E58" s="38"/>
    </row>
    <row r="59" spans="3:5" ht="34.5" customHeight="1">
      <c r="C59" s="42"/>
      <c r="D59" s="33"/>
      <c r="E59" s="33"/>
    </row>
    <row r="60" spans="3:5" ht="21" customHeight="1">
      <c r="C60" s="84"/>
      <c r="D60" s="85"/>
      <c r="E60" s="85"/>
    </row>
  </sheetData>
  <sheetProtection/>
  <mergeCells count="33">
    <mergeCell ref="D6:E6"/>
    <mergeCell ref="D13:E13"/>
    <mergeCell ref="D11:E11"/>
    <mergeCell ref="D14:E14"/>
    <mergeCell ref="D8:E8"/>
    <mergeCell ref="C32:E32"/>
    <mergeCell ref="D9:E9"/>
    <mergeCell ref="D10:E10"/>
    <mergeCell ref="C18:E18"/>
    <mergeCell ref="C30:E30"/>
    <mergeCell ref="C60:E60"/>
    <mergeCell ref="C42:E42"/>
    <mergeCell ref="C45:E45"/>
    <mergeCell ref="C48:D48"/>
    <mergeCell ref="C49:D49"/>
    <mergeCell ref="C51:E51"/>
    <mergeCell ref="C57:D57"/>
    <mergeCell ref="C43:E43"/>
    <mergeCell ref="C58:D58"/>
    <mergeCell ref="C47:D47"/>
    <mergeCell ref="C40:E40"/>
    <mergeCell ref="C37:E37"/>
    <mergeCell ref="C39:E39"/>
    <mergeCell ref="D35:E35"/>
    <mergeCell ref="C38:E38"/>
    <mergeCell ref="C41:E41"/>
    <mergeCell ref="C56:E56"/>
    <mergeCell ref="C46:D46"/>
    <mergeCell ref="C33:E33"/>
    <mergeCell ref="D16:E16"/>
    <mergeCell ref="D12:E12"/>
    <mergeCell ref="D15:E15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140" zoomScaleNormal="90" zoomScaleSheetLayoutView="140" zoomScalePageLayoutView="85" workbookViewId="0" topLeftCell="A1">
      <selection activeCell="B12" sqref="B12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2">
        <f>SUM(N11:N12)</f>
        <v>0</v>
      </c>
      <c r="I6" s="93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69" t="s">
        <v>231</v>
      </c>
      <c r="C11" s="69" t="s">
        <v>89</v>
      </c>
      <c r="D11" s="69" t="s">
        <v>91</v>
      </c>
      <c r="E11" s="70">
        <v>330</v>
      </c>
      <c r="F11" s="59" t="s">
        <v>78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7" customFormat="1" ht="47.25" customHeight="1">
      <c r="A12" s="62" t="s">
        <v>2</v>
      </c>
      <c r="B12" s="69" t="s">
        <v>231</v>
      </c>
      <c r="C12" s="69" t="s">
        <v>90</v>
      </c>
      <c r="D12" s="69" t="s">
        <v>91</v>
      </c>
      <c r="E12" s="70">
        <v>50</v>
      </c>
      <c r="F12" s="59" t="s">
        <v>78</v>
      </c>
      <c r="G12" s="34" t="s">
        <v>46</v>
      </c>
      <c r="H12" s="34"/>
      <c r="I12" s="34"/>
      <c r="J12" s="34" t="s">
        <v>69</v>
      </c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0" ht="19.5" customHeight="1">
      <c r="A13" s="78" t="s">
        <v>73</v>
      </c>
      <c r="B13" s="78"/>
      <c r="C13" s="78"/>
      <c r="D13" s="78"/>
      <c r="E13" s="78"/>
      <c r="F13" s="78"/>
      <c r="G13" s="78"/>
      <c r="H13" s="78"/>
      <c r="I13" s="78"/>
      <c r="J13" s="78"/>
    </row>
    <row r="14" s="87" customFormat="1" ht="20.25" customHeight="1">
      <c r="A14" s="87" t="s">
        <v>77</v>
      </c>
    </row>
  </sheetData>
  <sheetProtection/>
  <mergeCells count="4">
    <mergeCell ref="G2:I2"/>
    <mergeCell ref="H6:I6"/>
    <mergeCell ref="A13:J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160" zoomScaleNormal="90" zoomScaleSheetLayoutView="160" zoomScalePageLayoutView="85" workbookViewId="0" topLeftCell="A6">
      <selection activeCell="K10" sqref="K10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92">
        <f>SUM(N11:N14)</f>
        <v>0</v>
      </c>
      <c r="I6" s="93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227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6" t="s">
        <v>93</v>
      </c>
      <c r="C11" s="60" t="s">
        <v>95</v>
      </c>
      <c r="D11" s="60" t="s">
        <v>99</v>
      </c>
      <c r="E11" s="57">
        <v>750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7" s="67" customFormat="1" ht="45">
      <c r="A12" s="62" t="s">
        <v>2</v>
      </c>
      <c r="B12" s="56" t="s">
        <v>94</v>
      </c>
      <c r="C12" s="60" t="s">
        <v>96</v>
      </c>
      <c r="D12" s="60" t="s">
        <v>99</v>
      </c>
      <c r="E12" s="57">
        <v>600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  <c r="Q12" s="8"/>
    </row>
    <row r="13" spans="1:17" s="67" customFormat="1" ht="45">
      <c r="A13" s="62" t="s">
        <v>3</v>
      </c>
      <c r="B13" s="56" t="s">
        <v>94</v>
      </c>
      <c r="C13" s="60" t="s">
        <v>97</v>
      </c>
      <c r="D13" s="60" t="s">
        <v>99</v>
      </c>
      <c r="E13" s="57">
        <v>1200</v>
      </c>
      <c r="F13" s="59" t="s">
        <v>88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  <c r="Q13" s="8"/>
    </row>
    <row r="14" spans="1:17" s="67" customFormat="1" ht="45">
      <c r="A14" s="62" t="s">
        <v>4</v>
      </c>
      <c r="B14" s="56" t="s">
        <v>94</v>
      </c>
      <c r="C14" s="60" t="s">
        <v>98</v>
      </c>
      <c r="D14" s="60" t="s">
        <v>100</v>
      </c>
      <c r="E14" s="57">
        <v>150</v>
      </c>
      <c r="F14" s="59" t="s">
        <v>88</v>
      </c>
      <c r="G14" s="34" t="s">
        <v>46</v>
      </c>
      <c r="H14" s="34"/>
      <c r="I14" s="34"/>
      <c r="J14" s="35"/>
      <c r="K14" s="34"/>
      <c r="L14" s="34" t="str">
        <f>IF(K14=0,"0,00",IF(K14&gt;0,ROUND(E14/K14,2)))</f>
        <v>0,00</v>
      </c>
      <c r="M14" s="34"/>
      <c r="N14" s="1">
        <f>ROUND(L14*ROUND(M14,2),2)</f>
        <v>0</v>
      </c>
      <c r="Q14" s="8"/>
    </row>
    <row r="15" s="87" customFormat="1" ht="18" customHeight="1">
      <c r="A15" s="87" t="s">
        <v>74</v>
      </c>
    </row>
    <row r="16" spans="1:7" ht="15">
      <c r="A16" s="94" t="s">
        <v>92</v>
      </c>
      <c r="B16" s="94"/>
      <c r="C16" s="94"/>
      <c r="D16" s="94"/>
      <c r="E16" s="61"/>
      <c r="F16" s="61"/>
      <c r="G16" s="61"/>
    </row>
  </sheetData>
  <sheetProtection/>
  <mergeCells count="4">
    <mergeCell ref="G2:I2"/>
    <mergeCell ref="H6:I6"/>
    <mergeCell ref="A15:IV15"/>
    <mergeCell ref="A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4"/>
  <sheetViews>
    <sheetView showGridLines="0" view="pageBreakPreview" zoomScale="120" zoomScaleNormal="90" zoomScaleSheetLayoutView="120" zoomScalePageLayoutView="85" workbookViewId="0" topLeftCell="A25">
      <selection activeCell="C26" sqref="C26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8.2539062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3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SUM(N11:N40)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237</v>
      </c>
      <c r="I10" s="5" t="str">
        <f>B10</f>
        <v>Skład</v>
      </c>
      <c r="J10" s="5" t="s">
        <v>238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56" t="s">
        <v>232</v>
      </c>
      <c r="C11" s="60" t="s">
        <v>122</v>
      </c>
      <c r="D11" s="60" t="s">
        <v>123</v>
      </c>
      <c r="E11" s="57">
        <v>300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45">
      <c r="A12" s="62" t="s">
        <v>2</v>
      </c>
      <c r="B12" s="56" t="s">
        <v>124</v>
      </c>
      <c r="C12" s="60" t="s">
        <v>125</v>
      </c>
      <c r="D12" s="60" t="s">
        <v>126</v>
      </c>
      <c r="E12" s="57">
        <v>1000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 aca="true" t="shared" si="0" ref="L12:L40">IF(K12=0,"0,00",IF(K12&gt;0,ROUND(E12/K12,2)))</f>
        <v>0,00</v>
      </c>
      <c r="M12" s="34"/>
      <c r="N12" s="1">
        <f aca="true" t="shared" si="1" ref="N12:N40">ROUND(L12*ROUND(M12,2),2)</f>
        <v>0</v>
      </c>
    </row>
    <row r="13" spans="1:14" ht="45">
      <c r="A13" s="62" t="s">
        <v>3</v>
      </c>
      <c r="B13" s="56" t="s">
        <v>124</v>
      </c>
      <c r="C13" s="60" t="s">
        <v>127</v>
      </c>
      <c r="D13" s="60" t="s">
        <v>126</v>
      </c>
      <c r="E13" s="57">
        <v>1100</v>
      </c>
      <c r="F13" s="59" t="s">
        <v>88</v>
      </c>
      <c r="G13" s="34" t="s">
        <v>46</v>
      </c>
      <c r="H13" s="34"/>
      <c r="I13" s="34"/>
      <c r="J13" s="35"/>
      <c r="K13" s="34"/>
      <c r="L13" s="34" t="str">
        <f t="shared" si="0"/>
        <v>0,00</v>
      </c>
      <c r="M13" s="34"/>
      <c r="N13" s="1">
        <f t="shared" si="1"/>
        <v>0</v>
      </c>
    </row>
    <row r="14" spans="1:14" ht="45">
      <c r="A14" s="62" t="s">
        <v>4</v>
      </c>
      <c r="B14" s="56" t="s">
        <v>128</v>
      </c>
      <c r="C14" s="60" t="s">
        <v>129</v>
      </c>
      <c r="D14" s="60" t="s">
        <v>130</v>
      </c>
      <c r="E14" s="57">
        <v>40</v>
      </c>
      <c r="F14" s="59" t="s">
        <v>88</v>
      </c>
      <c r="G14" s="34" t="s">
        <v>46</v>
      </c>
      <c r="H14" s="34"/>
      <c r="I14" s="34"/>
      <c r="J14" s="35"/>
      <c r="K14" s="34"/>
      <c r="L14" s="34" t="str">
        <f t="shared" si="0"/>
        <v>0,00</v>
      </c>
      <c r="M14" s="34"/>
      <c r="N14" s="1">
        <f t="shared" si="1"/>
        <v>0</v>
      </c>
    </row>
    <row r="15" spans="1:14" ht="45">
      <c r="A15" s="62" t="s">
        <v>25</v>
      </c>
      <c r="B15" s="56" t="s">
        <v>131</v>
      </c>
      <c r="C15" s="60" t="s">
        <v>132</v>
      </c>
      <c r="D15" s="60" t="s">
        <v>233</v>
      </c>
      <c r="E15" s="57">
        <v>20</v>
      </c>
      <c r="F15" s="59" t="s">
        <v>88</v>
      </c>
      <c r="G15" s="34" t="s">
        <v>46</v>
      </c>
      <c r="H15" s="34"/>
      <c r="I15" s="34"/>
      <c r="J15" s="35"/>
      <c r="K15" s="34"/>
      <c r="L15" s="34" t="str">
        <f t="shared" si="0"/>
        <v>0,00</v>
      </c>
      <c r="M15" s="34"/>
      <c r="N15" s="1">
        <f t="shared" si="1"/>
        <v>0</v>
      </c>
    </row>
    <row r="16" spans="1:14" ht="45">
      <c r="A16" s="62" t="s">
        <v>29</v>
      </c>
      <c r="B16" s="56" t="s">
        <v>133</v>
      </c>
      <c r="C16" s="60" t="s">
        <v>134</v>
      </c>
      <c r="D16" s="60" t="s">
        <v>234</v>
      </c>
      <c r="E16" s="57">
        <v>60</v>
      </c>
      <c r="F16" s="59" t="s">
        <v>88</v>
      </c>
      <c r="G16" s="34" t="s">
        <v>46</v>
      </c>
      <c r="H16" s="34"/>
      <c r="I16" s="34"/>
      <c r="J16" s="35"/>
      <c r="K16" s="34"/>
      <c r="L16" s="34" t="str">
        <f t="shared" si="0"/>
        <v>0,00</v>
      </c>
      <c r="M16" s="34"/>
      <c r="N16" s="1">
        <f t="shared" si="1"/>
        <v>0</v>
      </c>
    </row>
    <row r="17" spans="1:14" ht="93" customHeight="1">
      <c r="A17" s="62" t="s">
        <v>5</v>
      </c>
      <c r="B17" s="56" t="s">
        <v>135</v>
      </c>
      <c r="C17" s="60" t="s">
        <v>136</v>
      </c>
      <c r="D17" s="60" t="s">
        <v>137</v>
      </c>
      <c r="E17" s="57">
        <v>30000</v>
      </c>
      <c r="F17" s="59" t="s">
        <v>88</v>
      </c>
      <c r="G17" s="34" t="s">
        <v>46</v>
      </c>
      <c r="H17" s="34"/>
      <c r="I17" s="34"/>
      <c r="J17" s="35"/>
      <c r="K17" s="34"/>
      <c r="L17" s="34" t="str">
        <f t="shared" si="0"/>
        <v>0,00</v>
      </c>
      <c r="M17" s="34"/>
      <c r="N17" s="1">
        <f t="shared" si="1"/>
        <v>0</v>
      </c>
    </row>
    <row r="18" spans="1:14" ht="45">
      <c r="A18" s="62" t="s">
        <v>6</v>
      </c>
      <c r="B18" s="56" t="s">
        <v>138</v>
      </c>
      <c r="C18" s="60" t="s">
        <v>139</v>
      </c>
      <c r="D18" s="60" t="s">
        <v>140</v>
      </c>
      <c r="E18" s="57">
        <v>1400</v>
      </c>
      <c r="F18" s="59" t="s">
        <v>88</v>
      </c>
      <c r="G18" s="34" t="s">
        <v>46</v>
      </c>
      <c r="H18" s="34"/>
      <c r="I18" s="34"/>
      <c r="J18" s="35"/>
      <c r="K18" s="34"/>
      <c r="L18" s="34" t="str">
        <f t="shared" si="0"/>
        <v>0,00</v>
      </c>
      <c r="M18" s="34"/>
      <c r="N18" s="1">
        <f t="shared" si="1"/>
        <v>0</v>
      </c>
    </row>
    <row r="19" spans="1:14" ht="45">
      <c r="A19" s="62" t="s">
        <v>47</v>
      </c>
      <c r="B19" s="56" t="s">
        <v>141</v>
      </c>
      <c r="C19" s="60" t="s">
        <v>142</v>
      </c>
      <c r="D19" s="60" t="s">
        <v>143</v>
      </c>
      <c r="E19" s="57">
        <v>1800</v>
      </c>
      <c r="F19" s="59" t="s">
        <v>88</v>
      </c>
      <c r="G19" s="34" t="s">
        <v>46</v>
      </c>
      <c r="H19" s="34"/>
      <c r="I19" s="34"/>
      <c r="J19" s="35"/>
      <c r="K19" s="34"/>
      <c r="L19" s="34" t="str">
        <f t="shared" si="0"/>
        <v>0,00</v>
      </c>
      <c r="M19" s="34"/>
      <c r="N19" s="1">
        <f t="shared" si="1"/>
        <v>0</v>
      </c>
    </row>
    <row r="20" spans="1:14" ht="45">
      <c r="A20" s="62" t="s">
        <v>56</v>
      </c>
      <c r="B20" s="56" t="s">
        <v>144</v>
      </c>
      <c r="C20" s="60" t="s">
        <v>145</v>
      </c>
      <c r="D20" s="60" t="s">
        <v>126</v>
      </c>
      <c r="E20" s="57">
        <v>300</v>
      </c>
      <c r="F20" s="59" t="s">
        <v>88</v>
      </c>
      <c r="G20" s="34" t="s">
        <v>46</v>
      </c>
      <c r="H20" s="34"/>
      <c r="I20" s="34"/>
      <c r="J20" s="35"/>
      <c r="K20" s="34"/>
      <c r="L20" s="34" t="str">
        <f t="shared" si="0"/>
        <v>0,00</v>
      </c>
      <c r="M20" s="34"/>
      <c r="N20" s="1">
        <f t="shared" si="1"/>
        <v>0</v>
      </c>
    </row>
    <row r="21" spans="1:14" ht="45">
      <c r="A21" s="62" t="s">
        <v>57</v>
      </c>
      <c r="B21" s="56" t="s">
        <v>146</v>
      </c>
      <c r="C21" s="60" t="s">
        <v>147</v>
      </c>
      <c r="D21" s="60" t="s">
        <v>148</v>
      </c>
      <c r="E21" s="57">
        <v>100</v>
      </c>
      <c r="F21" s="59" t="s">
        <v>235</v>
      </c>
      <c r="G21" s="34" t="s">
        <v>46</v>
      </c>
      <c r="H21" s="34"/>
      <c r="I21" s="34"/>
      <c r="J21" s="35"/>
      <c r="K21" s="34"/>
      <c r="L21" s="34" t="str">
        <f t="shared" si="0"/>
        <v>0,00</v>
      </c>
      <c r="M21" s="34"/>
      <c r="N21" s="1">
        <f t="shared" si="1"/>
        <v>0</v>
      </c>
    </row>
    <row r="22" spans="1:14" ht="45">
      <c r="A22" s="62" t="s">
        <v>76</v>
      </c>
      <c r="B22" s="56" t="s">
        <v>149</v>
      </c>
      <c r="C22" s="60" t="s">
        <v>150</v>
      </c>
      <c r="D22" s="60" t="s">
        <v>151</v>
      </c>
      <c r="E22" s="57">
        <v>120</v>
      </c>
      <c r="F22" s="59" t="s">
        <v>235</v>
      </c>
      <c r="G22" s="34" t="s">
        <v>46</v>
      </c>
      <c r="H22" s="34"/>
      <c r="I22" s="34"/>
      <c r="J22" s="35"/>
      <c r="K22" s="34"/>
      <c r="L22" s="34" t="str">
        <f t="shared" si="0"/>
        <v>0,00</v>
      </c>
      <c r="M22" s="34"/>
      <c r="N22" s="1">
        <f t="shared" si="1"/>
        <v>0</v>
      </c>
    </row>
    <row r="23" spans="1:14" ht="45">
      <c r="A23" s="62" t="s">
        <v>101</v>
      </c>
      <c r="B23" s="56" t="s">
        <v>152</v>
      </c>
      <c r="C23" s="60" t="s">
        <v>145</v>
      </c>
      <c r="D23" s="60" t="s">
        <v>126</v>
      </c>
      <c r="E23" s="57">
        <v>450</v>
      </c>
      <c r="F23" s="59" t="s">
        <v>88</v>
      </c>
      <c r="G23" s="34" t="s">
        <v>46</v>
      </c>
      <c r="H23" s="34"/>
      <c r="I23" s="34"/>
      <c r="J23" s="35"/>
      <c r="K23" s="34"/>
      <c r="L23" s="34" t="str">
        <f t="shared" si="0"/>
        <v>0,00</v>
      </c>
      <c r="M23" s="34"/>
      <c r="N23" s="1">
        <f t="shared" si="1"/>
        <v>0</v>
      </c>
    </row>
    <row r="24" spans="1:14" ht="45">
      <c r="A24" s="62" t="s">
        <v>102</v>
      </c>
      <c r="B24" s="56" t="s">
        <v>152</v>
      </c>
      <c r="C24" s="60" t="s">
        <v>153</v>
      </c>
      <c r="D24" s="60" t="s">
        <v>126</v>
      </c>
      <c r="E24" s="57">
        <v>450</v>
      </c>
      <c r="F24" s="59" t="s">
        <v>88</v>
      </c>
      <c r="G24" s="34" t="s">
        <v>46</v>
      </c>
      <c r="H24" s="34"/>
      <c r="I24" s="34"/>
      <c r="J24" s="35"/>
      <c r="K24" s="34"/>
      <c r="L24" s="34" t="str">
        <f t="shared" si="0"/>
        <v>0,00</v>
      </c>
      <c r="M24" s="34"/>
      <c r="N24" s="1">
        <f t="shared" si="1"/>
        <v>0</v>
      </c>
    </row>
    <row r="25" spans="1:14" ht="45">
      <c r="A25" s="62" t="s">
        <v>103</v>
      </c>
      <c r="B25" s="56" t="s">
        <v>154</v>
      </c>
      <c r="C25" s="60" t="s">
        <v>155</v>
      </c>
      <c r="D25" s="60" t="s">
        <v>156</v>
      </c>
      <c r="E25" s="57">
        <v>75</v>
      </c>
      <c r="F25" s="59" t="s">
        <v>88</v>
      </c>
      <c r="G25" s="34" t="s">
        <v>46</v>
      </c>
      <c r="H25" s="34"/>
      <c r="I25" s="34"/>
      <c r="J25" s="35"/>
      <c r="K25" s="34"/>
      <c r="L25" s="34" t="str">
        <f t="shared" si="0"/>
        <v>0,00</v>
      </c>
      <c r="M25" s="34"/>
      <c r="N25" s="1">
        <f t="shared" si="1"/>
        <v>0</v>
      </c>
    </row>
    <row r="26" spans="1:14" ht="45">
      <c r="A26" s="62" t="s">
        <v>104</v>
      </c>
      <c r="B26" s="56" t="s">
        <v>157</v>
      </c>
      <c r="C26" s="60" t="s">
        <v>243</v>
      </c>
      <c r="D26" s="60" t="s">
        <v>126</v>
      </c>
      <c r="E26" s="57">
        <v>500</v>
      </c>
      <c r="F26" s="59" t="s">
        <v>88</v>
      </c>
      <c r="G26" s="34" t="s">
        <v>46</v>
      </c>
      <c r="H26" s="34"/>
      <c r="I26" s="34"/>
      <c r="J26" s="35"/>
      <c r="K26" s="34"/>
      <c r="L26" s="34" t="str">
        <f t="shared" si="0"/>
        <v>0,00</v>
      </c>
      <c r="M26" s="34"/>
      <c r="N26" s="1">
        <f t="shared" si="1"/>
        <v>0</v>
      </c>
    </row>
    <row r="27" spans="1:14" ht="45">
      <c r="A27" s="62" t="s">
        <v>105</v>
      </c>
      <c r="B27" s="56" t="s">
        <v>159</v>
      </c>
      <c r="C27" s="60" t="s">
        <v>160</v>
      </c>
      <c r="D27" s="60" t="s">
        <v>126</v>
      </c>
      <c r="E27" s="57">
        <v>70</v>
      </c>
      <c r="F27" s="59" t="s">
        <v>88</v>
      </c>
      <c r="G27" s="34" t="s">
        <v>46</v>
      </c>
      <c r="H27" s="34"/>
      <c r="I27" s="34"/>
      <c r="J27" s="35"/>
      <c r="K27" s="34"/>
      <c r="L27" s="34" t="str">
        <f t="shared" si="0"/>
        <v>0,00</v>
      </c>
      <c r="M27" s="34"/>
      <c r="N27" s="1">
        <f t="shared" si="1"/>
        <v>0</v>
      </c>
    </row>
    <row r="28" spans="1:14" ht="45">
      <c r="A28" s="62" t="s">
        <v>106</v>
      </c>
      <c r="B28" s="56" t="s">
        <v>161</v>
      </c>
      <c r="C28" s="60" t="s">
        <v>122</v>
      </c>
      <c r="D28" s="60" t="s">
        <v>126</v>
      </c>
      <c r="E28" s="57">
        <v>112</v>
      </c>
      <c r="F28" s="59" t="s">
        <v>88</v>
      </c>
      <c r="G28" s="34" t="s">
        <v>46</v>
      </c>
      <c r="H28" s="34"/>
      <c r="I28" s="34"/>
      <c r="J28" s="35"/>
      <c r="K28" s="34"/>
      <c r="L28" s="34" t="str">
        <f t="shared" si="0"/>
        <v>0,00</v>
      </c>
      <c r="M28" s="34"/>
      <c r="N28" s="1">
        <f t="shared" si="1"/>
        <v>0</v>
      </c>
    </row>
    <row r="29" spans="1:14" ht="45">
      <c r="A29" s="62" t="s">
        <v>107</v>
      </c>
      <c r="B29" s="56" t="s">
        <v>162</v>
      </c>
      <c r="C29" s="60" t="s">
        <v>163</v>
      </c>
      <c r="D29" s="60" t="s">
        <v>126</v>
      </c>
      <c r="E29" s="57">
        <v>300</v>
      </c>
      <c r="F29" s="59" t="s">
        <v>88</v>
      </c>
      <c r="G29" s="34" t="s">
        <v>46</v>
      </c>
      <c r="H29" s="34"/>
      <c r="I29" s="34"/>
      <c r="J29" s="35"/>
      <c r="K29" s="34"/>
      <c r="L29" s="34" t="str">
        <f t="shared" si="0"/>
        <v>0,00</v>
      </c>
      <c r="M29" s="34"/>
      <c r="N29" s="1">
        <f t="shared" si="1"/>
        <v>0</v>
      </c>
    </row>
    <row r="30" spans="1:14" ht="45">
      <c r="A30" s="62" t="s">
        <v>108</v>
      </c>
      <c r="B30" s="56" t="s">
        <v>164</v>
      </c>
      <c r="C30" s="60" t="s">
        <v>158</v>
      </c>
      <c r="D30" s="60" t="s">
        <v>126</v>
      </c>
      <c r="E30" s="57">
        <v>250</v>
      </c>
      <c r="F30" s="59" t="s">
        <v>88</v>
      </c>
      <c r="G30" s="34" t="s">
        <v>46</v>
      </c>
      <c r="H30" s="34"/>
      <c r="I30" s="34"/>
      <c r="J30" s="35"/>
      <c r="K30" s="34"/>
      <c r="L30" s="34" t="str">
        <f t="shared" si="0"/>
        <v>0,00</v>
      </c>
      <c r="M30" s="34"/>
      <c r="N30" s="1">
        <f t="shared" si="1"/>
        <v>0</v>
      </c>
    </row>
    <row r="31" spans="1:14" ht="45">
      <c r="A31" s="62" t="s">
        <v>109</v>
      </c>
      <c r="B31" s="56" t="s">
        <v>165</v>
      </c>
      <c r="C31" s="60" t="s">
        <v>166</v>
      </c>
      <c r="D31" s="60" t="s">
        <v>167</v>
      </c>
      <c r="E31" s="57">
        <v>6</v>
      </c>
      <c r="F31" s="59" t="s">
        <v>88</v>
      </c>
      <c r="G31" s="34" t="s">
        <v>46</v>
      </c>
      <c r="H31" s="34"/>
      <c r="I31" s="34"/>
      <c r="J31" s="35"/>
      <c r="K31" s="34"/>
      <c r="L31" s="34" t="str">
        <f t="shared" si="0"/>
        <v>0,00</v>
      </c>
      <c r="M31" s="34"/>
      <c r="N31" s="1">
        <f t="shared" si="1"/>
        <v>0</v>
      </c>
    </row>
    <row r="32" spans="1:14" ht="45">
      <c r="A32" s="62" t="s">
        <v>110</v>
      </c>
      <c r="B32" s="56" t="s">
        <v>168</v>
      </c>
      <c r="C32" s="60" t="s">
        <v>169</v>
      </c>
      <c r="D32" s="60" t="s">
        <v>126</v>
      </c>
      <c r="E32" s="57">
        <v>150</v>
      </c>
      <c r="F32" s="59" t="s">
        <v>88</v>
      </c>
      <c r="G32" s="34" t="s">
        <v>46</v>
      </c>
      <c r="H32" s="34"/>
      <c r="I32" s="34"/>
      <c r="J32" s="35"/>
      <c r="K32" s="34"/>
      <c r="L32" s="34" t="str">
        <f t="shared" si="0"/>
        <v>0,00</v>
      </c>
      <c r="M32" s="34"/>
      <c r="N32" s="1">
        <f t="shared" si="1"/>
        <v>0</v>
      </c>
    </row>
    <row r="33" spans="1:14" ht="75">
      <c r="A33" s="62" t="s">
        <v>111</v>
      </c>
      <c r="B33" s="56" t="s">
        <v>170</v>
      </c>
      <c r="C33" s="60" t="s">
        <v>171</v>
      </c>
      <c r="D33" s="60" t="s">
        <v>172</v>
      </c>
      <c r="E33" s="57">
        <v>6</v>
      </c>
      <c r="F33" s="59" t="s">
        <v>226</v>
      </c>
      <c r="G33" s="34" t="s">
        <v>46</v>
      </c>
      <c r="H33" s="34"/>
      <c r="I33" s="34"/>
      <c r="J33" s="35"/>
      <c r="K33" s="34"/>
      <c r="L33" s="34" t="str">
        <f t="shared" si="0"/>
        <v>0,00</v>
      </c>
      <c r="M33" s="34"/>
      <c r="N33" s="1">
        <f t="shared" si="1"/>
        <v>0</v>
      </c>
    </row>
    <row r="34" spans="1:14" ht="45">
      <c r="A34" s="62" t="s">
        <v>112</v>
      </c>
      <c r="B34" s="56" t="s">
        <v>173</v>
      </c>
      <c r="C34" s="60" t="s">
        <v>174</v>
      </c>
      <c r="D34" s="60" t="s">
        <v>126</v>
      </c>
      <c r="E34" s="57">
        <v>280</v>
      </c>
      <c r="F34" s="59" t="s">
        <v>88</v>
      </c>
      <c r="G34" s="34" t="s">
        <v>46</v>
      </c>
      <c r="H34" s="34"/>
      <c r="I34" s="34"/>
      <c r="J34" s="35"/>
      <c r="K34" s="34"/>
      <c r="L34" s="34" t="str">
        <f t="shared" si="0"/>
        <v>0,00</v>
      </c>
      <c r="M34" s="34"/>
      <c r="N34" s="1">
        <f t="shared" si="1"/>
        <v>0</v>
      </c>
    </row>
    <row r="35" spans="1:14" ht="45">
      <c r="A35" s="62" t="s">
        <v>113</v>
      </c>
      <c r="B35" s="56" t="s">
        <v>175</v>
      </c>
      <c r="C35" s="60" t="s">
        <v>176</v>
      </c>
      <c r="D35" s="60" t="s">
        <v>177</v>
      </c>
      <c r="E35" s="57">
        <v>10</v>
      </c>
      <c r="F35" s="59" t="s">
        <v>88</v>
      </c>
      <c r="G35" s="34" t="s">
        <v>46</v>
      </c>
      <c r="H35" s="34"/>
      <c r="I35" s="34"/>
      <c r="J35" s="35"/>
      <c r="K35" s="34"/>
      <c r="L35" s="34" t="str">
        <f t="shared" si="0"/>
        <v>0,00</v>
      </c>
      <c r="M35" s="34"/>
      <c r="N35" s="1">
        <f t="shared" si="1"/>
        <v>0</v>
      </c>
    </row>
    <row r="36" spans="1:14" ht="45">
      <c r="A36" s="62" t="s">
        <v>114</v>
      </c>
      <c r="B36" s="56" t="s">
        <v>178</v>
      </c>
      <c r="C36" s="60" t="s">
        <v>179</v>
      </c>
      <c r="D36" s="60" t="s">
        <v>177</v>
      </c>
      <c r="E36" s="57">
        <v>5</v>
      </c>
      <c r="F36" s="59" t="s">
        <v>88</v>
      </c>
      <c r="G36" s="34" t="s">
        <v>46</v>
      </c>
      <c r="H36" s="34"/>
      <c r="I36" s="34"/>
      <c r="J36" s="35"/>
      <c r="K36" s="34"/>
      <c r="L36" s="34" t="str">
        <f t="shared" si="0"/>
        <v>0,00</v>
      </c>
      <c r="M36" s="34"/>
      <c r="N36" s="1">
        <f t="shared" si="1"/>
        <v>0</v>
      </c>
    </row>
    <row r="37" spans="1:14" ht="45">
      <c r="A37" s="62" t="s">
        <v>115</v>
      </c>
      <c r="B37" s="56" t="s">
        <v>180</v>
      </c>
      <c r="C37" s="60" t="s">
        <v>181</v>
      </c>
      <c r="D37" s="60" t="s">
        <v>182</v>
      </c>
      <c r="E37" s="57">
        <v>10</v>
      </c>
      <c r="F37" s="59" t="s">
        <v>88</v>
      </c>
      <c r="G37" s="34" t="s">
        <v>46</v>
      </c>
      <c r="H37" s="34"/>
      <c r="I37" s="34"/>
      <c r="J37" s="35"/>
      <c r="K37" s="34"/>
      <c r="L37" s="34" t="str">
        <f t="shared" si="0"/>
        <v>0,00</v>
      </c>
      <c r="M37" s="34"/>
      <c r="N37" s="1">
        <f t="shared" si="1"/>
        <v>0</v>
      </c>
    </row>
    <row r="38" spans="1:14" ht="45">
      <c r="A38" s="62" t="s">
        <v>116</v>
      </c>
      <c r="B38" s="56" t="s">
        <v>183</v>
      </c>
      <c r="C38" s="60" t="s">
        <v>184</v>
      </c>
      <c r="D38" s="60" t="s">
        <v>185</v>
      </c>
      <c r="E38" s="57">
        <v>10</v>
      </c>
      <c r="F38" s="59" t="s">
        <v>88</v>
      </c>
      <c r="G38" s="34" t="s">
        <v>46</v>
      </c>
      <c r="H38" s="34"/>
      <c r="I38" s="34"/>
      <c r="J38" s="35"/>
      <c r="K38" s="34"/>
      <c r="L38" s="34" t="str">
        <f t="shared" si="0"/>
        <v>0,00</v>
      </c>
      <c r="M38" s="34"/>
      <c r="N38" s="1">
        <f t="shared" si="1"/>
        <v>0</v>
      </c>
    </row>
    <row r="39" spans="1:14" ht="45">
      <c r="A39" s="62" t="s">
        <v>117</v>
      </c>
      <c r="B39" s="56" t="s">
        <v>186</v>
      </c>
      <c r="C39" s="60" t="s">
        <v>187</v>
      </c>
      <c r="D39" s="60" t="s">
        <v>236</v>
      </c>
      <c r="E39" s="57">
        <v>700</v>
      </c>
      <c r="F39" s="59" t="s">
        <v>88</v>
      </c>
      <c r="G39" s="34" t="s">
        <v>46</v>
      </c>
      <c r="H39" s="34"/>
      <c r="I39" s="34"/>
      <c r="J39" s="35"/>
      <c r="K39" s="34"/>
      <c r="L39" s="34" t="str">
        <f t="shared" si="0"/>
        <v>0,00</v>
      </c>
      <c r="M39" s="34"/>
      <c r="N39" s="1">
        <f t="shared" si="1"/>
        <v>0</v>
      </c>
    </row>
    <row r="40" spans="1:14" ht="119.25" customHeight="1">
      <c r="A40" s="62" t="s">
        <v>118</v>
      </c>
      <c r="B40" s="56" t="s">
        <v>188</v>
      </c>
      <c r="C40" s="60" t="s">
        <v>189</v>
      </c>
      <c r="D40" s="60" t="s">
        <v>190</v>
      </c>
      <c r="E40" s="57">
        <v>6</v>
      </c>
      <c r="F40" s="59" t="s">
        <v>226</v>
      </c>
      <c r="G40" s="34" t="s">
        <v>46</v>
      </c>
      <c r="H40" s="34"/>
      <c r="I40" s="34"/>
      <c r="J40" s="35"/>
      <c r="K40" s="34"/>
      <c r="L40" s="34" t="str">
        <f t="shared" si="0"/>
        <v>0,00</v>
      </c>
      <c r="M40" s="34"/>
      <c r="N40" s="1">
        <f t="shared" si="1"/>
        <v>0</v>
      </c>
    </row>
    <row r="41" s="87" customFormat="1" ht="18" customHeight="1">
      <c r="A41" s="87" t="s">
        <v>74</v>
      </c>
    </row>
    <row r="42" spans="1:7" ht="15">
      <c r="A42" s="94" t="s">
        <v>119</v>
      </c>
      <c r="B42" s="94"/>
      <c r="C42" s="94"/>
      <c r="D42" s="94"/>
      <c r="E42" s="61"/>
      <c r="F42" s="61"/>
      <c r="G42" s="61"/>
    </row>
    <row r="43" spans="1:2" s="68" customFormat="1" ht="15" customHeight="1">
      <c r="A43" s="61" t="s">
        <v>120</v>
      </c>
      <c r="B43" s="61"/>
    </row>
    <row r="44" s="61" customFormat="1" ht="15">
      <c r="A44" s="61" t="s">
        <v>121</v>
      </c>
    </row>
  </sheetData>
  <sheetProtection/>
  <mergeCells count="4">
    <mergeCell ref="G2:I2"/>
    <mergeCell ref="H6:I6"/>
    <mergeCell ref="A41:IV41"/>
    <mergeCell ref="A42:D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120" zoomScaleNormal="90" zoomScaleSheetLayoutView="120" zoomScalePageLayoutView="85" workbookViewId="0" topLeftCell="A4">
      <selection activeCell="F16" sqref="F16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2.3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4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SUM(N11:N13)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227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56" t="s">
        <v>191</v>
      </c>
      <c r="C11" s="60" t="s">
        <v>192</v>
      </c>
      <c r="D11" s="60" t="s">
        <v>193</v>
      </c>
      <c r="E11" s="57">
        <v>800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45">
      <c r="A12" s="62" t="s">
        <v>2</v>
      </c>
      <c r="B12" s="56" t="s">
        <v>191</v>
      </c>
      <c r="C12" s="60" t="s">
        <v>194</v>
      </c>
      <c r="D12" s="60" t="s">
        <v>193</v>
      </c>
      <c r="E12" s="57">
        <v>150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pans="1:14" ht="45">
      <c r="A13" s="62" t="s">
        <v>3</v>
      </c>
      <c r="B13" s="56" t="s">
        <v>191</v>
      </c>
      <c r="C13" s="60" t="s">
        <v>195</v>
      </c>
      <c r="D13" s="60" t="s">
        <v>193</v>
      </c>
      <c r="E13" s="57">
        <v>150</v>
      </c>
      <c r="F13" s="59" t="s">
        <v>88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</row>
    <row r="14" s="87" customFormat="1" ht="18" customHeight="1">
      <c r="A14" s="87" t="s">
        <v>74</v>
      </c>
    </row>
    <row r="15" spans="1:7" ht="15">
      <c r="A15" s="94" t="s">
        <v>92</v>
      </c>
      <c r="B15" s="94"/>
      <c r="C15" s="94"/>
      <c r="D15" s="94"/>
      <c r="E15" s="61"/>
      <c r="F15" s="61"/>
      <c r="G15" s="61"/>
    </row>
  </sheetData>
  <sheetProtection/>
  <mergeCells count="4">
    <mergeCell ref="G2:I2"/>
    <mergeCell ref="H6:I6"/>
    <mergeCell ref="A14:IV14"/>
    <mergeCell ref="A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120" zoomScaleNormal="90" zoomScaleSheetLayoutView="120" zoomScalePageLayoutView="85" workbookViewId="0" topLeftCell="A1">
      <selection activeCell="F16" sqref="F16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2.3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5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SUM(N11:N12)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227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56" t="s">
        <v>196</v>
      </c>
      <c r="C11" s="60" t="s">
        <v>197</v>
      </c>
      <c r="D11" s="60" t="s">
        <v>198</v>
      </c>
      <c r="E11" s="57">
        <v>90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45">
      <c r="A12" s="62" t="s">
        <v>2</v>
      </c>
      <c r="B12" s="56" t="s">
        <v>196</v>
      </c>
      <c r="C12" s="60" t="s">
        <v>199</v>
      </c>
      <c r="D12" s="60" t="s">
        <v>198</v>
      </c>
      <c r="E12" s="57">
        <v>90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="87" customFormat="1" ht="18" customHeight="1">
      <c r="A13" s="87" t="s">
        <v>74</v>
      </c>
    </row>
    <row r="14" spans="1:7" ht="15">
      <c r="A14" s="94" t="s">
        <v>92</v>
      </c>
      <c r="B14" s="94"/>
      <c r="C14" s="94"/>
      <c r="D14" s="94"/>
      <c r="E14" s="61"/>
      <c r="F14" s="61"/>
      <c r="G14" s="61"/>
    </row>
  </sheetData>
  <sheetProtection/>
  <mergeCells count="4">
    <mergeCell ref="G2:I2"/>
    <mergeCell ref="H6:I6"/>
    <mergeCell ref="A13:IV13"/>
    <mergeCell ref="A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90" zoomScaleSheetLayoutView="90" zoomScalePageLayoutView="85" workbookViewId="0" topLeftCell="C1">
      <selection activeCell="M14" sqref="M14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2.3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6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SUM(N11:N14)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227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62" t="s">
        <v>1</v>
      </c>
      <c r="B11" s="56" t="s">
        <v>202</v>
      </c>
      <c r="C11" s="60" t="s">
        <v>153</v>
      </c>
      <c r="D11" s="60" t="s">
        <v>203</v>
      </c>
      <c r="E11" s="57">
        <v>500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45">
      <c r="A12" s="62" t="s">
        <v>2</v>
      </c>
      <c r="B12" s="56" t="s">
        <v>204</v>
      </c>
      <c r="C12" s="60" t="s">
        <v>158</v>
      </c>
      <c r="D12" s="60" t="s">
        <v>205</v>
      </c>
      <c r="E12" s="57">
        <v>1080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pans="1:14" ht="45">
      <c r="A13" s="62" t="s">
        <v>3</v>
      </c>
      <c r="B13" s="56" t="s">
        <v>206</v>
      </c>
      <c r="C13" s="60" t="s">
        <v>207</v>
      </c>
      <c r="D13" s="60" t="s">
        <v>208</v>
      </c>
      <c r="E13" s="57">
        <v>2240</v>
      </c>
      <c r="F13" s="59" t="s">
        <v>88</v>
      </c>
      <c r="G13" s="34" t="s">
        <v>46</v>
      </c>
      <c r="H13" s="34"/>
      <c r="I13" s="34"/>
      <c r="J13" s="35"/>
      <c r="K13" s="34"/>
      <c r="L13" s="34" t="str">
        <f>IF(K13=0,"0,00",IF(K13&gt;0,ROUND(E13/K13,2)))</f>
        <v>0,00</v>
      </c>
      <c r="M13" s="34"/>
      <c r="N13" s="1">
        <f>ROUND(L13*ROUND(M13,2),2)</f>
        <v>0</v>
      </c>
    </row>
    <row r="14" spans="1:14" ht="45">
      <c r="A14" s="62" t="s">
        <v>4</v>
      </c>
      <c r="B14" s="56" t="s">
        <v>206</v>
      </c>
      <c r="C14" s="60" t="s">
        <v>209</v>
      </c>
      <c r="D14" s="60" t="s">
        <v>210</v>
      </c>
      <c r="E14" s="57">
        <v>1120</v>
      </c>
      <c r="F14" s="59" t="s">
        <v>88</v>
      </c>
      <c r="G14" s="34" t="s">
        <v>46</v>
      </c>
      <c r="H14" s="34"/>
      <c r="I14" s="34"/>
      <c r="J14" s="35"/>
      <c r="K14" s="34"/>
      <c r="L14" s="34" t="str">
        <f>IF(K14=0,"0,00",IF(K14&gt;0,ROUND(E14/K14,2)))</f>
        <v>0,00</v>
      </c>
      <c r="M14" s="34"/>
      <c r="N14" s="1">
        <f>ROUND(L14*ROUND(M14,2),2)</f>
        <v>0</v>
      </c>
    </row>
    <row r="15" s="87" customFormat="1" ht="18" customHeight="1">
      <c r="A15" s="87" t="s">
        <v>74</v>
      </c>
    </row>
    <row r="16" s="95" customFormat="1" ht="15">
      <c r="A16" s="95" t="s">
        <v>200</v>
      </c>
    </row>
    <row r="17" s="87" customFormat="1" ht="15">
      <c r="A17" s="87" t="s">
        <v>201</v>
      </c>
    </row>
  </sheetData>
  <sheetProtection/>
  <mergeCells count="5">
    <mergeCell ref="G2:I2"/>
    <mergeCell ref="H6:I6"/>
    <mergeCell ref="A15:IV15"/>
    <mergeCell ref="A17:IV17"/>
    <mergeCell ref="A16:IV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90" zoomScaleSheetLayoutView="90" zoomScalePageLayoutView="85" workbookViewId="0" topLeftCell="A1">
      <selection activeCell="J10" sqref="J10"/>
    </sheetView>
  </sheetViews>
  <sheetFormatPr defaultColWidth="9.00390625" defaultRowHeight="12.75"/>
  <cols>
    <col min="1" max="1" width="5.375" style="67" customWidth="1"/>
    <col min="2" max="2" width="33.75390625" style="67" customWidth="1"/>
    <col min="3" max="3" width="12.375" style="67" customWidth="1"/>
    <col min="4" max="4" width="38.75390625" style="67" customWidth="1"/>
    <col min="5" max="5" width="8.375" style="4" customWidth="1"/>
    <col min="6" max="6" width="13.75390625" style="67" customWidth="1"/>
    <col min="7" max="7" width="36.125" style="67" customWidth="1"/>
    <col min="8" max="8" width="31.00390625" style="67" customWidth="1"/>
    <col min="9" max="9" width="19.25390625" style="67" customWidth="1"/>
    <col min="10" max="10" width="26.75390625" style="67" customWidth="1"/>
    <col min="11" max="12" width="16.125" style="67" customWidth="1"/>
    <col min="13" max="13" width="17.125" style="67" customWidth="1"/>
    <col min="14" max="14" width="18.625" style="67" customWidth="1"/>
    <col min="15" max="15" width="8.00390625" style="67" customWidth="1"/>
    <col min="16" max="16" width="15.875" style="67" customWidth="1"/>
    <col min="17" max="17" width="15.875" style="8" customWidth="1"/>
    <col min="18" max="18" width="15.875" style="67" customWidth="1"/>
    <col min="19" max="20" width="14.25390625" style="67" customWidth="1"/>
    <col min="21" max="21" width="15.25390625" style="67" customWidth="1"/>
    <col min="22" max="16384" width="9.125" style="67" customWidth="1"/>
  </cols>
  <sheetData>
    <row r="1" spans="2:20" ht="15">
      <c r="B1" s="3" t="str">
        <f>'formularz oferty'!D4</f>
        <v>DFP.271.72.2024.KSK</v>
      </c>
      <c r="N1" s="7" t="s">
        <v>59</v>
      </c>
      <c r="S1" s="3"/>
      <c r="T1" s="3"/>
    </row>
    <row r="2" spans="7:9" ht="15">
      <c r="G2" s="87"/>
      <c r="H2" s="87"/>
      <c r="I2" s="87"/>
    </row>
    <row r="3" ht="15">
      <c r="N3" s="7" t="s">
        <v>42</v>
      </c>
    </row>
    <row r="4" spans="2:17" ht="15">
      <c r="B4" s="65" t="s">
        <v>13</v>
      </c>
      <c r="C4" s="66">
        <v>7</v>
      </c>
      <c r="D4" s="9"/>
      <c r="E4" s="10"/>
      <c r="F4" s="64"/>
      <c r="G4" s="11" t="s">
        <v>17</v>
      </c>
      <c r="H4" s="64"/>
      <c r="I4" s="9"/>
      <c r="J4" s="64"/>
      <c r="K4" s="64"/>
      <c r="L4" s="64"/>
      <c r="M4" s="64"/>
      <c r="N4" s="64"/>
      <c r="Q4" s="67"/>
    </row>
    <row r="5" spans="2:17" ht="15">
      <c r="B5" s="65"/>
      <c r="C5" s="9"/>
      <c r="D5" s="9"/>
      <c r="E5" s="10"/>
      <c r="F5" s="64"/>
      <c r="G5" s="11"/>
      <c r="H5" s="64"/>
      <c r="I5" s="9"/>
      <c r="J5" s="64"/>
      <c r="K5" s="64"/>
      <c r="L5" s="64"/>
      <c r="M5" s="64"/>
      <c r="N5" s="64"/>
      <c r="Q5" s="67"/>
    </row>
    <row r="6" spans="1:17" ht="15">
      <c r="A6" s="65"/>
      <c r="B6" s="65"/>
      <c r="C6" s="12"/>
      <c r="D6" s="12"/>
      <c r="E6" s="13"/>
      <c r="F6" s="64"/>
      <c r="G6" s="63" t="s">
        <v>0</v>
      </c>
      <c r="H6" s="92">
        <f>SUM(N11:N12)</f>
        <v>0</v>
      </c>
      <c r="I6" s="93"/>
      <c r="Q6" s="67"/>
    </row>
    <row r="7" spans="1:17" ht="15">
      <c r="A7" s="65"/>
      <c r="C7" s="64"/>
      <c r="D7" s="64"/>
      <c r="E7" s="13"/>
      <c r="F7" s="64"/>
      <c r="G7" s="64"/>
      <c r="H7" s="64"/>
      <c r="I7" s="64"/>
      <c r="J7" s="64"/>
      <c r="K7" s="64"/>
      <c r="L7" s="64"/>
      <c r="Q7" s="67"/>
    </row>
    <row r="8" spans="1:17" ht="15">
      <c r="A8" s="65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7"/>
    </row>
    <row r="9" spans="2:17" ht="15">
      <c r="B9" s="65"/>
      <c r="E9" s="2"/>
      <c r="Q9" s="67"/>
    </row>
    <row r="10" spans="1:14" s="65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227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105">
      <c r="A11" s="62" t="s">
        <v>1</v>
      </c>
      <c r="B11" s="56" t="s">
        <v>211</v>
      </c>
      <c r="C11" s="60" t="s">
        <v>212</v>
      </c>
      <c r="D11" s="60" t="s">
        <v>213</v>
      </c>
      <c r="E11" s="57">
        <v>45000</v>
      </c>
      <c r="F11" s="59" t="s">
        <v>88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4" ht="105">
      <c r="A12" s="62" t="s">
        <v>2</v>
      </c>
      <c r="B12" s="56" t="s">
        <v>211</v>
      </c>
      <c r="C12" s="60" t="s">
        <v>214</v>
      </c>
      <c r="D12" s="60" t="s">
        <v>213</v>
      </c>
      <c r="E12" s="57">
        <v>1000</v>
      </c>
      <c r="F12" s="59" t="s">
        <v>88</v>
      </c>
      <c r="G12" s="34" t="s">
        <v>46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1">
        <f>ROUND(L12*ROUND(M12,2),2)</f>
        <v>0</v>
      </c>
    </row>
    <row r="13" s="87" customFormat="1" ht="18" customHeight="1">
      <c r="A13" s="87" t="s">
        <v>74</v>
      </c>
    </row>
    <row r="14" s="95" customFormat="1" ht="15">
      <c r="A14" s="95" t="s">
        <v>92</v>
      </c>
    </row>
  </sheetData>
  <sheetProtection/>
  <mergeCells count="4">
    <mergeCell ref="G2:I2"/>
    <mergeCell ref="H6:I6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2024-04-26T06:34:32Z</cp:lastPrinted>
  <dcterms:created xsi:type="dcterms:W3CDTF">2003-05-16T10:10:29Z</dcterms:created>
  <dcterms:modified xsi:type="dcterms:W3CDTF">2024-04-26T06:34:47Z</dcterms:modified>
  <cp:category/>
  <cp:version/>
  <cp:contentType/>
  <cp:contentStatus/>
</cp:coreProperties>
</file>