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epietowska1089\Desktop\IZA - ZP\2025\26_2025_U\2. SWZ\"/>
    </mc:Choice>
  </mc:AlternateContent>
  <bookViews>
    <workbookView xWindow="0" yWindow="0" windowWidth="25200" windowHeight="11250"/>
  </bookViews>
  <sheets>
    <sheet name="sprawa nr 26_2025_U" sheetId="1" r:id="rId1"/>
  </sheets>
  <definedNames>
    <definedName name="_xlnm._FilterDatabase" localSheetId="0" hidden="1">'sprawa nr 26_2025_U'!$A$4:$J$4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1" l="1"/>
  <c r="J40" i="1" l="1"/>
  <c r="H17" i="1"/>
  <c r="J17" i="1" s="1"/>
  <c r="H38" i="1" l="1"/>
  <c r="H34" i="1" l="1"/>
  <c r="J34" i="1" s="1"/>
  <c r="H33" i="1"/>
  <c r="J33" i="1" s="1"/>
  <c r="H32" i="1"/>
  <c r="J32" i="1" s="1"/>
  <c r="H31" i="1"/>
  <c r="J31" i="1" s="1"/>
  <c r="H25" i="1"/>
  <c r="J25" i="1" s="1"/>
  <c r="H24" i="1"/>
  <c r="J24" i="1" s="1"/>
  <c r="H21" i="1"/>
  <c r="J21" i="1" s="1"/>
  <c r="H20" i="1"/>
  <c r="J20" i="1" s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H10" i="1"/>
  <c r="J35" i="1" l="1"/>
  <c r="H35" i="1"/>
  <c r="J26" i="1"/>
  <c r="H26" i="1"/>
  <c r="J22" i="1"/>
  <c r="H18" i="1"/>
  <c r="H22" i="1"/>
  <c r="J38" i="1"/>
  <c r="H37" i="1"/>
  <c r="H28" i="1"/>
  <c r="J37" i="1" l="1"/>
  <c r="J39" i="1" s="1"/>
  <c r="H39" i="1"/>
  <c r="J28" i="1"/>
  <c r="J29" i="1" s="1"/>
  <c r="H29" i="1"/>
  <c r="J10" i="1"/>
  <c r="J18" i="1" s="1"/>
</calcChain>
</file>

<file path=xl/sharedStrings.xml><?xml version="1.0" encoding="utf-8"?>
<sst xmlns="http://schemas.openxmlformats.org/spreadsheetml/2006/main" count="118" uniqueCount="80">
  <si>
    <t>Lp.</t>
  </si>
  <si>
    <t>szt.</t>
  </si>
  <si>
    <t>J.m.</t>
  </si>
  <si>
    <t>Ilość</t>
  </si>
  <si>
    <t>Cena jednostkowa netto
 [zł za j.m.]</t>
  </si>
  <si>
    <t>Wartość netto [zł] 
(cena jednostkowa netto x ilość)</t>
  </si>
  <si>
    <t>Stawka podatku    VAT          w %</t>
  </si>
  <si>
    <t>Wartość brutto (wartość netto + kwota VAT)</t>
  </si>
  <si>
    <t>RAZEM:</t>
  </si>
  <si>
    <t>xxxxx</t>
  </si>
  <si>
    <t>Przedmiot zamówienia</t>
  </si>
  <si>
    <t xml:space="preserve"> „Wykonanie usługi przygotowania i wykonania badań dozorowych, 
zatwierdzenie typu i legalizacja sprzętu MPS w Składach 3 RBLog"  - sprawa nr 26/2025/U</t>
  </si>
  <si>
    <t>Nazwa sprzetu</t>
  </si>
  <si>
    <t>Termin realizacji</t>
  </si>
  <si>
    <t xml:space="preserve">Miejsce wykonania usługi </t>
  </si>
  <si>
    <t xml:space="preserve">Reewizja zewnętrzna.  </t>
  </si>
  <si>
    <t xml:space="preserve">Do 30 września 2025 r. </t>
  </si>
  <si>
    <t xml:space="preserve">Odmierzacz paliw płynnych  ON QUANTIUM 100T 1-1  
nr  D 0-642100 </t>
  </si>
  <si>
    <t xml:space="preserve">Legalizacja </t>
  </si>
  <si>
    <t>Do 26 lutego 2025 r.</t>
  </si>
  <si>
    <t>Odmierzacz paliw płynnych ON  QUANTIUM 100T 1-1  
nr  D 0-64210740</t>
  </si>
  <si>
    <t>AUTOMATYCZNY APARAT OZNACZANIA TEMPERATURY ZAPŁONU PMA 4</t>
  </si>
  <si>
    <r>
      <t xml:space="preserve">Przegląd techniczny </t>
    </r>
    <r>
      <rPr>
        <sz val="14"/>
        <color theme="1"/>
        <rFont val="Calibri"/>
        <family val="2"/>
        <charset val="238"/>
        <scheme val="minor"/>
      </rPr>
      <t xml:space="preserve">(wzorcowanie, kalibracja), </t>
    </r>
    <r>
      <rPr>
        <sz val="14"/>
        <rFont val="Calibri"/>
        <family val="2"/>
        <charset val="238"/>
        <scheme val="minor"/>
      </rPr>
      <t xml:space="preserve">
</t>
    </r>
  </si>
  <si>
    <t>Do 6 listopada 2025 r.</t>
  </si>
  <si>
    <r>
      <t xml:space="preserve">Przegląd techniczny.
</t>
    </r>
    <r>
      <rPr>
        <sz val="14"/>
        <color rgb="FFFF0000"/>
        <rFont val="Calibri"/>
        <family val="2"/>
        <charset val="238"/>
        <scheme val="minor"/>
      </rPr>
      <t/>
    </r>
  </si>
  <si>
    <t>Do 12 października 2025 r.</t>
  </si>
  <si>
    <t>Zbiornik paliwowy podziemny V-480 m3 ON, Nr 18.</t>
  </si>
  <si>
    <t>Rewizja wewnętrzna</t>
  </si>
  <si>
    <t>Do 31 lipca 2025 r.</t>
  </si>
  <si>
    <t>Zbiornik paliwowy podziemny 5000 m3 
F-34, Nr 24.</t>
  </si>
  <si>
    <t xml:space="preserve">Rewizja wewn. ważna do lipiec 2025 r. 
</t>
  </si>
  <si>
    <t>Przewód elastyczny DN-102 L-6m,</t>
  </si>
  <si>
    <t xml:space="preserve">Rewizja zewnętrzna, </t>
  </si>
  <si>
    <t>Przewód elastyczny DN-50 L-19,0 M</t>
  </si>
  <si>
    <t xml:space="preserve">Rewizja zewnętrzna 
</t>
  </si>
  <si>
    <t>Do 30 września 2025 r.</t>
  </si>
  <si>
    <t>Zadanie nr 1 – Skład Życzyn</t>
  </si>
  <si>
    <t>Skład JAWIDZ, 
21-077 Spiczyn
Tel. 261 182 318, 
261 182 324</t>
  </si>
  <si>
    <t>APARAT DO OZNACZANIA SKŁADU FRAKCYJNEGO  
NDI 440</t>
  </si>
  <si>
    <t xml:space="preserve">Przenośne Urządzenie Dystryb. PUD-5 Odmierzacz paliw ciekłych Typ. EURO 1000VI R 1P/1H Nr fabr. 12295730707     </t>
  </si>
  <si>
    <t xml:space="preserve">Legalizacja. </t>
  </si>
  <si>
    <t>Do 6 maja 2025 r.</t>
  </si>
  <si>
    <t xml:space="preserve">Przenośne Urządzenie Dystryb. PUD-5 Nr rej. 2271112  </t>
  </si>
  <si>
    <r>
      <rPr>
        <b/>
        <sz val="14"/>
        <rFont val="Calibri"/>
        <family val="2"/>
        <charset val="238"/>
        <scheme val="minor"/>
      </rPr>
      <t>a)</t>
    </r>
    <r>
      <rPr>
        <sz val="14"/>
        <rFont val="Calibri"/>
        <family val="2"/>
        <charset val="238"/>
        <scheme val="minor"/>
      </rPr>
      <t xml:space="preserve"> Legalizacja. 
</t>
    </r>
    <r>
      <rPr>
        <b/>
        <sz val="14"/>
        <rFont val="Calibri"/>
        <family val="2"/>
        <charset val="238"/>
        <scheme val="minor"/>
      </rPr>
      <t>b</t>
    </r>
    <r>
      <rPr>
        <sz val="14"/>
        <rFont val="Calibri"/>
        <family val="2"/>
        <charset val="238"/>
        <scheme val="minor"/>
      </rPr>
      <t>) Rewizja zewnętrzna, Rewizja wewnętrzna,  Próba Szczelności.</t>
    </r>
  </si>
  <si>
    <r>
      <rPr>
        <b/>
        <sz val="14"/>
        <rFont val="Calibri"/>
        <family val="2"/>
        <charset val="238"/>
        <scheme val="minor"/>
      </rPr>
      <t>a)</t>
    </r>
    <r>
      <rPr>
        <sz val="14"/>
        <rFont val="Calibri"/>
        <family val="2"/>
        <charset val="238"/>
        <scheme val="minor"/>
      </rPr>
      <t xml:space="preserve"> </t>
    </r>
    <r>
      <rPr>
        <b/>
        <sz val="14"/>
        <rFont val="Calibri"/>
        <family val="2"/>
        <charset val="238"/>
        <scheme val="minor"/>
      </rPr>
      <t>Do 31 marca 2025 r.
b) Do 30 wrzesień 2025 r.</t>
    </r>
  </si>
  <si>
    <t>Do 15 lipca 2025 r.</t>
  </si>
  <si>
    <t>Odmierzacz paliw płynnych model: QUANTIUM 200T   SMD2-2, 
nr fabr odmierzacza (2) 
D 0639046 (ON), nr fabr. Czujnika  182936</t>
  </si>
  <si>
    <t>Zadanie nr 2 – Skład Jawidz</t>
  </si>
  <si>
    <t>Zadanie nr 3 – Skład Kłaj</t>
  </si>
  <si>
    <t>Zadanie nr 4 – Skład Stawy</t>
  </si>
  <si>
    <t>Zbiornik stalowy stacyjny 24 m3</t>
  </si>
  <si>
    <t xml:space="preserve">Rewizja zewnętrzna. </t>
  </si>
  <si>
    <t>Do 31 sierpnia 2025 r.</t>
  </si>
  <si>
    <t>Zadanie nr 5 – Skład Niedźwiedź</t>
  </si>
  <si>
    <t xml:space="preserve">Urządzenie do napełn. i opr. zb. transport.
Pojazd nr rej. UA 02561 </t>
  </si>
  <si>
    <t xml:space="preserve">Wzorcowanie przepływomierzy wraz ze sprawdzenie manometrów i wakuometrów.
</t>
  </si>
  <si>
    <t xml:space="preserve">Urządzenie do napełn. i opr. zb. transport.
Pojazd nr rej. UG 00033 </t>
  </si>
  <si>
    <t xml:space="preserve">Do 25 września 2025 r. </t>
  </si>
  <si>
    <t>Odmierzacz paliw płynnych QUANTIUM 200T SHD2-2. nr fabr. Odmierzacza D0642074, nr fabr. czujnika obj. 211661. Nr fabr.  Odmierzacza DO710062 (ON).</t>
  </si>
  <si>
    <t>Legalizacja.</t>
  </si>
  <si>
    <t>Do 30 kwietnia 2025</t>
  </si>
  <si>
    <t>Zadanie nr 6 – Skład Stężyca</t>
  </si>
  <si>
    <t>Zbiornik naziemny EKO FUEL tanki 5000L Typ PUD-5, nr fabr. 1/12/11/12 (1281112)</t>
  </si>
  <si>
    <t>Odmierzacz paliw ciekłych, Typ: EURO 1000VI R 1P/1H</t>
  </si>
  <si>
    <t>Pomiar rezystancji uziomów.</t>
  </si>
  <si>
    <t>Do 31 stycznia 2025 r.</t>
  </si>
  <si>
    <r>
      <t xml:space="preserve">SUMA: 
</t>
    </r>
    <r>
      <rPr>
        <sz val="9"/>
        <rFont val="Arial"/>
        <family val="2"/>
        <charset val="238"/>
      </rPr>
      <t>(należy zsumować wartości netto i brutto dla zadań od nr 1 oraz 6)</t>
    </r>
  </si>
  <si>
    <t>UWAGI:</t>
  </si>
  <si>
    <t xml:space="preserve">* Formularz musi zostać podpisany (opatrzony) kwalifikowanym podpisem elektronicznym kwalifikowanym podpisem elektronicznym bądź podpisem zaufanym lub podpisem osobistym </t>
  </si>
  <si>
    <t xml:space="preserve">Odmierzacz paliw płynnych model: QUANTIUM 200T   SMD2-2, nr fabr odmierzacza (1) D 0639046 (BS), nr fabr. Czujnika  183015
</t>
  </si>
  <si>
    <t>Zbiornik do mag. Paliw płynnych naziemny 
ZN-20/2,0/D1-DT  przy KSP-20, nr rej. 7033</t>
  </si>
  <si>
    <t xml:space="preserve">
Skład Życzyn,  
08-455 Trojanów  
tel. 261 514 183,
261 514 100, 
261 514 140  </t>
  </si>
  <si>
    <t>Skład Stawy, 
08-530 Stawy
Tel. 261 105271, 
261 105 466</t>
  </si>
  <si>
    <t>Skład Niedźwiedź, 
32-090 Słomniki, 
tel. 261 137 179,              261 137 120</t>
  </si>
  <si>
    <t>Skład Stężyca, 
ul. Dęblińska 149, 
08-540,
tel. 261 516 936, 
261 516 980</t>
  </si>
  <si>
    <t>Skład Kłaj, 
32-015 Kłaj
Tel. 261 137 257,
 261 137 253</t>
  </si>
  <si>
    <t>Wykonawca obligatoryjnie wypełnia kolumnę nr 7-10. Brak wypełnienia którejkolwiek z kolumn skutkować będzie odrzuceniem oferty jako niezgodnej z SWZ.</t>
  </si>
  <si>
    <t>Załącznik nr 3 do SWZ - Formularz cenowy/Opis przedmiotu zamowienia</t>
  </si>
  <si>
    <t>Do  28 listopada 2025 r.</t>
  </si>
  <si>
    <t xml:space="preserve"> Do 28 listopada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</si>
</sst>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\-0;;@"/>
  </numFmts>
  <fonts count="2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b/>
      <sz val="1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i/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7" fillId="0" borderId="0"/>
    <xf numFmtId="0" fontId="14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9" fontId="9" fillId="0" borderId="2" xfId="3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7" xfId="3" applyFont="1" applyFill="1" applyBorder="1" applyAlignment="1">
      <alignment horizontal="center" vertical="center" wrapText="1"/>
    </xf>
    <xf numFmtId="0" fontId="12" fillId="5" borderId="9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NumberFormat="1" applyFont="1"/>
    <xf numFmtId="0" fontId="3" fillId="2" borderId="2" xfId="1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vertical="center" wrapText="1"/>
    </xf>
    <xf numFmtId="0" fontId="0" fillId="0" borderId="0" xfId="0" applyBorder="1"/>
    <xf numFmtId="0" fontId="0" fillId="2" borderId="0" xfId="0" applyFill="1" applyBorder="1"/>
    <xf numFmtId="0" fontId="10" fillId="0" borderId="0" xfId="3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64" fontId="9" fillId="0" borderId="2" xfId="3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/>
    </xf>
    <xf numFmtId="4" fontId="6" fillId="5" borderId="20" xfId="0" applyNumberFormat="1" applyFont="1" applyFill="1" applyBorder="1" applyAlignment="1">
      <alignment horizontal="center" vertical="center"/>
    </xf>
    <xf numFmtId="0" fontId="8" fillId="0" borderId="25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/>
    </xf>
    <xf numFmtId="164" fontId="9" fillId="0" borderId="2" xfId="3" applyNumberFormat="1" applyFont="1" applyFill="1" applyBorder="1" applyAlignment="1">
      <alignment horizontal="center" vertical="center" wrapText="1"/>
    </xf>
    <xf numFmtId="9" fontId="9" fillId="0" borderId="2" xfId="3" applyNumberFormat="1" applyFont="1" applyFill="1" applyBorder="1" applyAlignment="1">
      <alignment horizontal="center" vertical="center" wrapText="1"/>
    </xf>
    <xf numFmtId="164" fontId="9" fillId="0" borderId="17" xfId="3" applyNumberFormat="1" applyFont="1" applyFill="1" applyBorder="1" applyAlignment="1">
      <alignment horizontal="center" vertical="center" wrapText="1"/>
    </xf>
    <xf numFmtId="0" fontId="15" fillId="2" borderId="17" xfId="4" applyFont="1" applyFill="1" applyBorder="1" applyAlignment="1">
      <alignment horizontal="center" vertical="center"/>
    </xf>
    <xf numFmtId="0" fontId="15" fillId="2" borderId="2" xfId="4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9" fillId="0" borderId="17" xfId="3" applyNumberFormat="1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2" xfId="3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0" fontId="17" fillId="2" borderId="18" xfId="0" applyFont="1" applyFill="1" applyBorder="1" applyAlignment="1">
      <alignment horizontal="left" vertical="center" wrapText="1"/>
    </xf>
    <xf numFmtId="0" fontId="18" fillId="2" borderId="18" xfId="0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7" xfId="0" applyFont="1" applyFill="1" applyBorder="1" applyAlignment="1">
      <alignment horizontal="left" vertical="center" wrapText="1"/>
    </xf>
    <xf numFmtId="0" fontId="9" fillId="0" borderId="18" xfId="0" applyFont="1" applyBorder="1" applyAlignment="1">
      <alignment horizontal="center" vertical="center" wrapText="1"/>
    </xf>
    <xf numFmtId="0" fontId="15" fillId="2" borderId="18" xfId="4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9" fillId="0" borderId="18" xfId="3" applyNumberFormat="1" applyFont="1" applyFill="1" applyBorder="1" applyAlignment="1">
      <alignment horizontal="center" vertical="center" wrapText="1"/>
    </xf>
    <xf numFmtId="9" fontId="9" fillId="0" borderId="18" xfId="3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/>
    </xf>
    <xf numFmtId="0" fontId="12" fillId="0" borderId="17" xfId="3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17" fillId="0" borderId="18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2" fillId="2" borderId="18" xfId="1" applyFont="1" applyFill="1" applyBorder="1" applyAlignment="1">
      <alignment horizontal="center" vertical="center" wrapText="1"/>
    </xf>
    <xf numFmtId="0" fontId="3" fillId="2" borderId="18" xfId="1" applyNumberFormat="1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/>
    </xf>
    <xf numFmtId="164" fontId="9" fillId="0" borderId="24" xfId="3" applyNumberFormat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vertical="center" wrapText="1"/>
    </xf>
    <xf numFmtId="0" fontId="17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 wrapText="1"/>
    </xf>
    <xf numFmtId="9" fontId="9" fillId="0" borderId="1" xfId="3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2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164" fontId="9" fillId="0" borderId="18" xfId="3" applyNumberFormat="1" applyFont="1" applyFill="1" applyBorder="1" applyAlignment="1">
      <alignment horizontal="center" vertical="center" wrapText="1"/>
    </xf>
    <xf numFmtId="164" fontId="9" fillId="0" borderId="2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0" fillId="0" borderId="28" xfId="3" applyFont="1" applyFill="1" applyBorder="1" applyAlignment="1">
      <alignment horizontal="right" vertical="center" wrapText="1"/>
    </xf>
    <xf numFmtId="0" fontId="10" fillId="0" borderId="29" xfId="3" applyFont="1" applyFill="1" applyBorder="1" applyAlignment="1">
      <alignment horizontal="right" vertical="center" wrapText="1"/>
    </xf>
    <xf numFmtId="0" fontId="10" fillId="0" borderId="30" xfId="3" applyFont="1" applyFill="1" applyBorder="1" applyAlignment="1">
      <alignment horizontal="right" vertic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0" fillId="0" borderId="11" xfId="3" applyFont="1" applyFill="1" applyBorder="1" applyAlignment="1">
      <alignment horizontal="right" vertical="center" wrapText="1"/>
    </xf>
    <xf numFmtId="0" fontId="10" fillId="0" borderId="12" xfId="3" applyFont="1" applyFill="1" applyBorder="1" applyAlignment="1">
      <alignment horizontal="right" vertical="center" wrapText="1"/>
    </xf>
    <xf numFmtId="0" fontId="10" fillId="0" borderId="13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3" borderId="4" xfId="3" applyNumberFormat="1" applyFont="1" applyFill="1" applyBorder="1" applyAlignment="1">
      <alignment horizontal="center" vertical="center" wrapText="1"/>
    </xf>
    <xf numFmtId="0" fontId="3" fillId="3" borderId="7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64" fontId="9" fillId="0" borderId="32" xfId="3" applyNumberFormat="1" applyFont="1" applyFill="1" applyBorder="1" applyAlignment="1">
      <alignment horizontal="center" vertical="center" wrapText="1"/>
    </xf>
    <xf numFmtId="164" fontId="9" fillId="0" borderId="21" xfId="3" applyNumberFormat="1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right" vertical="center" wrapText="1"/>
    </xf>
    <xf numFmtId="0" fontId="6" fillId="5" borderId="15" xfId="0" applyFont="1" applyFill="1" applyBorder="1" applyAlignment="1">
      <alignment horizontal="right" vertical="center" wrapText="1"/>
    </xf>
    <xf numFmtId="0" fontId="6" fillId="5" borderId="16" xfId="0" applyFont="1" applyFill="1" applyBorder="1" applyAlignment="1">
      <alignment horizontal="right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3"/>
    <cellStyle name="Normalny 2 2" xfId="2"/>
    <cellStyle name="Normalny 2 3 2" xfId="1"/>
    <cellStyle name="Normalny 5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view="pageBreakPreview" zoomScale="70" zoomScaleNormal="40" zoomScaleSheetLayoutView="70" workbookViewId="0">
      <pane ySplit="3" topLeftCell="A4" activePane="bottomLeft" state="frozen"/>
      <selection pane="bottomLeft" activeCell="H41" sqref="H41"/>
    </sheetView>
  </sheetViews>
  <sheetFormatPr defaultRowHeight="15"/>
  <cols>
    <col min="1" max="1" width="5.7109375" style="1" customWidth="1"/>
    <col min="2" max="2" width="62.28515625" style="12" customWidth="1"/>
    <col min="3" max="3" width="35.7109375" style="12" customWidth="1"/>
    <col min="4" max="4" width="36" style="12" customWidth="1"/>
    <col min="5" max="5" width="12.5703125" style="1" customWidth="1"/>
    <col min="6" max="6" width="14.42578125" style="13" customWidth="1"/>
    <col min="7" max="7" width="17.85546875" style="1" customWidth="1"/>
    <col min="8" max="8" width="19" style="2" customWidth="1"/>
    <col min="9" max="9" width="10" style="2" customWidth="1"/>
    <col min="10" max="10" width="19.7109375" style="2" customWidth="1"/>
    <col min="11" max="11" width="24.5703125" style="2" customWidth="1"/>
    <col min="12" max="12" width="1.7109375" hidden="1" customWidth="1"/>
    <col min="13" max="18" width="9.140625" hidden="1" customWidth="1"/>
    <col min="19" max="19" width="1.5703125" customWidth="1"/>
  </cols>
  <sheetData>
    <row r="1" spans="1:19" s="16" customFormat="1" ht="15" customHeight="1">
      <c r="A1" s="99" t="s">
        <v>77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15"/>
      <c r="M1" s="15"/>
      <c r="N1" s="15"/>
      <c r="O1" s="15"/>
      <c r="P1" s="15"/>
      <c r="Q1" s="15"/>
      <c r="R1" s="15"/>
      <c r="S1" s="15"/>
    </row>
    <row r="2" spans="1:19" s="16" customFormat="1" ht="18.75" customHeigh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9"/>
    </row>
    <row r="3" spans="1:19" s="16" customFormat="1" ht="93" customHeight="1">
      <c r="A3" s="84" t="s">
        <v>11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9" s="17" customFormat="1">
      <c r="A4" s="90"/>
      <c r="B4" s="90"/>
      <c r="C4" s="90"/>
      <c r="D4" s="90"/>
      <c r="E4" s="90"/>
      <c r="F4" s="90"/>
      <c r="G4" s="90"/>
      <c r="H4" s="90"/>
      <c r="I4" s="90"/>
      <c r="J4" s="90"/>
      <c r="K4" s="20"/>
    </row>
    <row r="5" spans="1:19" ht="15.75" thickBot="1"/>
    <row r="6" spans="1:19" ht="15" customHeight="1">
      <c r="A6" s="91" t="s">
        <v>0</v>
      </c>
      <c r="B6" s="93" t="s">
        <v>12</v>
      </c>
      <c r="C6" s="93" t="s">
        <v>10</v>
      </c>
      <c r="D6" s="93" t="s">
        <v>13</v>
      </c>
      <c r="E6" s="95" t="s">
        <v>2</v>
      </c>
      <c r="F6" s="114" t="s">
        <v>3</v>
      </c>
      <c r="G6" s="93" t="s">
        <v>4</v>
      </c>
      <c r="H6" s="93" t="s">
        <v>5</v>
      </c>
      <c r="I6" s="93" t="s">
        <v>6</v>
      </c>
      <c r="J6" s="93" t="s">
        <v>7</v>
      </c>
      <c r="K6" s="100" t="s">
        <v>14</v>
      </c>
    </row>
    <row r="7" spans="1:19" ht="102" customHeight="1" thickBot="1">
      <c r="A7" s="92"/>
      <c r="B7" s="94"/>
      <c r="C7" s="94"/>
      <c r="D7" s="94"/>
      <c r="E7" s="96"/>
      <c r="F7" s="115"/>
      <c r="G7" s="94"/>
      <c r="H7" s="94"/>
      <c r="I7" s="94"/>
      <c r="J7" s="94"/>
      <c r="K7" s="101"/>
    </row>
    <row r="8" spans="1:19" ht="18" customHeight="1" thickBot="1">
      <c r="A8" s="24">
        <v>1</v>
      </c>
      <c r="B8" s="25">
        <v>2</v>
      </c>
      <c r="C8" s="25">
        <v>3</v>
      </c>
      <c r="D8" s="25">
        <v>4</v>
      </c>
      <c r="E8" s="26">
        <v>5</v>
      </c>
      <c r="F8" s="25">
        <v>6</v>
      </c>
      <c r="G8" s="25">
        <v>7</v>
      </c>
      <c r="H8" s="25">
        <v>8</v>
      </c>
      <c r="I8" s="26">
        <v>9</v>
      </c>
      <c r="J8" s="25">
        <v>10</v>
      </c>
      <c r="K8" s="27">
        <v>11</v>
      </c>
    </row>
    <row r="9" spans="1:19" ht="35.1" customHeight="1" thickBot="1">
      <c r="A9" s="105" t="s">
        <v>36</v>
      </c>
      <c r="B9" s="106"/>
      <c r="C9" s="106"/>
      <c r="D9" s="106"/>
      <c r="E9" s="106"/>
      <c r="F9" s="106"/>
      <c r="G9" s="106"/>
      <c r="H9" s="106"/>
      <c r="I9" s="106"/>
      <c r="J9" s="106"/>
      <c r="K9" s="107"/>
    </row>
    <row r="10" spans="1:19" ht="99.95" customHeight="1">
      <c r="A10" s="38">
        <v>1</v>
      </c>
      <c r="B10" s="46" t="s">
        <v>17</v>
      </c>
      <c r="C10" s="74" t="s">
        <v>18</v>
      </c>
      <c r="D10" s="61" t="s">
        <v>19</v>
      </c>
      <c r="E10" s="40" t="s">
        <v>1</v>
      </c>
      <c r="F10" s="33">
        <v>1</v>
      </c>
      <c r="G10" s="35"/>
      <c r="H10" s="41">
        <f t="shared" ref="H10:H16" si="0">F10*G10</f>
        <v>0</v>
      </c>
      <c r="I10" s="30"/>
      <c r="J10" s="41">
        <f t="shared" ref="J10:J16" si="1">H10+ROUND(H10*I10,2)</f>
        <v>0</v>
      </c>
      <c r="K10" s="97" t="s">
        <v>71</v>
      </c>
    </row>
    <row r="11" spans="1:19" ht="99.95" customHeight="1">
      <c r="A11" s="76">
        <v>2</v>
      </c>
      <c r="B11" s="50" t="s">
        <v>20</v>
      </c>
      <c r="C11" s="75" t="s">
        <v>18</v>
      </c>
      <c r="D11" s="44" t="s">
        <v>19</v>
      </c>
      <c r="E11" s="77" t="s">
        <v>1</v>
      </c>
      <c r="F11" s="78">
        <v>1</v>
      </c>
      <c r="G11" s="79"/>
      <c r="H11" s="80">
        <f t="shared" si="0"/>
        <v>0</v>
      </c>
      <c r="I11" s="81"/>
      <c r="J11" s="80">
        <f t="shared" si="1"/>
        <v>0</v>
      </c>
      <c r="K11" s="97"/>
    </row>
    <row r="12" spans="1:19" ht="99.95" customHeight="1">
      <c r="A12" s="76">
        <v>3</v>
      </c>
      <c r="B12" s="82" t="s">
        <v>21</v>
      </c>
      <c r="C12" s="45" t="s">
        <v>22</v>
      </c>
      <c r="D12" s="83" t="s">
        <v>23</v>
      </c>
      <c r="E12" s="77" t="s">
        <v>1</v>
      </c>
      <c r="F12" s="78">
        <v>1</v>
      </c>
      <c r="G12" s="79"/>
      <c r="H12" s="80">
        <f t="shared" si="0"/>
        <v>0</v>
      </c>
      <c r="I12" s="81"/>
      <c r="J12" s="80">
        <f t="shared" si="1"/>
        <v>0</v>
      </c>
      <c r="K12" s="97"/>
    </row>
    <row r="13" spans="1:19" ht="99.95" customHeight="1">
      <c r="A13" s="76">
        <v>4</v>
      </c>
      <c r="B13" s="82" t="s">
        <v>38</v>
      </c>
      <c r="C13" s="45" t="s">
        <v>24</v>
      </c>
      <c r="D13" s="83" t="s">
        <v>25</v>
      </c>
      <c r="E13" s="77" t="s">
        <v>1</v>
      </c>
      <c r="F13" s="78">
        <v>1</v>
      </c>
      <c r="G13" s="79"/>
      <c r="H13" s="80">
        <f t="shared" si="0"/>
        <v>0</v>
      </c>
      <c r="I13" s="81"/>
      <c r="J13" s="80">
        <f t="shared" si="1"/>
        <v>0</v>
      </c>
      <c r="K13" s="97"/>
    </row>
    <row r="14" spans="1:19" ht="99.95" customHeight="1">
      <c r="A14" s="49">
        <v>5</v>
      </c>
      <c r="B14" s="42" t="s">
        <v>26</v>
      </c>
      <c r="C14" s="42" t="s">
        <v>27</v>
      </c>
      <c r="D14" s="43" t="s">
        <v>28</v>
      </c>
      <c r="E14" s="53" t="s">
        <v>1</v>
      </c>
      <c r="F14" s="54">
        <v>1</v>
      </c>
      <c r="G14" s="55"/>
      <c r="H14" s="56">
        <f t="shared" si="0"/>
        <v>0</v>
      </c>
      <c r="I14" s="57"/>
      <c r="J14" s="56">
        <f t="shared" si="1"/>
        <v>0</v>
      </c>
      <c r="K14" s="97"/>
    </row>
    <row r="15" spans="1:19" ht="99.95" customHeight="1">
      <c r="A15" s="49">
        <v>6</v>
      </c>
      <c r="B15" s="46" t="s">
        <v>29</v>
      </c>
      <c r="C15" s="42" t="s">
        <v>30</v>
      </c>
      <c r="D15" s="43" t="s">
        <v>28</v>
      </c>
      <c r="E15" s="39" t="s">
        <v>1</v>
      </c>
      <c r="F15" s="32">
        <v>1</v>
      </c>
      <c r="G15" s="34"/>
      <c r="H15" s="31">
        <f t="shared" si="0"/>
        <v>0</v>
      </c>
      <c r="I15" s="36"/>
      <c r="J15" s="31">
        <f t="shared" si="1"/>
        <v>0</v>
      </c>
      <c r="K15" s="97"/>
    </row>
    <row r="16" spans="1:19" ht="99.95" customHeight="1">
      <c r="A16" s="37">
        <v>7</v>
      </c>
      <c r="B16" s="42" t="s">
        <v>31</v>
      </c>
      <c r="C16" s="42" t="s">
        <v>32</v>
      </c>
      <c r="D16" s="43" t="s">
        <v>78</v>
      </c>
      <c r="E16" s="39" t="s">
        <v>1</v>
      </c>
      <c r="F16" s="32">
        <v>10</v>
      </c>
      <c r="G16" s="34"/>
      <c r="H16" s="31">
        <f t="shared" si="0"/>
        <v>0</v>
      </c>
      <c r="I16" s="36"/>
      <c r="J16" s="31">
        <f t="shared" si="1"/>
        <v>0</v>
      </c>
      <c r="K16" s="97"/>
    </row>
    <row r="17" spans="1:11" ht="99.95" customHeight="1">
      <c r="A17" s="49">
        <v>8</v>
      </c>
      <c r="B17" s="47" t="s">
        <v>33</v>
      </c>
      <c r="C17" s="47" t="s">
        <v>34</v>
      </c>
      <c r="D17" s="48" t="s">
        <v>35</v>
      </c>
      <c r="E17" s="39" t="s">
        <v>1</v>
      </c>
      <c r="F17" s="32">
        <v>6</v>
      </c>
      <c r="G17" s="34"/>
      <c r="H17" s="31">
        <f>F17*G17</f>
        <v>0</v>
      </c>
      <c r="I17" s="36"/>
      <c r="J17" s="31">
        <f>H17+ROUND(H17*I17,2)</f>
        <v>0</v>
      </c>
      <c r="K17" s="98"/>
    </row>
    <row r="18" spans="1:11" s="9" customFormat="1" ht="30" customHeight="1" thickBot="1">
      <c r="A18" s="102" t="s">
        <v>8</v>
      </c>
      <c r="B18" s="103"/>
      <c r="C18" s="103"/>
      <c r="D18" s="103"/>
      <c r="E18" s="103"/>
      <c r="F18" s="103"/>
      <c r="G18" s="104"/>
      <c r="H18" s="58">
        <f>SUM(H10:H17)</f>
        <v>0</v>
      </c>
      <c r="I18" s="59" t="s">
        <v>9</v>
      </c>
      <c r="J18" s="58">
        <f>SUM(J10:J17)</f>
        <v>0</v>
      </c>
      <c r="K18" s="60"/>
    </row>
    <row r="19" spans="1:11" s="3" customFormat="1" ht="35.1" customHeight="1" thickBot="1">
      <c r="A19" s="105" t="s">
        <v>47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s="3" customFormat="1" ht="99.95" customHeight="1">
      <c r="A20" s="38">
        <v>1</v>
      </c>
      <c r="B20" s="42" t="s">
        <v>39</v>
      </c>
      <c r="C20" s="42" t="s">
        <v>40</v>
      </c>
      <c r="D20" s="43" t="s">
        <v>41</v>
      </c>
      <c r="E20" s="40" t="s">
        <v>1</v>
      </c>
      <c r="F20" s="33">
        <v>1</v>
      </c>
      <c r="G20" s="35"/>
      <c r="H20" s="29">
        <f>F20*G20</f>
        <v>0</v>
      </c>
      <c r="I20" s="30"/>
      <c r="J20" s="29">
        <f>H20+ROUND(H20*I20,2)</f>
        <v>0</v>
      </c>
      <c r="K20" s="122" t="s">
        <v>37</v>
      </c>
    </row>
    <row r="21" spans="1:11" ht="99.95" customHeight="1">
      <c r="A21" s="49">
        <v>2</v>
      </c>
      <c r="B21" s="47" t="s">
        <v>42</v>
      </c>
      <c r="C21" s="47" t="s">
        <v>43</v>
      </c>
      <c r="D21" s="47" t="s">
        <v>44</v>
      </c>
      <c r="E21" s="53" t="s">
        <v>1</v>
      </c>
      <c r="F21" s="54">
        <v>1</v>
      </c>
      <c r="G21" s="55"/>
      <c r="H21" s="56">
        <f>F21*G21</f>
        <v>0</v>
      </c>
      <c r="I21" s="57"/>
      <c r="J21" s="56">
        <f>H21+ROUND(H21*I21,2)</f>
        <v>0</v>
      </c>
      <c r="K21" s="123"/>
    </row>
    <row r="22" spans="1:11" ht="30" customHeight="1" thickBot="1">
      <c r="A22" s="102" t="s">
        <v>8</v>
      </c>
      <c r="B22" s="103"/>
      <c r="C22" s="103"/>
      <c r="D22" s="103"/>
      <c r="E22" s="103"/>
      <c r="F22" s="103"/>
      <c r="G22" s="104"/>
      <c r="H22" s="58">
        <f>SUM(H20:H21)</f>
        <v>0</v>
      </c>
      <c r="I22" s="59" t="s">
        <v>9</v>
      </c>
      <c r="J22" s="58">
        <f>SUM(J20:J21)</f>
        <v>0</v>
      </c>
      <c r="K22" s="60"/>
    </row>
    <row r="23" spans="1:11" ht="30" customHeight="1" thickBot="1">
      <c r="A23" s="105" t="s">
        <v>48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7"/>
    </row>
    <row r="24" spans="1:11" ht="99.95" customHeight="1">
      <c r="A24" s="38">
        <v>1</v>
      </c>
      <c r="B24" s="42" t="s">
        <v>69</v>
      </c>
      <c r="C24" s="42" t="s">
        <v>40</v>
      </c>
      <c r="D24" s="43" t="s">
        <v>45</v>
      </c>
      <c r="E24" s="40" t="s">
        <v>1</v>
      </c>
      <c r="F24" s="33">
        <v>1</v>
      </c>
      <c r="G24" s="35"/>
      <c r="H24" s="29">
        <f>F24*G24</f>
        <v>0</v>
      </c>
      <c r="I24" s="30"/>
      <c r="J24" s="29">
        <f>H24+ROUND(H24*I24,2)</f>
        <v>0</v>
      </c>
      <c r="K24" s="124" t="s">
        <v>75</v>
      </c>
    </row>
    <row r="25" spans="1:11" ht="99.95" customHeight="1">
      <c r="A25" s="49">
        <v>2</v>
      </c>
      <c r="B25" s="47" t="s">
        <v>46</v>
      </c>
      <c r="C25" s="47" t="s">
        <v>40</v>
      </c>
      <c r="D25" s="48" t="s">
        <v>45</v>
      </c>
      <c r="E25" s="53" t="s">
        <v>1</v>
      </c>
      <c r="F25" s="54">
        <v>1</v>
      </c>
      <c r="G25" s="55"/>
      <c r="H25" s="56">
        <f>F25*G25</f>
        <v>0</v>
      </c>
      <c r="I25" s="57"/>
      <c r="J25" s="56">
        <f>H25+ROUND(H25*I25,2)</f>
        <v>0</v>
      </c>
      <c r="K25" s="123"/>
    </row>
    <row r="26" spans="1:11" ht="30" customHeight="1" thickBot="1">
      <c r="A26" s="102" t="s">
        <v>8</v>
      </c>
      <c r="B26" s="103"/>
      <c r="C26" s="103"/>
      <c r="D26" s="103"/>
      <c r="E26" s="103"/>
      <c r="F26" s="103"/>
      <c r="G26" s="104"/>
      <c r="H26" s="58">
        <f>SUM(H24:H25)</f>
        <v>0</v>
      </c>
      <c r="I26" s="59" t="s">
        <v>9</v>
      </c>
      <c r="J26" s="58">
        <f>SUM(J24:J25)</f>
        <v>0</v>
      </c>
      <c r="K26" s="60"/>
    </row>
    <row r="27" spans="1:11" ht="30" customHeight="1" thickBot="1">
      <c r="A27" s="105" t="s">
        <v>49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7"/>
    </row>
    <row r="28" spans="1:11" ht="99.95" customHeight="1">
      <c r="A28" s="62">
        <v>1</v>
      </c>
      <c r="B28" s="63" t="s">
        <v>50</v>
      </c>
      <c r="C28" s="63" t="s">
        <v>51</v>
      </c>
      <c r="D28" s="64" t="s">
        <v>52</v>
      </c>
      <c r="E28" s="65" t="s">
        <v>1</v>
      </c>
      <c r="F28" s="66">
        <v>1</v>
      </c>
      <c r="G28" s="67"/>
      <c r="H28" s="56">
        <f>F28*G28</f>
        <v>0</v>
      </c>
      <c r="I28" s="57"/>
      <c r="J28" s="56">
        <f>H28+ROUND(H28*I28,2)</f>
        <v>0</v>
      </c>
      <c r="K28" s="68" t="s">
        <v>72</v>
      </c>
    </row>
    <row r="29" spans="1:11" ht="30" customHeight="1" thickBot="1">
      <c r="A29" s="102" t="s">
        <v>8</v>
      </c>
      <c r="B29" s="103"/>
      <c r="C29" s="103"/>
      <c r="D29" s="103"/>
      <c r="E29" s="103"/>
      <c r="F29" s="103"/>
      <c r="G29" s="104"/>
      <c r="H29" s="58">
        <f>SUM(H28)</f>
        <v>0</v>
      </c>
      <c r="I29" s="59" t="s">
        <v>9</v>
      </c>
      <c r="J29" s="58">
        <f>SUM(J28)</f>
        <v>0</v>
      </c>
      <c r="K29" s="60"/>
    </row>
    <row r="30" spans="1:11" ht="30" customHeight="1" thickBot="1">
      <c r="A30" s="105" t="s">
        <v>53</v>
      </c>
      <c r="B30" s="106"/>
      <c r="C30" s="106"/>
      <c r="D30" s="106"/>
      <c r="E30" s="106"/>
      <c r="F30" s="106"/>
      <c r="G30" s="106"/>
      <c r="H30" s="106"/>
      <c r="I30" s="106"/>
      <c r="J30" s="106"/>
      <c r="K30" s="107"/>
    </row>
    <row r="31" spans="1:11" ht="99.95" customHeight="1">
      <c r="A31" s="38">
        <v>1</v>
      </c>
      <c r="B31" s="42" t="s">
        <v>70</v>
      </c>
      <c r="C31" s="42" t="s">
        <v>15</v>
      </c>
      <c r="D31" s="43" t="s">
        <v>16</v>
      </c>
      <c r="E31" s="53" t="s">
        <v>1</v>
      </c>
      <c r="F31" s="54">
        <v>1</v>
      </c>
      <c r="G31" s="55"/>
      <c r="H31" s="56">
        <f>F31*G31</f>
        <v>0</v>
      </c>
      <c r="I31" s="57"/>
      <c r="J31" s="56">
        <f>H31+ROUND(H31*I31,2)</f>
        <v>0</v>
      </c>
      <c r="K31" s="86" t="s">
        <v>73</v>
      </c>
    </row>
    <row r="32" spans="1:11" ht="99.95" customHeight="1">
      <c r="A32" s="76">
        <v>2</v>
      </c>
      <c r="B32" s="51" t="s">
        <v>54</v>
      </c>
      <c r="C32" s="51" t="s">
        <v>55</v>
      </c>
      <c r="D32" s="43" t="s">
        <v>16</v>
      </c>
      <c r="E32" s="39" t="s">
        <v>1</v>
      </c>
      <c r="F32" s="32">
        <v>2</v>
      </c>
      <c r="G32" s="34"/>
      <c r="H32" s="31">
        <f>F32*G32</f>
        <v>0</v>
      </c>
      <c r="I32" s="36"/>
      <c r="J32" s="31">
        <f>H32+ROUND(H32*I32,2)</f>
        <v>0</v>
      </c>
      <c r="K32" s="86"/>
    </row>
    <row r="33" spans="1:11" ht="99.95" customHeight="1">
      <c r="A33" s="76">
        <v>3</v>
      </c>
      <c r="B33" s="51" t="s">
        <v>56</v>
      </c>
      <c r="C33" s="51" t="s">
        <v>55</v>
      </c>
      <c r="D33" s="43" t="s">
        <v>57</v>
      </c>
      <c r="E33" s="39" t="s">
        <v>1</v>
      </c>
      <c r="F33" s="32">
        <v>2</v>
      </c>
      <c r="G33" s="34"/>
      <c r="H33" s="31">
        <f>F33*G33</f>
        <v>0</v>
      </c>
      <c r="I33" s="36"/>
      <c r="J33" s="31">
        <f>H33+ROUND(H33*I33,2)</f>
        <v>0</v>
      </c>
      <c r="K33" s="86"/>
    </row>
    <row r="34" spans="1:11" ht="99.95" customHeight="1">
      <c r="A34" s="37">
        <v>4</v>
      </c>
      <c r="B34" s="69" t="s">
        <v>58</v>
      </c>
      <c r="C34" s="70" t="s">
        <v>59</v>
      </c>
      <c r="D34" s="71" t="s">
        <v>60</v>
      </c>
      <c r="E34" s="39" t="s">
        <v>1</v>
      </c>
      <c r="F34" s="32">
        <v>1</v>
      </c>
      <c r="G34" s="34"/>
      <c r="H34" s="31">
        <f>F34*G34</f>
        <v>0</v>
      </c>
      <c r="I34" s="36"/>
      <c r="J34" s="31">
        <f>H34+ROUND(H34*I34,2)</f>
        <v>0</v>
      </c>
      <c r="K34" s="87"/>
    </row>
    <row r="35" spans="1:11" ht="30" customHeight="1" thickBot="1">
      <c r="A35" s="102" t="s">
        <v>8</v>
      </c>
      <c r="B35" s="103"/>
      <c r="C35" s="103"/>
      <c r="D35" s="103"/>
      <c r="E35" s="103"/>
      <c r="F35" s="103"/>
      <c r="G35" s="104"/>
      <c r="H35" s="58">
        <f>SUM(H31:H34)</f>
        <v>0</v>
      </c>
      <c r="I35" s="59" t="s">
        <v>9</v>
      </c>
      <c r="J35" s="58">
        <f>SUM(J31:J34)</f>
        <v>0</v>
      </c>
      <c r="K35" s="60"/>
    </row>
    <row r="36" spans="1:11" ht="30" customHeight="1" thickBot="1">
      <c r="A36" s="105" t="s">
        <v>61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7"/>
    </row>
    <row r="37" spans="1:11" ht="99.95" customHeight="1">
      <c r="A37" s="5">
        <v>1</v>
      </c>
      <c r="B37" s="42" t="s">
        <v>62</v>
      </c>
      <c r="C37" s="42" t="s">
        <v>51</v>
      </c>
      <c r="D37" s="43" t="s">
        <v>79</v>
      </c>
      <c r="E37" s="6" t="s">
        <v>1</v>
      </c>
      <c r="F37" s="14">
        <v>1</v>
      </c>
      <c r="G37" s="7"/>
      <c r="H37" s="21">
        <f>F37*G37</f>
        <v>0</v>
      </c>
      <c r="I37" s="4"/>
      <c r="J37" s="21">
        <f>H37+ROUND(H37*I37,2)</f>
        <v>0</v>
      </c>
      <c r="K37" s="117" t="s">
        <v>74</v>
      </c>
    </row>
    <row r="38" spans="1:11" ht="99.95" customHeight="1">
      <c r="A38" s="5">
        <v>2</v>
      </c>
      <c r="B38" s="52" t="s">
        <v>63</v>
      </c>
      <c r="C38" s="72" t="s">
        <v>64</v>
      </c>
      <c r="D38" s="73" t="s">
        <v>65</v>
      </c>
      <c r="E38" s="6" t="s">
        <v>1</v>
      </c>
      <c r="F38" s="14">
        <v>1</v>
      </c>
      <c r="G38" s="7"/>
      <c r="H38" s="21">
        <f>F38*G38</f>
        <v>0</v>
      </c>
      <c r="I38" s="4"/>
      <c r="J38" s="21">
        <f>H38+ROUND(H38*I38,2)</f>
        <v>0</v>
      </c>
      <c r="K38" s="118"/>
    </row>
    <row r="39" spans="1:11" ht="30" customHeight="1" thickBot="1">
      <c r="A39" s="109" t="s">
        <v>8</v>
      </c>
      <c r="B39" s="110"/>
      <c r="C39" s="110"/>
      <c r="D39" s="110"/>
      <c r="E39" s="110"/>
      <c r="F39" s="110"/>
      <c r="G39" s="111"/>
      <c r="H39" s="28">
        <f>SUM(H37:H38)</f>
        <v>0</v>
      </c>
      <c r="I39" s="10" t="s">
        <v>9</v>
      </c>
      <c r="J39" s="28">
        <f>SUM(J37:J38)</f>
        <v>0</v>
      </c>
      <c r="K39" s="22"/>
    </row>
    <row r="40" spans="1:11" ht="33.75" customHeight="1" thickBot="1">
      <c r="A40" s="119" t="s">
        <v>66</v>
      </c>
      <c r="B40" s="120"/>
      <c r="C40" s="120"/>
      <c r="D40" s="120"/>
      <c r="E40" s="120"/>
      <c r="F40" s="120"/>
      <c r="G40" s="121"/>
      <c r="H40" s="8">
        <f>SUM(H18+H22+H26+H29+H35+H39)</f>
        <v>0</v>
      </c>
      <c r="I40" s="11" t="s">
        <v>9</v>
      </c>
      <c r="J40" s="8">
        <f>SUM(J18+J22+J26+J29+J35+J39)</f>
        <v>0</v>
      </c>
      <c r="K40" s="23"/>
    </row>
    <row r="42" spans="1:11">
      <c r="A42" s="88" t="s">
        <v>67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</row>
    <row r="44" spans="1:11">
      <c r="A44" s="88" t="s">
        <v>76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</row>
    <row r="45" spans="1:11">
      <c r="A45" s="89" t="s">
        <v>68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</row>
    <row r="46" spans="1:11" ht="17.2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</row>
    <row r="47" spans="1:11" ht="27.75" customHeight="1">
      <c r="A47" s="112"/>
      <c r="B47" s="88"/>
      <c r="C47" s="88"/>
      <c r="D47" s="88"/>
      <c r="E47" s="88"/>
      <c r="F47" s="88"/>
      <c r="G47" s="88"/>
      <c r="H47" s="88"/>
    </row>
    <row r="48" spans="1:11">
      <c r="A48" s="113"/>
      <c r="B48" s="113"/>
      <c r="C48" s="113"/>
      <c r="D48" s="113"/>
      <c r="E48" s="113"/>
      <c r="F48" s="113"/>
      <c r="G48" s="113"/>
      <c r="H48" s="113"/>
    </row>
    <row r="49" spans="7:11" ht="15.75" customHeight="1">
      <c r="G49" s="108"/>
      <c r="H49" s="108"/>
      <c r="I49" s="108"/>
      <c r="J49" s="108"/>
      <c r="K49" s="18"/>
    </row>
  </sheetData>
  <protectedRanges>
    <protectedRange password="CFA1" sqref="B4:D4" name="Rozstęp4_2_2_1_1_1_2_1_3_3"/>
  </protectedRanges>
  <mergeCells count="39">
    <mergeCell ref="A30:K30"/>
    <mergeCell ref="A36:K36"/>
    <mergeCell ref="K20:K21"/>
    <mergeCell ref="K24:K25"/>
    <mergeCell ref="A19:K19"/>
    <mergeCell ref="A23:K23"/>
    <mergeCell ref="A27:K27"/>
    <mergeCell ref="A1:K1"/>
    <mergeCell ref="K6:K7"/>
    <mergeCell ref="A22:G22"/>
    <mergeCell ref="A9:K9"/>
    <mergeCell ref="G49:J49"/>
    <mergeCell ref="A29:G29"/>
    <mergeCell ref="A35:G35"/>
    <mergeCell ref="A39:G39"/>
    <mergeCell ref="A47:H47"/>
    <mergeCell ref="A48:H48"/>
    <mergeCell ref="A26:G26"/>
    <mergeCell ref="F6:F7"/>
    <mergeCell ref="A18:G18"/>
    <mergeCell ref="A2:J2"/>
    <mergeCell ref="K37:K38"/>
    <mergeCell ref="A40:G40"/>
    <mergeCell ref="A3:K3"/>
    <mergeCell ref="K31:K34"/>
    <mergeCell ref="A44:K44"/>
    <mergeCell ref="A45:K46"/>
    <mergeCell ref="A42:K42"/>
    <mergeCell ref="A4:J4"/>
    <mergeCell ref="A6:A7"/>
    <mergeCell ref="B6:B7"/>
    <mergeCell ref="E6:E7"/>
    <mergeCell ref="G6:G7"/>
    <mergeCell ref="H6:H7"/>
    <mergeCell ref="I6:I7"/>
    <mergeCell ref="J6:J7"/>
    <mergeCell ref="C6:C7"/>
    <mergeCell ref="D6:D7"/>
    <mergeCell ref="K10:K17"/>
  </mergeCells>
  <conditionalFormatting sqref="B6:D6 B8:D8 B7 F8:H8 J8:K8">
    <cfRule type="duplicateValues" dxfId="3" priority="28" stopIfTrue="1"/>
  </conditionalFormatting>
  <conditionalFormatting sqref="B38:D38">
    <cfRule type="duplicateValues" dxfId="2" priority="5" stopIfTrue="1"/>
  </conditionalFormatting>
  <conditionalFormatting sqref="B37:D37">
    <cfRule type="duplicateValues" dxfId="1" priority="3" stopIfTrue="1"/>
  </conditionalFormatting>
  <conditionalFormatting sqref="B28:D28">
    <cfRule type="duplicateValues" dxfId="0" priority="1" stopIfTrue="1"/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horizontalDpi="4294967294" verticalDpi="4294967294" r:id="rId1"/>
  <headerFooter>
    <oddFooter>Strona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D2A0A372-B934-462D-AFB7-8C9B36D249E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sprawa nr 26_2025_U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Dmitruk Aneta</dc:creator>
  <cp:lastModifiedBy>Siepietowska Izabela</cp:lastModifiedBy>
  <cp:lastPrinted>2024-02-06T07:22:08Z</cp:lastPrinted>
  <dcterms:created xsi:type="dcterms:W3CDTF">2023-12-18T13:46:50Z</dcterms:created>
  <dcterms:modified xsi:type="dcterms:W3CDTF">2025-01-08T11:38:49Z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1034554f-cde6-465f-ab52-c8aeedb0b79a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knzUxhvC4bVHs3uAkXmSjxS0hIFHLsGS</vt:lpwstr>
  </property>
  <property fmtid="{D5CDD505-2E9C-101B-9397-08002B2CF9AE}" pid="7" name="bjClsUserRVM">
    <vt:lpwstr>[]</vt:lpwstr>
  </property>
  <property fmtid="{D5CDD505-2E9C-101B-9397-08002B2CF9AE}" pid="8" name="s5636:Creator type=author">
    <vt:lpwstr>Dmitruk Aneta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10.80.28.189</vt:lpwstr>
  </property>
</Properties>
</file>