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627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47" i="1" l="1"/>
  <c r="H47" i="1"/>
  <c r="I47" i="1"/>
  <c r="J47" i="1"/>
  <c r="K47" i="1"/>
  <c r="L47" i="1"/>
  <c r="M47" i="1"/>
  <c r="N47" i="1"/>
  <c r="O47" i="1"/>
  <c r="P47" i="1"/>
  <c r="Q47" i="1"/>
  <c r="F47" i="1"/>
  <c r="O43" i="1" l="1"/>
  <c r="N43" i="1"/>
  <c r="J43" i="1"/>
  <c r="I43" i="1"/>
  <c r="F43" i="1"/>
  <c r="P38" i="1"/>
  <c r="O38" i="1"/>
  <c r="N38" i="1"/>
  <c r="M38" i="1"/>
  <c r="K38" i="1"/>
  <c r="J38" i="1"/>
  <c r="I38" i="1"/>
  <c r="H38" i="1"/>
  <c r="G38" i="1"/>
  <c r="F38" i="1"/>
  <c r="Q44" i="1"/>
  <c r="N44" i="1"/>
  <c r="J44" i="1"/>
  <c r="F44" i="1"/>
  <c r="Q27" i="1"/>
  <c r="N27" i="1"/>
  <c r="J27" i="1"/>
  <c r="F27" i="1"/>
  <c r="Q13" i="1"/>
  <c r="O13" i="1"/>
  <c r="N13" i="1"/>
  <c r="G13" i="1"/>
  <c r="I13" i="1"/>
  <c r="J13" i="1"/>
  <c r="F13" i="1"/>
  <c r="Q24" i="1"/>
  <c r="N24" i="1"/>
  <c r="O24" i="1"/>
  <c r="J24" i="1"/>
  <c r="I24" i="1"/>
  <c r="F24" i="1"/>
  <c r="Q8" i="1"/>
  <c r="O8" i="1"/>
  <c r="J8" i="1"/>
  <c r="F8" i="1"/>
  <c r="N8" i="1"/>
  <c r="I8" i="1"/>
  <c r="Q11" i="1"/>
  <c r="N11" i="1"/>
  <c r="J11" i="1"/>
  <c r="F11" i="1"/>
  <c r="O5" i="1"/>
  <c r="K5" i="1"/>
  <c r="J5" i="1"/>
  <c r="I5" i="1"/>
  <c r="G5" i="1"/>
  <c r="F5" i="1"/>
  <c r="Q16" i="1"/>
  <c r="O16" i="1"/>
  <c r="N16" i="1"/>
  <c r="J16" i="1"/>
  <c r="I16" i="1"/>
  <c r="F16" i="1"/>
</calcChain>
</file>

<file path=xl/sharedStrings.xml><?xml version="1.0" encoding="utf-8"?>
<sst xmlns="http://schemas.openxmlformats.org/spreadsheetml/2006/main" count="61" uniqueCount="61">
  <si>
    <t>Bobry</t>
  </si>
  <si>
    <t>Borki</t>
  </si>
  <si>
    <t>Bzury</t>
  </si>
  <si>
    <t>Cisy</t>
  </si>
  <si>
    <t>Czyprki</t>
  </si>
  <si>
    <t>Dąbrowskie</t>
  </si>
  <si>
    <t>Długochorzele</t>
  </si>
  <si>
    <t>Długosze</t>
  </si>
  <si>
    <t>Dybówko</t>
  </si>
  <si>
    <t>Dybowo / Ciernie</t>
  </si>
  <si>
    <t>Glinki</t>
  </si>
  <si>
    <t>Gorczyce</t>
  </si>
  <si>
    <t>Guty Rożyńskie</t>
  </si>
  <si>
    <t>Jebramki</t>
  </si>
  <si>
    <t>Katarzynowo</t>
  </si>
  <si>
    <t>Kobylin</t>
  </si>
  <si>
    <t xml:space="preserve">Kobylinek </t>
  </si>
  <si>
    <t>Kopijki</t>
  </si>
  <si>
    <t>Kosinowo</t>
  </si>
  <si>
    <t>Krupin</t>
  </si>
  <si>
    <t>Krzywińskie</t>
  </si>
  <si>
    <t>Krzywe</t>
  </si>
  <si>
    <t>Kurzątki</t>
  </si>
  <si>
    <t>Lipińskie Małe</t>
  </si>
  <si>
    <t>Marchewki</t>
  </si>
  <si>
    <t>Miechowo</t>
  </si>
  <si>
    <t>Miłusze</t>
  </si>
  <si>
    <t>Nowaki</t>
  </si>
  <si>
    <t>Olszewo</t>
  </si>
  <si>
    <t>Osiedle Leśne</t>
  </si>
  <si>
    <t>Ostrykół</t>
  </si>
  <si>
    <t>Popowo</t>
  </si>
  <si>
    <t>Rożyńsk Wielki</t>
  </si>
  <si>
    <t>Sokółki</t>
  </si>
  <si>
    <t>Sołtmany</t>
  </si>
  <si>
    <t>Taczki</t>
  </si>
  <si>
    <t>Wiśniowo Ełckie</t>
  </si>
  <si>
    <t>Wojtele</t>
  </si>
  <si>
    <t>Zawady</t>
  </si>
  <si>
    <t>Żelazki</t>
  </si>
  <si>
    <t>sodowe</t>
  </si>
  <si>
    <t>LED</t>
  </si>
  <si>
    <t>wirowane</t>
  </si>
  <si>
    <t>ŻN</t>
  </si>
  <si>
    <t>AL.</t>
  </si>
  <si>
    <t>ASXSN</t>
  </si>
  <si>
    <t>WZ</t>
  </si>
  <si>
    <t>linia kablowa</t>
  </si>
  <si>
    <t>słupy stalowe</t>
  </si>
  <si>
    <t>Niedźwiedzkie (bez DK65)</t>
  </si>
  <si>
    <t>Bogusze (bez DK65)</t>
  </si>
  <si>
    <t>oprawy parkowe</t>
  </si>
  <si>
    <t>słupy parkowe</t>
  </si>
  <si>
    <t>Prostki (bez DK65)</t>
  </si>
  <si>
    <t>Miejscowość</t>
  </si>
  <si>
    <t>typ oprawy</t>
  </si>
  <si>
    <t>typ konstrukcji - słupa na której znajduje się oprawa</t>
  </si>
  <si>
    <t>typ linii zasilającej</t>
  </si>
  <si>
    <t>ilość szaf ośw. SO</t>
  </si>
  <si>
    <t>INWENTARYZACJA OŚWIETLENIA - GMINA PROSTKI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</si>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</sst>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" xfId="0" applyBorder="1" applyAlignment="1"/>
    <xf numFmtId="0" fontId="0" fillId="0" borderId="1" xfId="0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3" xfId="0" applyFill="1" applyBorder="1" applyAlignment="1"/>
    <xf numFmtId="0" fontId="0" fillId="0" borderId="24" xfId="0" applyBorder="1" applyAlignment="1"/>
    <xf numFmtId="0" fontId="0" fillId="0" borderId="25" xfId="0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47"/>
  <sheetViews>
    <sheetView tabSelected="1" topLeftCell="A16" zoomScale="70" zoomScaleNormal="70" workbookViewId="0">
      <selection activeCell="Q47" sqref="Q47"/>
    </sheetView>
  </sheetViews>
  <sheetFormatPr defaultRowHeight="15" x14ac:dyDescent="0.25"/>
  <cols>
    <col min="8" max="8" width="15.28515625" customWidth="1"/>
    <col min="9" max="9" width="11.140625" customWidth="1"/>
    <col min="12" max="12" width="13.85546875" customWidth="1"/>
    <col min="13" max="13" width="14.5703125" customWidth="1"/>
    <col min="16" max="16" width="12.7109375" customWidth="1"/>
    <col min="17" max="17" width="16.85546875" customWidth="1"/>
  </cols>
  <sheetData>
    <row r="1" spans="3:17" ht="15.75" thickBot="1" x14ac:dyDescent="0.3">
      <c r="C1" t="s">
        <v>59</v>
      </c>
    </row>
    <row r="2" spans="3:17" ht="15.75" thickBot="1" x14ac:dyDescent="0.3">
      <c r="C2" s="21" t="s">
        <v>54</v>
      </c>
      <c r="D2" s="22"/>
      <c r="E2" s="22"/>
      <c r="F2" s="19" t="s">
        <v>55</v>
      </c>
      <c r="G2" s="19"/>
      <c r="H2" s="19"/>
      <c r="I2" s="20" t="s">
        <v>56</v>
      </c>
      <c r="J2" s="20"/>
      <c r="K2" s="20"/>
      <c r="L2" s="20"/>
      <c r="M2" s="20"/>
      <c r="N2" s="20" t="s">
        <v>57</v>
      </c>
      <c r="O2" s="20"/>
      <c r="P2" s="20"/>
      <c r="Q2" s="1" t="s">
        <v>58</v>
      </c>
    </row>
    <row r="3" spans="3:17" ht="15.75" thickBot="1" x14ac:dyDescent="0.3">
      <c r="C3" s="23"/>
      <c r="D3" s="24"/>
      <c r="E3" s="24"/>
      <c r="F3" s="1" t="s">
        <v>40</v>
      </c>
      <c r="G3" s="1" t="s">
        <v>41</v>
      </c>
      <c r="H3" s="1" t="s">
        <v>51</v>
      </c>
      <c r="I3" s="1" t="s">
        <v>42</v>
      </c>
      <c r="J3" s="1" t="s">
        <v>43</v>
      </c>
      <c r="K3" s="1" t="s">
        <v>46</v>
      </c>
      <c r="L3" s="1" t="s">
        <v>48</v>
      </c>
      <c r="M3" s="1" t="s">
        <v>52</v>
      </c>
      <c r="N3" s="1" t="s">
        <v>44</v>
      </c>
      <c r="O3" s="1" t="s">
        <v>45</v>
      </c>
      <c r="P3" s="1" t="s">
        <v>47</v>
      </c>
      <c r="Q3" s="1"/>
    </row>
    <row r="4" spans="3:17" x14ac:dyDescent="0.25">
      <c r="C4" s="8" t="s">
        <v>0</v>
      </c>
      <c r="D4" s="9"/>
      <c r="E4" s="9"/>
      <c r="F4" s="14">
        <v>17</v>
      </c>
      <c r="G4" s="2"/>
      <c r="H4" s="2"/>
      <c r="I4" s="2">
        <v>2</v>
      </c>
      <c r="J4" s="2">
        <v>15</v>
      </c>
      <c r="K4" s="2"/>
      <c r="L4" s="2"/>
      <c r="M4" s="2"/>
      <c r="N4" s="2">
        <v>17</v>
      </c>
      <c r="O4" s="2"/>
      <c r="P4" s="2"/>
      <c r="Q4" s="3">
        <v>2</v>
      </c>
    </row>
    <row r="5" spans="3:17" x14ac:dyDescent="0.25">
      <c r="C5" s="10" t="s">
        <v>50</v>
      </c>
      <c r="D5" s="11"/>
      <c r="E5" s="11"/>
      <c r="F5" s="15">
        <f>20+1</f>
        <v>21</v>
      </c>
      <c r="G5" s="4">
        <f>0+6</f>
        <v>6</v>
      </c>
      <c r="H5" s="4"/>
      <c r="I5" s="4">
        <f>16+4</f>
        <v>20</v>
      </c>
      <c r="J5" s="4">
        <f>2+3</f>
        <v>5</v>
      </c>
      <c r="K5" s="4">
        <f>2+0</f>
        <v>2</v>
      </c>
      <c r="L5" s="4"/>
      <c r="M5" s="4"/>
      <c r="N5" s="4"/>
      <c r="O5" s="4">
        <f>20+7</f>
        <v>27</v>
      </c>
      <c r="P5" s="4"/>
      <c r="Q5" s="5">
        <v>2</v>
      </c>
    </row>
    <row r="6" spans="3:17" x14ac:dyDescent="0.25">
      <c r="C6" s="10" t="s">
        <v>1</v>
      </c>
      <c r="D6" s="11"/>
      <c r="E6" s="11"/>
      <c r="F6" s="15">
        <v>3</v>
      </c>
      <c r="G6" s="4"/>
      <c r="H6" s="4"/>
      <c r="I6" s="4">
        <v>1</v>
      </c>
      <c r="J6" s="4">
        <v>2</v>
      </c>
      <c r="K6" s="4"/>
      <c r="L6" s="4"/>
      <c r="M6" s="4"/>
      <c r="N6" s="4">
        <v>3</v>
      </c>
      <c r="O6" s="4"/>
      <c r="P6" s="4"/>
      <c r="Q6" s="5">
        <v>1</v>
      </c>
    </row>
    <row r="7" spans="3:17" x14ac:dyDescent="0.25">
      <c r="C7" s="10" t="s">
        <v>2</v>
      </c>
      <c r="D7" s="11"/>
      <c r="E7" s="11"/>
      <c r="F7" s="15">
        <v>5</v>
      </c>
      <c r="G7" s="4"/>
      <c r="H7" s="4"/>
      <c r="I7" s="4">
        <v>5</v>
      </c>
      <c r="J7" s="4"/>
      <c r="K7" s="4"/>
      <c r="L7" s="4"/>
      <c r="M7" s="4"/>
      <c r="N7" s="4"/>
      <c r="O7" s="4">
        <v>5</v>
      </c>
      <c r="P7" s="4"/>
      <c r="Q7" s="5">
        <v>1</v>
      </c>
    </row>
    <row r="8" spans="3:17" x14ac:dyDescent="0.25">
      <c r="C8" s="10" t="s">
        <v>3</v>
      </c>
      <c r="D8" s="11"/>
      <c r="E8" s="11"/>
      <c r="F8" s="15">
        <f>7+3</f>
        <v>10</v>
      </c>
      <c r="G8" s="4"/>
      <c r="H8" s="4"/>
      <c r="I8" s="4">
        <f>3</f>
        <v>3</v>
      </c>
      <c r="J8" s="4">
        <f>4+3</f>
        <v>7</v>
      </c>
      <c r="K8" s="4"/>
      <c r="L8" s="4"/>
      <c r="M8" s="4"/>
      <c r="N8" s="4">
        <f>4</f>
        <v>4</v>
      </c>
      <c r="O8" s="4">
        <f>3+3</f>
        <v>6</v>
      </c>
      <c r="P8" s="4"/>
      <c r="Q8" s="5">
        <f>1+1</f>
        <v>2</v>
      </c>
    </row>
    <row r="9" spans="3:17" x14ac:dyDescent="0.25">
      <c r="C9" s="10" t="s">
        <v>4</v>
      </c>
      <c r="D9" s="11"/>
      <c r="E9" s="11"/>
      <c r="F9" s="15">
        <v>6</v>
      </c>
      <c r="G9" s="4"/>
      <c r="H9" s="4"/>
      <c r="I9" s="4"/>
      <c r="J9" s="4">
        <v>6</v>
      </c>
      <c r="K9" s="4"/>
      <c r="L9" s="4"/>
      <c r="M9" s="4"/>
      <c r="N9" s="4">
        <v>6</v>
      </c>
      <c r="O9" s="4"/>
      <c r="P9" s="4"/>
      <c r="Q9" s="5">
        <v>1</v>
      </c>
    </row>
    <row r="10" spans="3:17" x14ac:dyDescent="0.25">
      <c r="C10" s="10" t="s">
        <v>5</v>
      </c>
      <c r="D10" s="11"/>
      <c r="E10" s="11"/>
      <c r="F10" s="15">
        <v>10</v>
      </c>
      <c r="G10" s="4">
        <v>6</v>
      </c>
      <c r="H10" s="4"/>
      <c r="I10" s="4"/>
      <c r="J10" s="4">
        <v>15</v>
      </c>
      <c r="K10" s="4"/>
      <c r="L10" s="4"/>
      <c r="M10" s="4"/>
      <c r="N10" s="4">
        <v>16</v>
      </c>
      <c r="O10" s="4"/>
      <c r="P10" s="4"/>
      <c r="Q10" s="5">
        <v>1</v>
      </c>
    </row>
    <row r="11" spans="3:17" x14ac:dyDescent="0.25">
      <c r="C11" s="10" t="s">
        <v>6</v>
      </c>
      <c r="D11" s="11"/>
      <c r="E11" s="11"/>
      <c r="F11" s="15">
        <f>7+5</f>
        <v>12</v>
      </c>
      <c r="G11" s="4"/>
      <c r="H11" s="4"/>
      <c r="I11" s="4"/>
      <c r="J11" s="4">
        <f>7+5</f>
        <v>12</v>
      </c>
      <c r="K11" s="4"/>
      <c r="L11" s="4"/>
      <c r="M11" s="4"/>
      <c r="N11" s="4">
        <f>7+5</f>
        <v>12</v>
      </c>
      <c r="O11" s="4"/>
      <c r="P11" s="4"/>
      <c r="Q11" s="5">
        <f>0+1</f>
        <v>1</v>
      </c>
    </row>
    <row r="12" spans="3:17" x14ac:dyDescent="0.25">
      <c r="C12" s="10" t="s">
        <v>7</v>
      </c>
      <c r="D12" s="11"/>
      <c r="E12" s="11"/>
      <c r="F12" s="15">
        <v>4</v>
      </c>
      <c r="G12" s="4">
        <v>5</v>
      </c>
      <c r="H12" s="4"/>
      <c r="I12" s="4">
        <v>9</v>
      </c>
      <c r="J12" s="4"/>
      <c r="K12" s="4"/>
      <c r="L12" s="4"/>
      <c r="M12" s="4"/>
      <c r="N12" s="4"/>
      <c r="O12" s="4">
        <v>9</v>
      </c>
      <c r="P12" s="4"/>
      <c r="Q12" s="5">
        <v>1</v>
      </c>
    </row>
    <row r="13" spans="3:17" x14ac:dyDescent="0.25">
      <c r="C13" s="10" t="s">
        <v>9</v>
      </c>
      <c r="D13" s="11"/>
      <c r="E13" s="11"/>
      <c r="F13" s="15">
        <f>2+9</f>
        <v>11</v>
      </c>
      <c r="G13" s="4">
        <f>15+0</f>
        <v>15</v>
      </c>
      <c r="H13" s="4"/>
      <c r="I13" s="4">
        <f>5+1</f>
        <v>6</v>
      </c>
      <c r="J13" s="4">
        <f>12+8</f>
        <v>20</v>
      </c>
      <c r="K13" s="4"/>
      <c r="L13" s="4"/>
      <c r="M13" s="4"/>
      <c r="N13" s="4">
        <f>0+7</f>
        <v>7</v>
      </c>
      <c r="O13" s="4">
        <f>17+2</f>
        <v>19</v>
      </c>
      <c r="P13" s="4"/>
      <c r="Q13" s="5">
        <f>0+1</f>
        <v>1</v>
      </c>
    </row>
    <row r="14" spans="3:17" x14ac:dyDescent="0.25">
      <c r="C14" s="10" t="s">
        <v>8</v>
      </c>
      <c r="D14" s="11"/>
      <c r="E14" s="11"/>
      <c r="F14" s="15">
        <v>10</v>
      </c>
      <c r="G14" s="4">
        <v>7</v>
      </c>
      <c r="H14" s="4"/>
      <c r="I14" s="4"/>
      <c r="J14" s="4">
        <v>17</v>
      </c>
      <c r="K14" s="4"/>
      <c r="L14" s="4"/>
      <c r="M14" s="4"/>
      <c r="N14" s="4">
        <v>15</v>
      </c>
      <c r="O14" s="4">
        <v>2</v>
      </c>
      <c r="P14" s="4"/>
      <c r="Q14" s="5">
        <v>1</v>
      </c>
    </row>
    <row r="15" spans="3:17" x14ac:dyDescent="0.25">
      <c r="C15" s="10" t="s">
        <v>10</v>
      </c>
      <c r="D15" s="11"/>
      <c r="E15" s="11"/>
      <c r="F15" s="15"/>
      <c r="G15" s="4">
        <v>6</v>
      </c>
      <c r="H15" s="4"/>
      <c r="I15" s="4">
        <v>1</v>
      </c>
      <c r="J15" s="4">
        <v>5</v>
      </c>
      <c r="K15" s="4"/>
      <c r="L15" s="4"/>
      <c r="M15" s="4"/>
      <c r="N15" s="4">
        <v>6</v>
      </c>
      <c r="O15" s="4"/>
      <c r="P15" s="4"/>
      <c r="Q15" s="5">
        <v>1</v>
      </c>
    </row>
    <row r="16" spans="3:17" x14ac:dyDescent="0.25">
      <c r="C16" s="10" t="s">
        <v>11</v>
      </c>
      <c r="D16" s="11"/>
      <c r="E16" s="11"/>
      <c r="F16" s="15">
        <f>8+4+5</f>
        <v>17</v>
      </c>
      <c r="G16" s="4"/>
      <c r="H16" s="4"/>
      <c r="I16" s="4">
        <f>3+0+0</f>
        <v>3</v>
      </c>
      <c r="J16" s="4">
        <f>5+4+5</f>
        <v>14</v>
      </c>
      <c r="K16" s="4"/>
      <c r="L16" s="4"/>
      <c r="M16" s="4"/>
      <c r="N16" s="4">
        <f>0+0+5</f>
        <v>5</v>
      </c>
      <c r="O16" s="4">
        <f>8+4+0</f>
        <v>12</v>
      </c>
      <c r="P16" s="4"/>
      <c r="Q16" s="5">
        <f>1+1+1</f>
        <v>3</v>
      </c>
    </row>
    <row r="17" spans="3:17" x14ac:dyDescent="0.25">
      <c r="C17" s="10" t="s">
        <v>12</v>
      </c>
      <c r="D17" s="11"/>
      <c r="E17" s="11"/>
      <c r="F17" s="15">
        <v>18</v>
      </c>
      <c r="G17" s="4"/>
      <c r="H17" s="4"/>
      <c r="I17" s="4">
        <v>18</v>
      </c>
      <c r="J17" s="4"/>
      <c r="K17" s="4"/>
      <c r="L17" s="4"/>
      <c r="M17" s="4"/>
      <c r="N17" s="4"/>
      <c r="O17" s="4">
        <v>18</v>
      </c>
      <c r="P17" s="4"/>
      <c r="Q17" s="5">
        <v>1</v>
      </c>
    </row>
    <row r="18" spans="3:17" x14ac:dyDescent="0.25">
      <c r="C18" s="10" t="s">
        <v>13</v>
      </c>
      <c r="D18" s="11"/>
      <c r="E18" s="11"/>
      <c r="F18" s="15">
        <v>4</v>
      </c>
      <c r="G18" s="4"/>
      <c r="H18" s="4"/>
      <c r="I18" s="4"/>
      <c r="J18" s="4">
        <v>4</v>
      </c>
      <c r="K18" s="4"/>
      <c r="L18" s="4"/>
      <c r="M18" s="4"/>
      <c r="N18" s="4">
        <v>4</v>
      </c>
      <c r="O18" s="4"/>
      <c r="P18" s="4"/>
      <c r="Q18" s="5">
        <v>1</v>
      </c>
    </row>
    <row r="19" spans="3:17" x14ac:dyDescent="0.25">
      <c r="C19" s="10" t="s">
        <v>14</v>
      </c>
      <c r="D19" s="11"/>
      <c r="E19" s="11"/>
      <c r="F19" s="15">
        <v>12</v>
      </c>
      <c r="G19" s="4"/>
      <c r="H19" s="4"/>
      <c r="I19" s="4"/>
      <c r="J19" s="4">
        <v>12</v>
      </c>
      <c r="K19" s="4"/>
      <c r="L19" s="4"/>
      <c r="M19" s="4"/>
      <c r="N19" s="4">
        <v>12</v>
      </c>
      <c r="O19" s="4"/>
      <c r="P19" s="4"/>
      <c r="Q19" s="5">
        <v>1</v>
      </c>
    </row>
    <row r="20" spans="3:17" x14ac:dyDescent="0.25">
      <c r="C20" s="10" t="s">
        <v>15</v>
      </c>
      <c r="D20" s="11"/>
      <c r="E20" s="11"/>
      <c r="F20" s="15">
        <v>8</v>
      </c>
      <c r="G20" s="4"/>
      <c r="H20" s="4"/>
      <c r="I20" s="4"/>
      <c r="J20" s="4">
        <v>8</v>
      </c>
      <c r="K20" s="4"/>
      <c r="L20" s="4"/>
      <c r="M20" s="4"/>
      <c r="N20" s="4">
        <v>8</v>
      </c>
      <c r="O20" s="4"/>
      <c r="P20" s="4"/>
      <c r="Q20" s="5">
        <v>1</v>
      </c>
    </row>
    <row r="21" spans="3:17" x14ac:dyDescent="0.25">
      <c r="C21" s="10" t="s">
        <v>16</v>
      </c>
      <c r="D21" s="11"/>
      <c r="E21" s="11"/>
      <c r="F21" s="15">
        <v>5</v>
      </c>
      <c r="G21" s="4"/>
      <c r="H21" s="4"/>
      <c r="I21" s="4"/>
      <c r="J21" s="4">
        <v>5</v>
      </c>
      <c r="K21" s="4"/>
      <c r="L21" s="4"/>
      <c r="M21" s="4"/>
      <c r="N21" s="4">
        <v>5</v>
      </c>
      <c r="O21" s="4"/>
      <c r="P21" s="4"/>
      <c r="Q21" s="5">
        <v>1</v>
      </c>
    </row>
    <row r="22" spans="3:17" x14ac:dyDescent="0.25">
      <c r="C22" s="10" t="s">
        <v>17</v>
      </c>
      <c r="D22" s="11"/>
      <c r="E22" s="11"/>
      <c r="F22" s="15">
        <v>9</v>
      </c>
      <c r="G22" s="4"/>
      <c r="H22" s="4"/>
      <c r="I22" s="4"/>
      <c r="J22" s="4">
        <v>9</v>
      </c>
      <c r="K22" s="4"/>
      <c r="L22" s="4"/>
      <c r="M22" s="4"/>
      <c r="N22" s="4">
        <v>9</v>
      </c>
      <c r="O22" s="4"/>
      <c r="P22" s="4"/>
      <c r="Q22" s="5">
        <v>1</v>
      </c>
    </row>
    <row r="23" spans="3:17" x14ac:dyDescent="0.25">
      <c r="C23" s="10" t="s">
        <v>18</v>
      </c>
      <c r="D23" s="11"/>
      <c r="E23" s="11"/>
      <c r="F23" s="15">
        <v>7</v>
      </c>
      <c r="G23" s="4"/>
      <c r="H23" s="4"/>
      <c r="I23" s="4"/>
      <c r="J23" s="4">
        <v>7</v>
      </c>
      <c r="K23" s="4"/>
      <c r="L23" s="4"/>
      <c r="M23" s="4"/>
      <c r="N23" s="4">
        <v>3</v>
      </c>
      <c r="O23" s="4">
        <v>4</v>
      </c>
      <c r="P23" s="4"/>
      <c r="Q23" s="5">
        <v>1</v>
      </c>
    </row>
    <row r="24" spans="3:17" x14ac:dyDescent="0.25">
      <c r="C24" s="10" t="s">
        <v>19</v>
      </c>
      <c r="D24" s="11"/>
      <c r="E24" s="11"/>
      <c r="F24" s="15">
        <f>10+9</f>
        <v>19</v>
      </c>
      <c r="G24" s="4"/>
      <c r="H24" s="4"/>
      <c r="I24" s="4">
        <f>1+8</f>
        <v>9</v>
      </c>
      <c r="J24" s="4">
        <f>9+1</f>
        <v>10</v>
      </c>
      <c r="K24" s="4"/>
      <c r="L24" s="4"/>
      <c r="M24" s="4"/>
      <c r="N24" s="4">
        <f>4+0</f>
        <v>4</v>
      </c>
      <c r="O24" s="4">
        <f>6+9</f>
        <v>15</v>
      </c>
      <c r="P24" s="4"/>
      <c r="Q24" s="5">
        <f>1+1</f>
        <v>2</v>
      </c>
    </row>
    <row r="25" spans="3:17" x14ac:dyDescent="0.25">
      <c r="C25" s="10" t="s">
        <v>20</v>
      </c>
      <c r="D25" s="11"/>
      <c r="E25" s="11"/>
      <c r="F25" s="15">
        <v>9</v>
      </c>
      <c r="G25" s="4"/>
      <c r="H25" s="4"/>
      <c r="I25" s="4">
        <v>1</v>
      </c>
      <c r="J25" s="4">
        <v>8</v>
      </c>
      <c r="K25" s="4"/>
      <c r="L25" s="4"/>
      <c r="M25" s="4"/>
      <c r="N25" s="4">
        <v>9</v>
      </c>
      <c r="O25" s="4"/>
      <c r="P25" s="4"/>
      <c r="Q25" s="5">
        <v>1</v>
      </c>
    </row>
    <row r="26" spans="3:17" x14ac:dyDescent="0.25">
      <c r="C26" s="10" t="s">
        <v>21</v>
      </c>
      <c r="D26" s="11"/>
      <c r="E26" s="11"/>
      <c r="F26" s="15">
        <v>28</v>
      </c>
      <c r="G26" s="4"/>
      <c r="H26" s="4"/>
      <c r="I26" s="4">
        <v>1</v>
      </c>
      <c r="J26" s="4">
        <v>27</v>
      </c>
      <c r="K26" s="4"/>
      <c r="L26" s="4"/>
      <c r="M26" s="4"/>
      <c r="N26" s="4">
        <v>27</v>
      </c>
      <c r="O26" s="4"/>
      <c r="P26" s="4">
        <v>1</v>
      </c>
      <c r="Q26" s="5">
        <v>1</v>
      </c>
    </row>
    <row r="27" spans="3:17" x14ac:dyDescent="0.25">
      <c r="C27" s="10" t="s">
        <v>22</v>
      </c>
      <c r="D27" s="11"/>
      <c r="E27" s="11"/>
      <c r="F27" s="15">
        <f>9</f>
        <v>9</v>
      </c>
      <c r="G27" s="4"/>
      <c r="H27" s="4"/>
      <c r="I27" s="4"/>
      <c r="J27" s="4">
        <f>9</f>
        <v>9</v>
      </c>
      <c r="K27" s="4"/>
      <c r="L27" s="4"/>
      <c r="M27" s="4"/>
      <c r="N27" s="4">
        <f>9</f>
        <v>9</v>
      </c>
      <c r="O27" s="4"/>
      <c r="P27" s="4"/>
      <c r="Q27" s="5">
        <f>1</f>
        <v>1</v>
      </c>
    </row>
    <row r="28" spans="3:17" x14ac:dyDescent="0.25">
      <c r="C28" s="10" t="s">
        <v>23</v>
      </c>
      <c r="D28" s="11"/>
      <c r="E28" s="11"/>
      <c r="F28" s="15">
        <v>15</v>
      </c>
      <c r="G28" s="4"/>
      <c r="H28" s="4"/>
      <c r="I28" s="4">
        <v>4</v>
      </c>
      <c r="J28" s="4">
        <v>11</v>
      </c>
      <c r="K28" s="4"/>
      <c r="L28" s="4"/>
      <c r="M28" s="4"/>
      <c r="N28" s="4">
        <v>10</v>
      </c>
      <c r="O28" s="4">
        <v>5</v>
      </c>
      <c r="P28" s="4"/>
      <c r="Q28" s="5">
        <v>1</v>
      </c>
    </row>
    <row r="29" spans="3:17" x14ac:dyDescent="0.25">
      <c r="C29" s="10" t="s">
        <v>24</v>
      </c>
      <c r="D29" s="11"/>
      <c r="E29" s="11"/>
      <c r="F29" s="15">
        <v>7</v>
      </c>
      <c r="G29" s="4"/>
      <c r="H29" s="4"/>
      <c r="I29" s="4"/>
      <c r="J29" s="4">
        <v>7</v>
      </c>
      <c r="K29" s="4"/>
      <c r="L29" s="4"/>
      <c r="M29" s="4"/>
      <c r="N29" s="4">
        <v>1</v>
      </c>
      <c r="O29" s="4">
        <v>6</v>
      </c>
      <c r="P29" s="4"/>
      <c r="Q29" s="5">
        <v>1</v>
      </c>
    </row>
    <row r="30" spans="3:17" x14ac:dyDescent="0.25">
      <c r="C30" s="10" t="s">
        <v>25</v>
      </c>
      <c r="D30" s="11"/>
      <c r="E30" s="11"/>
      <c r="F30" s="15">
        <v>7</v>
      </c>
      <c r="G30" s="4">
        <v>1</v>
      </c>
      <c r="H30" s="4"/>
      <c r="I30" s="4"/>
      <c r="J30" s="4">
        <v>8</v>
      </c>
      <c r="K30" s="4"/>
      <c r="L30" s="4"/>
      <c r="M30" s="4"/>
      <c r="N30" s="4">
        <v>8</v>
      </c>
      <c r="O30" s="4"/>
      <c r="P30" s="4"/>
      <c r="Q30" s="5">
        <v>1</v>
      </c>
    </row>
    <row r="31" spans="3:17" x14ac:dyDescent="0.25">
      <c r="C31" s="10" t="s">
        <v>26</v>
      </c>
      <c r="D31" s="11"/>
      <c r="E31" s="11"/>
      <c r="F31" s="15">
        <v>14</v>
      </c>
      <c r="G31" s="4"/>
      <c r="H31" s="4"/>
      <c r="I31" s="4"/>
      <c r="J31" s="4">
        <v>14</v>
      </c>
      <c r="K31" s="4"/>
      <c r="L31" s="4"/>
      <c r="M31" s="4"/>
      <c r="N31" s="4">
        <v>14</v>
      </c>
      <c r="O31" s="4"/>
      <c r="P31" s="4"/>
      <c r="Q31" s="5">
        <v>2</v>
      </c>
    </row>
    <row r="32" spans="3:17" x14ac:dyDescent="0.25">
      <c r="C32" s="10" t="s">
        <v>49</v>
      </c>
      <c r="D32" s="11"/>
      <c r="E32" s="11"/>
      <c r="F32" s="15"/>
      <c r="G32" s="4"/>
      <c r="H32" s="4"/>
      <c r="I32" s="4"/>
      <c r="J32" s="4"/>
      <c r="K32" s="4"/>
      <c r="L32" s="4"/>
      <c r="M32" s="4"/>
      <c r="N32" s="4"/>
      <c r="O32" s="4"/>
      <c r="P32" s="4"/>
      <c r="Q32" s="5">
        <v>1</v>
      </c>
    </row>
    <row r="33" spans="3:17" x14ac:dyDescent="0.25">
      <c r="C33" s="10" t="s">
        <v>27</v>
      </c>
      <c r="D33" s="11"/>
      <c r="E33" s="11"/>
      <c r="F33" s="15">
        <v>5</v>
      </c>
      <c r="G33" s="4"/>
      <c r="H33" s="4"/>
      <c r="I33" s="4"/>
      <c r="J33" s="4">
        <v>5</v>
      </c>
      <c r="K33" s="4"/>
      <c r="L33" s="4"/>
      <c r="M33" s="4"/>
      <c r="N33" s="4">
        <v>5</v>
      </c>
      <c r="O33" s="4"/>
      <c r="P33" s="4"/>
      <c r="Q33" s="5">
        <v>1</v>
      </c>
    </row>
    <row r="34" spans="3:17" x14ac:dyDescent="0.25">
      <c r="C34" s="10" t="s">
        <v>28</v>
      </c>
      <c r="D34" s="11"/>
      <c r="E34" s="11"/>
      <c r="F34" s="15">
        <v>7</v>
      </c>
      <c r="G34" s="4"/>
      <c r="H34" s="4"/>
      <c r="I34" s="4">
        <v>1</v>
      </c>
      <c r="J34" s="4">
        <v>6</v>
      </c>
      <c r="K34" s="4"/>
      <c r="L34" s="4"/>
      <c r="M34" s="4"/>
      <c r="N34" s="4"/>
      <c r="O34" s="4">
        <v>7</v>
      </c>
      <c r="P34" s="4"/>
      <c r="Q34" s="5">
        <v>1</v>
      </c>
    </row>
    <row r="35" spans="3:17" x14ac:dyDescent="0.25">
      <c r="C35" s="10" t="s">
        <v>29</v>
      </c>
      <c r="D35" s="11"/>
      <c r="E35" s="11"/>
      <c r="F35" s="15">
        <v>4</v>
      </c>
      <c r="G35" s="4"/>
      <c r="H35" s="4"/>
      <c r="I35" s="4"/>
      <c r="J35" s="4"/>
      <c r="K35" s="4">
        <v>4</v>
      </c>
      <c r="L35" s="4"/>
      <c r="M35" s="4"/>
      <c r="N35" s="4"/>
      <c r="O35" s="4"/>
      <c r="P35" s="4">
        <v>4</v>
      </c>
      <c r="Q35" s="5">
        <v>1</v>
      </c>
    </row>
    <row r="36" spans="3:17" x14ac:dyDescent="0.25">
      <c r="C36" s="10" t="s">
        <v>30</v>
      </c>
      <c r="D36" s="11"/>
      <c r="E36" s="11"/>
      <c r="F36" s="15">
        <v>4</v>
      </c>
      <c r="G36" s="4">
        <v>14</v>
      </c>
      <c r="H36" s="4"/>
      <c r="I36" s="4">
        <v>1</v>
      </c>
      <c r="J36" s="4">
        <v>17</v>
      </c>
      <c r="K36" s="4"/>
      <c r="L36" s="4"/>
      <c r="M36" s="4"/>
      <c r="N36" s="4">
        <v>18</v>
      </c>
      <c r="O36" s="4"/>
      <c r="P36" s="4"/>
      <c r="Q36" s="5">
        <v>1</v>
      </c>
    </row>
    <row r="37" spans="3:17" x14ac:dyDescent="0.25">
      <c r="C37" s="10" t="s">
        <v>31</v>
      </c>
      <c r="D37" s="11"/>
      <c r="E37" s="11"/>
      <c r="F37" s="15">
        <v>8</v>
      </c>
      <c r="G37" s="4"/>
      <c r="H37" s="4"/>
      <c r="I37" s="4"/>
      <c r="J37" s="4">
        <v>8</v>
      </c>
      <c r="K37" s="4"/>
      <c r="L37" s="4"/>
      <c r="M37" s="4"/>
      <c r="N37" s="4">
        <v>8</v>
      </c>
      <c r="O37" s="4"/>
      <c r="P37" s="4"/>
      <c r="Q37" s="5">
        <v>1</v>
      </c>
    </row>
    <row r="38" spans="3:17" x14ac:dyDescent="0.25">
      <c r="C38" s="10" t="s">
        <v>53</v>
      </c>
      <c r="D38" s="11"/>
      <c r="E38" s="11"/>
      <c r="F38" s="15">
        <f>6+8+30+16+36+37</f>
        <v>133</v>
      </c>
      <c r="G38" s="4">
        <f>0+0+0+0+0+1</f>
        <v>1</v>
      </c>
      <c r="H38" s="4">
        <f>16+0+0+25+0+0</f>
        <v>41</v>
      </c>
      <c r="I38" s="4">
        <f>6+5+17+9+14+19</f>
        <v>70</v>
      </c>
      <c r="J38" s="4">
        <f>0+3+12+1+20+19</f>
        <v>55</v>
      </c>
      <c r="K38" s="4">
        <f>0+0+1+6+2+0</f>
        <v>9</v>
      </c>
      <c r="L38" s="4"/>
      <c r="M38" s="4">
        <f>16+0+0+25+0+0</f>
        <v>41</v>
      </c>
      <c r="N38" s="4">
        <f>0+0+0+1+21+12</f>
        <v>34</v>
      </c>
      <c r="O38" s="4">
        <f>6+8+30+9+13+26</f>
        <v>92</v>
      </c>
      <c r="P38" s="4">
        <f>16+0+0+31+2+0</f>
        <v>49</v>
      </c>
      <c r="Q38" s="5">
        <v>8</v>
      </c>
    </row>
    <row r="39" spans="3:17" x14ac:dyDescent="0.25">
      <c r="C39" s="10" t="s">
        <v>32</v>
      </c>
      <c r="D39" s="11"/>
      <c r="E39" s="11"/>
      <c r="F39" s="15">
        <v>27</v>
      </c>
      <c r="G39" s="4"/>
      <c r="H39" s="4"/>
      <c r="I39" s="4">
        <v>2</v>
      </c>
      <c r="J39" s="4">
        <v>25</v>
      </c>
      <c r="K39" s="4"/>
      <c r="L39" s="4"/>
      <c r="M39" s="4"/>
      <c r="N39" s="4">
        <v>23</v>
      </c>
      <c r="O39" s="4">
        <v>4</v>
      </c>
      <c r="P39" s="4"/>
      <c r="Q39" s="5">
        <v>1</v>
      </c>
    </row>
    <row r="40" spans="3:17" x14ac:dyDescent="0.25">
      <c r="C40" s="10" t="s">
        <v>33</v>
      </c>
      <c r="D40" s="11"/>
      <c r="E40" s="11"/>
      <c r="F40" s="15">
        <v>8</v>
      </c>
      <c r="G40" s="4"/>
      <c r="H40" s="4"/>
      <c r="I40" s="4">
        <v>6</v>
      </c>
      <c r="J40" s="4">
        <v>2</v>
      </c>
      <c r="K40" s="4"/>
      <c r="L40" s="4"/>
      <c r="M40" s="4"/>
      <c r="N40" s="4"/>
      <c r="O40" s="4">
        <v>8</v>
      </c>
      <c r="P40" s="4"/>
      <c r="Q40" s="5">
        <v>1</v>
      </c>
    </row>
    <row r="41" spans="3:17" x14ac:dyDescent="0.25">
      <c r="C41" s="10" t="s">
        <v>34</v>
      </c>
      <c r="D41" s="11"/>
      <c r="E41" s="11"/>
      <c r="F41" s="15">
        <v>4</v>
      </c>
      <c r="G41" s="4"/>
      <c r="H41" s="4"/>
      <c r="I41" s="4"/>
      <c r="J41" s="4">
        <v>4</v>
      </c>
      <c r="K41" s="4"/>
      <c r="L41" s="4"/>
      <c r="M41" s="4"/>
      <c r="N41" s="4">
        <v>4</v>
      </c>
      <c r="O41" s="4"/>
      <c r="P41" s="4"/>
      <c r="Q41" s="5">
        <v>1</v>
      </c>
    </row>
    <row r="42" spans="3:17" x14ac:dyDescent="0.25">
      <c r="C42" s="10" t="s">
        <v>35</v>
      </c>
      <c r="D42" s="11"/>
      <c r="E42" s="11"/>
      <c r="F42" s="15">
        <v>6</v>
      </c>
      <c r="G42" s="4"/>
      <c r="H42" s="4"/>
      <c r="I42" s="4"/>
      <c r="J42" s="4">
        <v>6</v>
      </c>
      <c r="K42" s="4"/>
      <c r="L42" s="4"/>
      <c r="M42" s="4"/>
      <c r="N42" s="4"/>
      <c r="O42" s="4">
        <v>6</v>
      </c>
      <c r="P42" s="4"/>
      <c r="Q42" s="5">
        <v>1</v>
      </c>
    </row>
    <row r="43" spans="3:17" x14ac:dyDescent="0.25">
      <c r="C43" s="10" t="s">
        <v>36</v>
      </c>
      <c r="D43" s="11"/>
      <c r="E43" s="11"/>
      <c r="F43" s="15">
        <f>4+34+13</f>
        <v>51</v>
      </c>
      <c r="G43" s="4"/>
      <c r="H43" s="4"/>
      <c r="I43" s="4">
        <f>0+32+13</f>
        <v>45</v>
      </c>
      <c r="J43" s="4">
        <f>3+2+0</f>
        <v>5</v>
      </c>
      <c r="K43" s="4"/>
      <c r="L43" s="4"/>
      <c r="M43" s="4"/>
      <c r="N43" s="4">
        <f>4+0+0</f>
        <v>4</v>
      </c>
      <c r="O43" s="4">
        <f>0+34+13</f>
        <v>47</v>
      </c>
      <c r="P43" s="4"/>
      <c r="Q43" s="5">
        <v>4</v>
      </c>
    </row>
    <row r="44" spans="3:17" x14ac:dyDescent="0.25">
      <c r="C44" s="10" t="s">
        <v>37</v>
      </c>
      <c r="D44" s="11"/>
      <c r="E44" s="11"/>
      <c r="F44" s="15">
        <f>3</f>
        <v>3</v>
      </c>
      <c r="G44" s="4"/>
      <c r="H44" s="4"/>
      <c r="I44" s="4"/>
      <c r="J44" s="4">
        <f>3</f>
        <v>3</v>
      </c>
      <c r="K44" s="4"/>
      <c r="L44" s="4"/>
      <c r="M44" s="4"/>
      <c r="N44" s="4">
        <f>3</f>
        <v>3</v>
      </c>
      <c r="O44" s="4"/>
      <c r="P44" s="4"/>
      <c r="Q44" s="5">
        <f>1</f>
        <v>1</v>
      </c>
    </row>
    <row r="45" spans="3:17" x14ac:dyDescent="0.25">
      <c r="C45" s="10" t="s">
        <v>38</v>
      </c>
      <c r="D45" s="11"/>
      <c r="E45" s="11"/>
      <c r="F45" s="15">
        <v>9</v>
      </c>
      <c r="G45" s="4"/>
      <c r="H45" s="4"/>
      <c r="I45" s="4"/>
      <c r="J45" s="4">
        <v>6</v>
      </c>
      <c r="K45" s="4"/>
      <c r="L45" s="4">
        <v>3</v>
      </c>
      <c r="M45" s="4"/>
      <c r="N45" s="4">
        <v>6</v>
      </c>
      <c r="O45" s="4"/>
      <c r="P45" s="4">
        <v>3</v>
      </c>
      <c r="Q45" s="5">
        <v>1</v>
      </c>
    </row>
    <row r="46" spans="3:17" ht="15.75" thickBot="1" x14ac:dyDescent="0.3">
      <c r="C46" s="12" t="s">
        <v>39</v>
      </c>
      <c r="D46" s="13"/>
      <c r="E46" s="13"/>
      <c r="F46" s="16"/>
      <c r="G46" s="6">
        <v>3</v>
      </c>
      <c r="H46" s="6"/>
      <c r="I46" s="6"/>
      <c r="J46" s="6">
        <v>3</v>
      </c>
      <c r="K46" s="6"/>
      <c r="L46" s="6"/>
      <c r="M46" s="6"/>
      <c r="N46" s="6">
        <v>3</v>
      </c>
      <c r="O46" s="6"/>
      <c r="P46" s="6"/>
      <c r="Q46" s="7">
        <v>1</v>
      </c>
    </row>
    <row r="47" spans="3:17" ht="15.75" thickBot="1" x14ac:dyDescent="0.3">
      <c r="C47" s="25" t="s">
        <v>60</v>
      </c>
      <c r="D47" s="26"/>
      <c r="E47" s="27"/>
      <c r="F47" s="17">
        <f>SUM(F4:F46)</f>
        <v>566</v>
      </c>
      <c r="G47" s="17">
        <f t="shared" ref="G47:Q47" si="0">SUM(G4:G46)</f>
        <v>64</v>
      </c>
      <c r="H47" s="17">
        <f t="shared" si="0"/>
        <v>41</v>
      </c>
      <c r="I47" s="17">
        <f t="shared" si="0"/>
        <v>208</v>
      </c>
      <c r="J47" s="17">
        <f t="shared" si="0"/>
        <v>402</v>
      </c>
      <c r="K47" s="17">
        <f t="shared" si="0"/>
        <v>15</v>
      </c>
      <c r="L47" s="17">
        <f t="shared" si="0"/>
        <v>3</v>
      </c>
      <c r="M47" s="17">
        <f t="shared" si="0"/>
        <v>41</v>
      </c>
      <c r="N47" s="17">
        <f t="shared" si="0"/>
        <v>322</v>
      </c>
      <c r="O47" s="17">
        <f t="shared" si="0"/>
        <v>292</v>
      </c>
      <c r="P47" s="17">
        <f t="shared" si="0"/>
        <v>57</v>
      </c>
      <c r="Q47" s="18">
        <f t="shared" si="0"/>
        <v>60</v>
      </c>
    </row>
  </sheetData>
  <mergeCells count="5">
    <mergeCell ref="F2:H2"/>
    <mergeCell ref="I2:M2"/>
    <mergeCell ref="N2:P2"/>
    <mergeCell ref="C2:E3"/>
    <mergeCell ref="C47:E47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Paweł</cp:lastModifiedBy>
  <cp:lastPrinted>2022-12-20T10:10:53Z</cp:lastPrinted>
  <dcterms:created xsi:type="dcterms:W3CDTF">2022-12-18T02:12:39Z</dcterms:created>
  <dcterms:modified xsi:type="dcterms:W3CDTF">2022-12-28T00:13:25Z</dcterms:modified>
</cp:coreProperties>
</file>