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Wydział Utrzymania Dróg i Mostów\2024\20. ZDRADA I STARY TARG mosty\odpowiedzi\"/>
    </mc:Choice>
  </mc:AlternateContent>
  <xr:revisionPtr revIDLastSave="0" documentId="13_ncr:1_{AA264566-132E-45F9-8CAF-A60B307B6CB5}" xr6:coauthVersionLast="47" xr6:coauthVersionMax="47" xr10:uidLastSave="{00000000-0000-0000-0000-000000000000}"/>
  <bookViews>
    <workbookView xWindow="-120" yWindow="-120" windowWidth="29040" windowHeight="15990" tabRatio="802" xr2:uid="{00000000-000D-0000-FFFF-FFFF00000000}"/>
  </bookViews>
  <sheets>
    <sheet name="Stary_Targ" sheetId="17" r:id="rId1"/>
  </sheets>
  <definedNames>
    <definedName name="_xlnm.Print_Area" localSheetId="0">Stary_Targ!$A$1:$H$108</definedName>
    <definedName name="_xlnm.Print_Titles" localSheetId="0">Stary_Targ!$6:$10</definedName>
  </definedNames>
  <calcPr calcId="181029"/>
  <fileRecoveryPr autoRecover="0"/>
</workbook>
</file>

<file path=xl/calcChain.xml><?xml version="1.0" encoding="utf-8"?>
<calcChain xmlns="http://schemas.openxmlformats.org/spreadsheetml/2006/main">
  <c r="H96" i="17" l="1"/>
  <c r="H13" i="17"/>
  <c r="H14" i="17"/>
  <c r="A12" i="17"/>
  <c r="A11" i="17"/>
  <c r="A15" i="17"/>
  <c r="H49" i="17"/>
  <c r="A48" i="17"/>
  <c r="H30" i="17"/>
  <c r="A29" i="17"/>
  <c r="H72" i="17"/>
  <c r="H75" i="17"/>
  <c r="A73" i="17"/>
  <c r="A70" i="17"/>
  <c r="A74" i="17"/>
  <c r="A71" i="17"/>
  <c r="A69" i="17"/>
  <c r="A66" i="17"/>
  <c r="H51" i="17"/>
  <c r="A50" i="17"/>
  <c r="H43" i="17"/>
  <c r="H42" i="17"/>
  <c r="A41" i="17"/>
  <c r="H40" i="17"/>
  <c r="A39" i="17"/>
  <c r="A38" i="17"/>
  <c r="H37" i="17"/>
  <c r="H36" i="17"/>
  <c r="A35" i="17"/>
  <c r="H34" i="17"/>
  <c r="A16" i="17"/>
  <c r="H17" i="17"/>
  <c r="H33" i="17"/>
  <c r="A32" i="17"/>
  <c r="A31" i="17"/>
  <c r="H23" i="17"/>
  <c r="A22" i="17"/>
  <c r="H21" i="17"/>
  <c r="A20" i="17"/>
  <c r="H19" i="17"/>
  <c r="A18" i="17"/>
  <c r="H86" i="17" l="1"/>
  <c r="A85" i="17"/>
  <c r="H68" i="17"/>
  <c r="A67" i="17"/>
  <c r="H78" i="17" l="1"/>
  <c r="H54" i="17"/>
  <c r="A77" i="17"/>
  <c r="A76" i="17"/>
  <c r="A64" i="17"/>
  <c r="A63" i="17"/>
  <c r="H65" i="17"/>
  <c r="H62" i="17"/>
  <c r="A61" i="17"/>
  <c r="A60" i="17"/>
  <c r="A59" i="17"/>
  <c r="A57" i="17"/>
  <c r="A56" i="17"/>
  <c r="A55" i="17"/>
  <c r="A53" i="17"/>
  <c r="A52" i="17"/>
  <c r="A80" i="17"/>
  <c r="A81" i="17"/>
  <c r="H82" i="17"/>
  <c r="A83" i="17"/>
  <c r="H84" i="17"/>
  <c r="A87" i="17"/>
  <c r="H88" i="17"/>
  <c r="A89" i="17"/>
  <c r="A90" i="17"/>
  <c r="H91" i="17"/>
  <c r="H58" i="17" l="1"/>
  <c r="H28" i="17"/>
  <c r="H26" i="17"/>
  <c r="A27" i="17"/>
  <c r="A25" i="17"/>
  <c r="A24" i="17"/>
  <c r="G97" i="17" l="1"/>
  <c r="H93" i="17"/>
  <c r="H47" i="17"/>
  <c r="G98" i="17" l="1"/>
  <c r="G99" i="17" s="1"/>
  <c r="A92" i="17"/>
  <c r="A95" i="17"/>
  <c r="A94" i="17"/>
  <c r="A46" i="17"/>
  <c r="A45" i="17" l="1"/>
  <c r="A44" i="17"/>
  <c r="A23" i="17"/>
  <c r="A26" i="17" l="1"/>
  <c r="A28" i="17" l="1"/>
  <c r="A30" i="17" l="1"/>
  <c r="A33" i="17" s="1"/>
  <c r="A34" i="17" s="1"/>
  <c r="A36" i="17" l="1"/>
  <c r="A37" i="17"/>
  <c r="A40" i="17" s="1"/>
  <c r="A42" i="17" l="1"/>
  <c r="A43" i="17" l="1"/>
  <c r="A47" i="17" s="1"/>
  <c r="A49" i="17" l="1"/>
  <c r="A51" i="17" s="1"/>
  <c r="A54" i="17" l="1"/>
  <c r="A58" i="17" l="1"/>
  <c r="A62" i="17" l="1"/>
  <c r="A65" i="17" s="1"/>
  <c r="A68" i="17" s="1"/>
  <c r="A72" i="17" l="1"/>
  <c r="A75" i="17" l="1"/>
  <c r="A78" i="17" s="1"/>
  <c r="A82" i="17" s="1"/>
  <c r="A84" i="17" l="1"/>
  <c r="A86" i="17" s="1"/>
  <c r="A88" i="17" s="1"/>
  <c r="A91" i="17" l="1"/>
  <c r="A93" i="17" s="1"/>
  <c r="A96" i="17" s="1"/>
  <c r="A14" i="17"/>
</calcChain>
</file>

<file path=xl/sharedStrings.xml><?xml version="1.0" encoding="utf-8"?>
<sst xmlns="http://schemas.openxmlformats.org/spreadsheetml/2006/main" count="216" uniqueCount="157">
  <si>
    <t>Lp.</t>
  </si>
  <si>
    <t>CPV</t>
  </si>
  <si>
    <t>Numer Specyfikacji Technicznej</t>
  </si>
  <si>
    <t>Wyszczególnienie elementów rozliczeniowych 
i wyliczenie ilości</t>
  </si>
  <si>
    <t>Jednostka</t>
  </si>
  <si>
    <t>Ilość</t>
  </si>
  <si>
    <t>45111000-8</t>
  </si>
  <si>
    <t>m</t>
  </si>
  <si>
    <t>45233000-9</t>
  </si>
  <si>
    <t>M-11.00.00.</t>
  </si>
  <si>
    <t>FUNDAMENTOWANIE</t>
  </si>
  <si>
    <t>M-11.01.01.</t>
  </si>
  <si>
    <t>ROBOTY ZIEMNE POD FUNDAMENTY</t>
  </si>
  <si>
    <t>M-11.05.00.</t>
  </si>
  <si>
    <t>M-11.01.00.</t>
  </si>
  <si>
    <t>Wykonanie wykopu z wywozem gruntu i utylizacją</t>
  </si>
  <si>
    <t>ŚCIANKI SZCZELNE</t>
  </si>
  <si>
    <t>M-11.05.01.</t>
  </si>
  <si>
    <t>WYKOPY W GRUNCIE NIESPOISTYM/SPOISTYM</t>
  </si>
  <si>
    <t>M-20.00.00.</t>
  </si>
  <si>
    <t>INNE ROBOTY MOSTOWE</t>
  </si>
  <si>
    <t>M-20.01.00.</t>
  </si>
  <si>
    <t>M-20.01.09.</t>
  </si>
  <si>
    <t>45221000-2</t>
  </si>
  <si>
    <t>SCHODY SKARPOWE</t>
  </si>
  <si>
    <t>Schody skarpowe dla obsługi</t>
  </si>
  <si>
    <t>Umocnienie koryta cieku materacem gabionowym układanym na geowłókninie</t>
  </si>
  <si>
    <t>M-20.01.15.</t>
  </si>
  <si>
    <t>M-20.03.00.</t>
  </si>
  <si>
    <t>PRZEPUSTY</t>
  </si>
  <si>
    <t>M-20.03.01.</t>
  </si>
  <si>
    <t>PRZEPUSTY STALOWE</t>
  </si>
  <si>
    <t>M-20.02.00.</t>
  </si>
  <si>
    <t>ROBOTY RÓŻNE</t>
  </si>
  <si>
    <t>ROBOTY ROZBIÓRKOWE</t>
  </si>
  <si>
    <t>kpl.</t>
  </si>
  <si>
    <t>M-20.02.01.</t>
  </si>
  <si>
    <t>M-20.02.02.</t>
  </si>
  <si>
    <t>Obsługa geodezyjna</t>
  </si>
  <si>
    <t>Wykonanie przepustu z rury łukowo-kołowej zabezpieczonej antykorozyjnie wraz z wykonaniem fundamentu kruszywowego</t>
  </si>
  <si>
    <t>Wykonanie zasypki przepustu wraz z zagęszczeniem</t>
  </si>
  <si>
    <t>M-20.01.08.</t>
  </si>
  <si>
    <t>MUR Z GRUNTU ZBROJONEGO</t>
  </si>
  <si>
    <t>Wykonanie ściany czołowej z gruntu zbrojonego oblicowanego bloczkami betonowymi</t>
  </si>
  <si>
    <t>M-12.00.00.</t>
  </si>
  <si>
    <t>ZBROJENIE</t>
  </si>
  <si>
    <t>M-12.01.00.</t>
  </si>
  <si>
    <t>STAL ZBROJENIOWA</t>
  </si>
  <si>
    <t>ZBROJENIE BETONU STALĄ KLASY A-IIIN</t>
  </si>
  <si>
    <t>M-12.01.01.</t>
  </si>
  <si>
    <t>Montaż zbrojenia ze stali klasy AIII-N</t>
  </si>
  <si>
    <t>kg</t>
  </si>
  <si>
    <t>45111000-2</t>
  </si>
  <si>
    <t>M-13.00.00.</t>
  </si>
  <si>
    <t>BETON</t>
  </si>
  <si>
    <t>M-13.01.00.</t>
  </si>
  <si>
    <t>BETON KONSTRUKCYJNY – WYMAGANIA OGÓLNE</t>
  </si>
  <si>
    <t>M-13.01.01.</t>
  </si>
  <si>
    <t>m3</t>
  </si>
  <si>
    <t>BETON NIEKONSTRUKCYJNY</t>
  </si>
  <si>
    <t>BETON PODKŁADOWY I OCHRONNY</t>
  </si>
  <si>
    <t>M-13.02.00.</t>
  </si>
  <si>
    <t>M-13.02.01.</t>
  </si>
  <si>
    <t>Beton podkładowy i ochronny klasy C12/15</t>
  </si>
  <si>
    <t>m2</t>
  </si>
  <si>
    <t>UMOCNIENIE KORYTA CIEKU/RZEKI ELEMENTAMI GABIONOWYMI</t>
  </si>
  <si>
    <t>M-19.00.00.</t>
  </si>
  <si>
    <t>ELEMENTY ZABEZPIECZAJĄCE</t>
  </si>
  <si>
    <t>ŚCIANKA SZCZELNA STALOWA</t>
  </si>
  <si>
    <t>D-05.00.00.</t>
  </si>
  <si>
    <t>NAWIERZCHNIE</t>
  </si>
  <si>
    <t>D-05.03.07.</t>
  </si>
  <si>
    <t>D-05.03.13.</t>
  </si>
  <si>
    <t>M-13.03.08.</t>
  </si>
  <si>
    <t>PREFABRYKOWANE GZYMSY Z POLIMEROBETONU</t>
  </si>
  <si>
    <t>Belki gzymsowe polimerobetonowe o wysokości 600mm</t>
  </si>
  <si>
    <t>KRAWĘŻNIKI KAMIENNE</t>
  </si>
  <si>
    <t>M-19.01.02.</t>
  </si>
  <si>
    <t>Bariery ochronne H2 W2 B</t>
  </si>
  <si>
    <t>Wartość
[PLN]</t>
  </si>
  <si>
    <t>Przebudowa mostu w ciągu drogi wojewódzkiej nr 517 w km 7+960 w miejscowości Stary Targ</t>
  </si>
  <si>
    <t>Rozbiórka istniejącego mostu z wywozem materiałów z rozbiórki i utylizacją</t>
  </si>
  <si>
    <t>D-04.00.00.</t>
  </si>
  <si>
    <t>PODBUDOWY</t>
  </si>
  <si>
    <t>Wykonanie podbudowy pod jezdnię</t>
  </si>
  <si>
    <t>D-04.04.02.</t>
  </si>
  <si>
    <t>Wykonanie obudowy wykopu tymczasową ścianką szczelną</t>
  </si>
  <si>
    <t xml:space="preserve">Krawężniki kamienne 200x300mm </t>
  </si>
  <si>
    <t>UMOCNIENIE SKARP I STOŻKÓW ELEMENTAMI KAMIENNYMI</t>
  </si>
  <si>
    <t>M-20.01.13.</t>
  </si>
  <si>
    <t>Umocnienie powierzchchni stożków oraz powierzchni poziomych elementami kamiennymi</t>
  </si>
  <si>
    <t>M-11.01.04.</t>
  </si>
  <si>
    <t>ZASYPANIE WYKOPÓW WRAZ Z ZAGĘSZCZENIEM</t>
  </si>
  <si>
    <t>D-04.03.01.</t>
  </si>
  <si>
    <t>OCZYSZCZENIE I SKROPIENIE WARSTW KONSTRUKCYJNYCH</t>
  </si>
  <si>
    <t>Oczyszczenie i skropienie podbudowy i warstwy wiążącej</t>
  </si>
  <si>
    <t>PODBUDOWA Z MIESZANKI NIEZWIĄZANEJ</t>
  </si>
  <si>
    <t>D-04.05.01.</t>
  </si>
  <si>
    <t>PODBUDOWA Z MIESZANKI ZWIĄZANEJ SPOIWEM HYDRAULICZNYM</t>
  </si>
  <si>
    <t>Wykonanie podbudowy związanej pod chodnikiem</t>
  </si>
  <si>
    <t>PODBUDOWA Z BETONU ASFALTOWEGO AC 22P</t>
  </si>
  <si>
    <t>Wykonanie podbudowy z betonu asfaltowego AC22P</t>
  </si>
  <si>
    <t>WARSTWA WIĄŻĄCA Z BETONU ASFALTOWEGO AC 16W</t>
  </si>
  <si>
    <t xml:space="preserve">Wykonanie warstwy wiążącej grubości 50mm </t>
  </si>
  <si>
    <t>Wykonanie warstwy ścieralnej SMA8 grubości 40mm</t>
  </si>
  <si>
    <t>WARSTWA Z MATYKSU GRYSOWEGO SMA 8</t>
  </si>
  <si>
    <t>URZĄDZENIA BEZPIECZEŃSTWA RUCHU</t>
  </si>
  <si>
    <t>D-07.00.00.</t>
  </si>
  <si>
    <t>D-07.02.01.</t>
  </si>
  <si>
    <t>OZNAKOWANIE POZIOME</t>
  </si>
  <si>
    <t>D-07.01.01.</t>
  </si>
  <si>
    <t xml:space="preserve">Wykonanie oznakowania  poziomego </t>
  </si>
  <si>
    <t>Wykonanie oznakowania  tymczasowego</t>
  </si>
  <si>
    <t>OZNAKOWANIE PIONOWE ORAZ URZĄDZENIA BEZPIECZEŃSTWA RUCHU</t>
  </si>
  <si>
    <t>Wykonanie oznakowania  pionowego</t>
  </si>
  <si>
    <t>D-08.00.00.</t>
  </si>
  <si>
    <t>ELEMENTY ULIC</t>
  </si>
  <si>
    <t>D-08.01.02.</t>
  </si>
  <si>
    <t>ŚCIEKI</t>
  </si>
  <si>
    <t>D-08.05.01.</t>
  </si>
  <si>
    <t>Wykonanie ścieku trójkątnego</t>
  </si>
  <si>
    <t>Wykonanie ścieku skarpowego wraz z umocnieniem w miejscu zrzutu</t>
  </si>
  <si>
    <t>WYMIANA GRUNTU W WYKOPIE</t>
  </si>
  <si>
    <t>Wykonanie wymiany gruntu</t>
  </si>
  <si>
    <t>M-11.01.05.</t>
  </si>
  <si>
    <t>BETON OCZEPU MURU OPOROWEGO</t>
  </si>
  <si>
    <t>Beton oczepu muru oporowego klasy C30/37</t>
  </si>
  <si>
    <t>M-13.03.00.</t>
  </si>
  <si>
    <t>PREFABRYKATY BETONOWE</t>
  </si>
  <si>
    <t>BARIERY OCHRONNE</t>
  </si>
  <si>
    <t>M-15.01.00.</t>
  </si>
  <si>
    <t>IZOLACJA CIENKA</t>
  </si>
  <si>
    <t>IZOLACJE BITUMICZNE WYKONYWANE NA ZIMNO</t>
  </si>
  <si>
    <t>M-15.01.01.</t>
  </si>
  <si>
    <t>M-15.04.01.</t>
  </si>
  <si>
    <t>IZOLACJE</t>
  </si>
  <si>
    <t>M-15.00.00.</t>
  </si>
  <si>
    <t>NAWIERZCHNIO-IZOLACJE</t>
  </si>
  <si>
    <t>NAWIERZCHNIO-IZOLACjA GR. 5mm</t>
  </si>
  <si>
    <t>Nawierzchnio-izolacja na gzymsach murów oporowych</t>
  </si>
  <si>
    <t>Wykonanie izolacji bitumicznej na podziemnych częściach gzymsów żelbetowych</t>
  </si>
  <si>
    <t>NAWIERZCHNIA Z BRUKOWEJ KOSTKI BETONOWEJ</t>
  </si>
  <si>
    <t>Wykonanie nawierzchni chodnika z kostki betonowej</t>
  </si>
  <si>
    <t>D-05.03.23.</t>
  </si>
  <si>
    <t>DM-00.00.00.</t>
  </si>
  <si>
    <t>Wykonanie tymczasowej kładki dla pieszych</t>
  </si>
  <si>
    <t>Organizacja placu budowy z przygotowaniem zaplecza</t>
  </si>
  <si>
    <t>WYMAGANIA OGÓLNE</t>
  </si>
  <si>
    <t>VAT 23%</t>
  </si>
  <si>
    <t>KOSZTORYS OFERTOWY</t>
  </si>
  <si>
    <t>Cena
[PLN]</t>
  </si>
  <si>
    <t>Razem netto</t>
  </si>
  <si>
    <t>Razem brutto</t>
  </si>
  <si>
    <t>D-04.07.01.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</si>
  <si>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</si>
  <si>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</si>
  <si>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Kosztorys należy opatrzyć kwalifikowanym podpisem elektronicznym, podpisem zaufanym lub podpisem osobistym (e-dowód).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</si>
</sst>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_-* #,##0.00\ [$zł-415]_-;\-* #,##0.00\ [$zł-415]_-;_-* &quot;-&quot;??\ [$zł-415]_-;_-@_-"/>
  </numFmts>
  <fonts count="18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color indexed="16"/>
      <name val="Arial"/>
      <family val="2"/>
      <charset val="238"/>
    </font>
    <font>
      <b/>
      <i/>
      <u/>
      <sz val="12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43" fontId="4" fillId="0" borderId="0" applyFont="0" applyFill="0" applyBorder="0" applyAlignment="0" applyProtection="0"/>
  </cellStyleXfs>
  <cellXfs count="107">
    <xf numFmtId="0" fontId="0" fillId="0" borderId="0" xfId="0"/>
    <xf numFmtId="0" fontId="5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3" fontId="2" fillId="0" borderId="0" xfId="5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3" fontId="6" fillId="0" borderId="0" xfId="5" applyFont="1" applyAlignment="1">
      <alignment vertical="center"/>
    </xf>
    <xf numFmtId="0" fontId="14" fillId="2" borderId="23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3" fontId="6" fillId="0" borderId="0" xfId="5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vertical="center" wrapText="1"/>
    </xf>
    <xf numFmtId="0" fontId="14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2" fontId="13" fillId="2" borderId="7" xfId="0" applyNumberFormat="1" applyFont="1" applyFill="1" applyBorder="1" applyAlignment="1">
      <alignment vertical="center" wrapText="1"/>
    </xf>
    <xf numFmtId="4" fontId="13" fillId="2" borderId="17" xfId="0" applyNumberFormat="1" applyFont="1" applyFill="1" applyBorder="1" applyAlignment="1">
      <alignment vertical="center" wrapText="1"/>
    </xf>
    <xf numFmtId="2" fontId="10" fillId="0" borderId="2" xfId="0" applyNumberFormat="1" applyFont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14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0" fontId="2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2" xfId="0" applyFont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2" fontId="13" fillId="2" borderId="2" xfId="0" applyNumberFormat="1" applyFont="1" applyFill="1" applyBorder="1" applyAlignment="1">
      <alignment vertical="center" wrapText="1"/>
    </xf>
    <xf numFmtId="4" fontId="13" fillId="2" borderId="4" xfId="0" applyNumberFormat="1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164" fontId="13" fillId="0" borderId="0" xfId="0" applyNumberFormat="1" applyFont="1" applyAlignment="1">
      <alignment horizontal="righ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3" fontId="2" fillId="0" borderId="46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3" fillId="2" borderId="2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165" fontId="13" fillId="0" borderId="20" xfId="0" applyNumberFormat="1" applyFont="1" applyBorder="1" applyAlignment="1">
      <alignment horizontal="right" vertical="center"/>
    </xf>
    <xf numFmtId="165" fontId="13" fillId="0" borderId="21" xfId="0" applyNumberFormat="1" applyFont="1" applyBorder="1" applyAlignment="1">
      <alignment horizontal="right" vertical="center"/>
    </xf>
    <xf numFmtId="165" fontId="13" fillId="0" borderId="35" xfId="0" applyNumberFormat="1" applyFont="1" applyBorder="1" applyAlignment="1">
      <alignment horizontal="right" vertical="center"/>
    </xf>
    <xf numFmtId="165" fontId="13" fillId="0" borderId="36" xfId="0" applyNumberFormat="1" applyFont="1" applyBorder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 vertical="center"/>
    </xf>
    <xf numFmtId="164" fontId="13" fillId="0" borderId="34" xfId="0" applyNumberFormat="1" applyFont="1" applyBorder="1" applyAlignment="1">
      <alignment horizontal="right" vertical="center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164" fontId="17" fillId="0" borderId="40" xfId="0" applyNumberFormat="1" applyFont="1" applyBorder="1" applyAlignment="1">
      <alignment horizontal="center" vertical="center" wrapText="1"/>
    </xf>
    <xf numFmtId="164" fontId="17" fillId="0" borderId="41" xfId="0" applyNumberFormat="1" applyFont="1" applyBorder="1" applyAlignment="1">
      <alignment horizontal="center" vertical="center" wrapText="1"/>
    </xf>
    <xf numFmtId="164" fontId="17" fillId="0" borderId="42" xfId="0" applyNumberFormat="1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164" fontId="17" fillId="0" borderId="43" xfId="0" applyNumberFormat="1" applyFont="1" applyBorder="1" applyAlignment="1">
      <alignment horizontal="center" vertical="center" wrapText="1"/>
    </xf>
    <xf numFmtId="164" fontId="17" fillId="0" borderId="44" xfId="0" applyNumberFormat="1" applyFont="1" applyBorder="1" applyAlignment="1">
      <alignment horizontal="center" vertical="center" wrapText="1"/>
    </xf>
    <xf numFmtId="164" fontId="17" fillId="0" borderId="45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4" fontId="13" fillId="2" borderId="17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10" fillId="0" borderId="33" xfId="0" applyNumberFormat="1" applyFont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4" fontId="10" fillId="0" borderId="28" xfId="0" applyNumberFormat="1" applyFont="1" applyBorder="1" applyAlignment="1">
      <alignment horizontal="center" vertical="center" wrapText="1"/>
    </xf>
  </cellXfs>
  <cellStyles count="6">
    <cellStyle name="Dziesiętny" xfId="5" builtinId="3"/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3" xfId="3" xr:uid="{00000000-0005-0000-0000-000003000000}"/>
    <cellStyle name="Normalny 4" xfId="4" xr:uid="{00000000-0005-0000-0000-000004000000}"/>
  </cellStyles>
  <dxfs count="0"/>
  <tableStyles count="0" defaultTableStyle="TableStyleMedium9" defaultPivotStyle="PivotStyleLight16"/>
  <colors>
    <mruColors>
      <color rgb="FF99CC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104"/>
  <sheetViews>
    <sheetView tabSelected="1" view="pageBreakPreview" zoomScaleNormal="100" zoomScaleSheetLayoutView="100" workbookViewId="0">
      <selection activeCell="G97" sqref="G97:H97"/>
    </sheetView>
  </sheetViews>
  <sheetFormatPr defaultRowHeight="12.75" x14ac:dyDescent="0.2"/>
  <cols>
    <col min="1" max="1" width="4.5703125" style="8" customWidth="1"/>
    <col min="2" max="2" width="10.5703125" style="9" customWidth="1"/>
    <col min="3" max="3" width="14.28515625" style="9" customWidth="1"/>
    <col min="4" max="4" width="64.7109375" style="9" customWidth="1"/>
    <col min="5" max="5" width="8" style="8" customWidth="1"/>
    <col min="6" max="6" width="10.5703125" style="71" bestFit="1" customWidth="1"/>
    <col min="7" max="7" width="11.140625" style="9" customWidth="1"/>
    <col min="8" max="8" width="14.5703125" style="9" customWidth="1"/>
    <col min="9" max="12" width="9.140625" style="9"/>
    <col min="13" max="13" width="14.7109375" style="12" customWidth="1"/>
    <col min="14" max="16384" width="9.140625" style="9"/>
  </cols>
  <sheetData>
    <row r="1" spans="1:13" ht="15" customHeight="1" x14ac:dyDescent="0.2">
      <c r="C1" s="10"/>
      <c r="D1" s="11"/>
      <c r="E1" s="10"/>
    </row>
    <row r="2" spans="1:13" ht="20.100000000000001" customHeight="1" x14ac:dyDescent="0.2">
      <c r="A2" s="76" t="s">
        <v>149</v>
      </c>
      <c r="B2" s="76"/>
      <c r="C2" s="76"/>
      <c r="D2" s="76"/>
      <c r="E2" s="76"/>
      <c r="F2" s="76"/>
      <c r="G2" s="76"/>
      <c r="H2" s="76"/>
    </row>
    <row r="3" spans="1:13" ht="20.100000000000001" customHeight="1" x14ac:dyDescent="0.2">
      <c r="A3" s="1"/>
      <c r="B3" s="1"/>
      <c r="C3" s="1"/>
      <c r="D3" s="13"/>
      <c r="E3" s="1"/>
    </row>
    <row r="4" spans="1:13" ht="40.5" customHeight="1" x14ac:dyDescent="0.2">
      <c r="A4" s="74" t="s">
        <v>80</v>
      </c>
      <c r="B4" s="74"/>
      <c r="C4" s="74"/>
      <c r="D4" s="74"/>
      <c r="E4" s="74"/>
      <c r="F4" s="74"/>
      <c r="G4" s="74"/>
      <c r="H4" s="74"/>
    </row>
    <row r="5" spans="1:13" ht="21.75" customHeight="1" x14ac:dyDescent="0.2">
      <c r="A5" s="75"/>
      <c r="B5" s="75"/>
      <c r="C5" s="75"/>
      <c r="D5" s="75"/>
      <c r="E5" s="75"/>
      <c r="F5" s="75"/>
      <c r="G5" s="75"/>
      <c r="H5" s="75"/>
    </row>
    <row r="6" spans="1:13" ht="15" customHeight="1" thickBot="1" x14ac:dyDescent="0.25"/>
    <row r="7" spans="1:13" s="14" customFormat="1" ht="16.5" customHeight="1" thickBot="1" x14ac:dyDescent="0.25">
      <c r="A7" s="82" t="s">
        <v>0</v>
      </c>
      <c r="B7" s="84" t="s">
        <v>1</v>
      </c>
      <c r="C7" s="84" t="s">
        <v>2</v>
      </c>
      <c r="D7" s="84" t="s">
        <v>3</v>
      </c>
      <c r="E7" s="88" t="s">
        <v>4</v>
      </c>
      <c r="F7" s="91" t="s">
        <v>5</v>
      </c>
      <c r="G7" s="94" t="s">
        <v>150</v>
      </c>
      <c r="H7" s="97" t="s">
        <v>79</v>
      </c>
      <c r="M7" s="15"/>
    </row>
    <row r="8" spans="1:13" s="14" customFormat="1" ht="15.75" customHeight="1" thickBot="1" x14ac:dyDescent="0.25">
      <c r="A8" s="83"/>
      <c r="B8" s="85"/>
      <c r="C8" s="85"/>
      <c r="D8" s="85"/>
      <c r="E8" s="89"/>
      <c r="F8" s="92"/>
      <c r="G8" s="95"/>
      <c r="H8" s="98"/>
      <c r="M8" s="15"/>
    </row>
    <row r="9" spans="1:13" s="14" customFormat="1" ht="15.75" customHeight="1" thickBot="1" x14ac:dyDescent="0.25">
      <c r="A9" s="83"/>
      <c r="B9" s="85"/>
      <c r="C9" s="85"/>
      <c r="D9" s="85"/>
      <c r="E9" s="90"/>
      <c r="F9" s="93"/>
      <c r="G9" s="96"/>
      <c r="H9" s="99"/>
      <c r="M9" s="15"/>
    </row>
    <row r="10" spans="1:13" ht="13.5" thickBot="1" x14ac:dyDescent="0.25">
      <c r="A10" s="66">
        <v>1</v>
      </c>
      <c r="B10" s="67">
        <v>2</v>
      </c>
      <c r="C10" s="67">
        <v>3</v>
      </c>
      <c r="D10" s="67">
        <v>4</v>
      </c>
      <c r="E10" s="67">
        <v>5</v>
      </c>
      <c r="F10" s="68">
        <v>6</v>
      </c>
      <c r="G10" s="69">
        <v>7</v>
      </c>
      <c r="H10" s="70">
        <v>8</v>
      </c>
    </row>
    <row r="11" spans="1:13" s="20" customFormat="1" ht="27.75" customHeight="1" x14ac:dyDescent="0.2">
      <c r="A11" s="5" t="str">
        <f>IF(C11=0,MAX(#REF!)+1," ")</f>
        <v xml:space="preserve"> </v>
      </c>
      <c r="B11" s="16"/>
      <c r="C11" s="17" t="s">
        <v>144</v>
      </c>
      <c r="D11" s="18" t="s">
        <v>147</v>
      </c>
      <c r="E11" s="18"/>
      <c r="F11" s="72"/>
      <c r="G11" s="18"/>
      <c r="H11" s="19"/>
      <c r="M11" s="21"/>
    </row>
    <row r="12" spans="1:13" x14ac:dyDescent="0.2">
      <c r="A12" s="2" t="str">
        <f>IF(C12=0,MAX($A12:A$44)+1," ")</f>
        <v xml:space="preserve"> </v>
      </c>
      <c r="B12" s="22" t="s">
        <v>6</v>
      </c>
      <c r="C12" s="23" t="s">
        <v>144</v>
      </c>
      <c r="D12" s="24" t="s">
        <v>147</v>
      </c>
      <c r="E12" s="24"/>
      <c r="F12" s="73"/>
      <c r="G12" s="24"/>
      <c r="H12" s="25"/>
    </row>
    <row r="13" spans="1:13" x14ac:dyDescent="0.2">
      <c r="A13" s="3">
        <v>1</v>
      </c>
      <c r="B13" s="26"/>
      <c r="C13" s="27"/>
      <c r="D13" s="28" t="s">
        <v>146</v>
      </c>
      <c r="E13" s="27" t="s">
        <v>35</v>
      </c>
      <c r="F13" s="100">
        <v>1</v>
      </c>
      <c r="G13" s="29"/>
      <c r="H13" s="30">
        <f>F13*G13</f>
        <v>0</v>
      </c>
    </row>
    <row r="14" spans="1:13" x14ac:dyDescent="0.2">
      <c r="A14" s="3">
        <f ca="1">IF(C14=0,MAX($A12:A$14)+1," ")</f>
        <v>2</v>
      </c>
      <c r="B14" s="26"/>
      <c r="C14" s="27"/>
      <c r="D14" s="31" t="s">
        <v>145</v>
      </c>
      <c r="E14" s="27" t="s">
        <v>35</v>
      </c>
      <c r="F14" s="100">
        <v>1</v>
      </c>
      <c r="G14" s="29"/>
      <c r="H14" s="30">
        <f>F14*G14</f>
        <v>0</v>
      </c>
    </row>
    <row r="15" spans="1:13" s="20" customFormat="1" ht="27.75" customHeight="1" x14ac:dyDescent="0.2">
      <c r="A15" s="6" t="str">
        <f>IF(C15=0,MAX(#REF!)+1," ")</f>
        <v xml:space="preserve"> </v>
      </c>
      <c r="B15" s="32"/>
      <c r="C15" s="33" t="s">
        <v>82</v>
      </c>
      <c r="D15" s="34" t="s">
        <v>83</v>
      </c>
      <c r="E15" s="34"/>
      <c r="F15" s="101"/>
      <c r="G15" s="35"/>
      <c r="H15" s="36"/>
      <c r="L15" s="9"/>
      <c r="M15" s="12"/>
    </row>
    <row r="16" spans="1:13" x14ac:dyDescent="0.2">
      <c r="A16" s="2" t="str">
        <f>IF(C16=0,MAX($A16:A$44)+1," ")</f>
        <v xml:space="preserve"> </v>
      </c>
      <c r="B16" s="22" t="s">
        <v>6</v>
      </c>
      <c r="C16" s="23" t="s">
        <v>93</v>
      </c>
      <c r="D16" s="24" t="s">
        <v>94</v>
      </c>
      <c r="E16" s="24"/>
      <c r="F16" s="102"/>
      <c r="G16" s="37"/>
      <c r="H16" s="38"/>
    </row>
    <row r="17" spans="1:13" x14ac:dyDescent="0.2">
      <c r="A17" s="3">
        <v>3</v>
      </c>
      <c r="B17" s="26"/>
      <c r="C17" s="27"/>
      <c r="D17" s="31" t="s">
        <v>95</v>
      </c>
      <c r="E17" s="27" t="s">
        <v>64</v>
      </c>
      <c r="F17" s="100">
        <v>250</v>
      </c>
      <c r="G17" s="29"/>
      <c r="H17" s="30">
        <f>F17*G17</f>
        <v>0</v>
      </c>
    </row>
    <row r="18" spans="1:13" x14ac:dyDescent="0.2">
      <c r="A18" s="2" t="str">
        <f>IF(C18=0,MAX($A17:A$44)+1," ")</f>
        <v xml:space="preserve"> </v>
      </c>
      <c r="B18" s="22" t="s">
        <v>6</v>
      </c>
      <c r="C18" s="23" t="s">
        <v>85</v>
      </c>
      <c r="D18" s="24" t="s">
        <v>96</v>
      </c>
      <c r="E18" s="24"/>
      <c r="F18" s="102"/>
      <c r="G18" s="37"/>
      <c r="H18" s="38"/>
    </row>
    <row r="19" spans="1:13" x14ac:dyDescent="0.2">
      <c r="A19" s="3">
        <v>4</v>
      </c>
      <c r="B19" s="26"/>
      <c r="C19" s="27"/>
      <c r="D19" s="31" t="s">
        <v>84</v>
      </c>
      <c r="E19" s="27" t="s">
        <v>64</v>
      </c>
      <c r="F19" s="100">
        <v>136</v>
      </c>
      <c r="G19" s="29"/>
      <c r="H19" s="30">
        <f>F19*G19</f>
        <v>0</v>
      </c>
    </row>
    <row r="20" spans="1:13" x14ac:dyDescent="0.2">
      <c r="A20" s="2" t="str">
        <f>IF(C20=0,MAX($A19:A$44)+1," ")</f>
        <v xml:space="preserve"> </v>
      </c>
      <c r="B20" s="22" t="s">
        <v>6</v>
      </c>
      <c r="C20" s="23" t="s">
        <v>97</v>
      </c>
      <c r="D20" s="24" t="s">
        <v>98</v>
      </c>
      <c r="E20" s="24"/>
      <c r="F20" s="102"/>
      <c r="G20" s="37"/>
      <c r="H20" s="38"/>
    </row>
    <row r="21" spans="1:13" x14ac:dyDescent="0.2">
      <c r="A21" s="3">
        <v>5</v>
      </c>
      <c r="B21" s="26"/>
      <c r="C21" s="27"/>
      <c r="D21" s="31" t="s">
        <v>99</v>
      </c>
      <c r="E21" s="27" t="s">
        <v>64</v>
      </c>
      <c r="F21" s="100">
        <v>31.2</v>
      </c>
      <c r="G21" s="29"/>
      <c r="H21" s="30">
        <f>F21*G21</f>
        <v>0</v>
      </c>
    </row>
    <row r="22" spans="1:13" x14ac:dyDescent="0.2">
      <c r="A22" s="2" t="str">
        <f>IF(C22=0,MAX($A21:A$44)+1," ")</f>
        <v xml:space="preserve"> </v>
      </c>
      <c r="B22" s="22" t="s">
        <v>6</v>
      </c>
      <c r="C22" s="23" t="s">
        <v>153</v>
      </c>
      <c r="D22" s="24" t="s">
        <v>100</v>
      </c>
      <c r="E22" s="24"/>
      <c r="F22" s="102"/>
      <c r="G22" s="37"/>
      <c r="H22" s="38"/>
    </row>
    <row r="23" spans="1:13" x14ac:dyDescent="0.2">
      <c r="A23" s="3">
        <f>IF(C23=0,MAX($A$16:A21)+1," ")</f>
        <v>6</v>
      </c>
      <c r="B23" s="26"/>
      <c r="C23" s="27"/>
      <c r="D23" s="31" t="s">
        <v>101</v>
      </c>
      <c r="E23" s="27" t="s">
        <v>64</v>
      </c>
      <c r="F23" s="100">
        <v>130</v>
      </c>
      <c r="G23" s="29"/>
      <c r="H23" s="30">
        <f>F23*G23</f>
        <v>0</v>
      </c>
    </row>
    <row r="24" spans="1:13" s="20" customFormat="1" ht="27.75" customHeight="1" x14ac:dyDescent="0.2">
      <c r="A24" s="6" t="str">
        <f>IF(C24=0,MAX(#REF!)+1," ")</f>
        <v xml:space="preserve"> </v>
      </c>
      <c r="B24" s="32"/>
      <c r="C24" s="33" t="s">
        <v>69</v>
      </c>
      <c r="D24" s="34" t="s">
        <v>70</v>
      </c>
      <c r="E24" s="34"/>
      <c r="F24" s="101"/>
      <c r="G24" s="35"/>
      <c r="H24" s="36"/>
      <c r="L24" s="9"/>
      <c r="M24" s="12"/>
    </row>
    <row r="25" spans="1:13" ht="12.75" customHeight="1" x14ac:dyDescent="0.2">
      <c r="A25" s="2" t="str">
        <f>IF(C25=0,MAX($A25:A$44)+1," ")</f>
        <v xml:space="preserve"> </v>
      </c>
      <c r="B25" s="22" t="s">
        <v>6</v>
      </c>
      <c r="C25" s="23" t="s">
        <v>71</v>
      </c>
      <c r="D25" s="24" t="s">
        <v>102</v>
      </c>
      <c r="E25" s="24"/>
      <c r="F25" s="102"/>
      <c r="G25" s="37"/>
      <c r="H25" s="38"/>
    </row>
    <row r="26" spans="1:13" x14ac:dyDescent="0.2">
      <c r="A26" s="3">
        <f>IF(C26=0,MAX($A15:A$25)+1," ")</f>
        <v>7</v>
      </c>
      <c r="B26" s="39"/>
      <c r="C26" s="40"/>
      <c r="D26" s="28" t="s">
        <v>103</v>
      </c>
      <c r="E26" s="40" t="s">
        <v>64</v>
      </c>
      <c r="F26" s="103">
        <v>120</v>
      </c>
      <c r="G26" s="41"/>
      <c r="H26" s="42">
        <f>F26*G26</f>
        <v>0</v>
      </c>
    </row>
    <row r="27" spans="1:13" ht="12.75" customHeight="1" x14ac:dyDescent="0.2">
      <c r="A27" s="2" t="str">
        <f>IF(C27=0,MAX($A27:A$44)+1," ")</f>
        <v xml:space="preserve"> </v>
      </c>
      <c r="B27" s="22" t="s">
        <v>6</v>
      </c>
      <c r="C27" s="23" t="s">
        <v>72</v>
      </c>
      <c r="D27" s="24" t="s">
        <v>105</v>
      </c>
      <c r="E27" s="24"/>
      <c r="F27" s="102"/>
      <c r="G27" s="37"/>
      <c r="H27" s="38"/>
    </row>
    <row r="28" spans="1:13" ht="14.25" customHeight="1" x14ac:dyDescent="0.2">
      <c r="A28" s="3">
        <f>IF(C28=0,MAX($A16:A$26)+1," ")</f>
        <v>8</v>
      </c>
      <c r="B28" s="26"/>
      <c r="C28" s="27"/>
      <c r="D28" s="31" t="s">
        <v>104</v>
      </c>
      <c r="E28" s="27" t="s">
        <v>64</v>
      </c>
      <c r="F28" s="100">
        <v>120</v>
      </c>
      <c r="G28" s="29"/>
      <c r="H28" s="30">
        <f>F28*G28</f>
        <v>0</v>
      </c>
    </row>
    <row r="29" spans="1:13" ht="14.25" customHeight="1" x14ac:dyDescent="0.2">
      <c r="A29" s="2" t="str">
        <f>IF(C29=0,MAX($A29:A$44)+1," ")</f>
        <v xml:space="preserve"> </v>
      </c>
      <c r="B29" s="22" t="s">
        <v>6</v>
      </c>
      <c r="C29" s="23" t="s">
        <v>143</v>
      </c>
      <c r="D29" s="24" t="s">
        <v>141</v>
      </c>
      <c r="E29" s="24"/>
      <c r="F29" s="102"/>
      <c r="G29" s="37"/>
      <c r="H29" s="38"/>
    </row>
    <row r="30" spans="1:13" ht="14.25" customHeight="1" x14ac:dyDescent="0.2">
      <c r="A30" s="3">
        <f>IF(C30=0,MAX($A18:A$28)+1," ")</f>
        <v>9</v>
      </c>
      <c r="B30" s="26"/>
      <c r="C30" s="27"/>
      <c r="D30" s="31" t="s">
        <v>142</v>
      </c>
      <c r="E30" s="27" t="s">
        <v>64</v>
      </c>
      <c r="F30" s="100">
        <v>30</v>
      </c>
      <c r="G30" s="29"/>
      <c r="H30" s="30">
        <f>F30*G30</f>
        <v>0</v>
      </c>
    </row>
    <row r="31" spans="1:13" ht="27.75" customHeight="1" x14ac:dyDescent="0.2">
      <c r="A31" s="6" t="str">
        <f>IF(C31=0,MAX(#REF!)+1," ")</f>
        <v xml:space="preserve"> </v>
      </c>
      <c r="B31" s="32"/>
      <c r="C31" s="33" t="s">
        <v>107</v>
      </c>
      <c r="D31" s="34" t="s">
        <v>106</v>
      </c>
      <c r="E31" s="34"/>
      <c r="F31" s="101"/>
      <c r="G31" s="35"/>
      <c r="H31" s="36"/>
    </row>
    <row r="32" spans="1:13" ht="14.25" customHeight="1" x14ac:dyDescent="0.2">
      <c r="A32" s="2" t="str">
        <f>IF(C32=0,MAX($A32:A$44)+1," ")</f>
        <v xml:space="preserve"> </v>
      </c>
      <c r="B32" s="22" t="s">
        <v>6</v>
      </c>
      <c r="C32" s="23" t="s">
        <v>110</v>
      </c>
      <c r="D32" s="24" t="s">
        <v>109</v>
      </c>
      <c r="E32" s="24"/>
      <c r="F32" s="102"/>
      <c r="G32" s="37"/>
      <c r="H32" s="38"/>
    </row>
    <row r="33" spans="1:13" ht="17.25" customHeight="1" x14ac:dyDescent="0.2">
      <c r="A33" s="3">
        <f>IF(C33=0,MAX($A21:A$31)+1," ")</f>
        <v>10</v>
      </c>
      <c r="B33" s="26"/>
      <c r="C33" s="27"/>
      <c r="D33" s="28" t="s">
        <v>111</v>
      </c>
      <c r="E33" s="40" t="s">
        <v>64</v>
      </c>
      <c r="F33" s="103">
        <v>9</v>
      </c>
      <c r="G33" s="41"/>
      <c r="H33" s="42">
        <f>F33*G33</f>
        <v>0</v>
      </c>
    </row>
    <row r="34" spans="1:13" ht="14.25" customHeight="1" x14ac:dyDescent="0.2">
      <c r="A34" s="43">
        <f>IF(C34=0,MAX($A18:A$33)+1," ")</f>
        <v>11</v>
      </c>
      <c r="B34" s="44"/>
      <c r="C34" s="45"/>
      <c r="D34" s="28" t="s">
        <v>112</v>
      </c>
      <c r="E34" s="40" t="s">
        <v>35</v>
      </c>
      <c r="F34" s="103">
        <v>1</v>
      </c>
      <c r="G34" s="41"/>
      <c r="H34" s="42">
        <f>F34*G34</f>
        <v>0</v>
      </c>
    </row>
    <row r="35" spans="1:13" ht="24.75" customHeight="1" x14ac:dyDescent="0.2">
      <c r="A35" s="2" t="str">
        <f>IF(C35=0,MAX($A35:A$44)+1," ")</f>
        <v xml:space="preserve"> </v>
      </c>
      <c r="B35" s="22" t="s">
        <v>6</v>
      </c>
      <c r="C35" s="23" t="s">
        <v>108</v>
      </c>
      <c r="D35" s="24" t="s">
        <v>113</v>
      </c>
      <c r="E35" s="24"/>
      <c r="F35" s="102"/>
      <c r="G35" s="37"/>
      <c r="H35" s="38"/>
    </row>
    <row r="36" spans="1:13" ht="14.25" customHeight="1" x14ac:dyDescent="0.2">
      <c r="A36" s="3">
        <f>IF(C36=0,MAX($A20:A$34)+1," ")</f>
        <v>12</v>
      </c>
      <c r="B36" s="26"/>
      <c r="C36" s="27"/>
      <c r="D36" s="28" t="s">
        <v>114</v>
      </c>
      <c r="E36" s="40" t="s">
        <v>35</v>
      </c>
      <c r="F36" s="103">
        <v>1</v>
      </c>
      <c r="G36" s="41"/>
      <c r="H36" s="42">
        <f>F36*G36</f>
        <v>0</v>
      </c>
    </row>
    <row r="37" spans="1:13" ht="14.25" customHeight="1" x14ac:dyDescent="0.2">
      <c r="A37" s="43">
        <f>IF(C37=0,MAX($A21:A$36)+1," ")</f>
        <v>13</v>
      </c>
      <c r="B37" s="44"/>
      <c r="C37" s="45"/>
      <c r="D37" s="31" t="s">
        <v>112</v>
      </c>
      <c r="E37" s="27" t="s">
        <v>35</v>
      </c>
      <c r="F37" s="100">
        <v>1</v>
      </c>
      <c r="G37" s="29"/>
      <c r="H37" s="30">
        <f>F37*G37</f>
        <v>0</v>
      </c>
    </row>
    <row r="38" spans="1:13" ht="27.75" customHeight="1" x14ac:dyDescent="0.2">
      <c r="A38" s="6" t="str">
        <f>IF(C38=0,MAX(#REF!)+1," ")</f>
        <v xml:space="preserve"> </v>
      </c>
      <c r="B38" s="32"/>
      <c r="C38" s="33" t="s">
        <v>115</v>
      </c>
      <c r="D38" s="34" t="s">
        <v>116</v>
      </c>
      <c r="E38" s="34"/>
      <c r="F38" s="101"/>
      <c r="G38" s="35"/>
      <c r="H38" s="36"/>
    </row>
    <row r="39" spans="1:13" ht="14.25" customHeight="1" x14ac:dyDescent="0.2">
      <c r="A39" s="2" t="str">
        <f>IF(C39=0,MAX($A35:A$44)+1," ")</f>
        <v xml:space="preserve"> </v>
      </c>
      <c r="B39" s="22" t="s">
        <v>52</v>
      </c>
      <c r="C39" s="23" t="s">
        <v>117</v>
      </c>
      <c r="D39" s="24" t="s">
        <v>76</v>
      </c>
      <c r="E39" s="24"/>
      <c r="F39" s="102"/>
      <c r="G39" s="37"/>
      <c r="H39" s="38"/>
    </row>
    <row r="40" spans="1:13" ht="14.25" customHeight="1" x14ac:dyDescent="0.2">
      <c r="A40" s="43">
        <f>IF(C40=0,MAX($A25:A$38)+1," ")</f>
        <v>14</v>
      </c>
      <c r="B40" s="39"/>
      <c r="C40" s="40"/>
      <c r="D40" s="28" t="s">
        <v>87</v>
      </c>
      <c r="E40" s="40" t="s">
        <v>7</v>
      </c>
      <c r="F40" s="103">
        <v>15</v>
      </c>
      <c r="G40" s="41"/>
      <c r="H40" s="42">
        <f>F40*G40</f>
        <v>0</v>
      </c>
    </row>
    <row r="41" spans="1:13" ht="14.25" customHeight="1" x14ac:dyDescent="0.2">
      <c r="A41" s="2" t="str">
        <f>IF(C41=0,MAX($A37:A$44)+1," ")</f>
        <v xml:space="preserve"> </v>
      </c>
      <c r="B41" s="22" t="s">
        <v>52</v>
      </c>
      <c r="C41" s="23" t="s">
        <v>119</v>
      </c>
      <c r="D41" s="24" t="s">
        <v>118</v>
      </c>
      <c r="E41" s="24"/>
      <c r="F41" s="102"/>
      <c r="G41" s="37"/>
      <c r="H41" s="38"/>
    </row>
    <row r="42" spans="1:13" ht="14.25" customHeight="1" x14ac:dyDescent="0.2">
      <c r="A42" s="3">
        <f>IF(C42=0,MAX($A27:A$40)+1," ")</f>
        <v>15</v>
      </c>
      <c r="B42" s="26"/>
      <c r="C42" s="27"/>
      <c r="D42" s="31" t="s">
        <v>120</v>
      </c>
      <c r="E42" s="27" t="s">
        <v>7</v>
      </c>
      <c r="F42" s="100">
        <v>16</v>
      </c>
      <c r="G42" s="41"/>
      <c r="H42" s="42">
        <f>F42*G42</f>
        <v>0</v>
      </c>
    </row>
    <row r="43" spans="1:13" ht="14.25" customHeight="1" x14ac:dyDescent="0.2">
      <c r="A43" s="3">
        <f>IF(C43=0,MAX($A28:A$42)+1," ")</f>
        <v>16</v>
      </c>
      <c r="B43" s="46"/>
      <c r="C43" s="47"/>
      <c r="D43" s="48" t="s">
        <v>121</v>
      </c>
      <c r="E43" s="47" t="s">
        <v>7</v>
      </c>
      <c r="F43" s="104">
        <v>1</v>
      </c>
      <c r="G43" s="29"/>
      <c r="H43" s="30">
        <f>F43*G43</f>
        <v>0</v>
      </c>
    </row>
    <row r="44" spans="1:13" s="20" customFormat="1" ht="27.75" customHeight="1" x14ac:dyDescent="0.2">
      <c r="A44" s="6" t="str">
        <f>IF(C44=0,MAX(#REF!)+1," ")</f>
        <v xml:space="preserve"> </v>
      </c>
      <c r="B44" s="32"/>
      <c r="C44" s="33" t="s">
        <v>9</v>
      </c>
      <c r="D44" s="34" t="s">
        <v>10</v>
      </c>
      <c r="E44" s="34"/>
      <c r="F44" s="101"/>
      <c r="G44" s="35"/>
      <c r="H44" s="36"/>
      <c r="L44" s="9"/>
      <c r="M44" s="12"/>
    </row>
    <row r="45" spans="1:13" x14ac:dyDescent="0.2">
      <c r="A45" s="2" t="str">
        <f>IF(C45=0,MAX($A$44:A44)+1," ")</f>
        <v xml:space="preserve"> </v>
      </c>
      <c r="B45" s="22"/>
      <c r="C45" s="23" t="s">
        <v>14</v>
      </c>
      <c r="D45" s="24" t="s">
        <v>12</v>
      </c>
      <c r="E45" s="24"/>
      <c r="F45" s="102"/>
      <c r="G45" s="37"/>
      <c r="H45" s="38"/>
    </row>
    <row r="46" spans="1:13" x14ac:dyDescent="0.2">
      <c r="A46" s="2" t="str">
        <f>IF(C46=0,MAX($A$44:A45)+1," ")</f>
        <v xml:space="preserve"> </v>
      </c>
      <c r="B46" s="22" t="s">
        <v>6</v>
      </c>
      <c r="C46" s="23" t="s">
        <v>11</v>
      </c>
      <c r="D46" s="24" t="s">
        <v>18</v>
      </c>
      <c r="E46" s="24"/>
      <c r="F46" s="102"/>
      <c r="G46" s="37"/>
      <c r="H46" s="38"/>
    </row>
    <row r="47" spans="1:13" ht="14.25" x14ac:dyDescent="0.2">
      <c r="A47" s="4">
        <f>IF(C47=0,MAX($A$26:A45)+1," ")</f>
        <v>17</v>
      </c>
      <c r="B47" s="39"/>
      <c r="C47" s="40"/>
      <c r="D47" s="28" t="s">
        <v>15</v>
      </c>
      <c r="E47" s="40" t="s">
        <v>154</v>
      </c>
      <c r="F47" s="103">
        <v>810</v>
      </c>
      <c r="G47" s="41"/>
      <c r="H47" s="42">
        <f>F47*G47</f>
        <v>0</v>
      </c>
    </row>
    <row r="48" spans="1:13" x14ac:dyDescent="0.2">
      <c r="A48" s="2" t="str">
        <f>IF(C48=0,MAX($A$44:A47)+1," ")</f>
        <v xml:space="preserve"> </v>
      </c>
      <c r="B48" s="22" t="s">
        <v>6</v>
      </c>
      <c r="C48" s="23" t="s">
        <v>91</v>
      </c>
      <c r="D48" s="24" t="s">
        <v>92</v>
      </c>
      <c r="E48" s="24"/>
      <c r="F48" s="102"/>
      <c r="G48" s="37"/>
      <c r="H48" s="38"/>
    </row>
    <row r="49" spans="1:13" ht="14.25" x14ac:dyDescent="0.2">
      <c r="A49" s="4">
        <f>IF(C49=0,MAX($A$26:A47)+1," ")</f>
        <v>18</v>
      </c>
      <c r="B49" s="39"/>
      <c r="C49" s="40"/>
      <c r="D49" s="28" t="s">
        <v>40</v>
      </c>
      <c r="E49" s="40" t="s">
        <v>154</v>
      </c>
      <c r="F49" s="103">
        <v>1030</v>
      </c>
      <c r="G49" s="41"/>
      <c r="H49" s="42">
        <f>F49*G49</f>
        <v>0</v>
      </c>
    </row>
    <row r="50" spans="1:13" x14ac:dyDescent="0.2">
      <c r="A50" s="2" t="str">
        <f>IF(C50=0,MAX($A$44:A47)+1," ")</f>
        <v xml:space="preserve"> </v>
      </c>
      <c r="B50" s="22" t="s">
        <v>6</v>
      </c>
      <c r="C50" s="23" t="s">
        <v>124</v>
      </c>
      <c r="D50" s="24" t="s">
        <v>122</v>
      </c>
      <c r="E50" s="24"/>
      <c r="F50" s="102"/>
      <c r="G50" s="37"/>
      <c r="H50" s="38"/>
    </row>
    <row r="51" spans="1:13" ht="14.25" x14ac:dyDescent="0.2">
      <c r="A51" s="4">
        <f>IF(C51=0,MAX($A$26:A49)+1," ")</f>
        <v>19</v>
      </c>
      <c r="B51" s="39"/>
      <c r="C51" s="40"/>
      <c r="D51" s="28" t="s">
        <v>123</v>
      </c>
      <c r="E51" s="40" t="s">
        <v>154</v>
      </c>
      <c r="F51" s="103">
        <v>105</v>
      </c>
      <c r="G51" s="41"/>
      <c r="H51" s="42">
        <f>F51*G51</f>
        <v>0</v>
      </c>
    </row>
    <row r="52" spans="1:13" x14ac:dyDescent="0.2">
      <c r="A52" s="2" t="str">
        <f>IF(C52=0,MAX($A$24:A47)+1," ")</f>
        <v xml:space="preserve"> </v>
      </c>
      <c r="B52" s="22"/>
      <c r="C52" s="23" t="s">
        <v>13</v>
      </c>
      <c r="D52" s="24" t="s">
        <v>16</v>
      </c>
      <c r="E52" s="24"/>
      <c r="F52" s="102"/>
      <c r="G52" s="37"/>
      <c r="H52" s="38"/>
    </row>
    <row r="53" spans="1:13" x14ac:dyDescent="0.2">
      <c r="A53" s="2" t="str">
        <f>IF(C53=0,MAX($A$24:A52)+1," ")</f>
        <v xml:space="preserve"> </v>
      </c>
      <c r="B53" s="22" t="s">
        <v>6</v>
      </c>
      <c r="C53" s="23" t="s">
        <v>17</v>
      </c>
      <c r="D53" s="24" t="s">
        <v>68</v>
      </c>
      <c r="E53" s="24"/>
      <c r="F53" s="102"/>
      <c r="G53" s="37"/>
      <c r="H53" s="38"/>
    </row>
    <row r="54" spans="1:13" ht="14.25" x14ac:dyDescent="0.2">
      <c r="A54" s="4">
        <f>IF(C54=0,MAX($A$24:A52)+1," ")</f>
        <v>20</v>
      </c>
      <c r="B54" s="39"/>
      <c r="C54" s="40"/>
      <c r="D54" s="28" t="s">
        <v>86</v>
      </c>
      <c r="E54" s="40" t="s">
        <v>155</v>
      </c>
      <c r="F54" s="103">
        <v>330</v>
      </c>
      <c r="G54" s="41"/>
      <c r="H54" s="42">
        <f>F54*G54</f>
        <v>0</v>
      </c>
    </row>
    <row r="55" spans="1:13" s="20" customFormat="1" ht="27.75" customHeight="1" x14ac:dyDescent="0.2">
      <c r="A55" s="7" t="str">
        <f>IF(C55=0,MAX(#REF!)+1," ")</f>
        <v xml:space="preserve"> </v>
      </c>
      <c r="B55" s="49"/>
      <c r="C55" s="50" t="s">
        <v>44</v>
      </c>
      <c r="D55" s="51" t="s">
        <v>45</v>
      </c>
      <c r="E55" s="51"/>
      <c r="F55" s="105"/>
      <c r="G55" s="52"/>
      <c r="H55" s="53"/>
      <c r="L55" s="9"/>
      <c r="M55" s="12"/>
    </row>
    <row r="56" spans="1:13" x14ac:dyDescent="0.2">
      <c r="A56" s="2" t="str">
        <f>IF(C56=0,MAX($A$44:A55)+1," ")</f>
        <v xml:space="preserve"> </v>
      </c>
      <c r="B56" s="22"/>
      <c r="C56" s="23" t="s">
        <v>46</v>
      </c>
      <c r="D56" s="24" t="s">
        <v>47</v>
      </c>
      <c r="E56" s="24"/>
      <c r="F56" s="102"/>
      <c r="G56" s="37"/>
      <c r="H56" s="38"/>
    </row>
    <row r="57" spans="1:13" x14ac:dyDescent="0.2">
      <c r="A57" s="2" t="str">
        <f>IF(C57=0,MAX($A$44:A56)+1," ")</f>
        <v xml:space="preserve"> </v>
      </c>
      <c r="B57" s="22" t="s">
        <v>52</v>
      </c>
      <c r="C57" s="23" t="s">
        <v>49</v>
      </c>
      <c r="D57" s="24" t="s">
        <v>48</v>
      </c>
      <c r="E57" s="24"/>
      <c r="F57" s="102"/>
      <c r="G57" s="37"/>
      <c r="H57" s="38"/>
    </row>
    <row r="58" spans="1:13" ht="15" customHeight="1" x14ac:dyDescent="0.2">
      <c r="A58" s="4">
        <f>IF(C58=0,MAX($A$44:A56)+1," ")</f>
        <v>21</v>
      </c>
      <c r="B58" s="39"/>
      <c r="C58" s="40"/>
      <c r="D58" s="28" t="s">
        <v>50</v>
      </c>
      <c r="E58" s="40" t="s">
        <v>51</v>
      </c>
      <c r="F58" s="103">
        <v>4065.16</v>
      </c>
      <c r="G58" s="41"/>
      <c r="H58" s="42">
        <f>F58*G58</f>
        <v>0</v>
      </c>
    </row>
    <row r="59" spans="1:13" s="20" customFormat="1" ht="27.75" customHeight="1" x14ac:dyDescent="0.2">
      <c r="A59" s="7" t="str">
        <f>IF(C59=0,MAX(#REF!)+1," ")</f>
        <v xml:space="preserve"> </v>
      </c>
      <c r="B59" s="49"/>
      <c r="C59" s="50" t="s">
        <v>53</v>
      </c>
      <c r="D59" s="51" t="s">
        <v>54</v>
      </c>
      <c r="E59" s="51"/>
      <c r="F59" s="105"/>
      <c r="G59" s="52"/>
      <c r="H59" s="53"/>
      <c r="L59" s="9"/>
      <c r="M59" s="12"/>
    </row>
    <row r="60" spans="1:13" x14ac:dyDescent="0.2">
      <c r="A60" s="2" t="str">
        <f>IF(C60=0,MAX($A$44:A59)+1," ")</f>
        <v xml:space="preserve"> </v>
      </c>
      <c r="B60" s="22"/>
      <c r="C60" s="23" t="s">
        <v>55</v>
      </c>
      <c r="D60" s="24" t="s">
        <v>56</v>
      </c>
      <c r="E60" s="24"/>
      <c r="F60" s="102"/>
      <c r="G60" s="37"/>
      <c r="H60" s="38"/>
    </row>
    <row r="61" spans="1:13" x14ac:dyDescent="0.2">
      <c r="A61" s="2" t="str">
        <f>IF(C61=0,MAX($A$44:A60)+1," ")</f>
        <v xml:space="preserve"> </v>
      </c>
      <c r="B61" s="22" t="s">
        <v>52</v>
      </c>
      <c r="C61" s="23" t="s">
        <v>57</v>
      </c>
      <c r="D61" s="24" t="s">
        <v>125</v>
      </c>
      <c r="E61" s="24"/>
      <c r="F61" s="102"/>
      <c r="G61" s="37"/>
      <c r="H61" s="38"/>
    </row>
    <row r="62" spans="1:13" x14ac:dyDescent="0.2">
      <c r="A62" s="4">
        <f>IF(C62=0,MAX($A$44:A60)+1," ")</f>
        <v>22</v>
      </c>
      <c r="B62" s="39"/>
      <c r="C62" s="40"/>
      <c r="D62" s="28" t="s">
        <v>126</v>
      </c>
      <c r="E62" s="40" t="s">
        <v>58</v>
      </c>
      <c r="F62" s="103">
        <v>23.5</v>
      </c>
      <c r="G62" s="41"/>
      <c r="H62" s="42">
        <f>F62*G62</f>
        <v>0</v>
      </c>
    </row>
    <row r="63" spans="1:13" x14ac:dyDescent="0.2">
      <c r="A63" s="2" t="str">
        <f>IF(C63=0,MAX($A$24:A62)+1," ")</f>
        <v xml:space="preserve"> </v>
      </c>
      <c r="B63" s="22"/>
      <c r="C63" s="23" t="s">
        <v>61</v>
      </c>
      <c r="D63" s="24" t="s">
        <v>59</v>
      </c>
      <c r="E63" s="24"/>
      <c r="F63" s="102"/>
      <c r="G63" s="37"/>
      <c r="H63" s="38"/>
    </row>
    <row r="64" spans="1:13" x14ac:dyDescent="0.2">
      <c r="A64" s="2" t="str">
        <f>IF(C64=0,MAX($A$24:A63)+1," ")</f>
        <v xml:space="preserve"> </v>
      </c>
      <c r="B64" s="22" t="s">
        <v>52</v>
      </c>
      <c r="C64" s="23" t="s">
        <v>62</v>
      </c>
      <c r="D64" s="24" t="s">
        <v>60</v>
      </c>
      <c r="E64" s="24"/>
      <c r="F64" s="102"/>
      <c r="G64" s="37"/>
      <c r="H64" s="38"/>
    </row>
    <row r="65" spans="1:13" x14ac:dyDescent="0.2">
      <c r="A65" s="4">
        <f>IF(C65=0,MAX($A$24:A63)+1," ")</f>
        <v>23</v>
      </c>
      <c r="B65" s="39"/>
      <c r="C65" s="40"/>
      <c r="D65" s="28" t="s">
        <v>63</v>
      </c>
      <c r="E65" s="40" t="s">
        <v>58</v>
      </c>
      <c r="F65" s="103">
        <v>5</v>
      </c>
      <c r="G65" s="41"/>
      <c r="H65" s="42">
        <f>F65*G65</f>
        <v>0</v>
      </c>
    </row>
    <row r="66" spans="1:13" x14ac:dyDescent="0.2">
      <c r="A66" s="2" t="str">
        <f>IF(C66=0,MAX($A$24:A65)+1," ")</f>
        <v xml:space="preserve"> </v>
      </c>
      <c r="B66" s="22"/>
      <c r="C66" s="23" t="s">
        <v>127</v>
      </c>
      <c r="D66" s="24" t="s">
        <v>128</v>
      </c>
      <c r="E66" s="24"/>
      <c r="F66" s="102"/>
      <c r="G66" s="37"/>
      <c r="H66" s="38"/>
    </row>
    <row r="67" spans="1:13" x14ac:dyDescent="0.2">
      <c r="A67" s="2" t="str">
        <f>IF(C67=0,MAX($A$25:A65)+1," ")</f>
        <v xml:space="preserve"> </v>
      </c>
      <c r="B67" s="22" t="s">
        <v>52</v>
      </c>
      <c r="C67" s="23" t="s">
        <v>73</v>
      </c>
      <c r="D67" s="24" t="s">
        <v>74</v>
      </c>
      <c r="E67" s="24"/>
      <c r="F67" s="102"/>
      <c r="G67" s="37"/>
      <c r="H67" s="38"/>
    </row>
    <row r="68" spans="1:13" x14ac:dyDescent="0.2">
      <c r="A68" s="3">
        <f>IF(C68=0,MAX($A$25:A65)+1," ")</f>
        <v>24</v>
      </c>
      <c r="B68" s="26"/>
      <c r="C68" s="27"/>
      <c r="D68" s="31" t="s">
        <v>75</v>
      </c>
      <c r="E68" s="27" t="s">
        <v>7</v>
      </c>
      <c r="F68" s="100">
        <v>30.4</v>
      </c>
      <c r="G68" s="29"/>
      <c r="H68" s="30">
        <f>F68*G68</f>
        <v>0</v>
      </c>
    </row>
    <row r="69" spans="1:13" s="20" customFormat="1" ht="27.75" customHeight="1" x14ac:dyDescent="0.2">
      <c r="A69" s="6" t="str">
        <f>IF(C69=0,MAX(#REF!)+1," ")</f>
        <v xml:space="preserve"> </v>
      </c>
      <c r="B69" s="32"/>
      <c r="C69" s="33" t="s">
        <v>136</v>
      </c>
      <c r="D69" s="34" t="s">
        <v>135</v>
      </c>
      <c r="E69" s="34"/>
      <c r="F69" s="101"/>
      <c r="G69" s="35"/>
      <c r="H69" s="36"/>
      <c r="L69" s="9"/>
      <c r="M69" s="12"/>
    </row>
    <row r="70" spans="1:13" x14ac:dyDescent="0.2">
      <c r="A70" s="2" t="str">
        <f>IF(C70=0,MAX($A$24:A69)+1," ")</f>
        <v xml:space="preserve"> </v>
      </c>
      <c r="B70" s="22"/>
      <c r="C70" s="23" t="s">
        <v>130</v>
      </c>
      <c r="D70" s="24" t="s">
        <v>131</v>
      </c>
      <c r="E70" s="24"/>
      <c r="F70" s="102"/>
      <c r="G70" s="37"/>
      <c r="H70" s="38"/>
    </row>
    <row r="71" spans="1:13" s="20" customFormat="1" ht="15" x14ac:dyDescent="0.2">
      <c r="A71" s="2" t="str">
        <f>IF(C71=0,MAX($A$44:A57)+1," ")</f>
        <v xml:space="preserve"> </v>
      </c>
      <c r="B71" s="22" t="s">
        <v>52</v>
      </c>
      <c r="C71" s="23" t="s">
        <v>133</v>
      </c>
      <c r="D71" s="24" t="s">
        <v>132</v>
      </c>
      <c r="E71" s="24"/>
      <c r="F71" s="102"/>
      <c r="G71" s="37"/>
      <c r="H71" s="38"/>
      <c r="L71" s="9"/>
      <c r="M71" s="12"/>
    </row>
    <row r="72" spans="1:13" s="20" customFormat="1" ht="25.5" x14ac:dyDescent="0.2">
      <c r="A72" s="4">
        <f>IF(C72=0,MAX($A$44:A71)+1," ")</f>
        <v>25</v>
      </c>
      <c r="B72" s="39"/>
      <c r="C72" s="40"/>
      <c r="D72" s="28" t="s">
        <v>140</v>
      </c>
      <c r="E72" s="40" t="s">
        <v>64</v>
      </c>
      <c r="F72" s="103">
        <v>35.959999999999994</v>
      </c>
      <c r="G72" s="41"/>
      <c r="H72" s="42">
        <f>F72*G72</f>
        <v>0</v>
      </c>
      <c r="L72" s="9"/>
      <c r="M72" s="12"/>
    </row>
    <row r="73" spans="1:13" x14ac:dyDescent="0.2">
      <c r="A73" s="2" t="str">
        <f>IF(C73=0,MAX($A$24:A72)+1," ")</f>
        <v xml:space="preserve"> </v>
      </c>
      <c r="B73" s="22"/>
      <c r="C73" s="23" t="s">
        <v>127</v>
      </c>
      <c r="D73" s="24" t="s">
        <v>137</v>
      </c>
      <c r="E73" s="24"/>
      <c r="F73" s="102"/>
      <c r="G73" s="37"/>
      <c r="H73" s="38"/>
    </row>
    <row r="74" spans="1:13" x14ac:dyDescent="0.2">
      <c r="A74" s="2" t="str">
        <f>IF(C74=0,MAX($A$44:A59)+1," ")</f>
        <v xml:space="preserve"> </v>
      </c>
      <c r="B74" s="22" t="s">
        <v>52</v>
      </c>
      <c r="C74" s="23" t="s">
        <v>134</v>
      </c>
      <c r="D74" s="24" t="s">
        <v>138</v>
      </c>
      <c r="E74" s="24"/>
      <c r="F74" s="102"/>
      <c r="G74" s="37"/>
      <c r="H74" s="38"/>
    </row>
    <row r="75" spans="1:13" x14ac:dyDescent="0.2">
      <c r="A75" s="4">
        <f>IF(C75=0,MAX($A$44:A74)+1," ")</f>
        <v>26</v>
      </c>
      <c r="B75" s="39"/>
      <c r="C75" s="40"/>
      <c r="D75" s="28" t="s">
        <v>139</v>
      </c>
      <c r="E75" s="40" t="s">
        <v>64</v>
      </c>
      <c r="F75" s="103">
        <v>30.4</v>
      </c>
      <c r="G75" s="41"/>
      <c r="H75" s="42">
        <f>F75*G75</f>
        <v>0</v>
      </c>
    </row>
    <row r="76" spans="1:13" s="20" customFormat="1" ht="27.75" customHeight="1" x14ac:dyDescent="0.2">
      <c r="A76" s="7" t="str">
        <f>IF(C76=0,MAX(#REF!)+1," ")</f>
        <v xml:space="preserve"> </v>
      </c>
      <c r="B76" s="49"/>
      <c r="C76" s="50" t="s">
        <v>66</v>
      </c>
      <c r="D76" s="51" t="s">
        <v>67</v>
      </c>
      <c r="E76" s="51"/>
      <c r="F76" s="105"/>
      <c r="G76" s="52"/>
      <c r="H76" s="53"/>
      <c r="L76" s="9"/>
      <c r="M76" s="12"/>
    </row>
    <row r="77" spans="1:13" s="20" customFormat="1" ht="15" x14ac:dyDescent="0.2">
      <c r="A77" s="2" t="str">
        <f>IF(C77=0,MAX($A$44:A65)+1," ")</f>
        <v xml:space="preserve"> </v>
      </c>
      <c r="B77" s="22" t="s">
        <v>52</v>
      </c>
      <c r="C77" s="23" t="s">
        <v>77</v>
      </c>
      <c r="D77" s="24" t="s">
        <v>129</v>
      </c>
      <c r="E77" s="24"/>
      <c r="F77" s="102"/>
      <c r="G77" s="37"/>
      <c r="H77" s="38"/>
      <c r="L77" s="9"/>
      <c r="M77" s="12"/>
    </row>
    <row r="78" spans="1:13" s="20" customFormat="1" ht="15" x14ac:dyDescent="0.2">
      <c r="A78" s="4">
        <f>IF(C78=0,MAX($A$44:A77)+1," ")</f>
        <v>27</v>
      </c>
      <c r="B78" s="39"/>
      <c r="C78" s="40"/>
      <c r="D78" s="28" t="s">
        <v>78</v>
      </c>
      <c r="E78" s="40" t="s">
        <v>7</v>
      </c>
      <c r="F78" s="103">
        <v>61</v>
      </c>
      <c r="G78" s="41"/>
      <c r="H78" s="42">
        <f>F78*G78</f>
        <v>0</v>
      </c>
      <c r="L78" s="9"/>
      <c r="M78" s="12"/>
    </row>
    <row r="79" spans="1:13" s="20" customFormat="1" ht="27.75" customHeight="1" x14ac:dyDescent="0.2">
      <c r="A79" s="7"/>
      <c r="B79" s="49"/>
      <c r="C79" s="50" t="s">
        <v>19</v>
      </c>
      <c r="D79" s="51" t="s">
        <v>20</v>
      </c>
      <c r="E79" s="51"/>
      <c r="F79" s="105"/>
      <c r="G79" s="52"/>
      <c r="H79" s="53"/>
      <c r="L79" s="9"/>
      <c r="M79" s="12"/>
    </row>
    <row r="80" spans="1:13" x14ac:dyDescent="0.2">
      <c r="A80" s="2" t="str">
        <f>IF(C80=0,MAX($A$44:A47)+1," ")</f>
        <v xml:space="preserve"> </v>
      </c>
      <c r="B80" s="22"/>
      <c r="C80" s="23" t="s">
        <v>21</v>
      </c>
      <c r="D80" s="24" t="s">
        <v>20</v>
      </c>
      <c r="E80" s="24"/>
      <c r="F80" s="102"/>
      <c r="G80" s="37"/>
      <c r="H80" s="38"/>
    </row>
    <row r="81" spans="1:9" x14ac:dyDescent="0.2">
      <c r="A81" s="2" t="str">
        <f>IF(C81=0,MAX($A$44:A47)+1," ")</f>
        <v xml:space="preserve"> </v>
      </c>
      <c r="B81" s="22" t="s">
        <v>23</v>
      </c>
      <c r="C81" s="23" t="s">
        <v>41</v>
      </c>
      <c r="D81" s="24" t="s">
        <v>42</v>
      </c>
      <c r="E81" s="24"/>
      <c r="F81" s="102"/>
      <c r="G81" s="37"/>
      <c r="H81" s="38"/>
    </row>
    <row r="82" spans="1:9" ht="24" customHeight="1" x14ac:dyDescent="0.2">
      <c r="A82" s="4">
        <f>IF(C82=0,MAX($A$44:A81)+1," ")</f>
        <v>28</v>
      </c>
      <c r="B82" s="39"/>
      <c r="C82" s="40"/>
      <c r="D82" s="28" t="s">
        <v>43</v>
      </c>
      <c r="E82" s="54" t="s">
        <v>155</v>
      </c>
      <c r="F82" s="103">
        <v>93</v>
      </c>
      <c r="G82" s="55"/>
      <c r="H82" s="42">
        <f>F82*G82</f>
        <v>0</v>
      </c>
    </row>
    <row r="83" spans="1:9" x14ac:dyDescent="0.2">
      <c r="A83" s="2" t="str">
        <f>IF(C83=0,MAX($A$44:A80)+1," ")</f>
        <v xml:space="preserve"> </v>
      </c>
      <c r="B83" s="22" t="s">
        <v>23</v>
      </c>
      <c r="C83" s="23" t="s">
        <v>22</v>
      </c>
      <c r="D83" s="24" t="s">
        <v>24</v>
      </c>
      <c r="E83" s="24"/>
      <c r="F83" s="102"/>
      <c r="G83" s="37"/>
      <c r="H83" s="38"/>
    </row>
    <row r="84" spans="1:9" x14ac:dyDescent="0.2">
      <c r="A84" s="4">
        <f>IF(C84=0,MAX($A$44:A83)+1," ")</f>
        <v>29</v>
      </c>
      <c r="B84" s="39"/>
      <c r="C84" s="40"/>
      <c r="D84" s="28" t="s">
        <v>25</v>
      </c>
      <c r="E84" s="54" t="s">
        <v>7</v>
      </c>
      <c r="F84" s="103">
        <v>8</v>
      </c>
      <c r="G84" s="55"/>
      <c r="H84" s="42">
        <f>F84*G84</f>
        <v>0</v>
      </c>
    </row>
    <row r="85" spans="1:9" x14ac:dyDescent="0.2">
      <c r="A85" s="2" t="str">
        <f>IF(C85=0,MAX($A$25:A82)+1," ")</f>
        <v xml:space="preserve"> </v>
      </c>
      <c r="B85" s="22" t="s">
        <v>23</v>
      </c>
      <c r="C85" s="23" t="s">
        <v>89</v>
      </c>
      <c r="D85" s="24" t="s">
        <v>88</v>
      </c>
      <c r="E85" s="24"/>
      <c r="F85" s="102"/>
      <c r="G85" s="37"/>
      <c r="H85" s="38"/>
    </row>
    <row r="86" spans="1:9" ht="25.5" x14ac:dyDescent="0.2">
      <c r="A86" s="4">
        <f>IF(C86=0,MAX($A$25:A84)+1," ")</f>
        <v>30</v>
      </c>
      <c r="B86" s="39"/>
      <c r="C86" s="40"/>
      <c r="D86" s="56" t="s">
        <v>90</v>
      </c>
      <c r="E86" s="54" t="s">
        <v>155</v>
      </c>
      <c r="F86" s="103">
        <v>40</v>
      </c>
      <c r="G86" s="55"/>
      <c r="H86" s="42">
        <f>F86*G86</f>
        <v>0</v>
      </c>
    </row>
    <row r="87" spans="1:9" x14ac:dyDescent="0.2">
      <c r="A87" s="2" t="str">
        <f>IF(C87=0,MAX($A$44:A84)+1," ")</f>
        <v xml:space="preserve"> </v>
      </c>
      <c r="B87" s="22" t="s">
        <v>23</v>
      </c>
      <c r="C87" s="23" t="s">
        <v>27</v>
      </c>
      <c r="D87" s="24" t="s">
        <v>65</v>
      </c>
      <c r="E87" s="24"/>
      <c r="F87" s="102"/>
      <c r="G87" s="37"/>
      <c r="H87" s="38"/>
    </row>
    <row r="88" spans="1:9" ht="25.5" x14ac:dyDescent="0.2">
      <c r="A88" s="4">
        <f>IF(C88=0,MAX($A$44:A87)+1," ")</f>
        <v>31</v>
      </c>
      <c r="B88" s="39"/>
      <c r="C88" s="40"/>
      <c r="D88" s="56" t="s">
        <v>26</v>
      </c>
      <c r="E88" s="54" t="s">
        <v>155</v>
      </c>
      <c r="F88" s="103">
        <v>157</v>
      </c>
      <c r="G88" s="55"/>
      <c r="H88" s="42">
        <f>F88*G88</f>
        <v>0</v>
      </c>
      <c r="I88" s="57"/>
    </row>
    <row r="89" spans="1:9" x14ac:dyDescent="0.2">
      <c r="A89" s="2" t="str">
        <f>IF(C89=0,MAX($A$44:A88)+1," ")</f>
        <v xml:space="preserve"> </v>
      </c>
      <c r="B89" s="22"/>
      <c r="C89" s="23" t="s">
        <v>32</v>
      </c>
      <c r="D89" s="24" t="s">
        <v>33</v>
      </c>
      <c r="E89" s="24"/>
      <c r="F89" s="102"/>
      <c r="G89" s="37"/>
      <c r="H89" s="38"/>
    </row>
    <row r="90" spans="1:9" x14ac:dyDescent="0.2">
      <c r="A90" s="2" t="str">
        <f>IF(C90=0,MAX($A$44:A89)+1," ")</f>
        <v xml:space="preserve"> </v>
      </c>
      <c r="B90" s="22" t="s">
        <v>23</v>
      </c>
      <c r="C90" s="23" t="s">
        <v>36</v>
      </c>
      <c r="D90" s="24" t="s">
        <v>34</v>
      </c>
      <c r="E90" s="24"/>
      <c r="F90" s="102"/>
      <c r="G90" s="37"/>
      <c r="H90" s="38"/>
    </row>
    <row r="91" spans="1:9" ht="14.25" customHeight="1" x14ac:dyDescent="0.2">
      <c r="A91" s="4">
        <f>IF(C91=0,MAX($A$44:A90)+1," ")</f>
        <v>32</v>
      </c>
      <c r="B91" s="39"/>
      <c r="C91" s="40"/>
      <c r="D91" s="28" t="s">
        <v>81</v>
      </c>
      <c r="E91" s="54" t="s">
        <v>35</v>
      </c>
      <c r="F91" s="103">
        <v>1</v>
      </c>
      <c r="G91" s="55"/>
      <c r="H91" s="42">
        <f>F91*G91</f>
        <v>0</v>
      </c>
    </row>
    <row r="92" spans="1:9" x14ac:dyDescent="0.2">
      <c r="A92" s="2" t="str">
        <f>IF(C92=0,MAX($A$44:A91)+1," ")</f>
        <v xml:space="preserve"> </v>
      </c>
      <c r="B92" s="22" t="s">
        <v>23</v>
      </c>
      <c r="C92" s="23" t="s">
        <v>37</v>
      </c>
      <c r="D92" s="24" t="s">
        <v>38</v>
      </c>
      <c r="E92" s="24"/>
      <c r="F92" s="102"/>
      <c r="G92" s="37"/>
      <c r="H92" s="38"/>
    </row>
    <row r="93" spans="1:9" x14ac:dyDescent="0.2">
      <c r="A93" s="4">
        <f>IF(C93=0,MAX($A$44:A92)+1," ")</f>
        <v>33</v>
      </c>
      <c r="B93" s="39"/>
      <c r="C93" s="40"/>
      <c r="D93" s="28" t="s">
        <v>38</v>
      </c>
      <c r="E93" s="54" t="s">
        <v>35</v>
      </c>
      <c r="F93" s="103">
        <v>1</v>
      </c>
      <c r="G93" s="55"/>
      <c r="H93" s="42">
        <f>F93*G93</f>
        <v>0</v>
      </c>
    </row>
    <row r="94" spans="1:9" x14ac:dyDescent="0.2">
      <c r="A94" s="2" t="str">
        <f>IF(C94=0,MAX($A$44:A88)+1," ")</f>
        <v xml:space="preserve"> </v>
      </c>
      <c r="B94" s="22"/>
      <c r="C94" s="23" t="s">
        <v>28</v>
      </c>
      <c r="D94" s="24" t="s">
        <v>29</v>
      </c>
      <c r="E94" s="24"/>
      <c r="F94" s="102"/>
      <c r="G94" s="37"/>
      <c r="H94" s="38"/>
    </row>
    <row r="95" spans="1:9" x14ac:dyDescent="0.2">
      <c r="A95" s="2" t="str">
        <f>IF(C95=0,MAX($A$44:A94)+1," ")</f>
        <v xml:space="preserve"> </v>
      </c>
      <c r="B95" s="22" t="s">
        <v>8</v>
      </c>
      <c r="C95" s="23" t="s">
        <v>30</v>
      </c>
      <c r="D95" s="24" t="s">
        <v>31</v>
      </c>
      <c r="E95" s="24"/>
      <c r="F95" s="102"/>
      <c r="G95" s="37"/>
      <c r="H95" s="38"/>
    </row>
    <row r="96" spans="1:9" ht="26.25" thickBot="1" x14ac:dyDescent="0.25">
      <c r="A96" s="58">
        <f>IF(C96=0,MAX($A$44:A95)+1," ")</f>
        <v>34</v>
      </c>
      <c r="B96" s="59"/>
      <c r="C96" s="60"/>
      <c r="D96" s="61" t="s">
        <v>39</v>
      </c>
      <c r="E96" s="62" t="s">
        <v>7</v>
      </c>
      <c r="F96" s="106">
        <v>10.5</v>
      </c>
      <c r="G96" s="63"/>
      <c r="H96" s="64">
        <f>F96*G96</f>
        <v>0</v>
      </c>
    </row>
    <row r="97" spans="2:8" ht="16.5" thickBot="1" x14ac:dyDescent="0.25">
      <c r="E97" s="86" t="s">
        <v>151</v>
      </c>
      <c r="F97" s="87"/>
      <c r="G97" s="80">
        <f>SUM(H12:H96)</f>
        <v>0</v>
      </c>
      <c r="H97" s="81"/>
    </row>
    <row r="98" spans="2:8" ht="16.5" thickBot="1" x14ac:dyDescent="0.25">
      <c r="E98" s="20"/>
      <c r="F98" s="65" t="s">
        <v>148</v>
      </c>
      <c r="G98" s="78">
        <f>0.23*G97</f>
        <v>0</v>
      </c>
      <c r="H98" s="79"/>
    </row>
    <row r="99" spans="2:8" ht="16.5" thickBot="1" x14ac:dyDescent="0.25">
      <c r="E99" s="20"/>
      <c r="F99" s="65" t="s">
        <v>152</v>
      </c>
      <c r="G99" s="78">
        <f>G97+G98</f>
        <v>0</v>
      </c>
      <c r="H99" s="79"/>
    </row>
    <row r="101" spans="2:8" ht="12.75" customHeight="1" x14ac:dyDescent="0.2"/>
    <row r="103" spans="2:8" x14ac:dyDescent="0.2">
      <c r="B103" s="77" t="s">
        <v>156</v>
      </c>
      <c r="C103" s="77"/>
      <c r="D103" s="77"/>
      <c r="E103" s="77"/>
      <c r="F103" s="77"/>
      <c r="G103" s="77"/>
      <c r="H103" s="77"/>
    </row>
    <row r="104" spans="2:8" x14ac:dyDescent="0.2">
      <c r="B104" s="77"/>
      <c r="C104" s="77"/>
      <c r="D104" s="77"/>
      <c r="E104" s="77"/>
      <c r="F104" s="77"/>
      <c r="G104" s="77"/>
      <c r="H104" s="77"/>
    </row>
  </sheetData>
  <mergeCells count="16">
    <mergeCell ref="A4:H4"/>
    <mergeCell ref="A5:H5"/>
    <mergeCell ref="A2:H2"/>
    <mergeCell ref="B103:H104"/>
    <mergeCell ref="G98:H98"/>
    <mergeCell ref="G99:H99"/>
    <mergeCell ref="G97:H97"/>
    <mergeCell ref="A7:A9"/>
    <mergeCell ref="B7:B9"/>
    <mergeCell ref="C7:C9"/>
    <mergeCell ref="D7:D9"/>
    <mergeCell ref="E97:F97"/>
    <mergeCell ref="E7:E9"/>
    <mergeCell ref="F7:F9"/>
    <mergeCell ref="G7:G9"/>
    <mergeCell ref="H7:H9"/>
  </mergeCells>
  <printOptions horizontalCentered="1"/>
  <pageMargins left="0.59055118110236227" right="0.19685039370078741" top="0.59055118110236227" bottom="0.39370078740157483" header="0.51181102362204722" footer="0.51181102362204722"/>
  <pageSetup paperSize="9" scale="70" fitToHeight="58" orientation="portrait" useFirstPageNumber="1" r:id="rId1"/>
  <headerFooter alignWithMargins="0">
    <oddFooter>&amp;C&amp;P z &amp;N</oddFooter>
  </headerFooter>
  <rowBreaks count="1" manualBreakCount="1">
    <brk id="6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Stary_Targ</vt:lpstr>
      <vt:lpstr>Stary_Targ!Obszar_wydruku</vt:lpstr>
      <vt:lpstr>Stary_Targ!Tytuły_wydruku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Europrojekt</dc:creator>
  <cp:lastModifiedBy>Iza Mazur</cp:lastModifiedBy>
  <cp:lastPrinted>2024-06-26T08:59:11Z</cp:lastPrinted>
  <dcterms:created xsi:type="dcterms:W3CDTF">2014-01-02T14:23:35Z</dcterms:created>
  <dcterms:modified xsi:type="dcterms:W3CDTF">2024-06-26T14:25:30Z</dcterms:modified>
</cp:coreProperties>
</file>