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X:\Rodo_Przetargi\Katowice\Justyna R\MOJE PRZETARGI\KIELCE ARTWIŃSKIEGO\KIELCE ARTWIŃSKIEGO 25-07-2024\"/>
    </mc:Choice>
  </mc:AlternateContent>
  <xr:revisionPtr revIDLastSave="0" documentId="13_ncr:1_{902000D4-9FE7-4FFA-98A3-639C86F709D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CENOWY" sheetId="3" r:id="rId1"/>
  </sheets>
  <definedNames>
    <definedName name="_xlnm._FilterDatabase" localSheetId="0" hidden="1">'FORMULARZ CENOWY'!$A$1:$O$120</definedName>
    <definedName name="_xlnm.Print_Area" localSheetId="0">'FORMULARZ CENOWY'!$B$1:$M$105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4" i="3" l="1"/>
  <c r="L56" i="3"/>
  <c r="L32" i="3"/>
  <c r="L24" i="3"/>
  <c r="J58" i="3"/>
  <c r="M58" i="3" s="1"/>
  <c r="L100" i="3"/>
  <c r="J90" i="3"/>
  <c r="M90" i="3" s="1"/>
  <c r="M91" i="3" s="1"/>
  <c r="J82" i="3"/>
  <c r="M82" i="3" s="1"/>
  <c r="M83" i="3" s="1"/>
  <c r="L74" i="3"/>
  <c r="L66" i="3"/>
  <c r="J65" i="3"/>
  <c r="M65" i="3" s="1"/>
  <c r="J64" i="3"/>
  <c r="M64" i="3" s="1"/>
  <c r="L63" i="3"/>
  <c r="L62" i="3"/>
  <c r="J61" i="3"/>
  <c r="M61" i="3" s="1"/>
  <c r="J60" i="3"/>
  <c r="M60" i="3" s="1"/>
  <c r="L59" i="3"/>
  <c r="L58" i="3"/>
  <c r="J57" i="3"/>
  <c r="M57" i="3" s="1"/>
  <c r="J56" i="3"/>
  <c r="M56" i="3" s="1"/>
  <c r="L55" i="3"/>
  <c r="L54" i="3"/>
  <c r="J53" i="3"/>
  <c r="M53" i="3" s="1"/>
  <c r="J52" i="3"/>
  <c r="M52" i="3" s="1"/>
  <c r="L51" i="3"/>
  <c r="L50" i="3"/>
  <c r="J49" i="3"/>
  <c r="M49" i="3" s="1"/>
  <c r="J48" i="3"/>
  <c r="M48" i="3" s="1"/>
  <c r="L47" i="3"/>
  <c r="L46" i="3"/>
  <c r="J45" i="3"/>
  <c r="M45" i="3" s="1"/>
  <c r="J44" i="3"/>
  <c r="M44" i="3" s="1"/>
  <c r="L43" i="3"/>
  <c r="L42" i="3"/>
  <c r="J41" i="3"/>
  <c r="M41" i="3" s="1"/>
  <c r="J40" i="3"/>
  <c r="M40" i="3" s="1"/>
  <c r="L39" i="3"/>
  <c r="L38" i="3"/>
  <c r="J37" i="3"/>
  <c r="M37" i="3" s="1"/>
  <c r="J36" i="3"/>
  <c r="M36" i="3" s="1"/>
  <c r="L35" i="3"/>
  <c r="L34" i="3"/>
  <c r="J33" i="3"/>
  <c r="M33" i="3" s="1"/>
  <c r="J32" i="3"/>
  <c r="M32" i="3" s="1"/>
  <c r="L31" i="3"/>
  <c r="L30" i="3"/>
  <c r="J29" i="3"/>
  <c r="M29" i="3" s="1"/>
  <c r="J28" i="3"/>
  <c r="M28" i="3" s="1"/>
  <c r="L27" i="3"/>
  <c r="L26" i="3"/>
  <c r="J25" i="3"/>
  <c r="M25" i="3" s="1"/>
  <c r="J24" i="3"/>
  <c r="M24" i="3" s="1"/>
  <c r="L23" i="3"/>
  <c r="L22" i="3"/>
  <c r="J21" i="3"/>
  <c r="M21" i="3" s="1"/>
  <c r="J20" i="3"/>
  <c r="M20" i="3" s="1"/>
  <c r="L19" i="3"/>
  <c r="L18" i="3"/>
  <c r="J17" i="3"/>
  <c r="M17" i="3" s="1"/>
  <c r="J16" i="3"/>
  <c r="M16" i="3" s="1"/>
  <c r="L15" i="3"/>
  <c r="L14" i="3"/>
  <c r="J13" i="3"/>
  <c r="M13" i="3" s="1"/>
  <c r="J6" i="3"/>
  <c r="M6" i="3" s="1"/>
  <c r="M7" i="3" s="1"/>
  <c r="J83" i="3" l="1"/>
  <c r="J91" i="3"/>
  <c r="J7" i="3"/>
  <c r="J18" i="3"/>
  <c r="M18" i="3" s="1"/>
  <c r="L36" i="3"/>
  <c r="J26" i="3"/>
  <c r="M26" i="3" s="1"/>
  <c r="L40" i="3"/>
  <c r="J34" i="3"/>
  <c r="M34" i="3" s="1"/>
  <c r="L6" i="3"/>
  <c r="L44" i="3"/>
  <c r="L82" i="3"/>
  <c r="J42" i="3"/>
  <c r="M42" i="3" s="1"/>
  <c r="L16" i="3"/>
  <c r="L48" i="3"/>
  <c r="L90" i="3"/>
  <c r="J50" i="3"/>
  <c r="M50" i="3" s="1"/>
  <c r="L20" i="3"/>
  <c r="L52" i="3"/>
  <c r="J66" i="3"/>
  <c r="M66" i="3" s="1"/>
  <c r="L28" i="3"/>
  <c r="L60" i="3"/>
  <c r="J19" i="3"/>
  <c r="M19" i="3" s="1"/>
  <c r="J27" i="3"/>
  <c r="M27" i="3" s="1"/>
  <c r="J35" i="3"/>
  <c r="M35" i="3" s="1"/>
  <c r="J43" i="3"/>
  <c r="M43" i="3" s="1"/>
  <c r="J51" i="3"/>
  <c r="M51" i="3" s="1"/>
  <c r="J59" i="3"/>
  <c r="M59" i="3" s="1"/>
  <c r="J74" i="3"/>
  <c r="L13" i="3"/>
  <c r="L17" i="3"/>
  <c r="L21" i="3"/>
  <c r="L25" i="3"/>
  <c r="L29" i="3"/>
  <c r="L33" i="3"/>
  <c r="L37" i="3"/>
  <c r="L41" i="3"/>
  <c r="L45" i="3"/>
  <c r="L49" i="3"/>
  <c r="L53" i="3"/>
  <c r="L57" i="3"/>
  <c r="L61" i="3"/>
  <c r="L65" i="3"/>
  <c r="J14" i="3"/>
  <c r="M14" i="3" s="1"/>
  <c r="J22" i="3"/>
  <c r="M22" i="3" s="1"/>
  <c r="J30" i="3"/>
  <c r="M30" i="3" s="1"/>
  <c r="J38" i="3"/>
  <c r="M38" i="3" s="1"/>
  <c r="J46" i="3"/>
  <c r="M46" i="3" s="1"/>
  <c r="J54" i="3"/>
  <c r="M54" i="3" s="1"/>
  <c r="J62" i="3"/>
  <c r="M62" i="3" s="1"/>
  <c r="J15" i="3"/>
  <c r="M15" i="3" s="1"/>
  <c r="J23" i="3"/>
  <c r="M23" i="3" s="1"/>
  <c r="J31" i="3"/>
  <c r="M31" i="3" s="1"/>
  <c r="J39" i="3"/>
  <c r="M39" i="3" s="1"/>
  <c r="J47" i="3"/>
  <c r="M47" i="3" s="1"/>
  <c r="J55" i="3"/>
  <c r="M55" i="3" s="1"/>
  <c r="J63" i="3"/>
  <c r="M63" i="3" s="1"/>
  <c r="J100" i="3"/>
  <c r="M74" i="3" l="1"/>
  <c r="M75" i="3" s="1"/>
  <c r="J75" i="3"/>
  <c r="M67" i="3"/>
  <c r="J109" i="3" s="1"/>
  <c r="J67" i="3"/>
  <c r="J108" i="3" s="1"/>
  <c r="M100" i="3"/>
  <c r="M101" i="3" s="1"/>
  <c r="J101" i="3"/>
</calcChain>
</file>

<file path=xl/sharedStrings.xml><?xml version="1.0" encoding="utf-8"?>
<sst xmlns="http://schemas.openxmlformats.org/spreadsheetml/2006/main" count="426" uniqueCount="289">
  <si>
    <t>Lp.</t>
  </si>
  <si>
    <t>Nazwa międzynarodowa preparatu - postać - dawka</t>
  </si>
  <si>
    <t>J.m.</t>
  </si>
  <si>
    <t>Ilość</t>
  </si>
  <si>
    <t>Cena jedn. netto zł.</t>
  </si>
  <si>
    <t xml:space="preserve">VAT% </t>
  </si>
  <si>
    <t>Cena jedn. brutto zł.</t>
  </si>
  <si>
    <t>op</t>
  </si>
  <si>
    <t>Fidaksomycyna 200 mg x 20 tabletek powlekanych</t>
  </si>
  <si>
    <t>RAZEM</t>
  </si>
  <si>
    <t>1</t>
  </si>
  <si>
    <t>Nazwa handlowa preparatu - postać - dawka - producent - kod EAN</t>
  </si>
  <si>
    <t>Wartość netto zł          (kolumna 5x6)</t>
  </si>
  <si>
    <t>Cefepimi dihydrochloridum      inj.doż. 1 g x 10 fiol.</t>
  </si>
  <si>
    <t>Wartość netto zł.          (kolumna 5x6)</t>
  </si>
  <si>
    <t>Wartość brutto zł.               (kolumna 7x8)</t>
  </si>
  <si>
    <t>fl</t>
  </si>
  <si>
    <t>Hydrochlorothiazidum tabletki 12,5 mg x 30</t>
  </si>
  <si>
    <t>Desferoxamini mesilas inj. 0.5 g x 10 fiol.</t>
  </si>
  <si>
    <t>Szczepionka przeciw wirusowemu zapaleniu wątroby typu B inj. 20mcg/ml x 1 amp.strz.</t>
  </si>
  <si>
    <t>Doxazosinum 4mg tabl x 30 szt.</t>
  </si>
  <si>
    <t>Lercanidipini hydrochloridum, Tabletki powlekane 10mg x 28 tabl</t>
  </si>
  <si>
    <t>Bisoprololi fumaras, Tabletki powlekane, 1,25mg x 28 szt</t>
  </si>
  <si>
    <t>Bisoprololi fumaras, Tabletki powlekane, 5mg x 28 szt.</t>
  </si>
  <si>
    <t>Bisoprololi fumaras, Tabletki powlekane, 2,5mg x 28 szt</t>
  </si>
  <si>
    <t>Rifaximinum, tabletki powlekane 200mg x 28 szt</t>
  </si>
  <si>
    <t>Citalopramum, Tabletki powlekane 20mg x 28 szt</t>
  </si>
  <si>
    <t>Mometasoni furoas, Aerozol do nosa, zawiesina, 50 mcg/dawkę, op x 140 dawek</t>
  </si>
  <si>
    <t>Drospirenonum 4mg, Tabletki powlekane x 28 szt.</t>
  </si>
  <si>
    <t>Duloxetinum, Kapsułki dojelitowe, twarde, 30mg x 28szt</t>
  </si>
  <si>
    <t>Duloxetinum, Kapsułki dojelitowe, twarde, 60mg x 28 szt</t>
  </si>
  <si>
    <t>Acidum thiocticum, Tabletki powlekane, 600mg op x 30 szt.</t>
  </si>
  <si>
    <t>Azithromycinum, Tabletki powlekane 250mg x 6 szt.</t>
  </si>
  <si>
    <t>Azithromycinum, Tabletki powlekane 500mg x 6 szt.</t>
  </si>
  <si>
    <t>Metformini hydrochloridum, Tabletki o przedłużonym uwalnianiu, 750mg x 30szt</t>
  </si>
  <si>
    <t>Montelukastum Tabletki powlekane, 10mg x 28 szt</t>
  </si>
  <si>
    <t>Sertralinum Tabletki powlekane, 50mg x 28szt</t>
  </si>
  <si>
    <t>Rivaroxabanum, Tabletki powlekane 10 mg x 100szt</t>
  </si>
  <si>
    <t>Dexamethasonum 1 mg    x 20 tabletek</t>
  </si>
  <si>
    <t>2.</t>
  </si>
  <si>
    <t>Wartość brutto zł                 (kolumna 7x8)</t>
  </si>
  <si>
    <t>Voriconazolum 200 mg  proszek  x 1 fiolka do przygotowywania roztworu do injekcji</t>
  </si>
  <si>
    <t>Pakiet   nr 2 - KALIUM  CHLORIDE</t>
  </si>
  <si>
    <t>Pakiet  nr 3 - LEKI OGÓLNE 1</t>
  </si>
  <si>
    <t>Pakiet   NR 7 - DEKSAMETAZON</t>
  </si>
  <si>
    <t>Pakiet  8 - KANRENONIAN POTASU</t>
  </si>
  <si>
    <t>Pakiet   11- Voriconazol</t>
  </si>
  <si>
    <t>Pakiet   nr 13 - DESFEROKSAMINA</t>
  </si>
  <si>
    <t xml:space="preserve">15% Kalii chloridum - koncentrat    do przygotowywania roztworu do infuzji    10 ml x 50 ampułek </t>
  </si>
  <si>
    <t>Glyceroli trinitras inj.   10 mg/10 ml x 10 ampułek</t>
  </si>
  <si>
    <t>Metoprololi tartras tabletki   o przedłużonym uwalnianiu  0,025 g x 28</t>
  </si>
  <si>
    <t>Vinpocetine tabl.  5 mg x 100 tabl.</t>
  </si>
  <si>
    <t>Kalii canrenoas   0,2 g/10 ml x 10 amp.</t>
  </si>
  <si>
    <t>1.</t>
  </si>
  <si>
    <t>3.</t>
  </si>
  <si>
    <t>4.</t>
  </si>
  <si>
    <t>5.</t>
  </si>
  <si>
    <t>6.</t>
  </si>
  <si>
    <t>7.</t>
  </si>
  <si>
    <t>8.</t>
  </si>
  <si>
    <t>Cefepimi dihydrochloridum       inj.doż. 2 g x 10 fiol.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</si>
  <si>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</si>
  <si>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</si>
  <si>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</si>
  <si>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</si>
  <si>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</si>
  <si>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</si>
  <si>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</si>
  <si>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</si>
  <si>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</si>
  <si>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</si>
  <si>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</si>
  <si>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</si>
  <si>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</si>
  <si>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</si>
  <si>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</si>
  <si>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</si>
  <si>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</si>
  <si>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</si>
  <si>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</si>
  <si>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</si>
  <si>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</si>
  <si>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</si>
  <si>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</si>
  <si>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</si>
  <si>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</si>
  <si>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</si>
  <si>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</si>
  <si>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</si>
  <si>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</si>
  <si>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</si>
  <si>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</si>
  <si>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</si>
  <si>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</si>
  <si>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</si>
  <si>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</si>
  <si>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</si>
  <si>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</si>
  <si>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</si>
  <si>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</si>
  <si>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</si>
  <si>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</si>
  <si>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</si>
  <si>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</si>
  <si>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</si>
  <si>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</si>
  <si>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</si>
  <si>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Escitalopramum a 10 mg x 28   tabletek powlekanych</t>
  </si>
  <si>
    <t>Feksofenadinum hydrochloridum   a 180 mg x 20  tabletek powlekanych</t>
  </si>
  <si>
    <t>Gabapentin 100 mg     x 100 kapsułek</t>
  </si>
  <si>
    <t>Gabapentin 300 mg     x 100 kapsułek</t>
  </si>
  <si>
    <t>Krople o składzie:     Crataegi cum Valerianae tinctura +  Convallariae  majalis tinctura titrata +     Colae seminis extractum +    Coffeinum;  40 g</t>
  </si>
  <si>
    <t>Lamivudinum      a 100 mg x 28     tabletek powlekanych</t>
  </si>
  <si>
    <t>Levofloxacinum 500 mg   x 10 tabletek powlekanych</t>
  </si>
  <si>
    <t>Loperamide 2 mg    x 30 tabletek</t>
  </si>
  <si>
    <t>Magnesii hydroaspartas Kalii hydroaspartas   tabletki x 50 sztuk</t>
  </si>
  <si>
    <t>Itopridum hydrochloridum  a 50 mg x 100    tabletek powlekanych</t>
  </si>
  <si>
    <t>Ciprofloxacinum hydrochloridum roztwór 2 mg/ml - sterylne,     nie zawierające środków konserwujących krople do uszu    x 15 ampułek a 0,25 ml;    zapakowane w saszetki z folii aluminiowej</t>
  </si>
  <si>
    <t>Calcii dobesilas tabletki      0,25 g x 30</t>
  </si>
  <si>
    <t>Metoprololi inj.   5mg/5 ml x 5 ampułek</t>
  </si>
  <si>
    <t>Metoprololi tartras tabletki    o przedłużonym uwalnianiu 0,050 g x 28</t>
  </si>
  <si>
    <t>Metoprololi tartras tabletki   o rzedłużonym uwalnianiu 0,1g x 28</t>
  </si>
  <si>
    <t>Oseltamivirum    a 75 mg x 10   kapsułek twardych</t>
  </si>
  <si>
    <t>Quetiapinum a 25 mg x 30  tabletek powlekanych</t>
  </si>
  <si>
    <t>Silybi mariani extr. siccum a 150 mg x    25 tabletek drażowanych</t>
  </si>
  <si>
    <t>Telmisartanum    a 40 mg x 28    tabletek</t>
  </si>
  <si>
    <t>Telmisartanum    a 80 mg x 28    tabletek</t>
  </si>
  <si>
    <t>Thiamazolum   tabl. powl.20 mg   x 50 tabl.</t>
  </si>
  <si>
    <t>Terlipressini acetas inj.      1 mg/8,5 ml x 5 amp.</t>
  </si>
  <si>
    <t>Trazodonum 150 mg   x 20 tabletek o przedłużonym uwalnianiu</t>
  </si>
  <si>
    <t>Trazodonum 75 mg  x 30 tabletek o  przedłużonym uwalnianiu</t>
  </si>
  <si>
    <t>Thiamazolum tabl.    5 mg x 50 tabl.</t>
  </si>
  <si>
    <t>Urapidyl inj.  25 mg/5 ml x 5 amp.</t>
  </si>
  <si>
    <t>Vinpocetine inj.    10 mg/2 ml x 10 amp.</t>
  </si>
  <si>
    <t>Wyciąg złożony; zawiera:    Valerianae radiace, Archangelicae radiace, Melissae herba,  Lupuli strobilo, Lavandulae flore;  płyn 35 g</t>
  </si>
  <si>
    <t>2.1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</si>
  <si>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</si>
  <si>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</si>
  <si>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</si>
  <si>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</si>
  <si>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</si>
  <si>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</si>
  <si>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</si>
  <si>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</si>
  <si>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</si>
  <si>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</si>
  <si>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</si>
  <si>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</si>
  <si>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</si>
  <si>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</si>
  <si>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</si>
  <si>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</si>
  <si>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</si>
  <si>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</si>
  <si>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</si>
  <si>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</si>
  <si>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</si>
  <si>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</si>
  <si>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</si>
  <si>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</si>
  <si>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</si>
  <si>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</si>
  <si>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</si>
  <si>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</si>
  <si>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</si>
  <si>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</si>
  <si>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</si>
  <si>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</si>
  <si>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</si>
  <si>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</si>
  <si>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</si>
  <si>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</si>
  <si>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</si>
  <si>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</si>
  <si>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</si>
  <si>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</si>
  <si>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</si>
  <si>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</si>
  <si>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</si>
  <si>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</si>
  <si>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</si>
  <si>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</si>
  <si>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</si>
  <si>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</si>
  <si>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</si>
  <si>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</si>
  <si>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</si>
  <si>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</si>
  <si>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</si>
  <si>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</si>
  <si>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7.1</t>
  </si>
  <si>
    <t>8.1</t>
  </si>
  <si>
    <t>11.1</t>
  </si>
  <si>
    <t>13.1</t>
  </si>
  <si>
    <t>Kalium chloratum WZF 15%, 10 ml, inj., 50 amp</t>
  </si>
  <si>
    <t>POLPHARMA S.A.</t>
  </si>
  <si>
    <t>Thiogamma, 600 mg, tabl.powl., 30 szt</t>
  </si>
  <si>
    <t>WORWAG NIEMCY</t>
  </si>
  <si>
    <t>Azimycin, 250 mg, tabl.powl., 6 szt</t>
  </si>
  <si>
    <t>POLFA TARCHOMIN</t>
  </si>
  <si>
    <t>Azimycin, 500 mg, tabl.powl., 6 szt</t>
  </si>
  <si>
    <t>Concor Cor  1.25, 1,25 mg, tabl.powl., 28 szt,bl</t>
  </si>
  <si>
    <t>MERCK SP. Z O.O.</t>
  </si>
  <si>
    <t>Concor Cor  2.5, 2,5 mg, tabl.powl., 28 szt,bl</t>
  </si>
  <si>
    <t>Concor Cor  5, 5 mg, tabl.powl., 28 szt,bl</t>
  </si>
  <si>
    <t>Calcium dobesilate Hasco, 250 mg, tabl., 30 szt</t>
  </si>
  <si>
    <t>HASCO-LEK</t>
  </si>
  <si>
    <t>FRESENIUS KABI POLSKA SP. Z O.O.</t>
  </si>
  <si>
    <t>TACTICA</t>
  </si>
  <si>
    <t>Citronil, 20 mg, tabl.powl., 28 szt,bl(2x14)</t>
  </si>
  <si>
    <t>ORION CORPORATION</t>
  </si>
  <si>
    <t>Zoxon 4, 4 mg, tabl., 30 szt, bl(3x10)</t>
  </si>
  <si>
    <t>ZENTIVA</t>
  </si>
  <si>
    <t>Slinda, 4 mg, tabl.powl., 28 szt</t>
  </si>
  <si>
    <t>EXELTIS POLAND SP.Z O.O.</t>
  </si>
  <si>
    <t>Aciprex, 10 mg, tabl.powl., 28 szt,bl(4x7)</t>
  </si>
  <si>
    <t>BIOFARM</t>
  </si>
  <si>
    <t>Telfexo 180 mg, 180 mg, tabl.powl.,20 szt,bl(2x10)</t>
  </si>
  <si>
    <t>Dificlir, 200 mg, tabl.powl., 20 x 1 szt</t>
  </si>
  <si>
    <t>TILLOTTS PHARMA GMBH</t>
  </si>
  <si>
    <t>TEVA PHARMACEUTICALS POLSKA</t>
  </si>
  <si>
    <t>Gabapentin Teva, 300mg, kaps.tw.,100szt,bl(10x10)</t>
  </si>
  <si>
    <t>Perlinganit, 1 mg/ml; 10 ml, roztw.do infuz,10 amp</t>
  </si>
  <si>
    <t>MERUS LABS LUXCO II S.A R.L.</t>
  </si>
  <si>
    <t>Hydrochlorothiazidum Polpharma,12,5 mg,tabl.,30szt</t>
  </si>
  <si>
    <t>Prokit, 50 mg, tabl.powl., 100 szt</t>
  </si>
  <si>
    <t>PRO.MED.CS.PRAHA</t>
  </si>
  <si>
    <t>Cardiol C, krople, 40 g</t>
  </si>
  <si>
    <t>HERBAPOL WROCLAW</t>
  </si>
  <si>
    <t>Zeffix, 100 mg, tabl.powl., 28 szt</t>
  </si>
  <si>
    <t>GLAXOSMITHKLINE (IRELAND) LIMITED</t>
  </si>
  <si>
    <t>Primacor, 10 mg, tabl.powl., 28 szt</t>
  </si>
  <si>
    <t>BERLIN CHEMIE AG</t>
  </si>
  <si>
    <t>Levoxa, 500 mg, tabl.powl., 10 szt</t>
  </si>
  <si>
    <t>ACTAVIS</t>
  </si>
  <si>
    <t>Loperamid WZF, 2 mg, tabl., 30 szt</t>
  </si>
  <si>
    <t>Aspargin, tabl., (Filofarm), 50 szt,bl(2x25)</t>
  </si>
  <si>
    <t>FILOFARM</t>
  </si>
  <si>
    <t>Glucophage XR,750mg,tabl.o przed.uw,30szt,bl(2x15)</t>
  </si>
  <si>
    <t>MERCK SANTE</t>
  </si>
  <si>
    <t>Betaloc, 1 mg/ml; 5 ml, roztw.do wstrzyk., 5 amp</t>
  </si>
  <si>
    <t>RECORDATI INDUSTRIA CHIMICA E FARMACEUTICA</t>
  </si>
  <si>
    <t>Betaloc ZOK 50,47,50 mg,tabl.o p.uw,28szt,bl(2x14)</t>
  </si>
  <si>
    <t>Betaloc ZOK 25,23,75mg,tab.o p.uwal,28szt,bl(2x14)</t>
  </si>
  <si>
    <t>Betaloc ZOK 100,95mg,tab.o prze.uw,28szt,bl(2x14)</t>
  </si>
  <si>
    <t>Metmin, 50 mcg/dawkę, aer.do nosa, 140 dawek</t>
  </si>
  <si>
    <t>ADAMED</t>
  </si>
  <si>
    <t>Milukante,10 mg, tabl.powl., 28 szt,bl(4x7)</t>
  </si>
  <si>
    <t>Segosana, 75 mg, kaps.twarde, 10 szt</t>
  </si>
  <si>
    <t>Ketrel,  25 mg, tabl.powl., 30 szt, poj.</t>
  </si>
  <si>
    <t>CELON PHARMA</t>
  </si>
  <si>
    <t>Xifaxan, 200 mg, tabl.powl., 28 szt</t>
  </si>
  <si>
    <t>ALFASIGMA S.P.A.</t>
  </si>
  <si>
    <t>Xarelto, 10 mg, tabl.powl., 30szt,bl(PCW/PVDC/Alu)</t>
  </si>
  <si>
    <t>BAYER AG</t>
  </si>
  <si>
    <t>Zotral,  50 mg, tabl.powl., 28 szt,bl(2x14)</t>
  </si>
  <si>
    <t>Lagosa, 150 mg, tabl.draż., 25 szt,bl(1x25)</t>
  </si>
  <si>
    <t>Szczep.p/WZW-B Euvax,20mcg/1ml,dorośli, 1fiol</t>
  </si>
  <si>
    <t>LG CHEM LIFE SCIENCES POLAND SP. Z O.O.</t>
  </si>
  <si>
    <t>Telmizek, 40 mg, tabl., 28 szt</t>
  </si>
  <si>
    <t>Telmizek, 80 mg, tabl., 28 szt</t>
  </si>
  <si>
    <t>Terlipressin acetate Altan,0,12mg/ml;8,5ml,inj,5amp</t>
  </si>
  <si>
    <t>ALTAN PHARMA LIMITED</t>
  </si>
  <si>
    <t>Thyrozol,20 mg, tabl.powl., 50 szt</t>
  </si>
  <si>
    <t>Trittico CR,150 mg, tabl.o przedł.uwaln.,20 szt</t>
  </si>
  <si>
    <t>AZIENDE CH.ANGELINI</t>
  </si>
  <si>
    <t>Trittico CR, 75mg,tabl.o przedł.uw.,30szt,bl(2x15)</t>
  </si>
  <si>
    <t>EVER NEURO PHARMA GMBH</t>
  </si>
  <si>
    <t>Cavinton,  5 mg/ml;2 ml, inj., 10 amp.</t>
  </si>
  <si>
    <t>GEDEON RICHTER PLC</t>
  </si>
  <si>
    <t>Vincetan (Vinpocetine Hasco),5mg, tabl.,100 szt,bl</t>
  </si>
  <si>
    <t>Nervosol, płyn doustny, (H.Wr.), 35 g</t>
  </si>
  <si>
    <t>Pabi-Dexamethason, 1 mg, tabl., 20 szt, blist.</t>
  </si>
  <si>
    <t>Aldactone, 20 mg/ml;10 ml, roztw.do wstrz.,10amp</t>
  </si>
  <si>
    <t>ESTEVE PHARMACEUTICALS GMBH</t>
  </si>
  <si>
    <t>Vfend,  200 mg, prosz.d/sp.roztw.d/inf., 1 fiol</t>
  </si>
  <si>
    <t>PFIZER EUROPE MA EEIG</t>
  </si>
  <si>
    <t>Desferal, 500 mg,prosz.d/sp.roztw.d/wstrz.,10 fiol</t>
  </si>
  <si>
    <t>NOVARTIS POLAND</t>
  </si>
  <si>
    <t>Cefepime Kabi,2g,prosz.d/ sp.rozt.d/wst,20ml,10fiol</t>
  </si>
  <si>
    <t>Cefepime Kabi,1g,prosz.d/ sp.rozt.d/wst,20ml,10fiol</t>
  </si>
  <si>
    <t>Duloxetine Zentiva,30mg, kaps.dojelit.twarde,28szt</t>
  </si>
  <si>
    <t>Duloxetine Zentiva,60mg, kaps.dojelit.twarde,28szt</t>
  </si>
  <si>
    <t>Gabapentin Teva, 100 mg,   kaps.tw.,100szt,bl(10x10)</t>
  </si>
  <si>
    <t>Tachyben, 25 mg/5 ml, roztw.d/wstrzyk., 5 amp</t>
  </si>
  <si>
    <t>Metizol, 5 mg, tabl., 50 szt</t>
  </si>
  <si>
    <t>BAUSCH HEALTH IRELAND LIMITED</t>
  </si>
  <si>
    <t>Cetraxal, 2 mg/ml, krople do uszu, 15 sz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</si>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</sst>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0000000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charset val="238"/>
    </font>
    <font>
      <sz val="10"/>
      <name val="Arial CE"/>
      <family val="2"/>
      <charset val="238"/>
    </font>
    <font>
      <sz val="8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44" fontId="1" fillId="0" borderId="0" applyFont="0" applyFill="0" applyBorder="0" applyAlignment="0" applyProtection="0"/>
  </cellStyleXfs>
  <cellXfs count="91">
    <xf numFmtId="0" fontId="0" fillId="0" borderId="0" xfId="0"/>
    <xf numFmtId="49" fontId="3" fillId="0" borderId="0" xfId="0" applyNumberFormat="1" applyFont="1" applyFill="1"/>
    <xf numFmtId="0" fontId="3" fillId="0" borderId="0" xfId="0" applyFont="1" applyFill="1"/>
    <xf numFmtId="0" fontId="2" fillId="0" borderId="0" xfId="0" applyFont="1" applyFill="1" applyAlignment="1">
      <alignment horizontal="left"/>
    </xf>
    <xf numFmtId="0" fontId="1" fillId="0" borderId="0" xfId="0" applyFont="1" applyFill="1"/>
    <xf numFmtId="9" fontId="1" fillId="0" borderId="0" xfId="0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3" fontId="2" fillId="0" borderId="0" xfId="0" applyNumberFormat="1" applyFont="1" applyFill="1"/>
    <xf numFmtId="4" fontId="1" fillId="0" borderId="0" xfId="0" applyNumberFormat="1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center" wrapText="1" shrinkToFit="1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shrinkToFit="1"/>
    </xf>
    <xf numFmtId="4" fontId="1" fillId="0" borderId="1" xfId="0" applyNumberFormat="1" applyFont="1" applyFill="1" applyBorder="1" applyAlignment="1">
      <alignment horizontal="right" vertical="center" wrapText="1"/>
    </xf>
    <xf numFmtId="9" fontId="1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 shrinkToFit="1"/>
    </xf>
    <xf numFmtId="4" fontId="1" fillId="0" borderId="2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right" vertical="center" wrapText="1"/>
    </xf>
    <xf numFmtId="9" fontId="1" fillId="0" borderId="3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3" fillId="0" borderId="0" xfId="0" applyFont="1" applyFill="1" applyAlignment="1">
      <alignment horizontal="left"/>
    </xf>
    <xf numFmtId="9" fontId="3" fillId="0" borderId="0" xfId="0" applyNumberFormat="1" applyFont="1" applyFill="1"/>
    <xf numFmtId="0" fontId="1" fillId="0" borderId="0" xfId="0" applyFont="1" applyFill="1" applyAlignment="1">
      <alignment horizontal="left"/>
    </xf>
    <xf numFmtId="0" fontId="2" fillId="0" borderId="6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 shrinkToFit="1"/>
    </xf>
    <xf numFmtId="3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9" fontId="3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9" fontId="1" fillId="0" borderId="3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4" fontId="3" fillId="0" borderId="1" xfId="0" applyNumberFormat="1" applyFont="1" applyFill="1" applyBorder="1"/>
    <xf numFmtId="0" fontId="3" fillId="0" borderId="0" xfId="0" applyFont="1" applyFill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shrinkToFit="1"/>
    </xf>
    <xf numFmtId="4" fontId="1" fillId="0" borderId="3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Alignment="1">
      <alignment horizontal="right"/>
    </xf>
    <xf numFmtId="4" fontId="1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 shrinkToFit="1"/>
    </xf>
    <xf numFmtId="4" fontId="1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 wrapText="1"/>
    </xf>
    <xf numFmtId="9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/>
  </cellXfs>
  <cellStyles count="4">
    <cellStyle name="Excel Built-in Normal" xfId="2" xr:uid="{425E0FA8-DE14-485E-B30A-FFBD34BDCB31}"/>
    <cellStyle name="Normalny" xfId="0" builtinId="0"/>
    <cellStyle name="Normalny 2" xfId="1" xr:uid="{6C54B291-7E25-456F-9DB9-67C8AACFFAF7}"/>
    <cellStyle name="Walutowy 2" xfId="3" xr:uid="{87417A35-E228-49EF-8E11-D33D8BEC14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BC143-8A21-4157-93B3-13C5575FE8E9}">
  <sheetPr>
    <pageSetUpPr fitToPage="1"/>
  </sheetPr>
  <dimension ref="A1:M109"/>
  <sheetViews>
    <sheetView tabSelected="1" zoomScale="89" zoomScaleNormal="89" workbookViewId="0"/>
  </sheetViews>
  <sheetFormatPr defaultRowHeight="13.2" x14ac:dyDescent="0.25"/>
  <cols>
    <col min="1" max="1" width="8.88671875" style="1"/>
    <col min="2" max="2" width="6" style="2" customWidth="1"/>
    <col min="3" max="3" width="52.6640625" style="41" customWidth="1"/>
    <col min="4" max="4" width="49.21875" style="2" customWidth="1"/>
    <col min="5" max="5" width="33.33203125" style="2" customWidth="1"/>
    <col min="6" max="6" width="16.77734375" style="90" customWidth="1"/>
    <col min="7" max="7" width="6.6640625" style="2" customWidth="1"/>
    <col min="8" max="8" width="7.21875" style="2" customWidth="1"/>
    <col min="9" max="9" width="10.6640625" style="82" customWidth="1"/>
    <col min="10" max="10" width="16" style="82" customWidth="1"/>
    <col min="11" max="11" width="7" style="42" customWidth="1"/>
    <col min="12" max="12" width="11.44140625" style="2" customWidth="1"/>
    <col min="13" max="13" width="15.77734375" style="2" customWidth="1"/>
    <col min="14" max="259" width="9.109375" style="2"/>
    <col min="260" max="260" width="6" style="2" customWidth="1"/>
    <col min="261" max="261" width="23" style="2" customWidth="1"/>
    <col min="262" max="262" width="17.109375" style="2" customWidth="1"/>
    <col min="263" max="264" width="9.109375" style="2"/>
    <col min="265" max="265" width="10.5546875" style="2" customWidth="1"/>
    <col min="266" max="266" width="13.44140625" style="2" customWidth="1"/>
    <col min="267" max="267" width="9.109375" style="2"/>
    <col min="268" max="268" width="11.44140625" style="2" customWidth="1"/>
    <col min="269" max="269" width="13" style="2" customWidth="1"/>
    <col min="270" max="515" width="9.109375" style="2"/>
    <col min="516" max="516" width="6" style="2" customWidth="1"/>
    <col min="517" max="517" width="23" style="2" customWidth="1"/>
    <col min="518" max="518" width="17.109375" style="2" customWidth="1"/>
    <col min="519" max="520" width="9.109375" style="2"/>
    <col min="521" max="521" width="10.5546875" style="2" customWidth="1"/>
    <col min="522" max="522" width="13.44140625" style="2" customWidth="1"/>
    <col min="523" max="523" width="9.109375" style="2"/>
    <col min="524" max="524" width="11.44140625" style="2" customWidth="1"/>
    <col min="525" max="525" width="13" style="2" customWidth="1"/>
    <col min="526" max="771" width="9.109375" style="2"/>
    <col min="772" max="772" width="6" style="2" customWidth="1"/>
    <col min="773" max="773" width="23" style="2" customWidth="1"/>
    <col min="774" max="774" width="17.109375" style="2" customWidth="1"/>
    <col min="775" max="776" width="9.109375" style="2"/>
    <col min="777" max="777" width="10.5546875" style="2" customWidth="1"/>
    <col min="778" max="778" width="13.44140625" style="2" customWidth="1"/>
    <col min="779" max="779" width="9.109375" style="2"/>
    <col min="780" max="780" width="11.44140625" style="2" customWidth="1"/>
    <col min="781" max="781" width="13" style="2" customWidth="1"/>
    <col min="782" max="1027" width="9.109375" style="2"/>
    <col min="1028" max="1028" width="6" style="2" customWidth="1"/>
    <col min="1029" max="1029" width="23" style="2" customWidth="1"/>
    <col min="1030" max="1030" width="17.109375" style="2" customWidth="1"/>
    <col min="1031" max="1032" width="9.109375" style="2"/>
    <col min="1033" max="1033" width="10.5546875" style="2" customWidth="1"/>
    <col min="1034" max="1034" width="13.44140625" style="2" customWidth="1"/>
    <col min="1035" max="1035" width="9.109375" style="2"/>
    <col min="1036" max="1036" width="11.44140625" style="2" customWidth="1"/>
    <col min="1037" max="1037" width="13" style="2" customWidth="1"/>
    <col min="1038" max="1283" width="9.109375" style="2"/>
    <col min="1284" max="1284" width="6" style="2" customWidth="1"/>
    <col min="1285" max="1285" width="23" style="2" customWidth="1"/>
    <col min="1286" max="1286" width="17.109375" style="2" customWidth="1"/>
    <col min="1287" max="1288" width="9.109375" style="2"/>
    <col min="1289" max="1289" width="10.5546875" style="2" customWidth="1"/>
    <col min="1290" max="1290" width="13.44140625" style="2" customWidth="1"/>
    <col min="1291" max="1291" width="9.109375" style="2"/>
    <col min="1292" max="1292" width="11.44140625" style="2" customWidth="1"/>
    <col min="1293" max="1293" width="13" style="2" customWidth="1"/>
    <col min="1294" max="1539" width="9.109375" style="2"/>
    <col min="1540" max="1540" width="6" style="2" customWidth="1"/>
    <col min="1541" max="1541" width="23" style="2" customWidth="1"/>
    <col min="1542" max="1542" width="17.109375" style="2" customWidth="1"/>
    <col min="1543" max="1544" width="9.109375" style="2"/>
    <col min="1545" max="1545" width="10.5546875" style="2" customWidth="1"/>
    <col min="1546" max="1546" width="13.44140625" style="2" customWidth="1"/>
    <col min="1547" max="1547" width="9.109375" style="2"/>
    <col min="1548" max="1548" width="11.44140625" style="2" customWidth="1"/>
    <col min="1549" max="1549" width="13" style="2" customWidth="1"/>
    <col min="1550" max="1795" width="9.109375" style="2"/>
    <col min="1796" max="1796" width="6" style="2" customWidth="1"/>
    <col min="1797" max="1797" width="23" style="2" customWidth="1"/>
    <col min="1798" max="1798" width="17.109375" style="2" customWidth="1"/>
    <col min="1799" max="1800" width="9.109375" style="2"/>
    <col min="1801" max="1801" width="10.5546875" style="2" customWidth="1"/>
    <col min="1802" max="1802" width="13.44140625" style="2" customWidth="1"/>
    <col min="1803" max="1803" width="9.109375" style="2"/>
    <col min="1804" max="1804" width="11.44140625" style="2" customWidth="1"/>
    <col min="1805" max="1805" width="13" style="2" customWidth="1"/>
    <col min="1806" max="2051" width="9.109375" style="2"/>
    <col min="2052" max="2052" width="6" style="2" customWidth="1"/>
    <col min="2053" max="2053" width="23" style="2" customWidth="1"/>
    <col min="2054" max="2054" width="17.109375" style="2" customWidth="1"/>
    <col min="2055" max="2056" width="9.109375" style="2"/>
    <col min="2057" max="2057" width="10.5546875" style="2" customWidth="1"/>
    <col min="2058" max="2058" width="13.44140625" style="2" customWidth="1"/>
    <col min="2059" max="2059" width="9.109375" style="2"/>
    <col min="2060" max="2060" width="11.44140625" style="2" customWidth="1"/>
    <col min="2061" max="2061" width="13" style="2" customWidth="1"/>
    <col min="2062" max="2307" width="9.109375" style="2"/>
    <col min="2308" max="2308" width="6" style="2" customWidth="1"/>
    <col min="2309" max="2309" width="23" style="2" customWidth="1"/>
    <col min="2310" max="2310" width="17.109375" style="2" customWidth="1"/>
    <col min="2311" max="2312" width="9.109375" style="2"/>
    <col min="2313" max="2313" width="10.5546875" style="2" customWidth="1"/>
    <col min="2314" max="2314" width="13.44140625" style="2" customWidth="1"/>
    <col min="2315" max="2315" width="9.109375" style="2"/>
    <col min="2316" max="2316" width="11.44140625" style="2" customWidth="1"/>
    <col min="2317" max="2317" width="13" style="2" customWidth="1"/>
    <col min="2318" max="2563" width="9.109375" style="2"/>
    <col min="2564" max="2564" width="6" style="2" customWidth="1"/>
    <col min="2565" max="2565" width="23" style="2" customWidth="1"/>
    <col min="2566" max="2566" width="17.109375" style="2" customWidth="1"/>
    <col min="2567" max="2568" width="9.109375" style="2"/>
    <col min="2569" max="2569" width="10.5546875" style="2" customWidth="1"/>
    <col min="2570" max="2570" width="13.44140625" style="2" customWidth="1"/>
    <col min="2571" max="2571" width="9.109375" style="2"/>
    <col min="2572" max="2572" width="11.44140625" style="2" customWidth="1"/>
    <col min="2573" max="2573" width="13" style="2" customWidth="1"/>
    <col min="2574" max="2819" width="9.109375" style="2"/>
    <col min="2820" max="2820" width="6" style="2" customWidth="1"/>
    <col min="2821" max="2821" width="23" style="2" customWidth="1"/>
    <col min="2822" max="2822" width="17.109375" style="2" customWidth="1"/>
    <col min="2823" max="2824" width="9.109375" style="2"/>
    <col min="2825" max="2825" width="10.5546875" style="2" customWidth="1"/>
    <col min="2826" max="2826" width="13.44140625" style="2" customWidth="1"/>
    <col min="2827" max="2827" width="9.109375" style="2"/>
    <col min="2828" max="2828" width="11.44140625" style="2" customWidth="1"/>
    <col min="2829" max="2829" width="13" style="2" customWidth="1"/>
    <col min="2830" max="3075" width="9.109375" style="2"/>
    <col min="3076" max="3076" width="6" style="2" customWidth="1"/>
    <col min="3077" max="3077" width="23" style="2" customWidth="1"/>
    <col min="3078" max="3078" width="17.109375" style="2" customWidth="1"/>
    <col min="3079" max="3080" width="9.109375" style="2"/>
    <col min="3081" max="3081" width="10.5546875" style="2" customWidth="1"/>
    <col min="3082" max="3082" width="13.44140625" style="2" customWidth="1"/>
    <col min="3083" max="3083" width="9.109375" style="2"/>
    <col min="3084" max="3084" width="11.44140625" style="2" customWidth="1"/>
    <col min="3085" max="3085" width="13" style="2" customWidth="1"/>
    <col min="3086" max="3331" width="9.109375" style="2"/>
    <col min="3332" max="3332" width="6" style="2" customWidth="1"/>
    <col min="3333" max="3333" width="23" style="2" customWidth="1"/>
    <col min="3334" max="3334" width="17.109375" style="2" customWidth="1"/>
    <col min="3335" max="3336" width="9.109375" style="2"/>
    <col min="3337" max="3337" width="10.5546875" style="2" customWidth="1"/>
    <col min="3338" max="3338" width="13.44140625" style="2" customWidth="1"/>
    <col min="3339" max="3339" width="9.109375" style="2"/>
    <col min="3340" max="3340" width="11.44140625" style="2" customWidth="1"/>
    <col min="3341" max="3341" width="13" style="2" customWidth="1"/>
    <col min="3342" max="3587" width="9.109375" style="2"/>
    <col min="3588" max="3588" width="6" style="2" customWidth="1"/>
    <col min="3589" max="3589" width="23" style="2" customWidth="1"/>
    <col min="3590" max="3590" width="17.109375" style="2" customWidth="1"/>
    <col min="3591" max="3592" width="9.109375" style="2"/>
    <col min="3593" max="3593" width="10.5546875" style="2" customWidth="1"/>
    <col min="3594" max="3594" width="13.44140625" style="2" customWidth="1"/>
    <col min="3595" max="3595" width="9.109375" style="2"/>
    <col min="3596" max="3596" width="11.44140625" style="2" customWidth="1"/>
    <col min="3597" max="3597" width="13" style="2" customWidth="1"/>
    <col min="3598" max="3843" width="9.109375" style="2"/>
    <col min="3844" max="3844" width="6" style="2" customWidth="1"/>
    <col min="3845" max="3845" width="23" style="2" customWidth="1"/>
    <col min="3846" max="3846" width="17.109375" style="2" customWidth="1"/>
    <col min="3847" max="3848" width="9.109375" style="2"/>
    <col min="3849" max="3849" width="10.5546875" style="2" customWidth="1"/>
    <col min="3850" max="3850" width="13.44140625" style="2" customWidth="1"/>
    <col min="3851" max="3851" width="9.109375" style="2"/>
    <col min="3852" max="3852" width="11.44140625" style="2" customWidth="1"/>
    <col min="3853" max="3853" width="13" style="2" customWidth="1"/>
    <col min="3854" max="4099" width="9.109375" style="2"/>
    <col min="4100" max="4100" width="6" style="2" customWidth="1"/>
    <col min="4101" max="4101" width="23" style="2" customWidth="1"/>
    <col min="4102" max="4102" width="17.109375" style="2" customWidth="1"/>
    <col min="4103" max="4104" width="9.109375" style="2"/>
    <col min="4105" max="4105" width="10.5546875" style="2" customWidth="1"/>
    <col min="4106" max="4106" width="13.44140625" style="2" customWidth="1"/>
    <col min="4107" max="4107" width="9.109375" style="2"/>
    <col min="4108" max="4108" width="11.44140625" style="2" customWidth="1"/>
    <col min="4109" max="4109" width="13" style="2" customWidth="1"/>
    <col min="4110" max="4355" width="9.109375" style="2"/>
    <col min="4356" max="4356" width="6" style="2" customWidth="1"/>
    <col min="4357" max="4357" width="23" style="2" customWidth="1"/>
    <col min="4358" max="4358" width="17.109375" style="2" customWidth="1"/>
    <col min="4359" max="4360" width="9.109375" style="2"/>
    <col min="4361" max="4361" width="10.5546875" style="2" customWidth="1"/>
    <col min="4362" max="4362" width="13.44140625" style="2" customWidth="1"/>
    <col min="4363" max="4363" width="9.109375" style="2"/>
    <col min="4364" max="4364" width="11.44140625" style="2" customWidth="1"/>
    <col min="4365" max="4365" width="13" style="2" customWidth="1"/>
    <col min="4366" max="4611" width="9.109375" style="2"/>
    <col min="4612" max="4612" width="6" style="2" customWidth="1"/>
    <col min="4613" max="4613" width="23" style="2" customWidth="1"/>
    <col min="4614" max="4614" width="17.109375" style="2" customWidth="1"/>
    <col min="4615" max="4616" width="9.109375" style="2"/>
    <col min="4617" max="4617" width="10.5546875" style="2" customWidth="1"/>
    <col min="4618" max="4618" width="13.44140625" style="2" customWidth="1"/>
    <col min="4619" max="4619" width="9.109375" style="2"/>
    <col min="4620" max="4620" width="11.44140625" style="2" customWidth="1"/>
    <col min="4621" max="4621" width="13" style="2" customWidth="1"/>
    <col min="4622" max="4867" width="9.109375" style="2"/>
    <col min="4868" max="4868" width="6" style="2" customWidth="1"/>
    <col min="4869" max="4869" width="23" style="2" customWidth="1"/>
    <col min="4870" max="4870" width="17.109375" style="2" customWidth="1"/>
    <col min="4871" max="4872" width="9.109375" style="2"/>
    <col min="4873" max="4873" width="10.5546875" style="2" customWidth="1"/>
    <col min="4874" max="4874" width="13.44140625" style="2" customWidth="1"/>
    <col min="4875" max="4875" width="9.109375" style="2"/>
    <col min="4876" max="4876" width="11.44140625" style="2" customWidth="1"/>
    <col min="4877" max="4877" width="13" style="2" customWidth="1"/>
    <col min="4878" max="5123" width="9.109375" style="2"/>
    <col min="5124" max="5124" width="6" style="2" customWidth="1"/>
    <col min="5125" max="5125" width="23" style="2" customWidth="1"/>
    <col min="5126" max="5126" width="17.109375" style="2" customWidth="1"/>
    <col min="5127" max="5128" width="9.109375" style="2"/>
    <col min="5129" max="5129" width="10.5546875" style="2" customWidth="1"/>
    <col min="5130" max="5130" width="13.44140625" style="2" customWidth="1"/>
    <col min="5131" max="5131" width="9.109375" style="2"/>
    <col min="5132" max="5132" width="11.44140625" style="2" customWidth="1"/>
    <col min="5133" max="5133" width="13" style="2" customWidth="1"/>
    <col min="5134" max="5379" width="9.109375" style="2"/>
    <col min="5380" max="5380" width="6" style="2" customWidth="1"/>
    <col min="5381" max="5381" width="23" style="2" customWidth="1"/>
    <col min="5382" max="5382" width="17.109375" style="2" customWidth="1"/>
    <col min="5383" max="5384" width="9.109375" style="2"/>
    <col min="5385" max="5385" width="10.5546875" style="2" customWidth="1"/>
    <col min="5386" max="5386" width="13.44140625" style="2" customWidth="1"/>
    <col min="5387" max="5387" width="9.109375" style="2"/>
    <col min="5388" max="5388" width="11.44140625" style="2" customWidth="1"/>
    <col min="5389" max="5389" width="13" style="2" customWidth="1"/>
    <col min="5390" max="5635" width="9.109375" style="2"/>
    <col min="5636" max="5636" width="6" style="2" customWidth="1"/>
    <col min="5637" max="5637" width="23" style="2" customWidth="1"/>
    <col min="5638" max="5638" width="17.109375" style="2" customWidth="1"/>
    <col min="5639" max="5640" width="9.109375" style="2"/>
    <col min="5641" max="5641" width="10.5546875" style="2" customWidth="1"/>
    <col min="5642" max="5642" width="13.44140625" style="2" customWidth="1"/>
    <col min="5643" max="5643" width="9.109375" style="2"/>
    <col min="5644" max="5644" width="11.44140625" style="2" customWidth="1"/>
    <col min="5645" max="5645" width="13" style="2" customWidth="1"/>
    <col min="5646" max="5891" width="9.109375" style="2"/>
    <col min="5892" max="5892" width="6" style="2" customWidth="1"/>
    <col min="5893" max="5893" width="23" style="2" customWidth="1"/>
    <col min="5894" max="5894" width="17.109375" style="2" customWidth="1"/>
    <col min="5895" max="5896" width="9.109375" style="2"/>
    <col min="5897" max="5897" width="10.5546875" style="2" customWidth="1"/>
    <col min="5898" max="5898" width="13.44140625" style="2" customWidth="1"/>
    <col min="5899" max="5899" width="9.109375" style="2"/>
    <col min="5900" max="5900" width="11.44140625" style="2" customWidth="1"/>
    <col min="5901" max="5901" width="13" style="2" customWidth="1"/>
    <col min="5902" max="6147" width="9.109375" style="2"/>
    <col min="6148" max="6148" width="6" style="2" customWidth="1"/>
    <col min="6149" max="6149" width="23" style="2" customWidth="1"/>
    <col min="6150" max="6150" width="17.109375" style="2" customWidth="1"/>
    <col min="6151" max="6152" width="9.109375" style="2"/>
    <col min="6153" max="6153" width="10.5546875" style="2" customWidth="1"/>
    <col min="6154" max="6154" width="13.44140625" style="2" customWidth="1"/>
    <col min="6155" max="6155" width="9.109375" style="2"/>
    <col min="6156" max="6156" width="11.44140625" style="2" customWidth="1"/>
    <col min="6157" max="6157" width="13" style="2" customWidth="1"/>
    <col min="6158" max="6403" width="9.109375" style="2"/>
    <col min="6404" max="6404" width="6" style="2" customWidth="1"/>
    <col min="6405" max="6405" width="23" style="2" customWidth="1"/>
    <col min="6406" max="6406" width="17.109375" style="2" customWidth="1"/>
    <col min="6407" max="6408" width="9.109375" style="2"/>
    <col min="6409" max="6409" width="10.5546875" style="2" customWidth="1"/>
    <col min="6410" max="6410" width="13.44140625" style="2" customWidth="1"/>
    <col min="6411" max="6411" width="9.109375" style="2"/>
    <col min="6412" max="6412" width="11.44140625" style="2" customWidth="1"/>
    <col min="6413" max="6413" width="13" style="2" customWidth="1"/>
    <col min="6414" max="6659" width="9.109375" style="2"/>
    <col min="6660" max="6660" width="6" style="2" customWidth="1"/>
    <col min="6661" max="6661" width="23" style="2" customWidth="1"/>
    <col min="6662" max="6662" width="17.109375" style="2" customWidth="1"/>
    <col min="6663" max="6664" width="9.109375" style="2"/>
    <col min="6665" max="6665" width="10.5546875" style="2" customWidth="1"/>
    <col min="6666" max="6666" width="13.44140625" style="2" customWidth="1"/>
    <col min="6667" max="6667" width="9.109375" style="2"/>
    <col min="6668" max="6668" width="11.44140625" style="2" customWidth="1"/>
    <col min="6669" max="6669" width="13" style="2" customWidth="1"/>
    <col min="6670" max="6915" width="9.109375" style="2"/>
    <col min="6916" max="6916" width="6" style="2" customWidth="1"/>
    <col min="6917" max="6917" width="23" style="2" customWidth="1"/>
    <col min="6918" max="6918" width="17.109375" style="2" customWidth="1"/>
    <col min="6919" max="6920" width="9.109375" style="2"/>
    <col min="6921" max="6921" width="10.5546875" style="2" customWidth="1"/>
    <col min="6922" max="6922" width="13.44140625" style="2" customWidth="1"/>
    <col min="6923" max="6923" width="9.109375" style="2"/>
    <col min="6924" max="6924" width="11.44140625" style="2" customWidth="1"/>
    <col min="6925" max="6925" width="13" style="2" customWidth="1"/>
    <col min="6926" max="7171" width="9.109375" style="2"/>
    <col min="7172" max="7172" width="6" style="2" customWidth="1"/>
    <col min="7173" max="7173" width="23" style="2" customWidth="1"/>
    <col min="7174" max="7174" width="17.109375" style="2" customWidth="1"/>
    <col min="7175" max="7176" width="9.109375" style="2"/>
    <col min="7177" max="7177" width="10.5546875" style="2" customWidth="1"/>
    <col min="7178" max="7178" width="13.44140625" style="2" customWidth="1"/>
    <col min="7179" max="7179" width="9.109375" style="2"/>
    <col min="7180" max="7180" width="11.44140625" style="2" customWidth="1"/>
    <col min="7181" max="7181" width="13" style="2" customWidth="1"/>
    <col min="7182" max="7427" width="9.109375" style="2"/>
    <col min="7428" max="7428" width="6" style="2" customWidth="1"/>
    <col min="7429" max="7429" width="23" style="2" customWidth="1"/>
    <col min="7430" max="7430" width="17.109375" style="2" customWidth="1"/>
    <col min="7431" max="7432" width="9.109375" style="2"/>
    <col min="7433" max="7433" width="10.5546875" style="2" customWidth="1"/>
    <col min="7434" max="7434" width="13.44140625" style="2" customWidth="1"/>
    <col min="7435" max="7435" width="9.109375" style="2"/>
    <col min="7436" max="7436" width="11.44140625" style="2" customWidth="1"/>
    <col min="7437" max="7437" width="13" style="2" customWidth="1"/>
    <col min="7438" max="7683" width="9.109375" style="2"/>
    <col min="7684" max="7684" width="6" style="2" customWidth="1"/>
    <col min="7685" max="7685" width="23" style="2" customWidth="1"/>
    <col min="7686" max="7686" width="17.109375" style="2" customWidth="1"/>
    <col min="7687" max="7688" width="9.109375" style="2"/>
    <col min="7689" max="7689" width="10.5546875" style="2" customWidth="1"/>
    <col min="7690" max="7690" width="13.44140625" style="2" customWidth="1"/>
    <col min="7691" max="7691" width="9.109375" style="2"/>
    <col min="7692" max="7692" width="11.44140625" style="2" customWidth="1"/>
    <col min="7693" max="7693" width="13" style="2" customWidth="1"/>
    <col min="7694" max="7939" width="9.109375" style="2"/>
    <col min="7940" max="7940" width="6" style="2" customWidth="1"/>
    <col min="7941" max="7941" width="23" style="2" customWidth="1"/>
    <col min="7942" max="7942" width="17.109375" style="2" customWidth="1"/>
    <col min="7943" max="7944" width="9.109375" style="2"/>
    <col min="7945" max="7945" width="10.5546875" style="2" customWidth="1"/>
    <col min="7946" max="7946" width="13.44140625" style="2" customWidth="1"/>
    <col min="7947" max="7947" width="9.109375" style="2"/>
    <col min="7948" max="7948" width="11.44140625" style="2" customWidth="1"/>
    <col min="7949" max="7949" width="13" style="2" customWidth="1"/>
    <col min="7950" max="8195" width="9.109375" style="2"/>
    <col min="8196" max="8196" width="6" style="2" customWidth="1"/>
    <col min="8197" max="8197" width="23" style="2" customWidth="1"/>
    <col min="8198" max="8198" width="17.109375" style="2" customWidth="1"/>
    <col min="8199" max="8200" width="9.109375" style="2"/>
    <col min="8201" max="8201" width="10.5546875" style="2" customWidth="1"/>
    <col min="8202" max="8202" width="13.44140625" style="2" customWidth="1"/>
    <col min="8203" max="8203" width="9.109375" style="2"/>
    <col min="8204" max="8204" width="11.44140625" style="2" customWidth="1"/>
    <col min="8205" max="8205" width="13" style="2" customWidth="1"/>
    <col min="8206" max="8451" width="9.109375" style="2"/>
    <col min="8452" max="8452" width="6" style="2" customWidth="1"/>
    <col min="8453" max="8453" width="23" style="2" customWidth="1"/>
    <col min="8454" max="8454" width="17.109375" style="2" customWidth="1"/>
    <col min="8455" max="8456" width="9.109375" style="2"/>
    <col min="8457" max="8457" width="10.5546875" style="2" customWidth="1"/>
    <col min="8458" max="8458" width="13.44140625" style="2" customWidth="1"/>
    <col min="8459" max="8459" width="9.109375" style="2"/>
    <col min="8460" max="8460" width="11.44140625" style="2" customWidth="1"/>
    <col min="8461" max="8461" width="13" style="2" customWidth="1"/>
    <col min="8462" max="8707" width="9.109375" style="2"/>
    <col min="8708" max="8708" width="6" style="2" customWidth="1"/>
    <col min="8709" max="8709" width="23" style="2" customWidth="1"/>
    <col min="8710" max="8710" width="17.109375" style="2" customWidth="1"/>
    <col min="8711" max="8712" width="9.109375" style="2"/>
    <col min="8713" max="8713" width="10.5546875" style="2" customWidth="1"/>
    <col min="8714" max="8714" width="13.44140625" style="2" customWidth="1"/>
    <col min="8715" max="8715" width="9.109375" style="2"/>
    <col min="8716" max="8716" width="11.44140625" style="2" customWidth="1"/>
    <col min="8717" max="8717" width="13" style="2" customWidth="1"/>
    <col min="8718" max="8963" width="9.109375" style="2"/>
    <col min="8964" max="8964" width="6" style="2" customWidth="1"/>
    <col min="8965" max="8965" width="23" style="2" customWidth="1"/>
    <col min="8966" max="8966" width="17.109375" style="2" customWidth="1"/>
    <col min="8967" max="8968" width="9.109375" style="2"/>
    <col min="8969" max="8969" width="10.5546875" style="2" customWidth="1"/>
    <col min="8970" max="8970" width="13.44140625" style="2" customWidth="1"/>
    <col min="8971" max="8971" width="9.109375" style="2"/>
    <col min="8972" max="8972" width="11.44140625" style="2" customWidth="1"/>
    <col min="8973" max="8973" width="13" style="2" customWidth="1"/>
    <col min="8974" max="9219" width="9.109375" style="2"/>
    <col min="9220" max="9220" width="6" style="2" customWidth="1"/>
    <col min="9221" max="9221" width="23" style="2" customWidth="1"/>
    <col min="9222" max="9222" width="17.109375" style="2" customWidth="1"/>
    <col min="9223" max="9224" width="9.109375" style="2"/>
    <col min="9225" max="9225" width="10.5546875" style="2" customWidth="1"/>
    <col min="9226" max="9226" width="13.44140625" style="2" customWidth="1"/>
    <col min="9227" max="9227" width="9.109375" style="2"/>
    <col min="9228" max="9228" width="11.44140625" style="2" customWidth="1"/>
    <col min="9229" max="9229" width="13" style="2" customWidth="1"/>
    <col min="9230" max="9475" width="9.109375" style="2"/>
    <col min="9476" max="9476" width="6" style="2" customWidth="1"/>
    <col min="9477" max="9477" width="23" style="2" customWidth="1"/>
    <col min="9478" max="9478" width="17.109375" style="2" customWidth="1"/>
    <col min="9479" max="9480" width="9.109375" style="2"/>
    <col min="9481" max="9481" width="10.5546875" style="2" customWidth="1"/>
    <col min="9482" max="9482" width="13.44140625" style="2" customWidth="1"/>
    <col min="9483" max="9483" width="9.109375" style="2"/>
    <col min="9484" max="9484" width="11.44140625" style="2" customWidth="1"/>
    <col min="9485" max="9485" width="13" style="2" customWidth="1"/>
    <col min="9486" max="9731" width="9.109375" style="2"/>
    <col min="9732" max="9732" width="6" style="2" customWidth="1"/>
    <col min="9733" max="9733" width="23" style="2" customWidth="1"/>
    <col min="9734" max="9734" width="17.109375" style="2" customWidth="1"/>
    <col min="9735" max="9736" width="9.109375" style="2"/>
    <col min="9737" max="9737" width="10.5546875" style="2" customWidth="1"/>
    <col min="9738" max="9738" width="13.44140625" style="2" customWidth="1"/>
    <col min="9739" max="9739" width="9.109375" style="2"/>
    <col min="9740" max="9740" width="11.44140625" style="2" customWidth="1"/>
    <col min="9741" max="9741" width="13" style="2" customWidth="1"/>
    <col min="9742" max="9987" width="9.109375" style="2"/>
    <col min="9988" max="9988" width="6" style="2" customWidth="1"/>
    <col min="9989" max="9989" width="23" style="2" customWidth="1"/>
    <col min="9990" max="9990" width="17.109375" style="2" customWidth="1"/>
    <col min="9991" max="9992" width="9.109375" style="2"/>
    <col min="9993" max="9993" width="10.5546875" style="2" customWidth="1"/>
    <col min="9994" max="9994" width="13.44140625" style="2" customWidth="1"/>
    <col min="9995" max="9995" width="9.109375" style="2"/>
    <col min="9996" max="9996" width="11.44140625" style="2" customWidth="1"/>
    <col min="9997" max="9997" width="13" style="2" customWidth="1"/>
    <col min="9998" max="10243" width="9.109375" style="2"/>
    <col min="10244" max="10244" width="6" style="2" customWidth="1"/>
    <col min="10245" max="10245" width="23" style="2" customWidth="1"/>
    <col min="10246" max="10246" width="17.109375" style="2" customWidth="1"/>
    <col min="10247" max="10248" width="9.109375" style="2"/>
    <col min="10249" max="10249" width="10.5546875" style="2" customWidth="1"/>
    <col min="10250" max="10250" width="13.44140625" style="2" customWidth="1"/>
    <col min="10251" max="10251" width="9.109375" style="2"/>
    <col min="10252" max="10252" width="11.44140625" style="2" customWidth="1"/>
    <col min="10253" max="10253" width="13" style="2" customWidth="1"/>
    <col min="10254" max="10499" width="9.109375" style="2"/>
    <col min="10500" max="10500" width="6" style="2" customWidth="1"/>
    <col min="10501" max="10501" width="23" style="2" customWidth="1"/>
    <col min="10502" max="10502" width="17.109375" style="2" customWidth="1"/>
    <col min="10503" max="10504" width="9.109375" style="2"/>
    <col min="10505" max="10505" width="10.5546875" style="2" customWidth="1"/>
    <col min="10506" max="10506" width="13.44140625" style="2" customWidth="1"/>
    <col min="10507" max="10507" width="9.109375" style="2"/>
    <col min="10508" max="10508" width="11.44140625" style="2" customWidth="1"/>
    <col min="10509" max="10509" width="13" style="2" customWidth="1"/>
    <col min="10510" max="10755" width="9.109375" style="2"/>
    <col min="10756" max="10756" width="6" style="2" customWidth="1"/>
    <col min="10757" max="10757" width="23" style="2" customWidth="1"/>
    <col min="10758" max="10758" width="17.109375" style="2" customWidth="1"/>
    <col min="10759" max="10760" width="9.109375" style="2"/>
    <col min="10761" max="10761" width="10.5546875" style="2" customWidth="1"/>
    <col min="10762" max="10762" width="13.44140625" style="2" customWidth="1"/>
    <col min="10763" max="10763" width="9.109375" style="2"/>
    <col min="10764" max="10764" width="11.44140625" style="2" customWidth="1"/>
    <col min="10765" max="10765" width="13" style="2" customWidth="1"/>
    <col min="10766" max="11011" width="9.109375" style="2"/>
    <col min="11012" max="11012" width="6" style="2" customWidth="1"/>
    <col min="11013" max="11013" width="23" style="2" customWidth="1"/>
    <col min="11014" max="11014" width="17.109375" style="2" customWidth="1"/>
    <col min="11015" max="11016" width="9.109375" style="2"/>
    <col min="11017" max="11017" width="10.5546875" style="2" customWidth="1"/>
    <col min="11018" max="11018" width="13.44140625" style="2" customWidth="1"/>
    <col min="11019" max="11019" width="9.109375" style="2"/>
    <col min="11020" max="11020" width="11.44140625" style="2" customWidth="1"/>
    <col min="11021" max="11021" width="13" style="2" customWidth="1"/>
    <col min="11022" max="11267" width="9.109375" style="2"/>
    <col min="11268" max="11268" width="6" style="2" customWidth="1"/>
    <col min="11269" max="11269" width="23" style="2" customWidth="1"/>
    <col min="11270" max="11270" width="17.109375" style="2" customWidth="1"/>
    <col min="11271" max="11272" width="9.109375" style="2"/>
    <col min="11273" max="11273" width="10.5546875" style="2" customWidth="1"/>
    <col min="11274" max="11274" width="13.44140625" style="2" customWidth="1"/>
    <col min="11275" max="11275" width="9.109375" style="2"/>
    <col min="11276" max="11276" width="11.44140625" style="2" customWidth="1"/>
    <col min="11277" max="11277" width="13" style="2" customWidth="1"/>
    <col min="11278" max="11523" width="9.109375" style="2"/>
    <col min="11524" max="11524" width="6" style="2" customWidth="1"/>
    <col min="11525" max="11525" width="23" style="2" customWidth="1"/>
    <col min="11526" max="11526" width="17.109375" style="2" customWidth="1"/>
    <col min="11527" max="11528" width="9.109375" style="2"/>
    <col min="11529" max="11529" width="10.5546875" style="2" customWidth="1"/>
    <col min="11530" max="11530" width="13.44140625" style="2" customWidth="1"/>
    <col min="11531" max="11531" width="9.109375" style="2"/>
    <col min="11532" max="11532" width="11.44140625" style="2" customWidth="1"/>
    <col min="11533" max="11533" width="13" style="2" customWidth="1"/>
    <col min="11534" max="11779" width="9.109375" style="2"/>
    <col min="11780" max="11780" width="6" style="2" customWidth="1"/>
    <col min="11781" max="11781" width="23" style="2" customWidth="1"/>
    <col min="11782" max="11782" width="17.109375" style="2" customWidth="1"/>
    <col min="11783" max="11784" width="9.109375" style="2"/>
    <col min="11785" max="11785" width="10.5546875" style="2" customWidth="1"/>
    <col min="11786" max="11786" width="13.44140625" style="2" customWidth="1"/>
    <col min="11787" max="11787" width="9.109375" style="2"/>
    <col min="11788" max="11788" width="11.44140625" style="2" customWidth="1"/>
    <col min="11789" max="11789" width="13" style="2" customWidth="1"/>
    <col min="11790" max="12035" width="9.109375" style="2"/>
    <col min="12036" max="12036" width="6" style="2" customWidth="1"/>
    <col min="12037" max="12037" width="23" style="2" customWidth="1"/>
    <col min="12038" max="12038" width="17.109375" style="2" customWidth="1"/>
    <col min="12039" max="12040" width="9.109375" style="2"/>
    <col min="12041" max="12041" width="10.5546875" style="2" customWidth="1"/>
    <col min="12042" max="12042" width="13.44140625" style="2" customWidth="1"/>
    <col min="12043" max="12043" width="9.109375" style="2"/>
    <col min="12044" max="12044" width="11.44140625" style="2" customWidth="1"/>
    <col min="12045" max="12045" width="13" style="2" customWidth="1"/>
    <col min="12046" max="12291" width="9.109375" style="2"/>
    <col min="12292" max="12292" width="6" style="2" customWidth="1"/>
    <col min="12293" max="12293" width="23" style="2" customWidth="1"/>
    <col min="12294" max="12294" width="17.109375" style="2" customWidth="1"/>
    <col min="12295" max="12296" width="9.109375" style="2"/>
    <col min="12297" max="12297" width="10.5546875" style="2" customWidth="1"/>
    <col min="12298" max="12298" width="13.44140625" style="2" customWidth="1"/>
    <col min="12299" max="12299" width="9.109375" style="2"/>
    <col min="12300" max="12300" width="11.44140625" style="2" customWidth="1"/>
    <col min="12301" max="12301" width="13" style="2" customWidth="1"/>
    <col min="12302" max="12547" width="9.109375" style="2"/>
    <col min="12548" max="12548" width="6" style="2" customWidth="1"/>
    <col min="12549" max="12549" width="23" style="2" customWidth="1"/>
    <col min="12550" max="12550" width="17.109375" style="2" customWidth="1"/>
    <col min="12551" max="12552" width="9.109375" style="2"/>
    <col min="12553" max="12553" width="10.5546875" style="2" customWidth="1"/>
    <col min="12554" max="12554" width="13.44140625" style="2" customWidth="1"/>
    <col min="12555" max="12555" width="9.109375" style="2"/>
    <col min="12556" max="12556" width="11.44140625" style="2" customWidth="1"/>
    <col min="12557" max="12557" width="13" style="2" customWidth="1"/>
    <col min="12558" max="12803" width="9.109375" style="2"/>
    <col min="12804" max="12804" width="6" style="2" customWidth="1"/>
    <col min="12805" max="12805" width="23" style="2" customWidth="1"/>
    <col min="12806" max="12806" width="17.109375" style="2" customWidth="1"/>
    <col min="12807" max="12808" width="9.109375" style="2"/>
    <col min="12809" max="12809" width="10.5546875" style="2" customWidth="1"/>
    <col min="12810" max="12810" width="13.44140625" style="2" customWidth="1"/>
    <col min="12811" max="12811" width="9.109375" style="2"/>
    <col min="12812" max="12812" width="11.44140625" style="2" customWidth="1"/>
    <col min="12813" max="12813" width="13" style="2" customWidth="1"/>
    <col min="12814" max="13059" width="9.109375" style="2"/>
    <col min="13060" max="13060" width="6" style="2" customWidth="1"/>
    <col min="13061" max="13061" width="23" style="2" customWidth="1"/>
    <col min="13062" max="13062" width="17.109375" style="2" customWidth="1"/>
    <col min="13063" max="13064" width="9.109375" style="2"/>
    <col min="13065" max="13065" width="10.5546875" style="2" customWidth="1"/>
    <col min="13066" max="13066" width="13.44140625" style="2" customWidth="1"/>
    <col min="13067" max="13067" width="9.109375" style="2"/>
    <col min="13068" max="13068" width="11.44140625" style="2" customWidth="1"/>
    <col min="13069" max="13069" width="13" style="2" customWidth="1"/>
    <col min="13070" max="13315" width="9.109375" style="2"/>
    <col min="13316" max="13316" width="6" style="2" customWidth="1"/>
    <col min="13317" max="13317" width="23" style="2" customWidth="1"/>
    <col min="13318" max="13318" width="17.109375" style="2" customWidth="1"/>
    <col min="13319" max="13320" width="9.109375" style="2"/>
    <col min="13321" max="13321" width="10.5546875" style="2" customWidth="1"/>
    <col min="13322" max="13322" width="13.44140625" style="2" customWidth="1"/>
    <col min="13323" max="13323" width="9.109375" style="2"/>
    <col min="13324" max="13324" width="11.44140625" style="2" customWidth="1"/>
    <col min="13325" max="13325" width="13" style="2" customWidth="1"/>
    <col min="13326" max="13571" width="9.109375" style="2"/>
    <col min="13572" max="13572" width="6" style="2" customWidth="1"/>
    <col min="13573" max="13573" width="23" style="2" customWidth="1"/>
    <col min="13574" max="13574" width="17.109375" style="2" customWidth="1"/>
    <col min="13575" max="13576" width="9.109375" style="2"/>
    <col min="13577" max="13577" width="10.5546875" style="2" customWidth="1"/>
    <col min="13578" max="13578" width="13.44140625" style="2" customWidth="1"/>
    <col min="13579" max="13579" width="9.109375" style="2"/>
    <col min="13580" max="13580" width="11.44140625" style="2" customWidth="1"/>
    <col min="13581" max="13581" width="13" style="2" customWidth="1"/>
    <col min="13582" max="13827" width="9.109375" style="2"/>
    <col min="13828" max="13828" width="6" style="2" customWidth="1"/>
    <col min="13829" max="13829" width="23" style="2" customWidth="1"/>
    <col min="13830" max="13830" width="17.109375" style="2" customWidth="1"/>
    <col min="13831" max="13832" width="9.109375" style="2"/>
    <col min="13833" max="13833" width="10.5546875" style="2" customWidth="1"/>
    <col min="13834" max="13834" width="13.44140625" style="2" customWidth="1"/>
    <col min="13835" max="13835" width="9.109375" style="2"/>
    <col min="13836" max="13836" width="11.44140625" style="2" customWidth="1"/>
    <col min="13837" max="13837" width="13" style="2" customWidth="1"/>
    <col min="13838" max="14083" width="9.109375" style="2"/>
    <col min="14084" max="14084" width="6" style="2" customWidth="1"/>
    <col min="14085" max="14085" width="23" style="2" customWidth="1"/>
    <col min="14086" max="14086" width="17.109375" style="2" customWidth="1"/>
    <col min="14087" max="14088" width="9.109375" style="2"/>
    <col min="14089" max="14089" width="10.5546875" style="2" customWidth="1"/>
    <col min="14090" max="14090" width="13.44140625" style="2" customWidth="1"/>
    <col min="14091" max="14091" width="9.109375" style="2"/>
    <col min="14092" max="14092" width="11.44140625" style="2" customWidth="1"/>
    <col min="14093" max="14093" width="13" style="2" customWidth="1"/>
    <col min="14094" max="14339" width="9.109375" style="2"/>
    <col min="14340" max="14340" width="6" style="2" customWidth="1"/>
    <col min="14341" max="14341" width="23" style="2" customWidth="1"/>
    <col min="14342" max="14342" width="17.109375" style="2" customWidth="1"/>
    <col min="14343" max="14344" width="9.109375" style="2"/>
    <col min="14345" max="14345" width="10.5546875" style="2" customWidth="1"/>
    <col min="14346" max="14346" width="13.44140625" style="2" customWidth="1"/>
    <col min="14347" max="14347" width="9.109375" style="2"/>
    <col min="14348" max="14348" width="11.44140625" style="2" customWidth="1"/>
    <col min="14349" max="14349" width="13" style="2" customWidth="1"/>
    <col min="14350" max="14595" width="9.109375" style="2"/>
    <col min="14596" max="14596" width="6" style="2" customWidth="1"/>
    <col min="14597" max="14597" width="23" style="2" customWidth="1"/>
    <col min="14598" max="14598" width="17.109375" style="2" customWidth="1"/>
    <col min="14599" max="14600" width="9.109375" style="2"/>
    <col min="14601" max="14601" width="10.5546875" style="2" customWidth="1"/>
    <col min="14602" max="14602" width="13.44140625" style="2" customWidth="1"/>
    <col min="14603" max="14603" width="9.109375" style="2"/>
    <col min="14604" max="14604" width="11.44140625" style="2" customWidth="1"/>
    <col min="14605" max="14605" width="13" style="2" customWidth="1"/>
    <col min="14606" max="14851" width="9.109375" style="2"/>
    <col min="14852" max="14852" width="6" style="2" customWidth="1"/>
    <col min="14853" max="14853" width="23" style="2" customWidth="1"/>
    <col min="14854" max="14854" width="17.109375" style="2" customWidth="1"/>
    <col min="14855" max="14856" width="9.109375" style="2"/>
    <col min="14857" max="14857" width="10.5546875" style="2" customWidth="1"/>
    <col min="14858" max="14858" width="13.44140625" style="2" customWidth="1"/>
    <col min="14859" max="14859" width="9.109375" style="2"/>
    <col min="14860" max="14860" width="11.44140625" style="2" customWidth="1"/>
    <col min="14861" max="14861" width="13" style="2" customWidth="1"/>
    <col min="14862" max="15107" width="9.109375" style="2"/>
    <col min="15108" max="15108" width="6" style="2" customWidth="1"/>
    <col min="15109" max="15109" width="23" style="2" customWidth="1"/>
    <col min="15110" max="15110" width="17.109375" style="2" customWidth="1"/>
    <col min="15111" max="15112" width="9.109375" style="2"/>
    <col min="15113" max="15113" width="10.5546875" style="2" customWidth="1"/>
    <col min="15114" max="15114" width="13.44140625" style="2" customWidth="1"/>
    <col min="15115" max="15115" width="9.109375" style="2"/>
    <col min="15116" max="15116" width="11.44140625" style="2" customWidth="1"/>
    <col min="15117" max="15117" width="13" style="2" customWidth="1"/>
    <col min="15118" max="15363" width="9.109375" style="2"/>
    <col min="15364" max="15364" width="6" style="2" customWidth="1"/>
    <col min="15365" max="15365" width="23" style="2" customWidth="1"/>
    <col min="15366" max="15366" width="17.109375" style="2" customWidth="1"/>
    <col min="15367" max="15368" width="9.109375" style="2"/>
    <col min="15369" max="15369" width="10.5546875" style="2" customWidth="1"/>
    <col min="15370" max="15370" width="13.44140625" style="2" customWidth="1"/>
    <col min="15371" max="15371" width="9.109375" style="2"/>
    <col min="15372" max="15372" width="11.44140625" style="2" customWidth="1"/>
    <col min="15373" max="15373" width="13" style="2" customWidth="1"/>
    <col min="15374" max="15619" width="9.109375" style="2"/>
    <col min="15620" max="15620" width="6" style="2" customWidth="1"/>
    <col min="15621" max="15621" width="23" style="2" customWidth="1"/>
    <col min="15622" max="15622" width="17.109375" style="2" customWidth="1"/>
    <col min="15623" max="15624" width="9.109375" style="2"/>
    <col min="15625" max="15625" width="10.5546875" style="2" customWidth="1"/>
    <col min="15626" max="15626" width="13.44140625" style="2" customWidth="1"/>
    <col min="15627" max="15627" width="9.109375" style="2"/>
    <col min="15628" max="15628" width="11.44140625" style="2" customWidth="1"/>
    <col min="15629" max="15629" width="13" style="2" customWidth="1"/>
    <col min="15630" max="15875" width="9.109375" style="2"/>
    <col min="15876" max="15876" width="6" style="2" customWidth="1"/>
    <col min="15877" max="15877" width="23" style="2" customWidth="1"/>
    <col min="15878" max="15878" width="17.109375" style="2" customWidth="1"/>
    <col min="15879" max="15880" width="9.109375" style="2"/>
    <col min="15881" max="15881" width="10.5546875" style="2" customWidth="1"/>
    <col min="15882" max="15882" width="13.44140625" style="2" customWidth="1"/>
    <col min="15883" max="15883" width="9.109375" style="2"/>
    <col min="15884" max="15884" width="11.44140625" style="2" customWidth="1"/>
    <col min="15885" max="15885" width="13" style="2" customWidth="1"/>
    <col min="15886" max="16131" width="9.109375" style="2"/>
    <col min="16132" max="16132" width="6" style="2" customWidth="1"/>
    <col min="16133" max="16133" width="23" style="2" customWidth="1"/>
    <col min="16134" max="16134" width="17.109375" style="2" customWidth="1"/>
    <col min="16135" max="16136" width="9.109375" style="2"/>
    <col min="16137" max="16137" width="10.5546875" style="2" customWidth="1"/>
    <col min="16138" max="16138" width="13.44140625" style="2" customWidth="1"/>
    <col min="16139" max="16139" width="9.109375" style="2"/>
    <col min="16140" max="16140" width="11.44140625" style="2" customWidth="1"/>
    <col min="16141" max="16141" width="13" style="2" customWidth="1"/>
    <col min="16142" max="16384" width="9.109375" style="2"/>
  </cols>
  <sheetData>
    <row r="1" spans="1:13" x14ac:dyDescent="0.25">
      <c r="A1" s="1" t="s">
        <v>288</v>
      </c>
      <c r="C1" s="3"/>
      <c r="D1" s="4"/>
      <c r="E1" s="4"/>
      <c r="F1" s="4"/>
      <c r="G1" s="4"/>
      <c r="H1" s="4"/>
      <c r="I1" s="4"/>
      <c r="J1" s="4"/>
      <c r="K1" s="5"/>
      <c r="L1" s="4"/>
    </row>
    <row r="2" spans="1:13" x14ac:dyDescent="0.25">
      <c r="B2" s="6"/>
      <c r="C2" s="7" t="s">
        <v>42</v>
      </c>
      <c r="D2" s="8"/>
      <c r="E2" s="8"/>
      <c r="F2" s="8"/>
      <c r="G2" s="4"/>
      <c r="H2" s="9"/>
      <c r="I2" s="10"/>
      <c r="J2" s="11"/>
      <c r="K2" s="5"/>
      <c r="L2" s="10"/>
      <c r="M2" s="4"/>
    </row>
    <row r="3" spans="1:13" x14ac:dyDescent="0.25">
      <c r="B3" s="6"/>
      <c r="C3" s="12"/>
      <c r="D3" s="13"/>
      <c r="E3" s="13"/>
      <c r="F3" s="13"/>
      <c r="G3" s="4"/>
      <c r="H3" s="9"/>
      <c r="I3" s="10"/>
      <c r="J3" s="11"/>
      <c r="K3" s="5"/>
      <c r="L3" s="10"/>
      <c r="M3" s="4"/>
    </row>
    <row r="4" spans="1:13" s="11" customFormat="1" x14ac:dyDescent="0.25">
      <c r="A4" s="14"/>
      <c r="B4" s="15" t="s">
        <v>10</v>
      </c>
      <c r="C4" s="16">
        <v>2</v>
      </c>
      <c r="D4" s="17">
        <v>3</v>
      </c>
      <c r="E4" s="18"/>
      <c r="F4" s="19"/>
      <c r="G4" s="15">
        <v>4</v>
      </c>
      <c r="H4" s="20">
        <v>5</v>
      </c>
      <c r="I4" s="15">
        <v>6</v>
      </c>
      <c r="J4" s="15">
        <v>7</v>
      </c>
      <c r="K4" s="15">
        <v>8</v>
      </c>
      <c r="L4" s="20">
        <v>9</v>
      </c>
      <c r="M4" s="15">
        <v>10</v>
      </c>
    </row>
    <row r="5" spans="1:13" ht="39.6" x14ac:dyDescent="0.25">
      <c r="B5" s="21" t="s">
        <v>0</v>
      </c>
      <c r="C5" s="22" t="s">
        <v>1</v>
      </c>
      <c r="D5" s="23" t="s">
        <v>11</v>
      </c>
      <c r="E5" s="24"/>
      <c r="F5" s="25"/>
      <c r="G5" s="21" t="s">
        <v>2</v>
      </c>
      <c r="H5" s="26" t="s">
        <v>3</v>
      </c>
      <c r="I5" s="27" t="s">
        <v>4</v>
      </c>
      <c r="J5" s="28" t="s">
        <v>14</v>
      </c>
      <c r="K5" s="29" t="s">
        <v>5</v>
      </c>
      <c r="L5" s="27" t="s">
        <v>6</v>
      </c>
      <c r="M5" s="27" t="s">
        <v>15</v>
      </c>
    </row>
    <row r="6" spans="1:13" ht="27" thickBot="1" x14ac:dyDescent="0.3">
      <c r="A6" s="1" t="s">
        <v>135</v>
      </c>
      <c r="B6" s="30">
        <v>1</v>
      </c>
      <c r="C6" s="31" t="s">
        <v>48</v>
      </c>
      <c r="D6" s="16" t="s">
        <v>194</v>
      </c>
      <c r="E6" s="27" t="s">
        <v>195</v>
      </c>
      <c r="F6" s="53">
        <v>5909990243518</v>
      </c>
      <c r="G6" s="15" t="s">
        <v>7</v>
      </c>
      <c r="H6" s="30">
        <v>920</v>
      </c>
      <c r="I6" s="32">
        <v>101.27</v>
      </c>
      <c r="J6" s="32">
        <f>H6*I6</f>
        <v>93168.4</v>
      </c>
      <c r="K6" s="33">
        <v>0.08</v>
      </c>
      <c r="L6" s="32">
        <f>I6*K6+I6</f>
        <v>109.37</v>
      </c>
      <c r="M6" s="32">
        <f>J6*K6+J6</f>
        <v>100621.87</v>
      </c>
    </row>
    <row r="7" spans="1:13" ht="13.8" thickBot="1" x14ac:dyDescent="0.3">
      <c r="B7" s="30"/>
      <c r="C7" s="34" t="s">
        <v>9</v>
      </c>
      <c r="D7" s="35"/>
      <c r="E7" s="35"/>
      <c r="F7" s="35"/>
      <c r="G7" s="15"/>
      <c r="H7" s="30"/>
      <c r="I7" s="36"/>
      <c r="J7" s="37">
        <f>SUM(J6)</f>
        <v>93168.4</v>
      </c>
      <c r="K7" s="38"/>
      <c r="L7" s="39"/>
      <c r="M7" s="37">
        <f>SUM(M6)</f>
        <v>100621.87</v>
      </c>
    </row>
    <row r="8" spans="1:13" x14ac:dyDescent="0.25">
      <c r="B8" s="40"/>
      <c r="F8" s="2"/>
      <c r="H8" s="40"/>
      <c r="I8" s="2"/>
      <c r="J8" s="2"/>
    </row>
    <row r="9" spans="1:13" x14ac:dyDescent="0.25">
      <c r="B9" s="40"/>
      <c r="C9" s="43"/>
      <c r="D9" s="4"/>
      <c r="E9" s="4"/>
      <c r="F9" s="4"/>
      <c r="G9" s="4"/>
      <c r="H9" s="4"/>
      <c r="I9" s="4"/>
      <c r="J9" s="4"/>
      <c r="K9" s="5"/>
      <c r="L9" s="4"/>
      <c r="M9" s="4"/>
    </row>
    <row r="10" spans="1:13" x14ac:dyDescent="0.25">
      <c r="B10" s="44" t="s">
        <v>43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</row>
    <row r="11" spans="1:13" ht="26.4" x14ac:dyDescent="0.25">
      <c r="B11" s="45" t="s">
        <v>0</v>
      </c>
      <c r="C11" s="46" t="s">
        <v>1</v>
      </c>
      <c r="D11" s="47" t="s">
        <v>11</v>
      </c>
      <c r="E11" s="48"/>
      <c r="F11" s="49"/>
      <c r="G11" s="45" t="s">
        <v>2</v>
      </c>
      <c r="H11" s="20" t="s">
        <v>3</v>
      </c>
      <c r="I11" s="50" t="s">
        <v>4</v>
      </c>
      <c r="J11" s="50" t="s">
        <v>14</v>
      </c>
      <c r="K11" s="51" t="s">
        <v>5</v>
      </c>
      <c r="L11" s="50" t="s">
        <v>6</v>
      </c>
      <c r="M11" s="50" t="s">
        <v>15</v>
      </c>
    </row>
    <row r="12" spans="1:13" s="11" customFormat="1" x14ac:dyDescent="0.25">
      <c r="A12" s="14"/>
      <c r="B12" s="15" t="s">
        <v>10</v>
      </c>
      <c r="C12" s="16">
        <v>2</v>
      </c>
      <c r="D12" s="17">
        <v>3</v>
      </c>
      <c r="E12" s="18"/>
      <c r="F12" s="19"/>
      <c r="G12" s="15">
        <v>4</v>
      </c>
      <c r="H12" s="20">
        <v>5</v>
      </c>
      <c r="I12" s="15">
        <v>6</v>
      </c>
      <c r="J12" s="15">
        <v>7</v>
      </c>
      <c r="K12" s="15">
        <v>8</v>
      </c>
      <c r="L12" s="20">
        <v>9</v>
      </c>
      <c r="M12" s="15">
        <v>10</v>
      </c>
    </row>
    <row r="13" spans="1:13" x14ac:dyDescent="0.25">
      <c r="A13" s="1" t="s">
        <v>136</v>
      </c>
      <c r="B13" s="27" t="s">
        <v>53</v>
      </c>
      <c r="C13" s="52" t="s">
        <v>31</v>
      </c>
      <c r="D13" s="16" t="s">
        <v>196</v>
      </c>
      <c r="E13" s="27" t="s">
        <v>197</v>
      </c>
      <c r="F13" s="53">
        <v>5909991024109</v>
      </c>
      <c r="G13" s="15" t="s">
        <v>7</v>
      </c>
      <c r="H13" s="16">
        <v>40</v>
      </c>
      <c r="I13" s="32">
        <v>44.3</v>
      </c>
      <c r="J13" s="32">
        <f t="shared" ref="J13:J66" si="0">H13*I13</f>
        <v>1772</v>
      </c>
      <c r="K13" s="51">
        <v>0.08</v>
      </c>
      <c r="L13" s="32">
        <f t="shared" ref="L13:L66" si="1">I13*K13+I13</f>
        <v>47.84</v>
      </c>
      <c r="M13" s="32">
        <f t="shared" ref="M13:M66" si="2">J13*K13+J13</f>
        <v>1913.76</v>
      </c>
    </row>
    <row r="14" spans="1:13" x14ac:dyDescent="0.25">
      <c r="A14" s="1" t="s">
        <v>137</v>
      </c>
      <c r="B14" s="27" t="s">
        <v>39</v>
      </c>
      <c r="C14" s="52" t="s">
        <v>32</v>
      </c>
      <c r="D14" s="16" t="s">
        <v>198</v>
      </c>
      <c r="E14" s="27" t="s">
        <v>199</v>
      </c>
      <c r="F14" s="53">
        <v>5909991034412</v>
      </c>
      <c r="G14" s="15" t="s">
        <v>7</v>
      </c>
      <c r="H14" s="16">
        <v>10</v>
      </c>
      <c r="I14" s="32">
        <v>9.42</v>
      </c>
      <c r="J14" s="32">
        <f t="shared" si="0"/>
        <v>94.2</v>
      </c>
      <c r="K14" s="51">
        <v>0.08</v>
      </c>
      <c r="L14" s="32">
        <f t="shared" si="1"/>
        <v>10.17</v>
      </c>
      <c r="M14" s="32">
        <f t="shared" si="2"/>
        <v>101.74</v>
      </c>
    </row>
    <row r="15" spans="1:13" x14ac:dyDescent="0.25">
      <c r="A15" s="1" t="s">
        <v>138</v>
      </c>
      <c r="B15" s="27" t="s">
        <v>54</v>
      </c>
      <c r="C15" s="52" t="s">
        <v>33</v>
      </c>
      <c r="D15" s="16" t="s">
        <v>200</v>
      </c>
      <c r="E15" s="27" t="s">
        <v>199</v>
      </c>
      <c r="F15" s="53">
        <v>5904016012451</v>
      </c>
      <c r="G15" s="15" t="s">
        <v>7</v>
      </c>
      <c r="H15" s="16">
        <v>20</v>
      </c>
      <c r="I15" s="32">
        <v>141.75</v>
      </c>
      <c r="J15" s="32">
        <f t="shared" si="0"/>
        <v>2835</v>
      </c>
      <c r="K15" s="51">
        <v>0.08</v>
      </c>
      <c r="L15" s="32">
        <f t="shared" si="1"/>
        <v>153.09</v>
      </c>
      <c r="M15" s="32">
        <f t="shared" si="2"/>
        <v>3061.8</v>
      </c>
    </row>
    <row r="16" spans="1:13" x14ac:dyDescent="0.25">
      <c r="A16" s="1" t="s">
        <v>139</v>
      </c>
      <c r="B16" s="27" t="s">
        <v>55</v>
      </c>
      <c r="C16" s="54" t="s">
        <v>22</v>
      </c>
      <c r="D16" s="16" t="s">
        <v>201</v>
      </c>
      <c r="E16" s="27" t="s">
        <v>202</v>
      </c>
      <c r="F16" s="53">
        <v>5909990858910</v>
      </c>
      <c r="G16" s="15" t="s">
        <v>7</v>
      </c>
      <c r="H16" s="16">
        <v>100</v>
      </c>
      <c r="I16" s="32">
        <v>1.29</v>
      </c>
      <c r="J16" s="32">
        <f t="shared" si="0"/>
        <v>129</v>
      </c>
      <c r="K16" s="51">
        <v>0.08</v>
      </c>
      <c r="L16" s="32">
        <f t="shared" si="1"/>
        <v>1.39</v>
      </c>
      <c r="M16" s="32">
        <f t="shared" si="2"/>
        <v>139.32</v>
      </c>
    </row>
    <row r="17" spans="1:13" x14ac:dyDescent="0.25">
      <c r="A17" s="1" t="s">
        <v>140</v>
      </c>
      <c r="B17" s="27" t="s">
        <v>56</v>
      </c>
      <c r="C17" s="54" t="s">
        <v>24</v>
      </c>
      <c r="D17" s="16" t="s">
        <v>203</v>
      </c>
      <c r="E17" s="27" t="s">
        <v>202</v>
      </c>
      <c r="F17" s="53">
        <v>5909990859016</v>
      </c>
      <c r="G17" s="15" t="s">
        <v>7</v>
      </c>
      <c r="H17" s="16">
        <v>5</v>
      </c>
      <c r="I17" s="32">
        <v>1.29</v>
      </c>
      <c r="J17" s="32">
        <f t="shared" si="0"/>
        <v>6.45</v>
      </c>
      <c r="K17" s="51">
        <v>0.08</v>
      </c>
      <c r="L17" s="32">
        <f t="shared" si="1"/>
        <v>1.39</v>
      </c>
      <c r="M17" s="32">
        <f t="shared" si="2"/>
        <v>6.97</v>
      </c>
    </row>
    <row r="18" spans="1:13" x14ac:dyDescent="0.25">
      <c r="A18" s="1" t="s">
        <v>141</v>
      </c>
      <c r="B18" s="27" t="s">
        <v>57</v>
      </c>
      <c r="C18" s="54" t="s">
        <v>23</v>
      </c>
      <c r="D18" s="16" t="s">
        <v>204</v>
      </c>
      <c r="E18" s="27" t="s">
        <v>202</v>
      </c>
      <c r="F18" s="53">
        <v>5909990859214</v>
      </c>
      <c r="G18" s="15" t="s">
        <v>7</v>
      </c>
      <c r="H18" s="16">
        <v>5</v>
      </c>
      <c r="I18" s="32">
        <v>1.74</v>
      </c>
      <c r="J18" s="32">
        <f t="shared" si="0"/>
        <v>8.6999999999999993</v>
      </c>
      <c r="K18" s="51">
        <v>0.08</v>
      </c>
      <c r="L18" s="32">
        <f t="shared" si="1"/>
        <v>1.88</v>
      </c>
      <c r="M18" s="32">
        <f t="shared" si="2"/>
        <v>9.4</v>
      </c>
    </row>
    <row r="19" spans="1:13" x14ac:dyDescent="0.25">
      <c r="A19" s="1" t="s">
        <v>142</v>
      </c>
      <c r="B19" s="27" t="s">
        <v>58</v>
      </c>
      <c r="C19" s="31" t="s">
        <v>118</v>
      </c>
      <c r="D19" s="16" t="s">
        <v>205</v>
      </c>
      <c r="E19" s="27" t="s">
        <v>206</v>
      </c>
      <c r="F19" s="53">
        <v>5909990814213</v>
      </c>
      <c r="G19" s="15" t="s">
        <v>7</v>
      </c>
      <c r="H19" s="15">
        <v>10</v>
      </c>
      <c r="I19" s="32">
        <v>9.48</v>
      </c>
      <c r="J19" s="32">
        <f t="shared" si="0"/>
        <v>94.8</v>
      </c>
      <c r="K19" s="51">
        <v>0.08</v>
      </c>
      <c r="L19" s="32">
        <f t="shared" si="1"/>
        <v>10.24</v>
      </c>
      <c r="M19" s="32">
        <f t="shared" si="2"/>
        <v>102.38</v>
      </c>
    </row>
    <row r="20" spans="1:13" ht="26.4" x14ac:dyDescent="0.25">
      <c r="A20" s="1" t="s">
        <v>143</v>
      </c>
      <c r="B20" s="27" t="s">
        <v>59</v>
      </c>
      <c r="C20" s="54" t="s">
        <v>60</v>
      </c>
      <c r="D20" s="16" t="s">
        <v>279</v>
      </c>
      <c r="E20" s="27" t="s">
        <v>207</v>
      </c>
      <c r="F20" s="53">
        <v>5909990882687</v>
      </c>
      <c r="G20" s="16" t="s">
        <v>7</v>
      </c>
      <c r="H20" s="27">
        <v>10</v>
      </c>
      <c r="I20" s="32">
        <v>294</v>
      </c>
      <c r="J20" s="32">
        <f t="shared" si="0"/>
        <v>2940</v>
      </c>
      <c r="K20" s="51">
        <v>0.08</v>
      </c>
      <c r="L20" s="32">
        <f t="shared" si="1"/>
        <v>317.52</v>
      </c>
      <c r="M20" s="32">
        <f t="shared" si="2"/>
        <v>3175.2</v>
      </c>
    </row>
    <row r="21" spans="1:13" ht="26.4" x14ac:dyDescent="0.25">
      <c r="A21" s="1" t="s">
        <v>144</v>
      </c>
      <c r="B21" s="27" t="s">
        <v>61</v>
      </c>
      <c r="C21" s="54" t="s">
        <v>13</v>
      </c>
      <c r="D21" s="16" t="s">
        <v>280</v>
      </c>
      <c r="E21" s="27" t="s">
        <v>207</v>
      </c>
      <c r="F21" s="53">
        <v>5909990882588</v>
      </c>
      <c r="G21" s="16" t="s">
        <v>7</v>
      </c>
      <c r="H21" s="27">
        <v>5</v>
      </c>
      <c r="I21" s="32">
        <v>189</v>
      </c>
      <c r="J21" s="32">
        <f t="shared" si="0"/>
        <v>945</v>
      </c>
      <c r="K21" s="51">
        <v>0.08</v>
      </c>
      <c r="L21" s="32">
        <f t="shared" si="1"/>
        <v>204.12</v>
      </c>
      <c r="M21" s="32">
        <f t="shared" si="2"/>
        <v>1020.6</v>
      </c>
    </row>
    <row r="22" spans="1:13" ht="52.8" x14ac:dyDescent="0.25">
      <c r="A22" s="1" t="s">
        <v>145</v>
      </c>
      <c r="B22" s="27" t="s">
        <v>62</v>
      </c>
      <c r="C22" s="31" t="s">
        <v>117</v>
      </c>
      <c r="D22" s="16" t="s">
        <v>287</v>
      </c>
      <c r="E22" s="27" t="s">
        <v>208</v>
      </c>
      <c r="F22" s="53">
        <v>5909990978649</v>
      </c>
      <c r="G22" s="15" t="s">
        <v>7</v>
      </c>
      <c r="H22" s="26">
        <v>2</v>
      </c>
      <c r="I22" s="32">
        <v>43.88</v>
      </c>
      <c r="J22" s="32">
        <f t="shared" si="0"/>
        <v>87.76</v>
      </c>
      <c r="K22" s="51">
        <v>0.08</v>
      </c>
      <c r="L22" s="32">
        <f t="shared" si="1"/>
        <v>47.39</v>
      </c>
      <c r="M22" s="32">
        <f t="shared" si="2"/>
        <v>94.78</v>
      </c>
    </row>
    <row r="23" spans="1:13" x14ac:dyDescent="0.25">
      <c r="A23" s="1" t="s">
        <v>146</v>
      </c>
      <c r="B23" s="27" t="s">
        <v>63</v>
      </c>
      <c r="C23" s="52" t="s">
        <v>26</v>
      </c>
      <c r="D23" s="16" t="s">
        <v>209</v>
      </c>
      <c r="E23" s="27" t="s">
        <v>210</v>
      </c>
      <c r="F23" s="53">
        <v>5909990025367</v>
      </c>
      <c r="G23" s="15" t="s">
        <v>7</v>
      </c>
      <c r="H23" s="16">
        <v>40</v>
      </c>
      <c r="I23" s="32">
        <v>9.98</v>
      </c>
      <c r="J23" s="32">
        <f t="shared" si="0"/>
        <v>399.2</v>
      </c>
      <c r="K23" s="51">
        <v>0.08</v>
      </c>
      <c r="L23" s="32">
        <f t="shared" si="1"/>
        <v>10.78</v>
      </c>
      <c r="M23" s="32">
        <f t="shared" si="2"/>
        <v>431.14</v>
      </c>
    </row>
    <row r="24" spans="1:13" x14ac:dyDescent="0.25">
      <c r="A24" s="1" t="s">
        <v>147</v>
      </c>
      <c r="B24" s="27" t="s">
        <v>64</v>
      </c>
      <c r="C24" s="54" t="s">
        <v>20</v>
      </c>
      <c r="D24" s="16" t="s">
        <v>211</v>
      </c>
      <c r="E24" s="27" t="s">
        <v>212</v>
      </c>
      <c r="F24" s="53">
        <v>5909990903511</v>
      </c>
      <c r="G24" s="15" t="s">
        <v>7</v>
      </c>
      <c r="H24" s="16">
        <v>45</v>
      </c>
      <c r="I24" s="32">
        <v>14.7</v>
      </c>
      <c r="J24" s="32">
        <f t="shared" si="0"/>
        <v>661.5</v>
      </c>
      <c r="K24" s="51">
        <v>0.08</v>
      </c>
      <c r="L24" s="32">
        <f t="shared" si="1"/>
        <v>15.88</v>
      </c>
      <c r="M24" s="32">
        <f t="shared" si="2"/>
        <v>714.42</v>
      </c>
    </row>
    <row r="25" spans="1:13" x14ac:dyDescent="0.25">
      <c r="A25" s="1" t="s">
        <v>148</v>
      </c>
      <c r="B25" s="27" t="s">
        <v>65</v>
      </c>
      <c r="C25" s="52" t="s">
        <v>28</v>
      </c>
      <c r="D25" s="16" t="s">
        <v>213</v>
      </c>
      <c r="E25" s="27" t="s">
        <v>214</v>
      </c>
      <c r="F25" s="53">
        <v>5909991420734</v>
      </c>
      <c r="G25" s="15" t="s">
        <v>7</v>
      </c>
      <c r="H25" s="16">
        <v>20</v>
      </c>
      <c r="I25" s="32">
        <v>44.01</v>
      </c>
      <c r="J25" s="32">
        <f t="shared" si="0"/>
        <v>880.2</v>
      </c>
      <c r="K25" s="51">
        <v>0.08</v>
      </c>
      <c r="L25" s="32">
        <f t="shared" si="1"/>
        <v>47.53</v>
      </c>
      <c r="M25" s="32">
        <f t="shared" si="2"/>
        <v>950.62</v>
      </c>
    </row>
    <row r="26" spans="1:13" x14ac:dyDescent="0.25">
      <c r="A26" s="1" t="s">
        <v>149</v>
      </c>
      <c r="B26" s="27" t="s">
        <v>66</v>
      </c>
      <c r="C26" s="52" t="s">
        <v>29</v>
      </c>
      <c r="D26" s="16" t="s">
        <v>281</v>
      </c>
      <c r="E26" s="27" t="s">
        <v>212</v>
      </c>
      <c r="F26" s="53">
        <v>5909991231040</v>
      </c>
      <c r="G26" s="15" t="s">
        <v>7</v>
      </c>
      <c r="H26" s="16">
        <v>20</v>
      </c>
      <c r="I26" s="32">
        <v>8.93</v>
      </c>
      <c r="J26" s="32">
        <f t="shared" si="0"/>
        <v>178.6</v>
      </c>
      <c r="K26" s="51">
        <v>0.08</v>
      </c>
      <c r="L26" s="32">
        <f t="shared" si="1"/>
        <v>9.64</v>
      </c>
      <c r="M26" s="32">
        <f t="shared" si="2"/>
        <v>192.89</v>
      </c>
    </row>
    <row r="27" spans="1:13" x14ac:dyDescent="0.25">
      <c r="A27" s="1" t="s">
        <v>150</v>
      </c>
      <c r="B27" s="27" t="s">
        <v>67</v>
      </c>
      <c r="C27" s="52" t="s">
        <v>30</v>
      </c>
      <c r="D27" s="16" t="s">
        <v>282</v>
      </c>
      <c r="E27" s="27" t="s">
        <v>212</v>
      </c>
      <c r="F27" s="53">
        <v>5909991231064</v>
      </c>
      <c r="G27" s="15" t="s">
        <v>7</v>
      </c>
      <c r="H27" s="55">
        <v>25</v>
      </c>
      <c r="I27" s="32">
        <v>17.850000000000001</v>
      </c>
      <c r="J27" s="32">
        <f t="shared" si="0"/>
        <v>446.25</v>
      </c>
      <c r="K27" s="51">
        <v>0.08</v>
      </c>
      <c r="L27" s="32">
        <f t="shared" si="1"/>
        <v>19.28</v>
      </c>
      <c r="M27" s="32">
        <f t="shared" si="2"/>
        <v>481.95</v>
      </c>
    </row>
    <row r="28" spans="1:13" x14ac:dyDescent="0.25">
      <c r="A28" s="1" t="s">
        <v>151</v>
      </c>
      <c r="B28" s="27" t="s">
        <v>68</v>
      </c>
      <c r="C28" s="56" t="s">
        <v>107</v>
      </c>
      <c r="D28" s="16" t="s">
        <v>215</v>
      </c>
      <c r="E28" s="27" t="s">
        <v>216</v>
      </c>
      <c r="F28" s="53">
        <v>5909990759101</v>
      </c>
      <c r="G28" s="16" t="s">
        <v>7</v>
      </c>
      <c r="H28" s="57">
        <v>125</v>
      </c>
      <c r="I28" s="32">
        <v>9.32</v>
      </c>
      <c r="J28" s="32">
        <f t="shared" si="0"/>
        <v>1165</v>
      </c>
      <c r="K28" s="51">
        <v>0.08</v>
      </c>
      <c r="L28" s="32">
        <f t="shared" si="1"/>
        <v>10.07</v>
      </c>
      <c r="M28" s="32">
        <f t="shared" si="2"/>
        <v>1258.2</v>
      </c>
    </row>
    <row r="29" spans="1:13" ht="26.4" x14ac:dyDescent="0.25">
      <c r="A29" s="1" t="s">
        <v>152</v>
      </c>
      <c r="B29" s="27" t="s">
        <v>69</v>
      </c>
      <c r="C29" s="56" t="s">
        <v>108</v>
      </c>
      <c r="D29" s="16" t="s">
        <v>217</v>
      </c>
      <c r="E29" s="27" t="s">
        <v>195</v>
      </c>
      <c r="F29" s="53">
        <v>5909990081837</v>
      </c>
      <c r="G29" s="16" t="s">
        <v>7</v>
      </c>
      <c r="H29" s="57">
        <v>6</v>
      </c>
      <c r="I29" s="32">
        <v>22.6</v>
      </c>
      <c r="J29" s="32">
        <f t="shared" si="0"/>
        <v>135.6</v>
      </c>
      <c r="K29" s="51">
        <v>0.08</v>
      </c>
      <c r="L29" s="32">
        <f t="shared" si="1"/>
        <v>24.41</v>
      </c>
      <c r="M29" s="32">
        <f t="shared" si="2"/>
        <v>146.44999999999999</v>
      </c>
    </row>
    <row r="30" spans="1:13" x14ac:dyDescent="0.25">
      <c r="A30" s="1" t="s">
        <v>153</v>
      </c>
      <c r="B30" s="27" t="s">
        <v>70</v>
      </c>
      <c r="C30" s="54" t="s">
        <v>8</v>
      </c>
      <c r="D30" s="16" t="s">
        <v>218</v>
      </c>
      <c r="E30" s="27" t="s">
        <v>219</v>
      </c>
      <c r="F30" s="53">
        <v>7640129622146</v>
      </c>
      <c r="G30" s="15" t="s">
        <v>7</v>
      </c>
      <c r="H30" s="16">
        <v>2</v>
      </c>
      <c r="I30" s="32">
        <v>4200</v>
      </c>
      <c r="J30" s="32">
        <f t="shared" si="0"/>
        <v>8400</v>
      </c>
      <c r="K30" s="51">
        <v>0.08</v>
      </c>
      <c r="L30" s="32">
        <f t="shared" si="1"/>
        <v>4536</v>
      </c>
      <c r="M30" s="32">
        <f t="shared" si="2"/>
        <v>9072</v>
      </c>
    </row>
    <row r="31" spans="1:13" x14ac:dyDescent="0.25">
      <c r="A31" s="1" t="s">
        <v>154</v>
      </c>
      <c r="B31" s="27" t="s">
        <v>71</v>
      </c>
      <c r="C31" s="31" t="s">
        <v>109</v>
      </c>
      <c r="D31" s="16" t="s">
        <v>283</v>
      </c>
      <c r="E31" s="27" t="s">
        <v>220</v>
      </c>
      <c r="F31" s="53">
        <v>5909990339495</v>
      </c>
      <c r="G31" s="15" t="s">
        <v>7</v>
      </c>
      <c r="H31" s="15">
        <v>10</v>
      </c>
      <c r="I31" s="32">
        <v>15.37</v>
      </c>
      <c r="J31" s="32">
        <f t="shared" si="0"/>
        <v>153.69999999999999</v>
      </c>
      <c r="K31" s="51">
        <v>0.08</v>
      </c>
      <c r="L31" s="32">
        <f t="shared" si="1"/>
        <v>16.600000000000001</v>
      </c>
      <c r="M31" s="32">
        <f t="shared" si="2"/>
        <v>166</v>
      </c>
    </row>
    <row r="32" spans="1:13" x14ac:dyDescent="0.25">
      <c r="A32" s="1" t="s">
        <v>155</v>
      </c>
      <c r="B32" s="27" t="s">
        <v>72</v>
      </c>
      <c r="C32" s="31" t="s">
        <v>110</v>
      </c>
      <c r="D32" s="16" t="s">
        <v>221</v>
      </c>
      <c r="E32" s="27" t="s">
        <v>220</v>
      </c>
      <c r="F32" s="53">
        <v>5909990339709</v>
      </c>
      <c r="G32" s="15" t="s">
        <v>7</v>
      </c>
      <c r="H32" s="15">
        <v>25</v>
      </c>
      <c r="I32" s="32">
        <v>38.159999999999997</v>
      </c>
      <c r="J32" s="32">
        <f t="shared" si="0"/>
        <v>954</v>
      </c>
      <c r="K32" s="51">
        <v>0.08</v>
      </c>
      <c r="L32" s="32">
        <f t="shared" si="1"/>
        <v>41.21</v>
      </c>
      <c r="M32" s="32">
        <f t="shared" si="2"/>
        <v>1030.32</v>
      </c>
    </row>
    <row r="33" spans="1:13" x14ac:dyDescent="0.25">
      <c r="A33" s="1" t="s">
        <v>156</v>
      </c>
      <c r="B33" s="27" t="s">
        <v>73</v>
      </c>
      <c r="C33" s="31" t="s">
        <v>49</v>
      </c>
      <c r="D33" s="16" t="s">
        <v>222</v>
      </c>
      <c r="E33" s="27" t="s">
        <v>223</v>
      </c>
      <c r="F33" s="53">
        <v>5909990264919</v>
      </c>
      <c r="G33" s="15" t="s">
        <v>7</v>
      </c>
      <c r="H33" s="15">
        <v>10</v>
      </c>
      <c r="I33" s="32">
        <v>47.99</v>
      </c>
      <c r="J33" s="32">
        <f t="shared" si="0"/>
        <v>479.9</v>
      </c>
      <c r="K33" s="51">
        <v>0.08</v>
      </c>
      <c r="L33" s="32">
        <f t="shared" si="1"/>
        <v>51.83</v>
      </c>
      <c r="M33" s="32">
        <f t="shared" si="2"/>
        <v>518.29</v>
      </c>
    </row>
    <row r="34" spans="1:13" x14ac:dyDescent="0.25">
      <c r="A34" s="1" t="s">
        <v>157</v>
      </c>
      <c r="B34" s="27" t="s">
        <v>74</v>
      </c>
      <c r="C34" s="31" t="s">
        <v>17</v>
      </c>
      <c r="D34" s="16" t="s">
        <v>224</v>
      </c>
      <c r="E34" s="27" t="s">
        <v>195</v>
      </c>
      <c r="F34" s="53">
        <v>5909990374625</v>
      </c>
      <c r="G34" s="15" t="s">
        <v>7</v>
      </c>
      <c r="H34" s="15">
        <v>50</v>
      </c>
      <c r="I34" s="32">
        <v>10.67</v>
      </c>
      <c r="J34" s="32">
        <f t="shared" si="0"/>
        <v>533.5</v>
      </c>
      <c r="K34" s="51">
        <v>0.08</v>
      </c>
      <c r="L34" s="32">
        <f t="shared" si="1"/>
        <v>11.52</v>
      </c>
      <c r="M34" s="32">
        <f t="shared" si="2"/>
        <v>576.17999999999995</v>
      </c>
    </row>
    <row r="35" spans="1:13" ht="26.4" x14ac:dyDescent="0.25">
      <c r="A35" s="1" t="s">
        <v>158</v>
      </c>
      <c r="B35" s="27" t="s">
        <v>75</v>
      </c>
      <c r="C35" s="56" t="s">
        <v>116</v>
      </c>
      <c r="D35" s="16" t="s">
        <v>225</v>
      </c>
      <c r="E35" s="27" t="s">
        <v>226</v>
      </c>
      <c r="F35" s="53">
        <v>5909991097257</v>
      </c>
      <c r="G35" s="16" t="s">
        <v>7</v>
      </c>
      <c r="H35" s="57">
        <v>170</v>
      </c>
      <c r="I35" s="32">
        <v>22.58</v>
      </c>
      <c r="J35" s="32">
        <f t="shared" si="0"/>
        <v>3838.6</v>
      </c>
      <c r="K35" s="51">
        <v>0.08</v>
      </c>
      <c r="L35" s="32">
        <f t="shared" si="1"/>
        <v>24.39</v>
      </c>
      <c r="M35" s="32">
        <f t="shared" si="2"/>
        <v>4145.6899999999996</v>
      </c>
    </row>
    <row r="36" spans="1:13" ht="39.6" x14ac:dyDescent="0.25">
      <c r="A36" s="1" t="s">
        <v>159</v>
      </c>
      <c r="B36" s="27" t="s">
        <v>76</v>
      </c>
      <c r="C36" s="31" t="s">
        <v>111</v>
      </c>
      <c r="D36" s="16" t="s">
        <v>227</v>
      </c>
      <c r="E36" s="27" t="s">
        <v>228</v>
      </c>
      <c r="F36" s="53">
        <v>5909990005215</v>
      </c>
      <c r="G36" s="15" t="s">
        <v>7</v>
      </c>
      <c r="H36" s="15">
        <v>2</v>
      </c>
      <c r="I36" s="32">
        <v>6.29</v>
      </c>
      <c r="J36" s="32">
        <f t="shared" si="0"/>
        <v>12.58</v>
      </c>
      <c r="K36" s="51">
        <v>0.08</v>
      </c>
      <c r="L36" s="32">
        <f t="shared" si="1"/>
        <v>6.79</v>
      </c>
      <c r="M36" s="32">
        <f t="shared" si="2"/>
        <v>13.59</v>
      </c>
    </row>
    <row r="37" spans="1:13" ht="26.4" x14ac:dyDescent="0.25">
      <c r="A37" s="1" t="s">
        <v>160</v>
      </c>
      <c r="B37" s="27" t="s">
        <v>77</v>
      </c>
      <c r="C37" s="56" t="s">
        <v>112</v>
      </c>
      <c r="D37" s="16" t="s">
        <v>229</v>
      </c>
      <c r="E37" s="27" t="s">
        <v>230</v>
      </c>
      <c r="F37" s="53">
        <v>5909990479610</v>
      </c>
      <c r="G37" s="16" t="s">
        <v>7</v>
      </c>
      <c r="H37" s="57">
        <v>5</v>
      </c>
      <c r="I37" s="32">
        <v>105.51</v>
      </c>
      <c r="J37" s="32">
        <f t="shared" si="0"/>
        <v>527.54999999999995</v>
      </c>
      <c r="K37" s="51">
        <v>0.08</v>
      </c>
      <c r="L37" s="32">
        <f t="shared" si="1"/>
        <v>113.95</v>
      </c>
      <c r="M37" s="32">
        <f t="shared" si="2"/>
        <v>569.75</v>
      </c>
    </row>
    <row r="38" spans="1:13" ht="26.4" x14ac:dyDescent="0.25">
      <c r="A38" s="1" t="s">
        <v>161</v>
      </c>
      <c r="B38" s="27" t="s">
        <v>78</v>
      </c>
      <c r="C38" s="54" t="s">
        <v>21</v>
      </c>
      <c r="D38" s="16" t="s">
        <v>231</v>
      </c>
      <c r="E38" s="27" t="s">
        <v>232</v>
      </c>
      <c r="F38" s="53">
        <v>5909990928521</v>
      </c>
      <c r="G38" s="15" t="s">
        <v>7</v>
      </c>
      <c r="H38" s="16">
        <v>60</v>
      </c>
      <c r="I38" s="32">
        <v>2.1</v>
      </c>
      <c r="J38" s="32">
        <f t="shared" si="0"/>
        <v>126</v>
      </c>
      <c r="K38" s="51">
        <v>0.08</v>
      </c>
      <c r="L38" s="32">
        <f t="shared" si="1"/>
        <v>2.27</v>
      </c>
      <c r="M38" s="32">
        <f t="shared" si="2"/>
        <v>136.08000000000001</v>
      </c>
    </row>
    <row r="39" spans="1:13" x14ac:dyDescent="0.25">
      <c r="A39" s="1" t="s">
        <v>162</v>
      </c>
      <c r="B39" s="27" t="s">
        <v>79</v>
      </c>
      <c r="C39" s="54" t="s">
        <v>113</v>
      </c>
      <c r="D39" s="16" t="s">
        <v>233</v>
      </c>
      <c r="E39" s="27" t="s">
        <v>234</v>
      </c>
      <c r="F39" s="53">
        <v>5909990646425</v>
      </c>
      <c r="G39" s="15" t="s">
        <v>7</v>
      </c>
      <c r="H39" s="16">
        <v>75</v>
      </c>
      <c r="I39" s="32">
        <v>24.15</v>
      </c>
      <c r="J39" s="32">
        <f t="shared" si="0"/>
        <v>1811.25</v>
      </c>
      <c r="K39" s="51">
        <v>0.08</v>
      </c>
      <c r="L39" s="32">
        <f t="shared" si="1"/>
        <v>26.08</v>
      </c>
      <c r="M39" s="32">
        <f t="shared" si="2"/>
        <v>1956.15</v>
      </c>
    </row>
    <row r="40" spans="1:13" x14ac:dyDescent="0.25">
      <c r="A40" s="1" t="s">
        <v>163</v>
      </c>
      <c r="B40" s="27" t="s">
        <v>80</v>
      </c>
      <c r="C40" s="31" t="s">
        <v>114</v>
      </c>
      <c r="D40" s="16" t="s">
        <v>235</v>
      </c>
      <c r="E40" s="27" t="s">
        <v>195</v>
      </c>
      <c r="F40" s="53">
        <v>5909990038220</v>
      </c>
      <c r="G40" s="15" t="s">
        <v>7</v>
      </c>
      <c r="H40" s="15">
        <v>280</v>
      </c>
      <c r="I40" s="32">
        <v>5.16</v>
      </c>
      <c r="J40" s="32">
        <f t="shared" si="0"/>
        <v>1444.8</v>
      </c>
      <c r="K40" s="51">
        <v>0.08</v>
      </c>
      <c r="L40" s="32">
        <f t="shared" si="1"/>
        <v>5.57</v>
      </c>
      <c r="M40" s="32">
        <f t="shared" si="2"/>
        <v>1560.38</v>
      </c>
    </row>
    <row r="41" spans="1:13" ht="26.4" x14ac:dyDescent="0.25">
      <c r="A41" s="1" t="s">
        <v>164</v>
      </c>
      <c r="B41" s="27" t="s">
        <v>81</v>
      </c>
      <c r="C41" s="31" t="s">
        <v>115</v>
      </c>
      <c r="D41" s="16" t="s">
        <v>236</v>
      </c>
      <c r="E41" s="27" t="s">
        <v>237</v>
      </c>
      <c r="F41" s="53">
        <v>5909990210718</v>
      </c>
      <c r="G41" s="15" t="s">
        <v>7</v>
      </c>
      <c r="H41" s="15">
        <v>10</v>
      </c>
      <c r="I41" s="32">
        <v>8.61</v>
      </c>
      <c r="J41" s="32">
        <f t="shared" si="0"/>
        <v>86.1</v>
      </c>
      <c r="K41" s="51">
        <v>0.08</v>
      </c>
      <c r="L41" s="32">
        <f t="shared" si="1"/>
        <v>9.3000000000000007</v>
      </c>
      <c r="M41" s="32">
        <f t="shared" si="2"/>
        <v>92.99</v>
      </c>
    </row>
    <row r="42" spans="1:13" ht="26.4" x14ac:dyDescent="0.25">
      <c r="A42" s="1" t="s">
        <v>165</v>
      </c>
      <c r="B42" s="27" t="s">
        <v>82</v>
      </c>
      <c r="C42" s="52" t="s">
        <v>34</v>
      </c>
      <c r="D42" s="16" t="s">
        <v>238</v>
      </c>
      <c r="E42" s="27" t="s">
        <v>239</v>
      </c>
      <c r="F42" s="53">
        <v>5909990213429</v>
      </c>
      <c r="G42" s="15" t="s">
        <v>7</v>
      </c>
      <c r="H42" s="16">
        <v>30</v>
      </c>
      <c r="I42" s="32">
        <v>1.38</v>
      </c>
      <c r="J42" s="32">
        <f t="shared" si="0"/>
        <v>41.4</v>
      </c>
      <c r="K42" s="51">
        <v>0.08</v>
      </c>
      <c r="L42" s="32">
        <f t="shared" si="1"/>
        <v>1.49</v>
      </c>
      <c r="M42" s="32">
        <f t="shared" si="2"/>
        <v>44.71</v>
      </c>
    </row>
    <row r="43" spans="1:13" ht="26.4" x14ac:dyDescent="0.25">
      <c r="A43" s="1" t="s">
        <v>166</v>
      </c>
      <c r="B43" s="27" t="s">
        <v>83</v>
      </c>
      <c r="C43" s="31" t="s">
        <v>119</v>
      </c>
      <c r="D43" s="16" t="s">
        <v>240</v>
      </c>
      <c r="E43" s="27" t="s">
        <v>241</v>
      </c>
      <c r="F43" s="53">
        <v>5909990233519</v>
      </c>
      <c r="G43" s="15" t="s">
        <v>7</v>
      </c>
      <c r="H43" s="15">
        <v>15</v>
      </c>
      <c r="I43" s="32">
        <v>24.15</v>
      </c>
      <c r="J43" s="32">
        <f t="shared" si="0"/>
        <v>362.25</v>
      </c>
      <c r="K43" s="51">
        <v>0.08</v>
      </c>
      <c r="L43" s="32">
        <f t="shared" si="1"/>
        <v>26.08</v>
      </c>
      <c r="M43" s="32">
        <f t="shared" si="2"/>
        <v>391.23</v>
      </c>
    </row>
    <row r="44" spans="1:13" ht="26.4" x14ac:dyDescent="0.25">
      <c r="A44" s="1" t="s">
        <v>167</v>
      </c>
      <c r="B44" s="27" t="s">
        <v>84</v>
      </c>
      <c r="C44" s="31" t="s">
        <v>120</v>
      </c>
      <c r="D44" s="16" t="s">
        <v>242</v>
      </c>
      <c r="E44" s="27" t="s">
        <v>241</v>
      </c>
      <c r="F44" s="53">
        <v>5909990738632</v>
      </c>
      <c r="G44" s="15" t="s">
        <v>7</v>
      </c>
      <c r="H44" s="15">
        <v>120</v>
      </c>
      <c r="I44" s="32">
        <v>0.79</v>
      </c>
      <c r="J44" s="32">
        <f t="shared" si="0"/>
        <v>94.8</v>
      </c>
      <c r="K44" s="51">
        <v>0.08</v>
      </c>
      <c r="L44" s="32">
        <f t="shared" si="1"/>
        <v>0.85</v>
      </c>
      <c r="M44" s="32">
        <f t="shared" si="2"/>
        <v>102.38</v>
      </c>
    </row>
    <row r="45" spans="1:13" ht="26.4" x14ac:dyDescent="0.25">
      <c r="A45" s="1" t="s">
        <v>168</v>
      </c>
      <c r="B45" s="27" t="s">
        <v>85</v>
      </c>
      <c r="C45" s="31" t="s">
        <v>50</v>
      </c>
      <c r="D45" s="16" t="s">
        <v>243</v>
      </c>
      <c r="E45" s="27" t="s">
        <v>241</v>
      </c>
      <c r="F45" s="53">
        <v>5909990916818</v>
      </c>
      <c r="G45" s="15" t="s">
        <v>7</v>
      </c>
      <c r="H45" s="15">
        <v>120</v>
      </c>
      <c r="I45" s="32">
        <v>0.79</v>
      </c>
      <c r="J45" s="32">
        <f t="shared" si="0"/>
        <v>94.8</v>
      </c>
      <c r="K45" s="51">
        <v>0.08</v>
      </c>
      <c r="L45" s="32">
        <f t="shared" si="1"/>
        <v>0.85</v>
      </c>
      <c r="M45" s="32">
        <f t="shared" si="2"/>
        <v>102.38</v>
      </c>
    </row>
    <row r="46" spans="1:13" ht="26.4" x14ac:dyDescent="0.25">
      <c r="A46" s="1" t="s">
        <v>169</v>
      </c>
      <c r="B46" s="27" t="s">
        <v>86</v>
      </c>
      <c r="C46" s="31" t="s">
        <v>121</v>
      </c>
      <c r="D46" s="16" t="s">
        <v>244</v>
      </c>
      <c r="E46" s="27" t="s">
        <v>241</v>
      </c>
      <c r="F46" s="53">
        <v>5909990738731</v>
      </c>
      <c r="G46" s="15" t="s">
        <v>7</v>
      </c>
      <c r="H46" s="15">
        <v>3</v>
      </c>
      <c r="I46" s="32">
        <v>0.79</v>
      </c>
      <c r="J46" s="32">
        <f t="shared" si="0"/>
        <v>2.37</v>
      </c>
      <c r="K46" s="51">
        <v>0.08</v>
      </c>
      <c r="L46" s="32">
        <f t="shared" si="1"/>
        <v>0.85</v>
      </c>
      <c r="M46" s="32">
        <f t="shared" si="2"/>
        <v>2.56</v>
      </c>
    </row>
    <row r="47" spans="1:13" ht="26.4" x14ac:dyDescent="0.25">
      <c r="A47" s="1" t="s">
        <v>170</v>
      </c>
      <c r="B47" s="27" t="s">
        <v>87</v>
      </c>
      <c r="C47" s="52" t="s">
        <v>27</v>
      </c>
      <c r="D47" s="16" t="s">
        <v>245</v>
      </c>
      <c r="E47" s="27" t="s">
        <v>246</v>
      </c>
      <c r="F47" s="53">
        <v>5909991141004</v>
      </c>
      <c r="G47" s="15" t="s">
        <v>7</v>
      </c>
      <c r="H47" s="16">
        <v>25</v>
      </c>
      <c r="I47" s="32">
        <v>11.38</v>
      </c>
      <c r="J47" s="32">
        <f t="shared" si="0"/>
        <v>284.5</v>
      </c>
      <c r="K47" s="51">
        <v>0.08</v>
      </c>
      <c r="L47" s="32">
        <f t="shared" si="1"/>
        <v>12.29</v>
      </c>
      <c r="M47" s="32">
        <f t="shared" si="2"/>
        <v>307.26</v>
      </c>
    </row>
    <row r="48" spans="1:13" x14ac:dyDescent="0.25">
      <c r="A48" s="1" t="s">
        <v>171</v>
      </c>
      <c r="B48" s="27" t="s">
        <v>88</v>
      </c>
      <c r="C48" s="52" t="s">
        <v>35</v>
      </c>
      <c r="D48" s="16" t="s">
        <v>247</v>
      </c>
      <c r="E48" s="27" t="s">
        <v>246</v>
      </c>
      <c r="F48" s="53">
        <v>5909990668137</v>
      </c>
      <c r="G48" s="15" t="s">
        <v>7</v>
      </c>
      <c r="H48" s="16">
        <v>60</v>
      </c>
      <c r="I48" s="32">
        <v>13.65</v>
      </c>
      <c r="J48" s="32">
        <f t="shared" si="0"/>
        <v>819</v>
      </c>
      <c r="K48" s="51">
        <v>0.08</v>
      </c>
      <c r="L48" s="32">
        <f t="shared" si="1"/>
        <v>14.74</v>
      </c>
      <c r="M48" s="32">
        <f t="shared" si="2"/>
        <v>884.52</v>
      </c>
    </row>
    <row r="49" spans="1:13" x14ac:dyDescent="0.25">
      <c r="A49" s="1" t="s">
        <v>172</v>
      </c>
      <c r="B49" s="27" t="s">
        <v>89</v>
      </c>
      <c r="C49" s="56" t="s">
        <v>122</v>
      </c>
      <c r="D49" s="16" t="s">
        <v>248</v>
      </c>
      <c r="E49" s="27" t="s">
        <v>212</v>
      </c>
      <c r="F49" s="53">
        <v>5909991435028</v>
      </c>
      <c r="G49" s="16" t="s">
        <v>7</v>
      </c>
      <c r="H49" s="57">
        <v>5</v>
      </c>
      <c r="I49" s="32">
        <v>36.75</v>
      </c>
      <c r="J49" s="32">
        <f t="shared" si="0"/>
        <v>183.75</v>
      </c>
      <c r="K49" s="51">
        <v>0.08</v>
      </c>
      <c r="L49" s="32">
        <f t="shared" si="1"/>
        <v>39.69</v>
      </c>
      <c r="M49" s="32">
        <f t="shared" si="2"/>
        <v>198.45</v>
      </c>
    </row>
    <row r="50" spans="1:13" x14ac:dyDescent="0.25">
      <c r="A50" s="1" t="s">
        <v>173</v>
      </c>
      <c r="B50" s="27" t="s">
        <v>90</v>
      </c>
      <c r="C50" s="56" t="s">
        <v>123</v>
      </c>
      <c r="D50" s="16" t="s">
        <v>249</v>
      </c>
      <c r="E50" s="27" t="s">
        <v>250</v>
      </c>
      <c r="F50" s="53">
        <v>5909990430840</v>
      </c>
      <c r="G50" s="16" t="s">
        <v>7</v>
      </c>
      <c r="H50" s="57">
        <v>200</v>
      </c>
      <c r="I50" s="32">
        <v>3.15</v>
      </c>
      <c r="J50" s="32">
        <f t="shared" si="0"/>
        <v>630</v>
      </c>
      <c r="K50" s="51">
        <v>0.08</v>
      </c>
      <c r="L50" s="32">
        <f t="shared" si="1"/>
        <v>3.4</v>
      </c>
      <c r="M50" s="32">
        <f t="shared" si="2"/>
        <v>680.4</v>
      </c>
    </row>
    <row r="51" spans="1:13" x14ac:dyDescent="0.25">
      <c r="A51" s="1" t="s">
        <v>174</v>
      </c>
      <c r="B51" s="27" t="s">
        <v>91</v>
      </c>
      <c r="C51" s="52" t="s">
        <v>25</v>
      </c>
      <c r="D51" s="16" t="s">
        <v>251</v>
      </c>
      <c r="E51" s="27" t="s">
        <v>252</v>
      </c>
      <c r="F51" s="53">
        <v>5909990801916</v>
      </c>
      <c r="G51" s="15" t="s">
        <v>7</v>
      </c>
      <c r="H51" s="16">
        <v>100</v>
      </c>
      <c r="I51" s="32">
        <v>78.75</v>
      </c>
      <c r="J51" s="32">
        <f t="shared" si="0"/>
        <v>7875</v>
      </c>
      <c r="K51" s="51">
        <v>0.08</v>
      </c>
      <c r="L51" s="32">
        <f t="shared" si="1"/>
        <v>85.05</v>
      </c>
      <c r="M51" s="32">
        <f t="shared" si="2"/>
        <v>8505</v>
      </c>
    </row>
    <row r="52" spans="1:13" x14ac:dyDescent="0.25">
      <c r="A52" s="1" t="s">
        <v>175</v>
      </c>
      <c r="B52" s="27" t="s">
        <v>92</v>
      </c>
      <c r="C52" s="52" t="s">
        <v>37</v>
      </c>
      <c r="D52" s="16" t="s">
        <v>253</v>
      </c>
      <c r="E52" s="27" t="s">
        <v>254</v>
      </c>
      <c r="F52" s="53">
        <v>5909990658152</v>
      </c>
      <c r="G52" s="58" t="s">
        <v>7</v>
      </c>
      <c r="H52" s="59">
        <v>34</v>
      </c>
      <c r="I52" s="32">
        <v>123.6</v>
      </c>
      <c r="J52" s="32">
        <f t="shared" si="0"/>
        <v>4202.3999999999996</v>
      </c>
      <c r="K52" s="51">
        <v>0.08</v>
      </c>
      <c r="L52" s="32">
        <f t="shared" si="1"/>
        <v>133.49</v>
      </c>
      <c r="M52" s="32">
        <f t="shared" si="2"/>
        <v>4538.59</v>
      </c>
    </row>
    <row r="53" spans="1:13" x14ac:dyDescent="0.25">
      <c r="A53" s="1" t="s">
        <v>176</v>
      </c>
      <c r="B53" s="27" t="s">
        <v>93</v>
      </c>
      <c r="C53" s="52" t="s">
        <v>36</v>
      </c>
      <c r="D53" s="16" t="s">
        <v>255</v>
      </c>
      <c r="E53" s="27" t="s">
        <v>195</v>
      </c>
      <c r="F53" s="53">
        <v>5909990013982</v>
      </c>
      <c r="G53" s="15" t="s">
        <v>7</v>
      </c>
      <c r="H53" s="16">
        <v>20</v>
      </c>
      <c r="I53" s="32">
        <v>7.55</v>
      </c>
      <c r="J53" s="32">
        <f t="shared" si="0"/>
        <v>151</v>
      </c>
      <c r="K53" s="51">
        <v>0.08</v>
      </c>
      <c r="L53" s="32">
        <f t="shared" si="1"/>
        <v>8.15</v>
      </c>
      <c r="M53" s="32">
        <f t="shared" si="2"/>
        <v>163.08000000000001</v>
      </c>
    </row>
    <row r="54" spans="1:13" ht="26.4" x14ac:dyDescent="0.25">
      <c r="A54" s="1" t="s">
        <v>177</v>
      </c>
      <c r="B54" s="27" t="s">
        <v>94</v>
      </c>
      <c r="C54" s="56" t="s">
        <v>124</v>
      </c>
      <c r="D54" s="16" t="s">
        <v>256</v>
      </c>
      <c r="E54" s="27" t="s">
        <v>197</v>
      </c>
      <c r="F54" s="53">
        <v>5909990422401</v>
      </c>
      <c r="G54" s="16" t="s">
        <v>7</v>
      </c>
      <c r="H54" s="57">
        <v>250</v>
      </c>
      <c r="I54" s="32">
        <v>18.2</v>
      </c>
      <c r="J54" s="32">
        <f t="shared" si="0"/>
        <v>4550</v>
      </c>
      <c r="K54" s="51">
        <v>0.08</v>
      </c>
      <c r="L54" s="32">
        <f t="shared" si="1"/>
        <v>19.66</v>
      </c>
      <c r="M54" s="32">
        <f t="shared" si="2"/>
        <v>4914</v>
      </c>
    </row>
    <row r="55" spans="1:13" ht="26.4" x14ac:dyDescent="0.25">
      <c r="A55" s="1" t="s">
        <v>178</v>
      </c>
      <c r="B55" s="27" t="s">
        <v>95</v>
      </c>
      <c r="C55" s="31" t="s">
        <v>19</v>
      </c>
      <c r="D55" s="16" t="s">
        <v>257</v>
      </c>
      <c r="E55" s="27" t="s">
        <v>258</v>
      </c>
      <c r="F55" s="53">
        <v>5909990840311</v>
      </c>
      <c r="G55" s="15" t="s">
        <v>7</v>
      </c>
      <c r="H55" s="26">
        <v>25</v>
      </c>
      <c r="I55" s="32">
        <v>62.96</v>
      </c>
      <c r="J55" s="32">
        <f t="shared" si="0"/>
        <v>1574</v>
      </c>
      <c r="K55" s="51">
        <v>0.08</v>
      </c>
      <c r="L55" s="32">
        <f t="shared" si="1"/>
        <v>68</v>
      </c>
      <c r="M55" s="32">
        <f t="shared" si="2"/>
        <v>1699.92</v>
      </c>
    </row>
    <row r="56" spans="1:13" x14ac:dyDescent="0.25">
      <c r="A56" s="1" t="s">
        <v>179</v>
      </c>
      <c r="B56" s="27" t="s">
        <v>96</v>
      </c>
      <c r="C56" s="56" t="s">
        <v>125</v>
      </c>
      <c r="D56" s="16" t="s">
        <v>259</v>
      </c>
      <c r="E56" s="27" t="s">
        <v>246</v>
      </c>
      <c r="F56" s="53">
        <v>5909990902002</v>
      </c>
      <c r="G56" s="16" t="s">
        <v>7</v>
      </c>
      <c r="H56" s="57">
        <v>70</v>
      </c>
      <c r="I56" s="32">
        <v>8.4</v>
      </c>
      <c r="J56" s="32">
        <f t="shared" si="0"/>
        <v>588</v>
      </c>
      <c r="K56" s="51">
        <v>0.08</v>
      </c>
      <c r="L56" s="32">
        <f t="shared" si="1"/>
        <v>9.07</v>
      </c>
      <c r="M56" s="32">
        <f t="shared" si="2"/>
        <v>635.04</v>
      </c>
    </row>
    <row r="57" spans="1:13" x14ac:dyDescent="0.25">
      <c r="A57" s="1" t="s">
        <v>180</v>
      </c>
      <c r="B57" s="27" t="s">
        <v>97</v>
      </c>
      <c r="C57" s="56" t="s">
        <v>126</v>
      </c>
      <c r="D57" s="16" t="s">
        <v>260</v>
      </c>
      <c r="E57" s="27" t="s">
        <v>246</v>
      </c>
      <c r="F57" s="53">
        <v>5909990902095</v>
      </c>
      <c r="G57" s="16" t="s">
        <v>7</v>
      </c>
      <c r="H57" s="57">
        <v>60</v>
      </c>
      <c r="I57" s="32">
        <v>12.08</v>
      </c>
      <c r="J57" s="32">
        <f t="shared" si="0"/>
        <v>724.8</v>
      </c>
      <c r="K57" s="51">
        <v>0.08</v>
      </c>
      <c r="L57" s="32">
        <f t="shared" si="1"/>
        <v>13.05</v>
      </c>
      <c r="M57" s="32">
        <f t="shared" si="2"/>
        <v>782.78</v>
      </c>
    </row>
    <row r="58" spans="1:13" x14ac:dyDescent="0.25">
      <c r="A58" s="1" t="s">
        <v>181</v>
      </c>
      <c r="B58" s="27" t="s">
        <v>98</v>
      </c>
      <c r="C58" s="31" t="s">
        <v>128</v>
      </c>
      <c r="D58" s="16" t="s">
        <v>261</v>
      </c>
      <c r="E58" s="27" t="s">
        <v>262</v>
      </c>
      <c r="F58" s="53">
        <v>5909991437633</v>
      </c>
      <c r="G58" s="15" t="s">
        <v>7</v>
      </c>
      <c r="H58" s="26">
        <v>10</v>
      </c>
      <c r="I58" s="32">
        <v>272</v>
      </c>
      <c r="J58" s="32">
        <f t="shared" si="0"/>
        <v>2720</v>
      </c>
      <c r="K58" s="51">
        <v>0.08</v>
      </c>
      <c r="L58" s="32">
        <f t="shared" si="1"/>
        <v>293.76</v>
      </c>
      <c r="M58" s="32">
        <f t="shared" si="2"/>
        <v>2937.6</v>
      </c>
    </row>
    <row r="59" spans="1:13" x14ac:dyDescent="0.25">
      <c r="A59" s="1" t="s">
        <v>182</v>
      </c>
      <c r="B59" s="27" t="s">
        <v>99</v>
      </c>
      <c r="C59" s="31" t="s">
        <v>127</v>
      </c>
      <c r="D59" s="16" t="s">
        <v>263</v>
      </c>
      <c r="E59" s="27" t="s">
        <v>202</v>
      </c>
      <c r="F59" s="53">
        <v>5909990722563</v>
      </c>
      <c r="G59" s="15" t="s">
        <v>7</v>
      </c>
      <c r="H59" s="26">
        <v>20</v>
      </c>
      <c r="I59" s="32">
        <v>33.04</v>
      </c>
      <c r="J59" s="32">
        <f t="shared" si="0"/>
        <v>660.8</v>
      </c>
      <c r="K59" s="51">
        <v>0.08</v>
      </c>
      <c r="L59" s="32">
        <f t="shared" si="1"/>
        <v>35.68</v>
      </c>
      <c r="M59" s="32">
        <f t="shared" si="2"/>
        <v>713.66</v>
      </c>
    </row>
    <row r="60" spans="1:13" ht="26.4" x14ac:dyDescent="0.25">
      <c r="A60" s="1" t="s">
        <v>183</v>
      </c>
      <c r="B60" s="27" t="s">
        <v>100</v>
      </c>
      <c r="C60" s="31" t="s">
        <v>131</v>
      </c>
      <c r="D60" s="16" t="s">
        <v>285</v>
      </c>
      <c r="E60" s="27" t="s">
        <v>286</v>
      </c>
      <c r="F60" s="53">
        <v>5909990231911</v>
      </c>
      <c r="G60" s="15" t="s">
        <v>7</v>
      </c>
      <c r="H60" s="26">
        <v>30</v>
      </c>
      <c r="I60" s="32">
        <v>20.94</v>
      </c>
      <c r="J60" s="32">
        <f t="shared" si="0"/>
        <v>628.20000000000005</v>
      </c>
      <c r="K60" s="51">
        <v>0.08</v>
      </c>
      <c r="L60" s="32">
        <f t="shared" si="1"/>
        <v>22.62</v>
      </c>
      <c r="M60" s="32">
        <f t="shared" si="2"/>
        <v>678.46</v>
      </c>
    </row>
    <row r="61" spans="1:13" ht="26.4" x14ac:dyDescent="0.25">
      <c r="A61" s="1" t="s">
        <v>184</v>
      </c>
      <c r="B61" s="27" t="s">
        <v>101</v>
      </c>
      <c r="C61" s="31" t="s">
        <v>129</v>
      </c>
      <c r="D61" s="16" t="s">
        <v>264</v>
      </c>
      <c r="E61" s="27" t="s">
        <v>265</v>
      </c>
      <c r="F61" s="53">
        <v>5909990918720</v>
      </c>
      <c r="G61" s="15" t="s">
        <v>7</v>
      </c>
      <c r="H61" s="15">
        <v>3</v>
      </c>
      <c r="I61" s="32">
        <v>19.66</v>
      </c>
      <c r="J61" s="32">
        <f t="shared" si="0"/>
        <v>58.98</v>
      </c>
      <c r="K61" s="51">
        <v>0.08</v>
      </c>
      <c r="L61" s="32">
        <f t="shared" si="1"/>
        <v>21.23</v>
      </c>
      <c r="M61" s="32">
        <f t="shared" si="2"/>
        <v>63.7</v>
      </c>
    </row>
    <row r="62" spans="1:13" x14ac:dyDescent="0.25">
      <c r="A62" s="1" t="s">
        <v>185</v>
      </c>
      <c r="B62" s="27" t="s">
        <v>102</v>
      </c>
      <c r="C62" s="31" t="s">
        <v>130</v>
      </c>
      <c r="D62" s="16" t="s">
        <v>266</v>
      </c>
      <c r="E62" s="27" t="s">
        <v>265</v>
      </c>
      <c r="F62" s="53">
        <v>5909990918621</v>
      </c>
      <c r="G62" s="15" t="s">
        <v>7</v>
      </c>
      <c r="H62" s="15">
        <v>75</v>
      </c>
      <c r="I62" s="32">
        <v>14.98</v>
      </c>
      <c r="J62" s="32">
        <f t="shared" si="0"/>
        <v>1123.5</v>
      </c>
      <c r="K62" s="51">
        <v>0.08</v>
      </c>
      <c r="L62" s="32">
        <f t="shared" si="1"/>
        <v>16.18</v>
      </c>
      <c r="M62" s="32">
        <f t="shared" si="2"/>
        <v>1213.3800000000001</v>
      </c>
    </row>
    <row r="63" spans="1:13" x14ac:dyDescent="0.25">
      <c r="A63" s="1" t="s">
        <v>186</v>
      </c>
      <c r="B63" s="27" t="s">
        <v>103</v>
      </c>
      <c r="C63" s="31" t="s">
        <v>132</v>
      </c>
      <c r="D63" s="16" t="s">
        <v>284</v>
      </c>
      <c r="E63" s="27" t="s">
        <v>267</v>
      </c>
      <c r="F63" s="53">
        <v>5909991011444</v>
      </c>
      <c r="G63" s="15" t="s">
        <v>7</v>
      </c>
      <c r="H63" s="26">
        <v>220</v>
      </c>
      <c r="I63" s="32">
        <v>28</v>
      </c>
      <c r="J63" s="32">
        <f t="shared" si="0"/>
        <v>6160</v>
      </c>
      <c r="K63" s="51">
        <v>0.08</v>
      </c>
      <c r="L63" s="32">
        <f t="shared" si="1"/>
        <v>30.24</v>
      </c>
      <c r="M63" s="32">
        <f t="shared" si="2"/>
        <v>6652.8</v>
      </c>
    </row>
    <row r="64" spans="1:13" x14ac:dyDescent="0.25">
      <c r="A64" s="1" t="s">
        <v>187</v>
      </c>
      <c r="B64" s="27" t="s">
        <v>104</v>
      </c>
      <c r="C64" s="31" t="s">
        <v>133</v>
      </c>
      <c r="D64" s="16" t="s">
        <v>268</v>
      </c>
      <c r="E64" s="27" t="s">
        <v>269</v>
      </c>
      <c r="F64" s="53">
        <v>5909990296712</v>
      </c>
      <c r="G64" s="15" t="s">
        <v>7</v>
      </c>
      <c r="H64" s="26">
        <v>10</v>
      </c>
      <c r="I64" s="32">
        <v>24.47</v>
      </c>
      <c r="J64" s="32">
        <f t="shared" si="0"/>
        <v>244.7</v>
      </c>
      <c r="K64" s="51">
        <v>0.08</v>
      </c>
      <c r="L64" s="32">
        <f t="shared" si="1"/>
        <v>26.43</v>
      </c>
      <c r="M64" s="32">
        <f t="shared" si="2"/>
        <v>264.27999999999997</v>
      </c>
    </row>
    <row r="65" spans="1:13" x14ac:dyDescent="0.25">
      <c r="A65" s="1" t="s">
        <v>188</v>
      </c>
      <c r="B65" s="27" t="s">
        <v>105</v>
      </c>
      <c r="C65" s="31" t="s">
        <v>51</v>
      </c>
      <c r="D65" s="16" t="s">
        <v>270</v>
      </c>
      <c r="E65" s="27" t="s">
        <v>206</v>
      </c>
      <c r="F65" s="53">
        <v>5909990932979</v>
      </c>
      <c r="G65" s="15" t="s">
        <v>7</v>
      </c>
      <c r="H65" s="26">
        <v>75</v>
      </c>
      <c r="I65" s="32">
        <v>12.82</v>
      </c>
      <c r="J65" s="32">
        <f t="shared" si="0"/>
        <v>961.5</v>
      </c>
      <c r="K65" s="51">
        <v>0.08</v>
      </c>
      <c r="L65" s="32">
        <f t="shared" si="1"/>
        <v>13.85</v>
      </c>
      <c r="M65" s="32">
        <f t="shared" si="2"/>
        <v>1038.42</v>
      </c>
    </row>
    <row r="66" spans="1:13" ht="39.6" x14ac:dyDescent="0.25">
      <c r="A66" s="1" t="s">
        <v>189</v>
      </c>
      <c r="B66" s="27" t="s">
        <v>106</v>
      </c>
      <c r="C66" s="31" t="s">
        <v>134</v>
      </c>
      <c r="D66" s="16" t="s">
        <v>271</v>
      </c>
      <c r="E66" s="27" t="s">
        <v>228</v>
      </c>
      <c r="F66" s="53">
        <v>5909990702510</v>
      </c>
      <c r="G66" s="15" t="s">
        <v>16</v>
      </c>
      <c r="H66" s="26">
        <v>45</v>
      </c>
      <c r="I66" s="32">
        <v>13.47</v>
      </c>
      <c r="J66" s="32">
        <f t="shared" si="0"/>
        <v>606.15</v>
      </c>
      <c r="K66" s="51">
        <v>0.08</v>
      </c>
      <c r="L66" s="32">
        <f t="shared" si="1"/>
        <v>14.55</v>
      </c>
      <c r="M66" s="32">
        <f t="shared" si="2"/>
        <v>654.64</v>
      </c>
    </row>
    <row r="67" spans="1:13" x14ac:dyDescent="0.25">
      <c r="B67" s="15"/>
      <c r="C67" s="60"/>
      <c r="D67" s="61"/>
      <c r="E67" s="61"/>
      <c r="F67" s="61"/>
      <c r="G67" s="61"/>
      <c r="H67" s="15"/>
      <c r="I67" s="62"/>
      <c r="J67" s="63">
        <f>SUM(J13:J66)</f>
        <v>66489.14</v>
      </c>
      <c r="K67" s="63"/>
      <c r="L67" s="63"/>
      <c r="M67" s="63">
        <f>SUM(M13:M66)</f>
        <v>71808.28</v>
      </c>
    </row>
    <row r="68" spans="1:13" s="66" customFormat="1" x14ac:dyDescent="0.3">
      <c r="A68" s="64"/>
      <c r="B68" s="13"/>
      <c r="C68" s="65"/>
      <c r="H68" s="13"/>
      <c r="I68" s="67"/>
      <c r="J68" s="67"/>
      <c r="K68" s="68"/>
      <c r="L68" s="67"/>
      <c r="M68" s="67"/>
    </row>
    <row r="69" spans="1:13" s="66" customFormat="1" x14ac:dyDescent="0.3">
      <c r="A69" s="64"/>
      <c r="B69" s="13"/>
      <c r="C69" s="65"/>
      <c r="H69" s="13"/>
      <c r="I69" s="67"/>
      <c r="J69" s="67"/>
      <c r="K69" s="68"/>
      <c r="L69" s="67"/>
      <c r="M69" s="67"/>
    </row>
    <row r="70" spans="1:13" x14ac:dyDescent="0.25">
      <c r="F70" s="2"/>
      <c r="I70" s="2"/>
      <c r="J70" s="2"/>
    </row>
    <row r="71" spans="1:13" x14ac:dyDescent="0.25">
      <c r="C71" s="41" t="s">
        <v>44</v>
      </c>
      <c r="F71" s="2"/>
      <c r="I71" s="2"/>
      <c r="J71" s="2"/>
    </row>
    <row r="72" spans="1:13" s="11" customFormat="1" x14ac:dyDescent="0.25">
      <c r="A72" s="14"/>
      <c r="B72" s="15" t="s">
        <v>10</v>
      </c>
      <c r="C72" s="16">
        <v>2</v>
      </c>
      <c r="D72" s="17">
        <v>3</v>
      </c>
      <c r="E72" s="18"/>
      <c r="F72" s="19"/>
      <c r="G72" s="15">
        <v>4</v>
      </c>
      <c r="H72" s="20">
        <v>5</v>
      </c>
      <c r="I72" s="15">
        <v>6</v>
      </c>
      <c r="J72" s="15">
        <v>7</v>
      </c>
      <c r="K72" s="15">
        <v>8</v>
      </c>
      <c r="L72" s="20">
        <v>9</v>
      </c>
      <c r="M72" s="15">
        <v>10</v>
      </c>
    </row>
    <row r="73" spans="1:13" ht="39.6" x14ac:dyDescent="0.25">
      <c r="B73" s="21" t="s">
        <v>0</v>
      </c>
      <c r="C73" s="22" t="s">
        <v>1</v>
      </c>
      <c r="D73" s="23" t="s">
        <v>11</v>
      </c>
      <c r="E73" s="24"/>
      <c r="F73" s="25"/>
      <c r="G73" s="21" t="s">
        <v>2</v>
      </c>
      <c r="H73" s="26" t="s">
        <v>3</v>
      </c>
      <c r="I73" s="27" t="s">
        <v>4</v>
      </c>
      <c r="J73" s="28" t="s">
        <v>14</v>
      </c>
      <c r="K73" s="29" t="s">
        <v>5</v>
      </c>
      <c r="L73" s="27" t="s">
        <v>6</v>
      </c>
      <c r="M73" s="27" t="s">
        <v>15</v>
      </c>
    </row>
    <row r="74" spans="1:13" ht="13.8" thickBot="1" x14ac:dyDescent="0.3">
      <c r="A74" s="1" t="s">
        <v>190</v>
      </c>
      <c r="B74" s="16">
        <v>1</v>
      </c>
      <c r="C74" s="54" t="s">
        <v>38</v>
      </c>
      <c r="D74" s="16" t="s">
        <v>272</v>
      </c>
      <c r="E74" s="27" t="s">
        <v>246</v>
      </c>
      <c r="F74" s="53">
        <v>5904374007854</v>
      </c>
      <c r="G74" s="15" t="s">
        <v>7</v>
      </c>
      <c r="H74" s="16">
        <v>1000</v>
      </c>
      <c r="I74" s="32">
        <v>10.199999999999999</v>
      </c>
      <c r="J74" s="32">
        <f>H74*I74</f>
        <v>10200</v>
      </c>
      <c r="K74" s="51">
        <v>0.08</v>
      </c>
      <c r="L74" s="32">
        <f>I74*K74+I74</f>
        <v>11.02</v>
      </c>
      <c r="M74" s="32">
        <f>J74*K74+J74</f>
        <v>11016</v>
      </c>
    </row>
    <row r="75" spans="1:13" ht="13.8" thickBot="1" x14ac:dyDescent="0.3">
      <c r="B75" s="30"/>
      <c r="C75" s="69" t="s">
        <v>9</v>
      </c>
      <c r="D75" s="35"/>
      <c r="E75" s="35"/>
      <c r="F75" s="35"/>
      <c r="G75" s="15"/>
      <c r="H75" s="30"/>
      <c r="I75" s="36"/>
      <c r="J75" s="37">
        <f>SUM(J74)</f>
        <v>10200</v>
      </c>
      <c r="K75" s="70"/>
      <c r="L75" s="71"/>
      <c r="M75" s="37">
        <f>SUM(M74)</f>
        <v>11016</v>
      </c>
    </row>
    <row r="76" spans="1:13" x14ac:dyDescent="0.25">
      <c r="F76" s="2"/>
      <c r="I76" s="2"/>
      <c r="J76" s="2"/>
    </row>
    <row r="77" spans="1:13" x14ac:dyDescent="0.25">
      <c r="F77" s="2"/>
      <c r="I77" s="2"/>
      <c r="J77" s="2"/>
    </row>
    <row r="78" spans="1:13" x14ac:dyDescent="0.25">
      <c r="F78" s="2"/>
      <c r="I78" s="2"/>
      <c r="J78" s="2"/>
    </row>
    <row r="79" spans="1:13" x14ac:dyDescent="0.25">
      <c r="C79" s="72" t="s">
        <v>45</v>
      </c>
      <c r="F79" s="2"/>
      <c r="I79" s="2"/>
      <c r="J79" s="2"/>
    </row>
    <row r="80" spans="1:13" s="11" customFormat="1" x14ac:dyDescent="0.25">
      <c r="A80" s="14"/>
      <c r="B80" s="15" t="s">
        <v>10</v>
      </c>
      <c r="C80" s="16">
        <v>2</v>
      </c>
      <c r="D80" s="17">
        <v>3</v>
      </c>
      <c r="E80" s="18"/>
      <c r="F80" s="19"/>
      <c r="G80" s="15">
        <v>4</v>
      </c>
      <c r="H80" s="20">
        <v>5</v>
      </c>
      <c r="I80" s="15">
        <v>6</v>
      </c>
      <c r="J80" s="15">
        <v>7</v>
      </c>
      <c r="K80" s="15">
        <v>8</v>
      </c>
      <c r="L80" s="20">
        <v>9</v>
      </c>
      <c r="M80" s="15">
        <v>10</v>
      </c>
    </row>
    <row r="81" spans="1:13" ht="39.6" x14ac:dyDescent="0.25">
      <c r="B81" s="21" t="s">
        <v>0</v>
      </c>
      <c r="C81" s="22" t="s">
        <v>1</v>
      </c>
      <c r="D81" s="23" t="s">
        <v>11</v>
      </c>
      <c r="E81" s="24"/>
      <c r="F81" s="25"/>
      <c r="G81" s="21" t="s">
        <v>2</v>
      </c>
      <c r="H81" s="26" t="s">
        <v>3</v>
      </c>
      <c r="I81" s="27" t="s">
        <v>4</v>
      </c>
      <c r="J81" s="28" t="s">
        <v>14</v>
      </c>
      <c r="K81" s="29" t="s">
        <v>5</v>
      </c>
      <c r="L81" s="27" t="s">
        <v>6</v>
      </c>
      <c r="M81" s="27" t="s">
        <v>15</v>
      </c>
    </row>
    <row r="82" spans="1:13" ht="26.4" x14ac:dyDescent="0.25">
      <c r="A82" s="1" t="s">
        <v>191</v>
      </c>
      <c r="B82" s="30">
        <v>1</v>
      </c>
      <c r="C82" s="31" t="s">
        <v>52</v>
      </c>
      <c r="D82" s="16" t="s">
        <v>273</v>
      </c>
      <c r="E82" s="27" t="s">
        <v>274</v>
      </c>
      <c r="F82" s="53">
        <v>4260056112638</v>
      </c>
      <c r="G82" s="15" t="s">
        <v>7</v>
      </c>
      <c r="H82" s="26">
        <v>130</v>
      </c>
      <c r="I82" s="32">
        <v>147.80000000000001</v>
      </c>
      <c r="J82" s="32">
        <f>H82*I82</f>
        <v>19214</v>
      </c>
      <c r="K82" s="51">
        <v>0.08</v>
      </c>
      <c r="L82" s="32">
        <f>I82*K82+I82</f>
        <v>159.62</v>
      </c>
      <c r="M82" s="32">
        <f>J82*K82+J82</f>
        <v>20751.12</v>
      </c>
    </row>
    <row r="83" spans="1:13" x14ac:dyDescent="0.25">
      <c r="B83" s="73"/>
      <c r="C83" s="74"/>
      <c r="D83" s="73"/>
      <c r="E83" s="73"/>
      <c r="F83" s="73"/>
      <c r="G83" s="73"/>
      <c r="H83" s="73"/>
      <c r="I83" s="73"/>
      <c r="J83" s="75">
        <f>SUM(J82)</f>
        <v>19214</v>
      </c>
      <c r="K83" s="75"/>
      <c r="L83" s="75"/>
      <c r="M83" s="75">
        <f>SUM(M82)</f>
        <v>20751.12</v>
      </c>
    </row>
    <row r="84" spans="1:13" x14ac:dyDescent="0.25">
      <c r="F84" s="2"/>
      <c r="I84" s="2"/>
      <c r="J84" s="2"/>
    </row>
    <row r="85" spans="1:13" s="66" customFormat="1" x14ac:dyDescent="0.3">
      <c r="A85" s="64"/>
      <c r="C85" s="76"/>
      <c r="J85" s="67"/>
      <c r="K85" s="68"/>
      <c r="L85" s="67"/>
      <c r="M85" s="67"/>
    </row>
    <row r="86" spans="1:13" s="66" customFormat="1" x14ac:dyDescent="0.3">
      <c r="A86" s="64"/>
      <c r="C86" s="76"/>
      <c r="J86" s="67"/>
      <c r="K86" s="68"/>
      <c r="L86" s="67"/>
      <c r="M86" s="67"/>
    </row>
    <row r="87" spans="1:13" x14ac:dyDescent="0.25">
      <c r="B87" s="77" t="s">
        <v>46</v>
      </c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</row>
    <row r="88" spans="1:13" s="11" customFormat="1" x14ac:dyDescent="0.25">
      <c r="A88" s="14"/>
      <c r="B88" s="15" t="s">
        <v>10</v>
      </c>
      <c r="C88" s="16">
        <v>2</v>
      </c>
      <c r="D88" s="17">
        <v>3</v>
      </c>
      <c r="E88" s="18"/>
      <c r="F88" s="19"/>
      <c r="G88" s="15">
        <v>4</v>
      </c>
      <c r="H88" s="20">
        <v>5</v>
      </c>
      <c r="I88" s="15">
        <v>6</v>
      </c>
      <c r="J88" s="15">
        <v>7</v>
      </c>
      <c r="K88" s="15">
        <v>8</v>
      </c>
      <c r="L88" s="20">
        <v>9</v>
      </c>
      <c r="M88" s="15">
        <v>10</v>
      </c>
    </row>
    <row r="89" spans="1:13" ht="39.6" x14ac:dyDescent="0.25">
      <c r="B89" s="27" t="s">
        <v>0</v>
      </c>
      <c r="C89" s="78" t="s">
        <v>1</v>
      </c>
      <c r="D89" s="23" t="s">
        <v>11</v>
      </c>
      <c r="E89" s="24"/>
      <c r="F89" s="25"/>
      <c r="G89" s="27" t="s">
        <v>2</v>
      </c>
      <c r="H89" s="27" t="s">
        <v>3</v>
      </c>
      <c r="I89" s="28" t="s">
        <v>4</v>
      </c>
      <c r="J89" s="79" t="s">
        <v>12</v>
      </c>
      <c r="K89" s="29" t="s">
        <v>5</v>
      </c>
      <c r="L89" s="28" t="s">
        <v>6</v>
      </c>
      <c r="M89" s="28" t="s">
        <v>40</v>
      </c>
    </row>
    <row r="90" spans="1:13" ht="27" thickBot="1" x14ac:dyDescent="0.3">
      <c r="A90" s="1" t="s">
        <v>192</v>
      </c>
      <c r="B90" s="16">
        <v>1</v>
      </c>
      <c r="C90" s="54" t="s">
        <v>41</v>
      </c>
      <c r="D90" s="16" t="s">
        <v>275</v>
      </c>
      <c r="E90" s="27" t="s">
        <v>276</v>
      </c>
      <c r="F90" s="53">
        <v>5909990991013</v>
      </c>
      <c r="G90" s="16" t="s">
        <v>7</v>
      </c>
      <c r="H90" s="79">
        <v>1400</v>
      </c>
      <c r="I90" s="32">
        <v>60.5</v>
      </c>
      <c r="J90" s="32">
        <f>H90*I90</f>
        <v>84700</v>
      </c>
      <c r="K90" s="51">
        <v>0.08</v>
      </c>
      <c r="L90" s="32">
        <f>I90*K90+I90</f>
        <v>65.34</v>
      </c>
      <c r="M90" s="32">
        <f>J90*K90+J90</f>
        <v>91476</v>
      </c>
    </row>
    <row r="91" spans="1:13" ht="13.8" thickBot="1" x14ac:dyDescent="0.3">
      <c r="B91" s="27"/>
      <c r="C91" s="80" t="s">
        <v>9</v>
      </c>
      <c r="D91" s="31"/>
      <c r="E91" s="31"/>
      <c r="F91" s="31"/>
      <c r="G91" s="16"/>
      <c r="H91" s="79"/>
      <c r="I91" s="71"/>
      <c r="J91" s="37">
        <f>SUM(J90)</f>
        <v>84700</v>
      </c>
      <c r="K91" s="81"/>
      <c r="L91" s="39"/>
      <c r="M91" s="37">
        <f>SUM(M90)</f>
        <v>91476</v>
      </c>
    </row>
    <row r="92" spans="1:13" x14ac:dyDescent="0.25">
      <c r="F92" s="2"/>
      <c r="I92" s="2"/>
      <c r="K92" s="82"/>
      <c r="L92" s="82"/>
      <c r="M92" s="82"/>
    </row>
    <row r="93" spans="1:13" x14ac:dyDescent="0.25">
      <c r="F93" s="2"/>
      <c r="I93" s="2"/>
      <c r="J93" s="2"/>
    </row>
    <row r="94" spans="1:13" s="66" customFormat="1" x14ac:dyDescent="0.3">
      <c r="A94" s="64"/>
      <c r="C94" s="65"/>
      <c r="I94" s="67"/>
      <c r="J94" s="67"/>
      <c r="K94" s="68"/>
      <c r="L94" s="67"/>
      <c r="M94" s="67"/>
    </row>
    <row r="95" spans="1:13" s="66" customFormat="1" x14ac:dyDescent="0.3">
      <c r="A95" s="64"/>
      <c r="C95" s="65"/>
      <c r="I95" s="67"/>
      <c r="J95" s="67"/>
      <c r="K95" s="68"/>
      <c r="L95" s="67"/>
      <c r="M95" s="67"/>
    </row>
    <row r="96" spans="1:13" x14ac:dyDescent="0.25">
      <c r="B96" s="6"/>
      <c r="C96" s="7" t="s">
        <v>47</v>
      </c>
      <c r="D96" s="8"/>
      <c r="E96" s="8"/>
      <c r="F96" s="8"/>
      <c r="G96" s="4"/>
      <c r="H96" s="9"/>
      <c r="I96" s="10"/>
      <c r="J96" s="11"/>
      <c r="K96" s="5"/>
      <c r="L96" s="10"/>
      <c r="M96" s="4"/>
    </row>
    <row r="97" spans="1:13" x14ac:dyDescent="0.25">
      <c r="B97" s="6"/>
      <c r="C97" s="12"/>
      <c r="D97" s="8"/>
      <c r="E97" s="8"/>
      <c r="F97" s="8"/>
      <c r="G97" s="4"/>
      <c r="H97" s="9"/>
      <c r="I97" s="10"/>
      <c r="J97" s="11"/>
      <c r="K97" s="5"/>
      <c r="L97" s="10"/>
      <c r="M97" s="4"/>
    </row>
    <row r="98" spans="1:13" s="11" customFormat="1" x14ac:dyDescent="0.25">
      <c r="A98" s="14"/>
      <c r="B98" s="15" t="s">
        <v>10</v>
      </c>
      <c r="C98" s="16">
        <v>2</v>
      </c>
      <c r="D98" s="17">
        <v>3</v>
      </c>
      <c r="E98" s="18"/>
      <c r="F98" s="19"/>
      <c r="G98" s="15">
        <v>4</v>
      </c>
      <c r="H98" s="20">
        <v>5</v>
      </c>
      <c r="I98" s="15">
        <v>6</v>
      </c>
      <c r="J98" s="15">
        <v>7</v>
      </c>
      <c r="K98" s="15">
        <v>8</v>
      </c>
      <c r="L98" s="20">
        <v>9</v>
      </c>
      <c r="M98" s="15">
        <v>10</v>
      </c>
    </row>
    <row r="99" spans="1:13" ht="39.6" x14ac:dyDescent="0.25">
      <c r="B99" s="21" t="s">
        <v>0</v>
      </c>
      <c r="C99" s="22" t="s">
        <v>1</v>
      </c>
      <c r="D99" s="23" t="s">
        <v>11</v>
      </c>
      <c r="E99" s="24"/>
      <c r="F99" s="25"/>
      <c r="G99" s="21" t="s">
        <v>2</v>
      </c>
      <c r="H99" s="26" t="s">
        <v>3</v>
      </c>
      <c r="I99" s="27" t="s">
        <v>4</v>
      </c>
      <c r="J99" s="28" t="s">
        <v>14</v>
      </c>
      <c r="K99" s="29" t="s">
        <v>5</v>
      </c>
      <c r="L99" s="27" t="s">
        <v>6</v>
      </c>
      <c r="M99" s="27" t="s">
        <v>15</v>
      </c>
    </row>
    <row r="100" spans="1:13" ht="13.8" thickBot="1" x14ac:dyDescent="0.3">
      <c r="A100" s="1" t="s">
        <v>193</v>
      </c>
      <c r="B100" s="30">
        <v>1</v>
      </c>
      <c r="C100" s="56" t="s">
        <v>18</v>
      </c>
      <c r="D100" s="16" t="s">
        <v>277</v>
      </c>
      <c r="E100" s="27" t="s">
        <v>278</v>
      </c>
      <c r="F100" s="53">
        <v>5909990207718</v>
      </c>
      <c r="G100" s="15" t="s">
        <v>7</v>
      </c>
      <c r="H100" s="26">
        <v>120</v>
      </c>
      <c r="I100" s="32">
        <v>166.09</v>
      </c>
      <c r="J100" s="32">
        <f>H100*I100</f>
        <v>19930.8</v>
      </c>
      <c r="K100" s="51">
        <v>0.08</v>
      </c>
      <c r="L100" s="32">
        <f>I100*K100+I100</f>
        <v>179.38</v>
      </c>
      <c r="M100" s="32">
        <f>J100*K100+J100</f>
        <v>21525.26</v>
      </c>
    </row>
    <row r="101" spans="1:13" ht="13.8" thickBot="1" x14ac:dyDescent="0.3">
      <c r="B101" s="30"/>
      <c r="C101" s="69" t="s">
        <v>9</v>
      </c>
      <c r="D101" s="35"/>
      <c r="E101" s="35"/>
      <c r="F101" s="35"/>
      <c r="G101" s="15"/>
      <c r="H101" s="30"/>
      <c r="I101" s="36"/>
      <c r="J101" s="37">
        <f>SUM(J100)</f>
        <v>19930.8</v>
      </c>
      <c r="K101" s="83"/>
      <c r="L101" s="71"/>
      <c r="M101" s="37">
        <f>SUM(M100)</f>
        <v>21525.26</v>
      </c>
    </row>
    <row r="102" spans="1:13" x14ac:dyDescent="0.25">
      <c r="B102" s="84"/>
      <c r="C102" s="3"/>
      <c r="D102" s="85"/>
      <c r="E102" s="85"/>
      <c r="F102" s="85"/>
      <c r="G102" s="13"/>
      <c r="H102" s="84"/>
      <c r="I102" s="86"/>
      <c r="J102" s="87"/>
      <c r="K102" s="88"/>
      <c r="L102" s="89"/>
      <c r="M102" s="87"/>
    </row>
    <row r="103" spans="1:13" x14ac:dyDescent="0.25">
      <c r="B103" s="40"/>
      <c r="C103" s="43"/>
      <c r="D103" s="4"/>
      <c r="E103" s="4"/>
      <c r="F103" s="4"/>
      <c r="G103" s="4"/>
      <c r="H103" s="4"/>
      <c r="I103" s="4"/>
      <c r="J103" s="4"/>
      <c r="K103" s="5"/>
      <c r="L103" s="40"/>
      <c r="M103" s="4"/>
    </row>
    <row r="104" spans="1:13" x14ac:dyDescent="0.25">
      <c r="B104" s="40"/>
      <c r="C104" s="43"/>
      <c r="D104" s="4"/>
      <c r="E104" s="4"/>
      <c r="F104" s="4"/>
      <c r="G104" s="4"/>
      <c r="H104" s="4"/>
      <c r="I104" s="4"/>
      <c r="J104" s="4"/>
      <c r="K104" s="5"/>
      <c r="L104" s="4"/>
      <c r="M104" s="4"/>
    </row>
    <row r="108" spans="1:13" x14ac:dyDescent="0.25">
      <c r="J108" s="82">
        <f>J101+J91+J83+J75+J67+J7</f>
        <v>293702.34000000003</v>
      </c>
    </row>
    <row r="109" spans="1:13" x14ac:dyDescent="0.25">
      <c r="J109" s="82">
        <f>M101+M91+M83+M75+M67+M7</f>
        <v>317198.53000000003</v>
      </c>
    </row>
  </sheetData>
  <mergeCells count="14">
    <mergeCell ref="D4:F4"/>
    <mergeCell ref="D5:F5"/>
    <mergeCell ref="D11:F11"/>
    <mergeCell ref="D12:F12"/>
    <mergeCell ref="D73:F73"/>
    <mergeCell ref="D72:F72"/>
    <mergeCell ref="D89:F89"/>
    <mergeCell ref="D88:F88"/>
    <mergeCell ref="D98:F98"/>
    <mergeCell ref="D99:F99"/>
    <mergeCell ref="B10:M10"/>
    <mergeCell ref="B87:M87"/>
    <mergeCell ref="D80:F80"/>
    <mergeCell ref="D81:F81"/>
  </mergeCells>
  <phoneticPr fontId="6" type="noConversion"/>
  <pageMargins left="0.7" right="0.7" top="0.75" bottom="0.75" header="0.3" footer="0.3"/>
  <pageSetup paperSize="9" scale="56" fitToHeight="0" orientation="landscape" verticalDpi="0" r:id="rId1"/>
  <rowBreaks count="2" manualBreakCount="2">
    <brk id="9" max="16383" man="1"/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Stanek Justyna</dc:creator>
  <cp:lastModifiedBy>Rodak, Justyna (Urtica)</cp:lastModifiedBy>
  <cp:lastPrinted>2024-07-15T12:55:34Z</cp:lastPrinted>
  <dcterms:created xsi:type="dcterms:W3CDTF">2015-06-05T18:19:34Z</dcterms:created>
  <dcterms:modified xsi:type="dcterms:W3CDTF">2024-07-24T12:17:19Z</dcterms:modified>
</cp:coreProperties>
</file>