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0.0.211\dane_dzialy\ZamPubl\Kinga\2  0  2  4\137_2024_DOSTAWA_LEKÓW_B_Lenarcik\NA STRONE\"/>
    </mc:Choice>
  </mc:AlternateContent>
  <bookViews>
    <workbookView xWindow="0" yWindow="0" windowWidth="28800" windowHeight="12180"/>
  </bookViews>
  <sheets>
    <sheet name="Pakiet od 1 do 24" sheetId="4" r:id="rId1"/>
  </sheets>
  <calcPr calcId="162913" iterateDelta="1E-4"/>
</workbook>
</file>

<file path=xl/calcChain.xml><?xml version="1.0" encoding="utf-8"?>
<calcChain xmlns="http://schemas.openxmlformats.org/spreadsheetml/2006/main">
  <c r="N302" i="4" l="1"/>
  <c r="O302" i="4" s="1"/>
  <c r="O303" i="4" s="1"/>
  <c r="M309" i="4" s="1"/>
  <c r="N315" i="4"/>
  <c r="N314" i="4"/>
  <c r="N328" i="4"/>
  <c r="N327" i="4"/>
  <c r="F302" i="4"/>
  <c r="P302" i="4"/>
  <c r="Q302" i="4" s="1"/>
  <c r="Q303" i="4" s="1"/>
  <c r="N309" i="4" s="1"/>
  <c r="N303" i="4"/>
  <c r="L309" i="4" s="1"/>
  <c r="L306" i="4"/>
  <c r="O309" i="4" l="1"/>
  <c r="P303" i="4"/>
  <c r="O328" i="4"/>
  <c r="N316" i="4"/>
  <c r="L322" i="4" s="1"/>
  <c r="L332" i="4"/>
  <c r="P328" i="4"/>
  <c r="Q328" i="4" s="1"/>
  <c r="F328" i="4"/>
  <c r="P327" i="4"/>
  <c r="F327" i="4"/>
  <c r="F314" i="4"/>
  <c r="P314" i="4"/>
  <c r="Q314" i="4" s="1"/>
  <c r="L319" i="4"/>
  <c r="P315" i="4"/>
  <c r="F315" i="4"/>
  <c r="O314" i="4" l="1"/>
  <c r="N329" i="4"/>
  <c r="L335" i="4" s="1"/>
  <c r="O327" i="4"/>
  <c r="O329" i="4" s="1"/>
  <c r="M335" i="4" s="1"/>
  <c r="P316" i="4"/>
  <c r="P329" i="4"/>
  <c r="Q327" i="4"/>
  <c r="Q329" i="4" s="1"/>
  <c r="N335" i="4" s="1"/>
  <c r="Q315" i="4"/>
  <c r="Q316" i="4" s="1"/>
  <c r="O315" i="4"/>
  <c r="L175" i="4"/>
  <c r="P171" i="4"/>
  <c r="Q171" i="4" s="1"/>
  <c r="N171" i="4"/>
  <c r="O171" i="4" s="1"/>
  <c r="F171" i="4"/>
  <c r="D171" i="4"/>
  <c r="P170" i="4"/>
  <c r="N170" i="4"/>
  <c r="F170" i="4"/>
  <c r="D170" i="4"/>
  <c r="O316" i="4" l="1"/>
  <c r="M322" i="4" s="1"/>
  <c r="O335" i="4"/>
  <c r="N322" i="4"/>
  <c r="P172" i="4"/>
  <c r="N172" i="4"/>
  <c r="L178" i="4"/>
  <c r="O170" i="4"/>
  <c r="O172" i="4" s="1"/>
  <c r="M178" i="4" s="1"/>
  <c r="Q170" i="4"/>
  <c r="Q172" i="4" s="1"/>
  <c r="N178" i="4" s="1"/>
  <c r="F116" i="4"/>
  <c r="O322" i="4" l="1"/>
  <c r="O178" i="4"/>
  <c r="P6" i="4"/>
  <c r="L293" i="4" l="1"/>
  <c r="P289" i="4"/>
  <c r="P290" i="4" s="1"/>
  <c r="N289" i="4"/>
  <c r="N290" i="4" s="1"/>
  <c r="L296" i="4" s="1"/>
  <c r="F289" i="4"/>
  <c r="O289" i="4" l="1"/>
  <c r="O290" i="4" s="1"/>
  <c r="M296" i="4" s="1"/>
  <c r="Q289" i="4"/>
  <c r="Q290" i="4" s="1"/>
  <c r="N296" i="4" s="1"/>
  <c r="O296" i="4" l="1"/>
  <c r="F277" i="4" l="1"/>
  <c r="L281" i="4"/>
  <c r="P277" i="4"/>
  <c r="P278" i="4" s="1"/>
  <c r="N277" i="4"/>
  <c r="N278" i="4" s="1"/>
  <c r="L284" i="4" s="1"/>
  <c r="O277" i="4" l="1"/>
  <c r="O278" i="4" s="1"/>
  <c r="M284" i="4" s="1"/>
  <c r="Q277" i="4"/>
  <c r="Q278" i="4" s="1"/>
  <c r="N284" i="4" s="1"/>
  <c r="O284" i="4" l="1"/>
  <c r="F264" i="4" l="1"/>
  <c r="L268" i="4"/>
  <c r="P264" i="4"/>
  <c r="P265" i="4" s="1"/>
  <c r="N264" i="4"/>
  <c r="N265" i="4" s="1"/>
  <c r="L271" i="4" s="1"/>
  <c r="O264" i="4" l="1"/>
  <c r="O265" i="4" s="1"/>
  <c r="M271" i="4" s="1"/>
  <c r="Q264" i="4"/>
  <c r="Q265" i="4" s="1"/>
  <c r="N271" i="4" s="1"/>
  <c r="O271" i="4" l="1"/>
  <c r="N156" i="4" l="1"/>
  <c r="O156" i="4" s="1"/>
  <c r="P156" i="4"/>
  <c r="Q156" i="4" s="1"/>
  <c r="N155" i="4"/>
  <c r="O155" i="4" s="1"/>
  <c r="P155" i="4"/>
  <c r="Q155" i="4" s="1"/>
  <c r="D155" i="4"/>
  <c r="D156" i="4"/>
  <c r="D157" i="4"/>
  <c r="F155" i="4"/>
  <c r="F156" i="4"/>
  <c r="F157" i="4"/>
  <c r="K19" i="4" l="1"/>
  <c r="D114" i="4"/>
  <c r="F114" i="4"/>
  <c r="N114" i="4"/>
  <c r="P114" i="4"/>
  <c r="K140" i="4"/>
  <c r="P140" i="4" s="1"/>
  <c r="Q140" i="4" s="1"/>
  <c r="K139" i="4"/>
  <c r="P139" i="4" s="1"/>
  <c r="Q139" i="4" s="1"/>
  <c r="K117" i="4"/>
  <c r="P117" i="4" s="1"/>
  <c r="Q117" i="4" s="1"/>
  <c r="K138" i="4"/>
  <c r="P138" i="4" s="1"/>
  <c r="K137" i="4"/>
  <c r="P137" i="4" s="1"/>
  <c r="Q137" i="4" s="1"/>
  <c r="K136" i="4"/>
  <c r="P136" i="4" s="1"/>
  <c r="Q136" i="4" s="1"/>
  <c r="K135" i="4"/>
  <c r="P135" i="4" s="1"/>
  <c r="Q135" i="4" s="1"/>
  <c r="K134" i="4"/>
  <c r="P134" i="4" s="1"/>
  <c r="Q134" i="4" s="1"/>
  <c r="K132" i="4"/>
  <c r="P132" i="4" s="1"/>
  <c r="Q132" i="4" s="1"/>
  <c r="N140" i="4"/>
  <c r="O140" i="4" s="1"/>
  <c r="N139" i="4"/>
  <c r="O139" i="4" s="1"/>
  <c r="N117" i="4"/>
  <c r="O117" i="4" s="1"/>
  <c r="N138" i="4"/>
  <c r="O138" i="4" s="1"/>
  <c r="N137" i="4"/>
  <c r="O137" i="4" s="1"/>
  <c r="N136" i="4"/>
  <c r="O136" i="4" s="1"/>
  <c r="D140" i="4"/>
  <c r="F140" i="4"/>
  <c r="D139" i="4"/>
  <c r="F139" i="4"/>
  <c r="D117" i="4"/>
  <c r="F117" i="4"/>
  <c r="F136" i="4"/>
  <c r="F137" i="4"/>
  <c r="F138" i="4"/>
  <c r="F132" i="4"/>
  <c r="D138" i="4"/>
  <c r="D136" i="4"/>
  <c r="L144" i="4"/>
  <c r="N135" i="4"/>
  <c r="O135" i="4" s="1"/>
  <c r="F135" i="4"/>
  <c r="D135" i="4"/>
  <c r="N134" i="4"/>
  <c r="O134" i="4" s="1"/>
  <c r="F134" i="4"/>
  <c r="D134" i="4"/>
  <c r="P133" i="4"/>
  <c r="Q133" i="4" s="1"/>
  <c r="N133" i="4"/>
  <c r="O133" i="4" s="1"/>
  <c r="N132" i="4"/>
  <c r="O132" i="4" s="1"/>
  <c r="D132" i="4"/>
  <c r="P131" i="4"/>
  <c r="Q131" i="4" s="1"/>
  <c r="N131" i="4"/>
  <c r="O131" i="4" s="1"/>
  <c r="D131" i="4"/>
  <c r="O114" i="4" l="1"/>
  <c r="Q114" i="4"/>
  <c r="P141" i="4"/>
  <c r="O141" i="4"/>
  <c r="M147" i="4" s="1"/>
  <c r="Q138" i="4"/>
  <c r="Q141" i="4" s="1"/>
  <c r="N147" i="4" s="1"/>
  <c r="N141" i="4"/>
  <c r="L147" i="4" s="1"/>
  <c r="D102" i="4"/>
  <c r="F102" i="4"/>
  <c r="N102" i="4"/>
  <c r="O102" i="4" s="1"/>
  <c r="P102" i="4"/>
  <c r="Q102" i="4" s="1"/>
  <c r="O147" i="4" l="1"/>
  <c r="D184" i="4"/>
  <c r="F184" i="4"/>
  <c r="L188" i="4"/>
  <c r="P184" i="4"/>
  <c r="Q184" i="4" s="1"/>
  <c r="Q185" i="4" s="1"/>
  <c r="N191" i="4" s="1"/>
  <c r="N184" i="4"/>
  <c r="N185" i="4" s="1"/>
  <c r="L191" i="4" s="1"/>
  <c r="F251" i="4"/>
  <c r="F250" i="4"/>
  <c r="L255" i="4"/>
  <c r="P251" i="4"/>
  <c r="N251" i="4"/>
  <c r="D251" i="4"/>
  <c r="P250" i="4"/>
  <c r="Q250" i="4" s="1"/>
  <c r="N250" i="4"/>
  <c r="O250" i="4" s="1"/>
  <c r="D250" i="4"/>
  <c r="N157" i="4"/>
  <c r="O157" i="4" s="1"/>
  <c r="P157" i="4"/>
  <c r="Q157" i="4" s="1"/>
  <c r="F153" i="4"/>
  <c r="F154" i="4"/>
  <c r="D153" i="4"/>
  <c r="D154" i="4"/>
  <c r="F32" i="4"/>
  <c r="L161" i="4"/>
  <c r="P154" i="4"/>
  <c r="Q154" i="4" s="1"/>
  <c r="N154" i="4"/>
  <c r="O154" i="4" s="1"/>
  <c r="P153" i="4"/>
  <c r="Q153" i="4" s="1"/>
  <c r="N153" i="4"/>
  <c r="O153" i="4" s="1"/>
  <c r="N116" i="4"/>
  <c r="O116" i="4" s="1"/>
  <c r="P116" i="4"/>
  <c r="Q116" i="4" s="1"/>
  <c r="L121" i="4"/>
  <c r="P115" i="4"/>
  <c r="N115" i="4"/>
  <c r="F115" i="4"/>
  <c r="D115" i="4"/>
  <c r="O115" i="4" l="1"/>
  <c r="O118" i="4" s="1"/>
  <c r="M124" i="4" s="1"/>
  <c r="N118" i="4"/>
  <c r="L124" i="4" s="1"/>
  <c r="Q115" i="4"/>
  <c r="Q118" i="4" s="1"/>
  <c r="N124" i="4" s="1"/>
  <c r="P118" i="4"/>
  <c r="P158" i="4"/>
  <c r="N158" i="4"/>
  <c r="L164" i="4" s="1"/>
  <c r="P185" i="4"/>
  <c r="O184" i="4"/>
  <c r="O185" i="4" s="1"/>
  <c r="M191" i="4" s="1"/>
  <c r="O191" i="4" s="1"/>
  <c r="P252" i="4"/>
  <c r="N252" i="4"/>
  <c r="L258" i="4" s="1"/>
  <c r="O251" i="4"/>
  <c r="O252" i="4" s="1"/>
  <c r="M258" i="4" s="1"/>
  <c r="Q251" i="4"/>
  <c r="Q252" i="4" s="1"/>
  <c r="N258" i="4" s="1"/>
  <c r="Q158" i="4"/>
  <c r="O158" i="4" l="1"/>
  <c r="M164" i="4" s="1"/>
  <c r="N164" i="4"/>
  <c r="O258" i="4"/>
  <c r="O124" i="4"/>
  <c r="O164" i="4" l="1"/>
  <c r="L90" i="4"/>
  <c r="P86" i="4"/>
  <c r="P87" i="4" s="1"/>
  <c r="N86" i="4"/>
  <c r="N87" i="4" s="1"/>
  <c r="L93" i="4" s="1"/>
  <c r="L241" i="4"/>
  <c r="P237" i="4"/>
  <c r="P238" i="4" s="1"/>
  <c r="N237" i="4"/>
  <c r="N238" i="4" s="1"/>
  <c r="L244" i="4" s="1"/>
  <c r="O86" i="4" l="1"/>
  <c r="O87" i="4" s="1"/>
  <c r="M93" i="4" s="1"/>
  <c r="Q86" i="4"/>
  <c r="Q87" i="4" s="1"/>
  <c r="N93" i="4" s="1"/>
  <c r="O237" i="4"/>
  <c r="O238" i="4" s="1"/>
  <c r="M244" i="4" s="1"/>
  <c r="Q237" i="4"/>
  <c r="Q238" i="4" s="1"/>
  <c r="N244" i="4" s="1"/>
  <c r="D223" i="4"/>
  <c r="D224" i="4"/>
  <c r="L228" i="4"/>
  <c r="P224" i="4"/>
  <c r="N224" i="4"/>
  <c r="F224" i="4"/>
  <c r="P223" i="4"/>
  <c r="Q223" i="4" s="1"/>
  <c r="N223" i="4"/>
  <c r="O223" i="4" s="1"/>
  <c r="F223" i="4"/>
  <c r="O93" i="4" l="1"/>
  <c r="O244" i="4"/>
  <c r="P225" i="4"/>
  <c r="N225" i="4"/>
  <c r="L231" i="4" s="1"/>
  <c r="O224" i="4"/>
  <c r="O225" i="4" s="1"/>
  <c r="M231" i="4" s="1"/>
  <c r="Q224" i="4"/>
  <c r="Q225" i="4" s="1"/>
  <c r="N231" i="4" s="1"/>
  <c r="L214" i="4"/>
  <c r="P210" i="4"/>
  <c r="P211" i="4" s="1"/>
  <c r="N210" i="4"/>
  <c r="N211" i="4" s="1"/>
  <c r="L217" i="4" s="1"/>
  <c r="F210" i="4"/>
  <c r="D210" i="4"/>
  <c r="O231" i="4" l="1"/>
  <c r="O210" i="4"/>
  <c r="O211" i="4" s="1"/>
  <c r="M217" i="4" s="1"/>
  <c r="Q210" i="4"/>
  <c r="Q211" i="4" s="1"/>
  <c r="N217" i="4" s="1"/>
  <c r="L201" i="4"/>
  <c r="P197" i="4"/>
  <c r="Q197" i="4" s="1"/>
  <c r="Q198" i="4" s="1"/>
  <c r="N204" i="4" s="1"/>
  <c r="N197" i="4"/>
  <c r="O197" i="4" s="1"/>
  <c r="O198" i="4" s="1"/>
  <c r="M204" i="4" s="1"/>
  <c r="O217" i="4" l="1"/>
  <c r="O204" i="4"/>
  <c r="N198" i="4"/>
  <c r="L204" i="4" s="1"/>
  <c r="P198" i="4"/>
  <c r="F73" i="4"/>
  <c r="F72" i="4"/>
  <c r="D72" i="4"/>
  <c r="N72" i="4"/>
  <c r="P72" i="4"/>
  <c r="Q72" i="4" s="1"/>
  <c r="L77" i="4"/>
  <c r="P73" i="4"/>
  <c r="N73" i="4"/>
  <c r="D73" i="4"/>
  <c r="P100" i="4"/>
  <c r="Q100" i="4" s="1"/>
  <c r="N100" i="4"/>
  <c r="N101" i="4"/>
  <c r="O101" i="4" s="1"/>
  <c r="F101" i="4"/>
  <c r="F100" i="4"/>
  <c r="D100" i="4"/>
  <c r="D101" i="4"/>
  <c r="P101" i="4"/>
  <c r="Q101" i="4" s="1"/>
  <c r="O100" i="4" l="1"/>
  <c r="N74" i="4"/>
  <c r="L80" i="4" s="1"/>
  <c r="P74" i="4"/>
  <c r="O72" i="4"/>
  <c r="O73" i="4"/>
  <c r="Q73" i="4"/>
  <c r="L106" i="4"/>
  <c r="N99" i="4"/>
  <c r="N103" i="4" s="1"/>
  <c r="P99" i="4"/>
  <c r="P103" i="4" s="1"/>
  <c r="D99" i="4"/>
  <c r="K32" i="4"/>
  <c r="O74" i="4" l="1"/>
  <c r="M80" i="4" s="1"/>
  <c r="Q74" i="4"/>
  <c r="N80" i="4" s="1"/>
  <c r="L109" i="4"/>
  <c r="Q99" i="4"/>
  <c r="Q103" i="4" s="1"/>
  <c r="O99" i="4"/>
  <c r="O103" i="4" s="1"/>
  <c r="L36" i="4"/>
  <c r="P32" i="4"/>
  <c r="P33" i="4" s="1"/>
  <c r="N32" i="4"/>
  <c r="N33" i="4" s="1"/>
  <c r="L39" i="4" s="1"/>
  <c r="L63" i="4"/>
  <c r="O80" i="4" l="1"/>
  <c r="N109" i="4"/>
  <c r="M109" i="4"/>
  <c r="O32" i="4"/>
  <c r="O33" i="4" s="1"/>
  <c r="M39" i="4" s="1"/>
  <c r="Q32" i="4"/>
  <c r="Q33" i="4" s="1"/>
  <c r="N39" i="4" s="1"/>
  <c r="F59" i="4"/>
  <c r="D59" i="4"/>
  <c r="L50" i="4"/>
  <c r="K46" i="4"/>
  <c r="K45" i="4"/>
  <c r="F46" i="4"/>
  <c r="D46" i="4"/>
  <c r="F45" i="4"/>
  <c r="D45" i="4"/>
  <c r="D19" i="4"/>
  <c r="L23" i="4"/>
  <c r="N5" i="4"/>
  <c r="O5" i="4" s="1"/>
  <c r="N6" i="4"/>
  <c r="K5" i="4"/>
  <c r="P5" i="4" s="1"/>
  <c r="Q5" i="4" s="1"/>
  <c r="K4" i="4"/>
  <c r="F5" i="4"/>
  <c r="D5" i="4"/>
  <c r="D6" i="4"/>
  <c r="O39" i="4" l="1"/>
  <c r="O109" i="4"/>
  <c r="F4" i="4" l="1"/>
  <c r="D4" i="4"/>
  <c r="F19" i="4"/>
  <c r="N59" i="4" l="1"/>
  <c r="O59" i="4" s="1"/>
  <c r="O60" i="4" s="1"/>
  <c r="M66" i="4" s="1"/>
  <c r="P59" i="4"/>
  <c r="Q59" i="4" s="1"/>
  <c r="Q60" i="4" s="1"/>
  <c r="N66" i="4" s="1"/>
  <c r="N46" i="4"/>
  <c r="O46" i="4" s="1"/>
  <c r="P46" i="4"/>
  <c r="Q46" i="4" s="1"/>
  <c r="N45" i="4"/>
  <c r="O45" i="4" s="1"/>
  <c r="P45" i="4"/>
  <c r="Q45" i="4" s="1"/>
  <c r="N19" i="4"/>
  <c r="O19" i="4" s="1"/>
  <c r="O20" i="4" s="1"/>
  <c r="M26" i="4" s="1"/>
  <c r="P19" i="4"/>
  <c r="Q19" i="4" s="1"/>
  <c r="Q20" i="4" s="1"/>
  <c r="N26" i="4" s="1"/>
  <c r="L10" i="4"/>
  <c r="O66" i="4" l="1"/>
  <c r="O26" i="4"/>
  <c r="O47" i="4"/>
  <c r="M53" i="4" s="1"/>
  <c r="Q47" i="4"/>
  <c r="N53" i="4" s="1"/>
  <c r="N20" i="4"/>
  <c r="L26" i="4" s="1"/>
  <c r="N47" i="4"/>
  <c r="L53" i="4" s="1"/>
  <c r="P20" i="4"/>
  <c r="P47" i="4"/>
  <c r="P60" i="4"/>
  <c r="N60" i="4"/>
  <c r="L66" i="4" s="1"/>
  <c r="O53" i="4" l="1"/>
  <c r="O6" i="4"/>
  <c r="N4" i="4"/>
  <c r="Q6" i="4"/>
  <c r="P4" i="4"/>
  <c r="N7" i="4" l="1"/>
  <c r="L13" i="4" s="1"/>
  <c r="Q4" i="4"/>
  <c r="Q7" i="4" s="1"/>
  <c r="N13" i="4" s="1"/>
  <c r="P7" i="4"/>
  <c r="O4" i="4"/>
  <c r="O7" i="4" s="1"/>
  <c r="M13" i="4" s="1"/>
  <c r="O13" i="4" l="1"/>
</calcChain>
</file>

<file path=xl/sharedStrings.xml><?xml version="1.0" encoding="utf-8"?>
<sst xmlns="http://schemas.openxmlformats.org/spreadsheetml/2006/main" count="769" uniqueCount="118">
  <si>
    <t>Lp.</t>
  </si>
  <si>
    <t>Nazwa asortymentu</t>
  </si>
  <si>
    <t>Klasa wyrobu medycznego</t>
  </si>
  <si>
    <t>Wartość całkowita zamówienia brutto (zł)</t>
  </si>
  <si>
    <t>PAKIET 3</t>
  </si>
  <si>
    <t>PAKIET 2</t>
  </si>
  <si>
    <t>PAKIET 1</t>
  </si>
  <si>
    <t>Nr Deklaracji Zgodności</t>
  </si>
  <si>
    <t>j.m.</t>
  </si>
  <si>
    <t>1.</t>
  </si>
  <si>
    <t>CSK
Min. wykorzystanie (j.m.)</t>
  </si>
  <si>
    <t>CSK
Ilość podstawowa (j.m.)</t>
  </si>
  <si>
    <t>CSK
Prawo opcji (j.m.)</t>
  </si>
  <si>
    <t>Nazwa handlowa, producent, nr kat.</t>
  </si>
  <si>
    <t>Wielkość op. oferowanego</t>
  </si>
  <si>
    <t>CSK
Ilość oferowanych op. podstawowa (j.m.)</t>
  </si>
  <si>
    <t>CSK
Ilość oferowanych op. opcja (j.m.)</t>
  </si>
  <si>
    <t xml:space="preserve">Cena oferowanego opakowania netto (zł) </t>
  </si>
  <si>
    <t>VAT (%)</t>
  </si>
  <si>
    <t>CSK
Wartość netto - ilość podstawowa (zł)</t>
  </si>
  <si>
    <t>CSK
Wartość brutto - ilość podstawowa (zł)</t>
  </si>
  <si>
    <t>CSK
Wartość brutto - prawo opcji (zł)</t>
  </si>
  <si>
    <t>EAN 13 op. handlowego (jeśli dotyczy)</t>
  </si>
  <si>
    <t>2.</t>
  </si>
  <si>
    <t>3.</t>
  </si>
  <si>
    <t>RAZEM:</t>
  </si>
  <si>
    <t>CSK</t>
  </si>
  <si>
    <t xml:space="preserve">Wartość prawa opcji brutto (zł) </t>
  </si>
  <si>
    <t>Wartość podstawowa  brutto (zł)</t>
  </si>
  <si>
    <t xml:space="preserve">Wartość podstawowa netto (zł) </t>
  </si>
  <si>
    <t>CSK
Wartość netto - prawo opcji (zł)</t>
  </si>
  <si>
    <t>PAKIET 4</t>
  </si>
  <si>
    <t>DARBEPOETIN ALFA 0,02 MG/0,5 ML x 1 AMPUŁKOSTRZYKAWKA</t>
  </si>
  <si>
    <t>DARBEPOETIN ALFA 0,04 MG/0,4 ML x 1 AMPUŁKOSTRZYKAWKA</t>
  </si>
  <si>
    <t>op = 7 kasetek x 100 ml</t>
  </si>
  <si>
    <t>LEVODOPUM + CARBIDOPUM żel dojelitowy (20 mg + 5 mg)/1 ml</t>
  </si>
  <si>
    <t>DARBEPOETIN ALFA 0,5 MG/1 ML x 1 AMPUŁKOSTRZYKAWKA</t>
  </si>
  <si>
    <t>RITUXIMABUM 500 MG/50 ML, koncentrat do sporządzania roztworu do infuzji (fiolka)</t>
  </si>
  <si>
    <t>RITUXIMABUM 100 MG/10 ML, koncentrat do sporządzania roztworu do infuzji (fiolka)</t>
  </si>
  <si>
    <t>Zamawiający wymaga, by produkty lecznicze z pozycji 1 i 2 pochodziły od tego samego producenta.</t>
  </si>
  <si>
    <t>PAKIET 5</t>
  </si>
  <si>
    <t>op=7 fiolek 10 ml</t>
  </si>
  <si>
    <t>PAKIET 6</t>
  </si>
  <si>
    <t>DEXAMETHASONI PHOSPHAS 8 MG/1 ML (20 MG/2,5 ML), roztwór do wstrzykiwań x 1 ampułka 2,5 ml</t>
  </si>
  <si>
    <t>op.</t>
  </si>
  <si>
    <t>SOLIFENACINI SUCCINAS 5 mg x 30 tabl. powlekanych</t>
  </si>
  <si>
    <t>SOLIFENACINI SUCCINAS 10 mg x 30 tabl. powlekanych</t>
  </si>
  <si>
    <t>PAKIET 7</t>
  </si>
  <si>
    <t>SELUMETINIBUM 10 MG x 60 kaps. twardych</t>
  </si>
  <si>
    <t>SELUMETINIBUM 25 MG x 60 kaps. twardych</t>
  </si>
  <si>
    <t>INN-INCLISIRAN 284 MG roztwór do wstrzykiwań w ampułkostrzykawce x 1 amp.-strzyk.</t>
  </si>
  <si>
    <t>fiol.</t>
  </si>
  <si>
    <t>PAKIET 8</t>
  </si>
  <si>
    <t>PEGFILGRASTIMUM 6 mg/ 0,6 ml, roztwór do wstrzykiwań w ampułkostrzykawce</t>
  </si>
  <si>
    <t>amp.-strzyk.</t>
  </si>
  <si>
    <t>Dieta kompletna w płynie dla pacjentów z chorobą nowotworową polimeryczna, hiperkaloryczna (2,45 kcal/ml) zawartość białka 14,6g/100 ml , zawartość kwasów omega-3 EPA 880mg/100 ml; DHA 585 mg/100ml, zawartość witaminy D (7,85 mcg/100 ml, produkt bezglutenowy, w opakowaniu 4 x 125 ml różne smaki, o osmolalności 570 mOsmol/l</t>
  </si>
  <si>
    <t>Enfortumabum vedotini, proszek do sporządzania koncentratu roztworu do infuzji, 20 mg</t>
  </si>
  <si>
    <t>Enfortumabum vedotini, proszek do sporządzania koncentratu roztworu do infuzji, 30 mg</t>
  </si>
  <si>
    <t>PAKIET 9</t>
  </si>
  <si>
    <t>PAKIET 10</t>
  </si>
  <si>
    <t>Trastuzumabum 600 mg/5 ml, roztwór do wstrzykiwań</t>
  </si>
  <si>
    <t>fiolka</t>
  </si>
  <si>
    <t>Toxinum botulinicum typum A ad iniectabile, typ Allergan, proszek do sporządzenia roztworu do wstrzykiwań, 100 jednostek Allergan kompleksu neurotoksyny Clostridium botulinum typu A</t>
  </si>
  <si>
    <t>Labetaloli hydrochloridum, 100 mg x 75 tabl. powlekanych</t>
  </si>
  <si>
    <t>Labetaloli hydrochloridum, 100 mg/20 ml x 5 ampułek</t>
  </si>
  <si>
    <t>Fenoteroli hydrobromidum, 0,025 mg/1  ml, koncentrat do sporządzania roztworu do infuzji x 5 amp.</t>
  </si>
  <si>
    <t>4.</t>
  </si>
  <si>
    <t>Piwmecylinamu chlorowodorek, 400 mg x 9 tabl. powlekanych</t>
  </si>
  <si>
    <t>Progesteronum 25 mg , roztwór do wstrzykiwań x 7 fiolek</t>
  </si>
  <si>
    <t>Nifurantelum 500 mg + nystatinum 200 000 j.m. x 12 globulek dopochwowych</t>
  </si>
  <si>
    <t>Dequalini chloridum 10 mg x 6 tabletek dopochwowych</t>
  </si>
  <si>
    <t>5.</t>
  </si>
  <si>
    <t>Misoprostolum 25 mcg x 8 tabl.</t>
  </si>
  <si>
    <t>6.</t>
  </si>
  <si>
    <t>7.</t>
  </si>
  <si>
    <t>PAKIET 11</t>
  </si>
  <si>
    <t>PAKIET 12</t>
  </si>
  <si>
    <t>PAKIET 13</t>
  </si>
  <si>
    <t>PAKIET 14</t>
  </si>
  <si>
    <t>PAKIET 15</t>
  </si>
  <si>
    <t>Dinoprostum 5 mg/1 ml, roztwór do wstrzykiwań, op. 5 ampułek</t>
  </si>
  <si>
    <t>PAKIET 16</t>
  </si>
  <si>
    <t>Landiololi hydrochloridum, 300 mg, proszek do sporządzania roztworu do infuzji</t>
  </si>
  <si>
    <t>Erythromycin 300 mg x 1 fiolka</t>
  </si>
  <si>
    <t>LHRH 0,1 mg x 1 fiolka</t>
  </si>
  <si>
    <t>Obidoxime chloride 250 mg/1 ml x 5 amp.</t>
  </si>
  <si>
    <t>Silibi mariani extractum siccum 528,5 mg (Equivalent to 350 mg silibinin) x 4 amp.; proszek do sporządzania roztworu do infuzji</t>
  </si>
  <si>
    <t>Thiamazole 40 mg/1 ml x 10 amp.</t>
  </si>
  <si>
    <t>TRH 0,2 mg x 1 fiolka</t>
  </si>
  <si>
    <t>Tromethamine 0,3M x 5 amp.</t>
  </si>
  <si>
    <t>8.</t>
  </si>
  <si>
    <t>10.</t>
  </si>
  <si>
    <t>Sulproston 500 mcg x 3 amp.</t>
  </si>
  <si>
    <t>Tetracosactide 0,25 mg/1 ml x 1 amp.</t>
  </si>
  <si>
    <t>Foslevodopum + Foscarbidopum, (240 mg + 12 mg)/1 ml; roztwór do infuzji</t>
  </si>
  <si>
    <t>Ajmaline 50 mg/10 ml x 5 amp.</t>
  </si>
  <si>
    <t>Dihydralazine 25 mg x 5 amp. + rozpuszcz. 2 ml</t>
  </si>
  <si>
    <t>Atosibanu octan 7,5 mg/1 ml (37,5 mg/5 ml) x 1 fiolka, koncentrat do sporz. roztworu do infuzji</t>
  </si>
  <si>
    <t>Atosibanu octan 6,75 mg/0,9 ml; roztwór do wstrzykiwań x 1 amp.</t>
  </si>
  <si>
    <t>Topotecanum, koncentrat do sporządzania roztworu do infuzji, 1 mg/1 ml, x 1 fiol.</t>
  </si>
  <si>
    <t>Topotecanum, koncentrat do sporządzania roztworu do infuzji, 4 mg/4 ml x 1 fiol.</t>
  </si>
  <si>
    <t>9.</t>
  </si>
  <si>
    <t>PAKIET 17</t>
  </si>
  <si>
    <t>IZAVUCONAZOL 200 MG x 1 FIOLKA</t>
  </si>
  <si>
    <t>PAKIET 18</t>
  </si>
  <si>
    <t>Gemtuzumabum ozogamicinum 5 mg , proszek do sporządzania koncentratu roztworu do infuzji x 1 fiolka</t>
  </si>
  <si>
    <t xml:space="preserve">Basiliximab 20 mg proszek do sporządzenia roztworu do wstrzykiwań lub infuzji x 1 fiolka </t>
  </si>
  <si>
    <t>PAKIET 19</t>
  </si>
  <si>
    <t>PAKIET 20</t>
  </si>
  <si>
    <t>PAKIET 21</t>
  </si>
  <si>
    <t>Etanerceptum, proszek i rozpuszczalnik do sporządzania roztworu do wstrzykiwań u dzieci, 10 mg/ml.</t>
  </si>
  <si>
    <t>PAKIET 22</t>
  </si>
  <si>
    <t>PAKIET 23</t>
  </si>
  <si>
    <t>Romiplostimum, proszek i rozpuszczalnik do sporządzania roztworu do wstrzykiwań, 125 mcg</t>
  </si>
  <si>
    <t>PAKIET 24</t>
  </si>
  <si>
    <t xml:space="preserve">Adalimumabum 20 mg, roztwór do wstrzykiwań </t>
  </si>
  <si>
    <t xml:space="preserve">Adalimumabum 40 mg, roztwór do wstrzykiwań </t>
  </si>
  <si>
    <t>ZP/137/2024 Załącznik asortymentowo - cenowy - Zał.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</si>
</sst>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[$-415]General"/>
    <numFmt numFmtId="166" formatCode="#,##0.00\ &quot;zł&quot;"/>
    <numFmt numFmtId="167" formatCode="_-* #,##0.00\ [$zł-415]_-;\-* #,##0.00\ [$zł-415]_-;_-* &quot;-&quot;??\ [$zł-415]_-;_-@_-"/>
  </numFmts>
  <fonts count="36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4"/>
      <name val="Czcionka tekstu podstawowego"/>
      <family val="2"/>
      <charset val="238"/>
    </font>
    <font>
      <b/>
      <sz val="13"/>
      <color indexed="54"/>
      <name val="Czcionka tekstu podstawowego"/>
      <family val="2"/>
      <charset val="238"/>
    </font>
    <font>
      <b/>
      <sz val="11"/>
      <color indexed="54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55"/>
      <name val="Calibri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4"/>
      <name val="Calibri Light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b/>
      <sz val="9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sz val="9"/>
      <color theme="1"/>
      <name val="Cambria"/>
      <family val="1"/>
      <charset val="238"/>
    </font>
    <font>
      <sz val="8"/>
      <color rgb="FF000000"/>
      <name val="Calibri"/>
      <family val="2"/>
    </font>
    <font>
      <b/>
      <sz val="10"/>
      <color rgb="FF000000"/>
      <name val="Cambria"/>
      <family val="1"/>
      <charset val="238"/>
    </font>
    <font>
      <sz val="10"/>
      <color theme="1"/>
      <name val="Cambria"/>
      <family val="1"/>
      <charset val="238"/>
    </font>
    <font>
      <sz val="10"/>
      <name val="Cambria"/>
      <family val="1"/>
      <charset val="238"/>
    </font>
    <font>
      <sz val="10"/>
      <color indexed="8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  <charset val="238"/>
    </font>
    <font>
      <b/>
      <sz val="12"/>
      <name val="Cambria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7" borderId="0" applyNumberFormat="0" applyBorder="0" applyAlignment="0" applyProtection="0"/>
    <xf numFmtId="0" fontId="8" fillId="0" borderId="3" applyNumberFormat="0" applyFill="0" applyAlignment="0" applyProtection="0"/>
    <xf numFmtId="0" fontId="9" fillId="15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0" borderId="0"/>
    <xf numFmtId="0" fontId="15" fillId="0" borderId="0"/>
    <xf numFmtId="165" fontId="16" fillId="0" borderId="0" applyBorder="0" applyProtection="0"/>
    <xf numFmtId="0" fontId="7" fillId="0" borderId="0"/>
    <xf numFmtId="0" fontId="17" fillId="9" borderId="1" applyNumberFormat="0" applyAlignment="0" applyProtection="0"/>
    <xf numFmtId="9" fontId="1" fillId="0" borderId="0" applyFon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5" borderId="9" applyNumberFormat="0" applyFont="0" applyAlignment="0" applyProtection="0"/>
    <xf numFmtId="0" fontId="22" fillId="17" borderId="0" applyNumberFormat="0" applyBorder="0" applyAlignment="0" applyProtection="0"/>
  </cellStyleXfs>
  <cellXfs count="58">
    <xf numFmtId="0" fontId="0" fillId="0" borderId="0" xfId="0"/>
    <xf numFmtId="0" fontId="23" fillId="0" borderId="0" xfId="0" applyFont="1"/>
    <xf numFmtId="0" fontId="25" fillId="18" borderId="12" xfId="0" applyFont="1" applyFill="1" applyBorder="1" applyAlignment="1">
      <alignment horizontal="center" vertical="center" wrapText="1"/>
    </xf>
    <xf numFmtId="0" fontId="26" fillId="18" borderId="12" xfId="0" applyFont="1" applyFill="1" applyBorder="1" applyAlignment="1">
      <alignment horizontal="center" vertical="center" wrapText="1"/>
    </xf>
    <xf numFmtId="165" fontId="26" fillId="18" borderId="12" xfId="37" applyFont="1" applyFill="1" applyBorder="1" applyAlignment="1" applyProtection="1">
      <alignment horizontal="center" vertical="center" wrapText="1"/>
    </xf>
    <xf numFmtId="0" fontId="27" fillId="0" borderId="0" xfId="0" applyFont="1"/>
    <xf numFmtId="0" fontId="25" fillId="18" borderId="11" xfId="0" applyFont="1" applyFill="1" applyBorder="1" applyAlignment="1">
      <alignment horizontal="center" vertical="center"/>
    </xf>
    <xf numFmtId="0" fontId="27" fillId="18" borderId="11" xfId="0" applyFont="1" applyFill="1" applyBorder="1" applyAlignment="1">
      <alignment horizontal="center" vertical="center"/>
    </xf>
    <xf numFmtId="3" fontId="27" fillId="18" borderId="11" xfId="0" applyNumberFormat="1" applyFont="1" applyFill="1" applyBorder="1" applyAlignment="1">
      <alignment horizontal="center" vertical="center"/>
    </xf>
    <xf numFmtId="167" fontId="27" fillId="18" borderId="11" xfId="0" applyNumberFormat="1" applyFont="1" applyFill="1" applyBorder="1" applyAlignment="1">
      <alignment horizontal="center" vertical="center"/>
    </xf>
    <xf numFmtId="9" fontId="27" fillId="18" borderId="11" xfId="40" applyFont="1" applyFill="1" applyBorder="1" applyAlignment="1">
      <alignment horizontal="center" vertical="center"/>
    </xf>
    <xf numFmtId="3" fontId="24" fillId="0" borderId="12" xfId="38" applyNumberFormat="1" applyFont="1" applyBorder="1" applyAlignment="1">
      <alignment horizontal="center" vertical="center" wrapText="1"/>
    </xf>
    <xf numFmtId="164" fontId="24" fillId="0" borderId="12" xfId="38" applyNumberFormat="1" applyFont="1" applyBorder="1" applyAlignment="1">
      <alignment horizontal="center" vertical="center" wrapText="1"/>
    </xf>
    <xf numFmtId="165" fontId="26" fillId="19" borderId="12" xfId="37" applyFont="1" applyFill="1" applyBorder="1" applyAlignment="1" applyProtection="1">
      <alignment horizontal="center" vertical="center" wrapText="1"/>
    </xf>
    <xf numFmtId="3" fontId="27" fillId="19" borderId="11" xfId="0" applyNumberFormat="1" applyFont="1" applyFill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164" fontId="24" fillId="19" borderId="12" xfId="38" applyNumberFormat="1" applyFont="1" applyFill="1" applyBorder="1" applyAlignment="1">
      <alignment horizontal="center" vertical="center" wrapText="1"/>
    </xf>
    <xf numFmtId="167" fontId="27" fillId="19" borderId="11" xfId="0" applyNumberFormat="1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67" fontId="24" fillId="0" borderId="17" xfId="0" applyNumberFormat="1" applyFont="1" applyBorder="1" applyAlignment="1">
      <alignment horizontal="center" vertical="center"/>
    </xf>
    <xf numFmtId="167" fontId="24" fillId="0" borderId="18" xfId="0" applyNumberFormat="1" applyFont="1" applyBorder="1" applyAlignment="1">
      <alignment horizontal="center" vertical="center"/>
    </xf>
    <xf numFmtId="167" fontId="24" fillId="0" borderId="19" xfId="0" applyNumberFormat="1" applyFont="1" applyBorder="1" applyAlignment="1">
      <alignment horizontal="center" vertical="center"/>
    </xf>
    <xf numFmtId="166" fontId="23" fillId="19" borderId="10" xfId="0" applyNumberFormat="1" applyFont="1" applyFill="1" applyBorder="1" applyAlignment="1">
      <alignment horizontal="center" vertical="center"/>
    </xf>
    <xf numFmtId="166" fontId="25" fillId="0" borderId="11" xfId="0" applyNumberFormat="1" applyFont="1" applyFill="1" applyBorder="1" applyAlignment="1">
      <alignment horizontal="center" vertical="center" wrapText="1"/>
    </xf>
    <xf numFmtId="0" fontId="27" fillId="18" borderId="11" xfId="0" applyFont="1" applyFill="1" applyBorder="1" applyAlignment="1">
      <alignment horizontal="center" vertical="center" wrapText="1"/>
    </xf>
    <xf numFmtId="0" fontId="14" fillId="0" borderId="0" xfId="35" applyAlignment="1"/>
    <xf numFmtId="0" fontId="24" fillId="0" borderId="11" xfId="0" applyFont="1" applyBorder="1" applyAlignment="1">
      <alignment horizontal="center" vertical="center" wrapText="1"/>
    </xf>
    <xf numFmtId="0" fontId="14" fillId="0" borderId="0" xfId="35"/>
    <xf numFmtId="166" fontId="28" fillId="0" borderId="23" xfId="0" applyNumberFormat="1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167" fontId="24" fillId="0" borderId="0" xfId="0" applyNumberFormat="1" applyFont="1" applyBorder="1" applyAlignment="1">
      <alignment horizontal="center" vertical="center"/>
    </xf>
    <xf numFmtId="0" fontId="29" fillId="18" borderId="12" xfId="0" applyFont="1" applyFill="1" applyBorder="1" applyAlignment="1">
      <alignment horizontal="center" vertical="center" wrapText="1"/>
    </xf>
    <xf numFmtId="0" fontId="30" fillId="18" borderId="11" xfId="0" applyFont="1" applyFill="1" applyBorder="1" applyAlignment="1">
      <alignment horizontal="left" vertical="center" wrapText="1"/>
    </xf>
    <xf numFmtId="0" fontId="31" fillId="0" borderId="0" xfId="0" applyFont="1"/>
    <xf numFmtId="0" fontId="32" fillId="0" borderId="0" xfId="35" applyFont="1" applyAlignment="1">
      <alignment wrapText="1"/>
    </xf>
    <xf numFmtId="0" fontId="32" fillId="0" borderId="0" xfId="35" applyFont="1" applyAlignment="1"/>
    <xf numFmtId="0" fontId="31" fillId="0" borderId="0" xfId="0" applyFont="1" applyAlignment="1">
      <alignment wrapText="1"/>
    </xf>
    <xf numFmtId="49" fontId="33" fillId="0" borderId="23" xfId="0" applyNumberFormat="1" applyFont="1" applyBorder="1" applyAlignment="1">
      <alignment horizontal="left" vertical="center" wrapText="1"/>
    </xf>
    <xf numFmtId="0" fontId="32" fillId="0" borderId="0" xfId="35" applyFont="1"/>
    <xf numFmtId="0" fontId="34" fillId="0" borderId="23" xfId="0" applyFont="1" applyBorder="1" applyAlignment="1">
      <alignment vertical="center" wrapText="1"/>
    </xf>
    <xf numFmtId="0" fontId="31" fillId="0" borderId="10" xfId="0" applyFont="1" applyBorder="1" applyAlignment="1">
      <alignment wrapText="1"/>
    </xf>
    <xf numFmtId="49" fontId="33" fillId="0" borderId="23" xfId="0" applyNumberFormat="1" applyFont="1" applyBorder="1" applyAlignment="1">
      <alignment horizontal="center" vertical="center" wrapText="1"/>
    </xf>
    <xf numFmtId="166" fontId="23" fillId="0" borderId="0" xfId="0" applyNumberFormat="1" applyFont="1"/>
    <xf numFmtId="166" fontId="24" fillId="0" borderId="0" xfId="0" applyNumberFormat="1" applyFont="1"/>
    <xf numFmtId="167" fontId="23" fillId="0" borderId="0" xfId="0" applyNumberFormat="1" applyFont="1"/>
    <xf numFmtId="0" fontId="25" fillId="18" borderId="15" xfId="0" applyFont="1" applyFill="1" applyBorder="1" applyAlignment="1">
      <alignment horizontal="left" vertical="center"/>
    </xf>
    <xf numFmtId="0" fontId="25" fillId="18" borderId="14" xfId="0" applyFont="1" applyFill="1" applyBorder="1" applyAlignment="1">
      <alignment horizontal="left" vertical="center"/>
    </xf>
    <xf numFmtId="0" fontId="25" fillId="18" borderId="16" xfId="0" applyFont="1" applyFill="1" applyBorder="1" applyAlignment="1">
      <alignment horizontal="left" vertical="center"/>
    </xf>
    <xf numFmtId="0" fontId="24" fillId="0" borderId="15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23" fillId="19" borderId="20" xfId="0" applyFont="1" applyFill="1" applyBorder="1" applyAlignment="1">
      <alignment horizontal="center" vertical="center"/>
    </xf>
    <xf numFmtId="0" fontId="23" fillId="19" borderId="21" xfId="0" applyFont="1" applyFill="1" applyBorder="1" applyAlignment="1">
      <alignment horizontal="center" vertical="center"/>
    </xf>
    <xf numFmtId="0" fontId="23" fillId="19" borderId="22" xfId="0" applyFont="1" applyFill="1" applyBorder="1" applyAlignment="1">
      <alignment horizontal="center" vertical="center"/>
    </xf>
    <xf numFmtId="0" fontId="31" fillId="0" borderId="0" xfId="0" applyFont="1" applyAlignment="1">
      <alignment horizontal="left" wrapText="1"/>
    </xf>
    <xf numFmtId="0" fontId="35" fillId="20" borderId="0" xfId="0" applyFont="1" applyFill="1"/>
    <xf numFmtId="0" fontId="23" fillId="20" borderId="0" xfId="0" applyFont="1" applyFill="1"/>
  </cellXfs>
  <cellStyles count="47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 4" xfId="35"/>
    <cellStyle name="Normalny 5" xfId="36"/>
    <cellStyle name="Normalny 8" xfId="37"/>
    <cellStyle name="Normalny_Arkusz1" xfId="38"/>
    <cellStyle name="Obliczenia" xfId="39" builtinId="22" customBuiltin="1"/>
    <cellStyle name="Procentowy" xfId="40" builtinId="5"/>
    <cellStyle name="Suma" xfId="41" builtinId="25" customBuiltin="1"/>
    <cellStyle name="Tekst objaśnienia" xfId="42" builtinId="53" customBuiltin="1"/>
    <cellStyle name="Tekst ostrzeżenia" xfId="43" builtinId="11" customBuiltin="1"/>
    <cellStyle name="Tytuł" xfId="44" builtinId="15" customBuiltin="1"/>
    <cellStyle name="Uwaga" xfId="45" builtinId="10" customBuiltin="1"/>
    <cellStyle name="Zły" xfId="46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46"/>
  <sheetViews>
    <sheetView tabSelected="1" zoomScale="90" zoomScaleNormal="90" workbookViewId="0">
      <selection activeCell="B2" sqref="B2"/>
    </sheetView>
  </sheetViews>
  <sheetFormatPr defaultRowHeight="12.75"/>
  <cols>
    <col min="1" max="1" width="3.42578125" style="1" bestFit="1" customWidth="1"/>
    <col min="2" max="2" width="52.42578125" style="34" customWidth="1"/>
    <col min="3" max="3" width="12.5703125" style="1" customWidth="1"/>
    <col min="4" max="4" width="16.5703125" style="1" bestFit="1" customWidth="1"/>
    <col min="5" max="5" width="15.42578125" style="1" bestFit="1" customWidth="1"/>
    <col min="6" max="6" width="9.85546875" style="1" bestFit="1" customWidth="1"/>
    <col min="7" max="7" width="14.85546875" style="1" bestFit="1" customWidth="1"/>
    <col min="8" max="8" width="11.5703125" style="1" bestFit="1" customWidth="1"/>
    <col min="9" max="9" width="11.28515625" style="1" bestFit="1" customWidth="1"/>
    <col min="10" max="10" width="18.7109375" style="1" bestFit="1" customWidth="1"/>
    <col min="11" max="11" width="15.7109375" style="1" bestFit="1" customWidth="1"/>
    <col min="12" max="12" width="17.85546875" style="1" customWidth="1"/>
    <col min="13" max="13" width="14.7109375" style="1" customWidth="1"/>
    <col min="14" max="14" width="17.7109375" style="1" bestFit="1" customWidth="1"/>
    <col min="15" max="15" width="18.28515625" style="1" customWidth="1"/>
    <col min="16" max="16" width="15.5703125" style="1" customWidth="1"/>
    <col min="17" max="17" width="17.28515625" style="1" customWidth="1"/>
    <col min="18" max="19" width="12.85546875" style="1" bestFit="1" customWidth="1"/>
    <col min="20" max="16384" width="9.140625" style="1"/>
  </cols>
  <sheetData>
    <row r="1" spans="1:19" ht="26.25" customHeight="1">
      <c r="B1" s="56" t="s">
        <v>117</v>
      </c>
      <c r="C1" s="57"/>
    </row>
    <row r="2" spans="1:19" s="5" customFormat="1" ht="50.25" customHeight="1" thickBot="1">
      <c r="A2" s="2" t="s">
        <v>0</v>
      </c>
      <c r="B2" s="32" t="s">
        <v>1</v>
      </c>
      <c r="C2" s="3" t="s">
        <v>8</v>
      </c>
      <c r="D2" s="13" t="s">
        <v>10</v>
      </c>
      <c r="E2" s="13" t="s">
        <v>11</v>
      </c>
      <c r="F2" s="13" t="s">
        <v>12</v>
      </c>
      <c r="G2" s="4" t="s">
        <v>13</v>
      </c>
      <c r="H2" s="4" t="s">
        <v>7</v>
      </c>
      <c r="I2" s="11" t="s">
        <v>14</v>
      </c>
      <c r="J2" s="13" t="s">
        <v>15</v>
      </c>
      <c r="K2" s="13" t="s">
        <v>16</v>
      </c>
      <c r="L2" s="2" t="s">
        <v>17</v>
      </c>
      <c r="M2" s="2" t="s">
        <v>18</v>
      </c>
      <c r="N2" s="17" t="s">
        <v>19</v>
      </c>
      <c r="O2" s="17" t="s">
        <v>20</v>
      </c>
      <c r="P2" s="17" t="s">
        <v>30</v>
      </c>
      <c r="Q2" s="17" t="s">
        <v>21</v>
      </c>
      <c r="R2" s="12" t="s">
        <v>2</v>
      </c>
      <c r="S2" s="12" t="s">
        <v>22</v>
      </c>
    </row>
    <row r="3" spans="1:19" s="5" customFormat="1" ht="15" customHeight="1" thickBot="1">
      <c r="A3" s="46" t="s">
        <v>6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8"/>
    </row>
    <row r="4" spans="1:19" s="5" customFormat="1" ht="25.5">
      <c r="A4" s="6" t="s">
        <v>9</v>
      </c>
      <c r="B4" s="33" t="s">
        <v>32</v>
      </c>
      <c r="C4" s="7" t="s">
        <v>44</v>
      </c>
      <c r="D4" s="14">
        <f>ROUND(E4*0.5,0)</f>
        <v>60</v>
      </c>
      <c r="E4" s="14">
        <v>120</v>
      </c>
      <c r="F4" s="14">
        <f>ROUND(E4*0.8,0)</f>
        <v>96</v>
      </c>
      <c r="G4" s="7"/>
      <c r="H4" s="8"/>
      <c r="I4" s="8"/>
      <c r="J4" s="14">
        <v>120</v>
      </c>
      <c r="K4" s="14">
        <f>ROUND(J4*0.8,0)</f>
        <v>96</v>
      </c>
      <c r="L4" s="9">
        <v>0</v>
      </c>
      <c r="M4" s="10">
        <v>0.08</v>
      </c>
      <c r="N4" s="18">
        <f>ROUND(L4*J4,2)</f>
        <v>0</v>
      </c>
      <c r="O4" s="18">
        <f>ROUND(N4+N4*M4,2)</f>
        <v>0</v>
      </c>
      <c r="P4" s="18">
        <f>ROUND(L4*K4,2)</f>
        <v>0</v>
      </c>
      <c r="Q4" s="18">
        <f>ROUND(P4+P4*M4,2)</f>
        <v>0</v>
      </c>
      <c r="R4" s="15"/>
      <c r="S4" s="15"/>
    </row>
    <row r="5" spans="1:19" s="5" customFormat="1" ht="25.5">
      <c r="A5" s="6" t="s">
        <v>23</v>
      </c>
      <c r="B5" s="33" t="s">
        <v>33</v>
      </c>
      <c r="C5" s="7" t="s">
        <v>44</v>
      </c>
      <c r="D5" s="14">
        <f t="shared" ref="D5:D6" si="0">ROUND(E5*0.5,0)</f>
        <v>120</v>
      </c>
      <c r="E5" s="14">
        <v>240</v>
      </c>
      <c r="F5" s="14">
        <f t="shared" ref="F5" si="1">ROUND(E5*0.8,0)</f>
        <v>192</v>
      </c>
      <c r="G5" s="7"/>
      <c r="H5" s="8"/>
      <c r="I5" s="8"/>
      <c r="J5" s="14">
        <v>240</v>
      </c>
      <c r="K5" s="14">
        <f t="shared" ref="K5" si="2">ROUND(J5*0.8,0)</f>
        <v>192</v>
      </c>
      <c r="L5" s="9">
        <v>0</v>
      </c>
      <c r="M5" s="10">
        <v>0.08</v>
      </c>
      <c r="N5" s="18">
        <f t="shared" ref="N5:N6" si="3">ROUND(L5*J5,2)</f>
        <v>0</v>
      </c>
      <c r="O5" s="18">
        <f>ROUND(N5+N5*M5,2)</f>
        <v>0</v>
      </c>
      <c r="P5" s="18">
        <f>ROUND(L5*K5,2)</f>
        <v>0</v>
      </c>
      <c r="Q5" s="18">
        <f>ROUND(P5+P5*M5,2)</f>
        <v>0</v>
      </c>
      <c r="R5" s="15"/>
      <c r="S5" s="15"/>
    </row>
    <row r="6" spans="1:19" s="5" customFormat="1" ht="26.25" thickBot="1">
      <c r="A6" s="6" t="s">
        <v>24</v>
      </c>
      <c r="B6" s="33" t="s">
        <v>36</v>
      </c>
      <c r="C6" s="7" t="s">
        <v>44</v>
      </c>
      <c r="D6" s="14">
        <f t="shared" si="0"/>
        <v>25</v>
      </c>
      <c r="E6" s="14">
        <v>50</v>
      </c>
      <c r="F6" s="14">
        <v>100</v>
      </c>
      <c r="G6" s="7"/>
      <c r="H6" s="8"/>
      <c r="I6" s="8"/>
      <c r="J6" s="14">
        <v>50</v>
      </c>
      <c r="K6" s="14">
        <v>100</v>
      </c>
      <c r="L6" s="9">
        <v>0</v>
      </c>
      <c r="M6" s="10">
        <v>0.08</v>
      </c>
      <c r="N6" s="18">
        <f t="shared" si="3"/>
        <v>0</v>
      </c>
      <c r="O6" s="18">
        <f>ROUND(N6+N6*M6,2)</f>
        <v>0</v>
      </c>
      <c r="P6" s="18">
        <f>ROUND(L6*K6,2)</f>
        <v>0</v>
      </c>
      <c r="Q6" s="18">
        <f>ROUND(P6+P6*M6,2)</f>
        <v>0</v>
      </c>
      <c r="R6" s="16"/>
      <c r="S6" s="16"/>
    </row>
    <row r="7" spans="1:19" ht="13.5" thickBot="1">
      <c r="M7" s="19" t="s">
        <v>25</v>
      </c>
      <c r="N7" s="20">
        <f>SUM(N4:N6)</f>
        <v>0</v>
      </c>
      <c r="O7" s="20">
        <f>SUM(O4:O6)</f>
        <v>0</v>
      </c>
      <c r="P7" s="22">
        <f>SUM(P4:P6)</f>
        <v>0</v>
      </c>
      <c r="Q7" s="21">
        <f>SUM(Q4:Q6)</f>
        <v>0</v>
      </c>
    </row>
    <row r="9" spans="1:19" ht="13.5" thickBot="1"/>
    <row r="10" spans="1:19" ht="13.5" customHeight="1" thickBot="1">
      <c r="L10" s="49" t="str">
        <f>A3</f>
        <v>PAKIET 1</v>
      </c>
      <c r="M10" s="50"/>
      <c r="N10" s="50"/>
      <c r="O10" s="51"/>
    </row>
    <row r="11" spans="1:19" ht="37.5" customHeight="1">
      <c r="L11" s="27" t="s">
        <v>29</v>
      </c>
      <c r="M11" s="27" t="s">
        <v>28</v>
      </c>
      <c r="N11" s="27" t="s">
        <v>27</v>
      </c>
      <c r="O11" s="24" t="s">
        <v>3</v>
      </c>
      <c r="Q11" s="45"/>
    </row>
    <row r="12" spans="1:19">
      <c r="L12" s="52" t="s">
        <v>26</v>
      </c>
      <c r="M12" s="53"/>
      <c r="N12" s="53"/>
      <c r="O12" s="54"/>
    </row>
    <row r="13" spans="1:19">
      <c r="L13" s="23">
        <f>N7</f>
        <v>0</v>
      </c>
      <c r="M13" s="23">
        <f>O7</f>
        <v>0</v>
      </c>
      <c r="N13" s="23">
        <f>Q7</f>
        <v>0</v>
      </c>
      <c r="O13" s="23">
        <f>M13+N13</f>
        <v>0</v>
      </c>
    </row>
    <row r="14" spans="1:19" ht="15">
      <c r="L14" s="28"/>
      <c r="M14" s="28"/>
      <c r="N14" s="28"/>
      <c r="O14" s="28"/>
    </row>
    <row r="17" spans="1:19" s="5" customFormat="1" ht="39.75" customHeight="1" thickBot="1">
      <c r="A17" s="2" t="s">
        <v>0</v>
      </c>
      <c r="B17" s="32" t="s">
        <v>1</v>
      </c>
      <c r="C17" s="3" t="s">
        <v>8</v>
      </c>
      <c r="D17" s="13" t="s">
        <v>10</v>
      </c>
      <c r="E17" s="13" t="s">
        <v>11</v>
      </c>
      <c r="F17" s="13" t="s">
        <v>12</v>
      </c>
      <c r="G17" s="4" t="s">
        <v>13</v>
      </c>
      <c r="H17" s="4" t="s">
        <v>7</v>
      </c>
      <c r="I17" s="11" t="s">
        <v>14</v>
      </c>
      <c r="J17" s="13" t="s">
        <v>15</v>
      </c>
      <c r="K17" s="13" t="s">
        <v>16</v>
      </c>
      <c r="L17" s="2" t="s">
        <v>17</v>
      </c>
      <c r="M17" s="2" t="s">
        <v>18</v>
      </c>
      <c r="N17" s="17" t="s">
        <v>19</v>
      </c>
      <c r="O17" s="17" t="s">
        <v>20</v>
      </c>
      <c r="P17" s="17" t="s">
        <v>30</v>
      </c>
      <c r="Q17" s="17" t="s">
        <v>21</v>
      </c>
      <c r="R17" s="12" t="s">
        <v>2</v>
      </c>
      <c r="S17" s="12" t="s">
        <v>22</v>
      </c>
    </row>
    <row r="18" spans="1:19" s="5" customFormat="1" ht="15" customHeight="1" thickBot="1">
      <c r="A18" s="46" t="s">
        <v>5</v>
      </c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8"/>
    </row>
    <row r="19" spans="1:19" s="5" customFormat="1" ht="26.25" thickBot="1">
      <c r="A19" s="6" t="s">
        <v>9</v>
      </c>
      <c r="B19" s="33" t="s">
        <v>35</v>
      </c>
      <c r="C19" s="25" t="s">
        <v>34</v>
      </c>
      <c r="D19" s="14">
        <f>ROUND(E19*0.5,0)</f>
        <v>25</v>
      </c>
      <c r="E19" s="14">
        <v>50</v>
      </c>
      <c r="F19" s="14">
        <f>ROUND(E19*0.8,0)</f>
        <v>40</v>
      </c>
      <c r="G19" s="7"/>
      <c r="H19" s="8"/>
      <c r="I19" s="8"/>
      <c r="J19" s="14">
        <v>50</v>
      </c>
      <c r="K19" s="14">
        <f>ROUND(J19*0.8,0)</f>
        <v>40</v>
      </c>
      <c r="L19" s="29">
        <v>0</v>
      </c>
      <c r="M19" s="10">
        <v>0.08</v>
      </c>
      <c r="N19" s="18">
        <f>ROUND(L19*J19,2)</f>
        <v>0</v>
      </c>
      <c r="O19" s="18">
        <f>ROUND(N19+N19*M19,2)</f>
        <v>0</v>
      </c>
      <c r="P19" s="18">
        <f>ROUND(L19*K19,2)</f>
        <v>0</v>
      </c>
      <c r="Q19" s="18">
        <f>ROUND(P19+P19*M19,2)</f>
        <v>0</v>
      </c>
      <c r="R19" s="15"/>
      <c r="S19" s="15"/>
    </row>
    <row r="20" spans="1:19" ht="13.5" thickBot="1">
      <c r="M20" s="19" t="s">
        <v>25</v>
      </c>
      <c r="N20" s="20">
        <f t="shared" ref="N20:Q20" si="4">SUM(N19)</f>
        <v>0</v>
      </c>
      <c r="O20" s="20">
        <f t="shared" si="4"/>
        <v>0</v>
      </c>
      <c r="P20" s="20">
        <f t="shared" si="4"/>
        <v>0</v>
      </c>
      <c r="Q20" s="21">
        <f t="shared" si="4"/>
        <v>0</v>
      </c>
    </row>
    <row r="22" spans="1:19" ht="13.5" thickBot="1"/>
    <row r="23" spans="1:19" ht="15.75" thickBot="1">
      <c r="J23" s="26"/>
      <c r="K23" s="26"/>
      <c r="L23" s="49" t="str">
        <f>A18</f>
        <v>PAKIET 2</v>
      </c>
      <c r="M23" s="50"/>
      <c r="N23" s="50"/>
      <c r="O23" s="51"/>
      <c r="P23" s="26"/>
      <c r="Q23" s="26"/>
      <c r="R23" s="26"/>
      <c r="S23" s="26"/>
    </row>
    <row r="24" spans="1:19" ht="36">
      <c r="J24" s="26"/>
      <c r="K24" s="26"/>
      <c r="L24" s="27" t="s">
        <v>29</v>
      </c>
      <c r="M24" s="27" t="s">
        <v>28</v>
      </c>
      <c r="N24" s="27" t="s">
        <v>27</v>
      </c>
      <c r="O24" s="24" t="s">
        <v>3</v>
      </c>
      <c r="P24" s="28"/>
      <c r="Q24" s="45"/>
      <c r="R24" s="26"/>
      <c r="S24" s="26"/>
    </row>
    <row r="25" spans="1:19" ht="15">
      <c r="J25" s="28"/>
      <c r="K25" s="28"/>
      <c r="L25" s="52" t="s">
        <v>26</v>
      </c>
      <c r="M25" s="53"/>
      <c r="N25" s="53"/>
      <c r="O25" s="54"/>
      <c r="P25" s="28"/>
      <c r="Q25" s="28"/>
      <c r="R25" s="28"/>
      <c r="S25" s="28"/>
    </row>
    <row r="26" spans="1:19" ht="15">
      <c r="J26" s="28"/>
      <c r="K26" s="28"/>
      <c r="L26" s="23">
        <f>N20</f>
        <v>0</v>
      </c>
      <c r="M26" s="23">
        <f>O20</f>
        <v>0</v>
      </c>
      <c r="N26" s="23">
        <f>Q20</f>
        <v>0</v>
      </c>
      <c r="O26" s="23">
        <f>M26+N26</f>
        <v>0</v>
      </c>
      <c r="P26" s="28"/>
      <c r="Q26" s="28"/>
      <c r="R26" s="28"/>
      <c r="S26" s="28"/>
    </row>
    <row r="27" spans="1:19" ht="15">
      <c r="J27" s="26"/>
      <c r="K27" s="26"/>
      <c r="L27" s="26"/>
      <c r="M27" s="28"/>
      <c r="N27" s="28"/>
      <c r="O27" s="28"/>
      <c r="P27" s="28"/>
      <c r="Q27" s="26"/>
      <c r="R27" s="26"/>
      <c r="S27" s="26"/>
    </row>
    <row r="28" spans="1:19" ht="15">
      <c r="J28" s="26"/>
      <c r="K28" s="26"/>
      <c r="L28" s="26"/>
      <c r="M28" s="28"/>
      <c r="N28" s="28"/>
      <c r="O28" s="28"/>
      <c r="P28" s="28"/>
      <c r="Q28" s="26"/>
      <c r="R28" s="26"/>
      <c r="S28" s="26"/>
    </row>
    <row r="29" spans="1:19" ht="15">
      <c r="J29" s="26"/>
      <c r="K29" s="26"/>
      <c r="L29" s="26"/>
      <c r="M29" s="28"/>
      <c r="N29" s="28"/>
      <c r="O29" s="28"/>
      <c r="P29" s="28"/>
      <c r="Q29" s="26"/>
      <c r="R29" s="26"/>
      <c r="S29" s="26"/>
    </row>
    <row r="30" spans="1:19" s="5" customFormat="1" ht="39.75" customHeight="1" thickBot="1">
      <c r="A30" s="2" t="s">
        <v>0</v>
      </c>
      <c r="B30" s="32" t="s">
        <v>1</v>
      </c>
      <c r="C30" s="3" t="s">
        <v>8</v>
      </c>
      <c r="D30" s="13" t="s">
        <v>10</v>
      </c>
      <c r="E30" s="13" t="s">
        <v>11</v>
      </c>
      <c r="F30" s="13" t="s">
        <v>12</v>
      </c>
      <c r="G30" s="4" t="s">
        <v>13</v>
      </c>
      <c r="H30" s="4" t="s">
        <v>7</v>
      </c>
      <c r="I30" s="11" t="s">
        <v>14</v>
      </c>
      <c r="J30" s="13" t="s">
        <v>15</v>
      </c>
      <c r="K30" s="13" t="s">
        <v>16</v>
      </c>
      <c r="L30" s="2" t="s">
        <v>17</v>
      </c>
      <c r="M30" s="2" t="s">
        <v>18</v>
      </c>
      <c r="N30" s="17" t="s">
        <v>19</v>
      </c>
      <c r="O30" s="17" t="s">
        <v>20</v>
      </c>
      <c r="P30" s="17" t="s">
        <v>30</v>
      </c>
      <c r="Q30" s="17" t="s">
        <v>21</v>
      </c>
      <c r="R30" s="12" t="s">
        <v>2</v>
      </c>
      <c r="S30" s="12" t="s">
        <v>22</v>
      </c>
    </row>
    <row r="31" spans="1:19" s="5" customFormat="1" ht="15" customHeight="1" thickBot="1">
      <c r="A31" s="46" t="s">
        <v>4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8"/>
    </row>
    <row r="32" spans="1:19" s="5" customFormat="1" ht="26.25" thickBot="1">
      <c r="A32" s="6" t="s">
        <v>9</v>
      </c>
      <c r="B32" s="33" t="s">
        <v>94</v>
      </c>
      <c r="C32" s="25" t="s">
        <v>41</v>
      </c>
      <c r="D32" s="14">
        <v>100</v>
      </c>
      <c r="E32" s="14">
        <v>600</v>
      </c>
      <c r="F32" s="14">
        <f>ROUND(E32*0.8,2)</f>
        <v>480</v>
      </c>
      <c r="G32" s="7"/>
      <c r="H32" s="8"/>
      <c r="I32" s="8"/>
      <c r="J32" s="14">
        <v>600</v>
      </c>
      <c r="K32" s="14">
        <f>ROUND(J32*0.8,2)</f>
        <v>480</v>
      </c>
      <c r="L32" s="9">
        <v>0</v>
      </c>
      <c r="M32" s="10">
        <v>0.08</v>
      </c>
      <c r="N32" s="18">
        <f>ROUND(L32*J32,2)</f>
        <v>0</v>
      </c>
      <c r="O32" s="18">
        <f>ROUND(N32+N32*M32,2)</f>
        <v>0</v>
      </c>
      <c r="P32" s="18">
        <f>ROUND(L32*K32,2)</f>
        <v>0</v>
      </c>
      <c r="Q32" s="18">
        <f>ROUND(P32+P32*M32,2)</f>
        <v>0</v>
      </c>
      <c r="R32" s="15"/>
      <c r="S32" s="15"/>
    </row>
    <row r="33" spans="1:20" ht="13.5" thickBot="1">
      <c r="M33" s="19" t="s">
        <v>25</v>
      </c>
      <c r="N33" s="20">
        <f t="shared" ref="N33:Q33" si="5">SUM(N32)</f>
        <v>0</v>
      </c>
      <c r="O33" s="20">
        <f t="shared" si="5"/>
        <v>0</v>
      </c>
      <c r="P33" s="20">
        <f t="shared" si="5"/>
        <v>0</v>
      </c>
      <c r="Q33" s="21">
        <f t="shared" si="5"/>
        <v>0</v>
      </c>
    </row>
    <row r="34" spans="1:20" ht="21" customHeight="1">
      <c r="B34" s="35"/>
    </row>
    <row r="35" spans="1:20" ht="12.75" customHeight="1" thickBot="1">
      <c r="B35" s="36"/>
    </row>
    <row r="36" spans="1:20" ht="13.5" customHeight="1" thickBot="1">
      <c r="B36" s="36"/>
      <c r="I36" s="28"/>
      <c r="J36" s="26"/>
      <c r="K36" s="26"/>
      <c r="L36" s="49" t="str">
        <f>A31</f>
        <v>PAKIET 3</v>
      </c>
      <c r="M36" s="50"/>
      <c r="N36" s="50"/>
      <c r="O36" s="51"/>
      <c r="P36" s="26"/>
      <c r="Q36" s="26"/>
      <c r="R36" s="26"/>
      <c r="S36" s="26"/>
      <c r="T36" s="28"/>
    </row>
    <row r="37" spans="1:20" ht="39.75" customHeight="1">
      <c r="B37" s="36"/>
      <c r="I37" s="28"/>
      <c r="J37" s="26"/>
      <c r="K37" s="26"/>
      <c r="L37" s="27" t="s">
        <v>29</v>
      </c>
      <c r="M37" s="27" t="s">
        <v>28</v>
      </c>
      <c r="N37" s="27" t="s">
        <v>27</v>
      </c>
      <c r="O37" s="24" t="s">
        <v>3</v>
      </c>
      <c r="P37" s="28"/>
      <c r="Q37" s="45"/>
      <c r="R37" s="26"/>
      <c r="S37" s="26"/>
      <c r="T37" s="28"/>
    </row>
    <row r="38" spans="1:20" ht="12" customHeight="1">
      <c r="B38" s="36"/>
      <c r="I38" s="28"/>
      <c r="J38" s="28"/>
      <c r="K38" s="28"/>
      <c r="L38" s="52" t="s">
        <v>26</v>
      </c>
      <c r="M38" s="53"/>
      <c r="N38" s="53"/>
      <c r="O38" s="54"/>
      <c r="P38" s="28"/>
      <c r="Q38" s="28"/>
      <c r="R38" s="28"/>
      <c r="S38" s="28"/>
      <c r="T38" s="28"/>
    </row>
    <row r="39" spans="1:20" ht="12.75" customHeight="1">
      <c r="B39" s="36"/>
      <c r="I39" s="28"/>
      <c r="J39" s="28"/>
      <c r="K39" s="28"/>
      <c r="L39" s="23">
        <f>N33</f>
        <v>0</v>
      </c>
      <c r="M39" s="23">
        <f>O33</f>
        <v>0</v>
      </c>
      <c r="N39" s="23">
        <f>Q33</f>
        <v>0</v>
      </c>
      <c r="O39" s="23">
        <f>M39+N39</f>
        <v>0</v>
      </c>
      <c r="P39" s="28"/>
      <c r="Q39" s="28"/>
      <c r="R39" s="28"/>
      <c r="S39" s="28"/>
      <c r="T39" s="28"/>
    </row>
    <row r="43" spans="1:20" s="5" customFormat="1" ht="39.75" customHeight="1" thickBot="1">
      <c r="A43" s="2" t="s">
        <v>0</v>
      </c>
      <c r="B43" s="32" t="s">
        <v>1</v>
      </c>
      <c r="C43" s="3" t="s">
        <v>8</v>
      </c>
      <c r="D43" s="13" t="s">
        <v>10</v>
      </c>
      <c r="E43" s="13" t="s">
        <v>11</v>
      </c>
      <c r="F43" s="13" t="s">
        <v>12</v>
      </c>
      <c r="G43" s="4" t="s">
        <v>13</v>
      </c>
      <c r="H43" s="4" t="s">
        <v>7</v>
      </c>
      <c r="I43" s="11" t="s">
        <v>14</v>
      </c>
      <c r="J43" s="13" t="s">
        <v>15</v>
      </c>
      <c r="K43" s="13" t="s">
        <v>16</v>
      </c>
      <c r="L43" s="2" t="s">
        <v>17</v>
      </c>
      <c r="M43" s="2" t="s">
        <v>18</v>
      </c>
      <c r="N43" s="17" t="s">
        <v>19</v>
      </c>
      <c r="O43" s="17" t="s">
        <v>20</v>
      </c>
      <c r="P43" s="17" t="s">
        <v>30</v>
      </c>
      <c r="Q43" s="17" t="s">
        <v>21</v>
      </c>
      <c r="R43" s="12" t="s">
        <v>2</v>
      </c>
      <c r="S43" s="12" t="s">
        <v>22</v>
      </c>
    </row>
    <row r="44" spans="1:20" s="5" customFormat="1" ht="15" customHeight="1" thickBot="1">
      <c r="A44" s="46" t="s">
        <v>31</v>
      </c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8"/>
    </row>
    <row r="45" spans="1:20" s="5" customFormat="1" ht="25.5">
      <c r="A45" s="6" t="s">
        <v>9</v>
      </c>
      <c r="B45" s="33" t="s">
        <v>38</v>
      </c>
      <c r="C45" s="7" t="s">
        <v>51</v>
      </c>
      <c r="D45" s="14">
        <f>ROUND(E45*0.5,0)</f>
        <v>75</v>
      </c>
      <c r="E45" s="14">
        <v>150</v>
      </c>
      <c r="F45" s="14">
        <f>ROUND(E45*0.8,0)</f>
        <v>120</v>
      </c>
      <c r="G45" s="7"/>
      <c r="H45" s="8"/>
      <c r="I45" s="8"/>
      <c r="J45" s="14">
        <v>150</v>
      </c>
      <c r="K45" s="14">
        <f>ROUND(J45*0.8,0)</f>
        <v>120</v>
      </c>
      <c r="L45" s="9">
        <v>0</v>
      </c>
      <c r="M45" s="10">
        <v>0.08</v>
      </c>
      <c r="N45" s="18">
        <f>ROUND(L45*J45,2)</f>
        <v>0</v>
      </c>
      <c r="O45" s="18">
        <f>ROUND(N45+N45*M45,2)</f>
        <v>0</v>
      </c>
      <c r="P45" s="18">
        <f>ROUND(L45*K45,2)</f>
        <v>0</v>
      </c>
      <c r="Q45" s="18">
        <f>ROUND(P45+P45*M45,2)</f>
        <v>0</v>
      </c>
      <c r="R45" s="15"/>
      <c r="S45" s="15"/>
    </row>
    <row r="46" spans="1:20" s="5" customFormat="1" ht="26.25" thickBot="1">
      <c r="A46" s="6" t="s">
        <v>9</v>
      </c>
      <c r="B46" s="33" t="s">
        <v>37</v>
      </c>
      <c r="C46" s="7" t="s">
        <v>51</v>
      </c>
      <c r="D46" s="14">
        <f>ROUND(E46*0.5,0)</f>
        <v>33</v>
      </c>
      <c r="E46" s="14">
        <v>65</v>
      </c>
      <c r="F46" s="14">
        <f>ROUND(E46*0.8,0)</f>
        <v>52</v>
      </c>
      <c r="G46" s="7"/>
      <c r="H46" s="8"/>
      <c r="I46" s="8"/>
      <c r="J46" s="14">
        <v>65</v>
      </c>
      <c r="K46" s="14">
        <f>ROUND(J46*0.8,0)</f>
        <v>52</v>
      </c>
      <c r="L46" s="9">
        <v>0</v>
      </c>
      <c r="M46" s="10">
        <v>0.08</v>
      </c>
      <c r="N46" s="18">
        <f>ROUND(L46*J46,2)</f>
        <v>0</v>
      </c>
      <c r="O46" s="18">
        <f>ROUND(N46+N46*M46,2)</f>
        <v>0</v>
      </c>
      <c r="P46" s="18">
        <f>ROUND(L46*K46,2)</f>
        <v>0</v>
      </c>
      <c r="Q46" s="18">
        <f>ROUND(P46+P46*M46,2)</f>
        <v>0</v>
      </c>
      <c r="R46" s="15"/>
      <c r="S46" s="15"/>
    </row>
    <row r="47" spans="1:20" ht="13.5" thickBot="1">
      <c r="M47" s="19" t="s">
        <v>25</v>
      </c>
      <c r="N47" s="20">
        <f t="shared" ref="N47:Q47" si="6">SUM(N45:N46)</f>
        <v>0</v>
      </c>
      <c r="O47" s="20">
        <f t="shared" si="6"/>
        <v>0</v>
      </c>
      <c r="P47" s="20">
        <f t="shared" si="6"/>
        <v>0</v>
      </c>
      <c r="Q47" s="21">
        <f t="shared" si="6"/>
        <v>0</v>
      </c>
    </row>
    <row r="48" spans="1:20" ht="25.5">
      <c r="B48" s="37" t="s">
        <v>39</v>
      </c>
    </row>
    <row r="49" spans="1:20" ht="15.75" thickBot="1">
      <c r="J49" s="28"/>
      <c r="K49" s="28"/>
      <c r="L49" s="28"/>
      <c r="M49" s="28"/>
      <c r="N49" s="28"/>
      <c r="O49" s="28"/>
      <c r="P49" s="28"/>
      <c r="Q49" s="28"/>
      <c r="R49" s="28"/>
      <c r="S49" s="28"/>
    </row>
    <row r="50" spans="1:20" ht="15.75" thickBot="1">
      <c r="J50" s="26"/>
      <c r="K50" s="26"/>
      <c r="L50" s="49" t="str">
        <f>A44</f>
        <v>PAKIET 4</v>
      </c>
      <c r="M50" s="50"/>
      <c r="N50" s="50"/>
      <c r="O50" s="51"/>
      <c r="P50" s="26"/>
      <c r="Q50" s="26"/>
      <c r="R50" s="26"/>
      <c r="S50" s="26"/>
    </row>
    <row r="51" spans="1:20" ht="36">
      <c r="J51" s="26"/>
      <c r="K51" s="26"/>
      <c r="L51" s="27" t="s">
        <v>29</v>
      </c>
      <c r="M51" s="27" t="s">
        <v>28</v>
      </c>
      <c r="N51" s="27" t="s">
        <v>27</v>
      </c>
      <c r="O51" s="24" t="s">
        <v>3</v>
      </c>
      <c r="P51" s="28"/>
      <c r="Q51" s="45"/>
      <c r="R51" s="26"/>
      <c r="S51" s="26"/>
    </row>
    <row r="52" spans="1:20" ht="15">
      <c r="J52" s="28"/>
      <c r="K52" s="28"/>
      <c r="L52" s="52" t="s">
        <v>26</v>
      </c>
      <c r="M52" s="53"/>
      <c r="N52" s="53"/>
      <c r="O52" s="54"/>
      <c r="P52" s="28"/>
      <c r="Q52" s="28"/>
      <c r="R52" s="28"/>
      <c r="S52" s="28"/>
    </row>
    <row r="53" spans="1:20" ht="15">
      <c r="J53" s="28"/>
      <c r="K53" s="28"/>
      <c r="L53" s="23">
        <f>N47</f>
        <v>0</v>
      </c>
      <c r="M53" s="23">
        <f>O47</f>
        <v>0</v>
      </c>
      <c r="N53" s="23">
        <f>Q47</f>
        <v>0</v>
      </c>
      <c r="O53" s="23">
        <f>M53+N53</f>
        <v>0</v>
      </c>
      <c r="P53" s="28"/>
      <c r="Q53" s="28"/>
      <c r="R53" s="28"/>
      <c r="S53" s="28"/>
    </row>
    <row r="54" spans="1:20" ht="15">
      <c r="J54" s="26"/>
      <c r="K54" s="26"/>
      <c r="L54" s="26"/>
      <c r="M54" s="28"/>
      <c r="N54" s="28"/>
      <c r="O54" s="28"/>
      <c r="P54" s="28"/>
      <c r="Q54" s="26"/>
      <c r="R54" s="26"/>
      <c r="S54" s="26"/>
    </row>
    <row r="57" spans="1:20" s="5" customFormat="1" ht="39.75" customHeight="1" thickBot="1">
      <c r="A57" s="2" t="s">
        <v>0</v>
      </c>
      <c r="B57" s="32" t="s">
        <v>1</v>
      </c>
      <c r="C57" s="3" t="s">
        <v>8</v>
      </c>
      <c r="D57" s="13" t="s">
        <v>10</v>
      </c>
      <c r="E57" s="13" t="s">
        <v>11</v>
      </c>
      <c r="F57" s="13" t="s">
        <v>12</v>
      </c>
      <c r="G57" s="4" t="s">
        <v>13</v>
      </c>
      <c r="H57" s="4" t="s">
        <v>7</v>
      </c>
      <c r="I57" s="11" t="s">
        <v>14</v>
      </c>
      <c r="J57" s="13" t="s">
        <v>15</v>
      </c>
      <c r="K57" s="13" t="s">
        <v>16</v>
      </c>
      <c r="L57" s="2" t="s">
        <v>17</v>
      </c>
      <c r="M57" s="2" t="s">
        <v>18</v>
      </c>
      <c r="N57" s="17" t="s">
        <v>19</v>
      </c>
      <c r="O57" s="17" t="s">
        <v>20</v>
      </c>
      <c r="P57" s="17" t="s">
        <v>30</v>
      </c>
      <c r="Q57" s="17" t="s">
        <v>21</v>
      </c>
      <c r="R57" s="12" t="s">
        <v>2</v>
      </c>
      <c r="S57" s="12" t="s">
        <v>22</v>
      </c>
    </row>
    <row r="58" spans="1:20" s="5" customFormat="1" ht="15" customHeight="1" thickBot="1">
      <c r="A58" s="46" t="s">
        <v>40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8"/>
    </row>
    <row r="59" spans="1:20" s="5" customFormat="1" ht="26.25" thickBot="1">
      <c r="A59" s="6" t="s">
        <v>9</v>
      </c>
      <c r="B59" s="33" t="s">
        <v>50</v>
      </c>
      <c r="C59" s="7" t="s">
        <v>44</v>
      </c>
      <c r="D59" s="14">
        <f>ROUND(E59*0.5,2)</f>
        <v>30</v>
      </c>
      <c r="E59" s="14">
        <v>60</v>
      </c>
      <c r="F59" s="14">
        <f>ROUND(E59*0.8,2)</f>
        <v>48</v>
      </c>
      <c r="G59" s="7"/>
      <c r="H59" s="8"/>
      <c r="I59" s="8"/>
      <c r="J59" s="14">
        <v>60</v>
      </c>
      <c r="K59" s="14">
        <v>48</v>
      </c>
      <c r="L59" s="9">
        <v>0</v>
      </c>
      <c r="M59" s="10">
        <v>0.08</v>
      </c>
      <c r="N59" s="18">
        <f>ROUND(L59*J59,2)</f>
        <v>0</v>
      </c>
      <c r="O59" s="18">
        <f>ROUND(N59+N59*M59,2)</f>
        <v>0</v>
      </c>
      <c r="P59" s="18">
        <f>ROUND(L59*K59,2)</f>
        <v>0</v>
      </c>
      <c r="Q59" s="18">
        <f>ROUND(P59+P59*M59,2)</f>
        <v>0</v>
      </c>
      <c r="R59" s="15"/>
      <c r="S59" s="15"/>
    </row>
    <row r="60" spans="1:20" ht="13.5" thickBot="1">
      <c r="M60" s="19" t="s">
        <v>25</v>
      </c>
      <c r="N60" s="20">
        <f t="shared" ref="N60" si="7">SUM(N59)</f>
        <v>0</v>
      </c>
      <c r="O60" s="20">
        <f t="shared" ref="O60" si="8">SUM(O59)</f>
        <v>0</v>
      </c>
      <c r="P60" s="20">
        <f t="shared" ref="P60" si="9">SUM(P59)</f>
        <v>0</v>
      </c>
      <c r="Q60" s="21">
        <f t="shared" ref="Q60" si="10">SUM(Q59)</f>
        <v>0</v>
      </c>
    </row>
    <row r="61" spans="1:20" ht="12" customHeight="1">
      <c r="B61" s="36"/>
    </row>
    <row r="62" spans="1:20" ht="12.75" customHeight="1" thickBot="1">
      <c r="B62" s="36"/>
    </row>
    <row r="63" spans="1:20" ht="13.5" customHeight="1" thickBot="1">
      <c r="B63" s="36"/>
      <c r="I63" s="28"/>
      <c r="J63" s="26"/>
      <c r="K63" s="26"/>
      <c r="L63" s="49" t="str">
        <f>A58</f>
        <v>PAKIET 5</v>
      </c>
      <c r="M63" s="50"/>
      <c r="N63" s="50"/>
      <c r="O63" s="51"/>
      <c r="P63" s="26"/>
      <c r="Q63" s="26"/>
      <c r="R63" s="26"/>
      <c r="S63" s="26"/>
      <c r="T63" s="28"/>
    </row>
    <row r="64" spans="1:20" ht="39.75" customHeight="1">
      <c r="B64" s="36"/>
      <c r="I64" s="28"/>
      <c r="J64" s="26"/>
      <c r="K64" s="26"/>
      <c r="L64" s="27" t="s">
        <v>29</v>
      </c>
      <c r="M64" s="27" t="s">
        <v>28</v>
      </c>
      <c r="N64" s="27" t="s">
        <v>27</v>
      </c>
      <c r="O64" s="24" t="s">
        <v>3</v>
      </c>
      <c r="P64" s="28"/>
      <c r="Q64" s="45"/>
      <c r="R64" s="26"/>
      <c r="S64" s="26"/>
      <c r="T64" s="28"/>
    </row>
    <row r="65" spans="1:20" ht="12" customHeight="1">
      <c r="B65" s="36"/>
      <c r="I65" s="28"/>
      <c r="J65" s="28"/>
      <c r="K65" s="28"/>
      <c r="L65" s="52" t="s">
        <v>26</v>
      </c>
      <c r="M65" s="53"/>
      <c r="N65" s="53"/>
      <c r="O65" s="54"/>
      <c r="P65" s="28"/>
      <c r="Q65" s="28"/>
      <c r="R65" s="28"/>
      <c r="S65" s="28"/>
      <c r="T65" s="28"/>
    </row>
    <row r="66" spans="1:20" ht="12.75" customHeight="1">
      <c r="B66" s="36"/>
      <c r="I66" s="28"/>
      <c r="J66" s="28"/>
      <c r="K66" s="28"/>
      <c r="L66" s="23">
        <f>N60</f>
        <v>0</v>
      </c>
      <c r="M66" s="23">
        <f>O60</f>
        <v>0</v>
      </c>
      <c r="N66" s="23">
        <f>Q60</f>
        <v>0</v>
      </c>
      <c r="O66" s="23">
        <f>M66+N66</f>
        <v>0</v>
      </c>
      <c r="P66" s="28"/>
      <c r="Q66" s="28"/>
      <c r="R66" s="28"/>
      <c r="S66" s="28"/>
      <c r="T66" s="28"/>
    </row>
    <row r="67" spans="1:20" ht="12.75" customHeight="1">
      <c r="B67" s="36"/>
      <c r="I67" s="28"/>
      <c r="J67" s="26"/>
      <c r="K67" s="26"/>
      <c r="L67" s="26"/>
      <c r="M67" s="28"/>
      <c r="N67" s="28"/>
      <c r="O67" s="28"/>
      <c r="P67" s="28"/>
      <c r="Q67" s="26"/>
      <c r="R67" s="26"/>
      <c r="S67" s="26"/>
      <c r="T67" s="28"/>
    </row>
    <row r="68" spans="1:20" ht="12.75" customHeight="1">
      <c r="B68" s="36"/>
      <c r="I68" s="28"/>
      <c r="J68" s="26"/>
      <c r="K68" s="26"/>
      <c r="L68" s="26"/>
      <c r="M68" s="28"/>
      <c r="N68" s="28"/>
      <c r="O68" s="28"/>
      <c r="P68" s="28"/>
      <c r="Q68" s="26"/>
      <c r="R68" s="26"/>
      <c r="S68" s="26"/>
      <c r="T68" s="28"/>
    </row>
    <row r="69" spans="1:20" ht="12.75" customHeight="1">
      <c r="B69" s="36"/>
      <c r="I69" s="28"/>
      <c r="J69" s="26"/>
      <c r="K69" s="26"/>
      <c r="L69" s="26"/>
      <c r="M69" s="28"/>
      <c r="N69" s="28"/>
      <c r="O69" s="28"/>
      <c r="P69" s="28"/>
      <c r="Q69" s="26"/>
      <c r="R69" s="26"/>
      <c r="S69" s="26"/>
      <c r="T69" s="28"/>
    </row>
    <row r="70" spans="1:20" s="5" customFormat="1" ht="39.75" customHeight="1" thickBot="1">
      <c r="A70" s="2" t="s">
        <v>0</v>
      </c>
      <c r="B70" s="32" t="s">
        <v>1</v>
      </c>
      <c r="C70" s="3" t="s">
        <v>8</v>
      </c>
      <c r="D70" s="13" t="s">
        <v>10</v>
      </c>
      <c r="E70" s="13" t="s">
        <v>11</v>
      </c>
      <c r="F70" s="13" t="s">
        <v>12</v>
      </c>
      <c r="G70" s="4" t="s">
        <v>13</v>
      </c>
      <c r="H70" s="4" t="s">
        <v>7</v>
      </c>
      <c r="I70" s="11" t="s">
        <v>14</v>
      </c>
      <c r="J70" s="13" t="s">
        <v>15</v>
      </c>
      <c r="K70" s="13" t="s">
        <v>16</v>
      </c>
      <c r="L70" s="2" t="s">
        <v>17</v>
      </c>
      <c r="M70" s="2" t="s">
        <v>18</v>
      </c>
      <c r="N70" s="17" t="s">
        <v>19</v>
      </c>
      <c r="O70" s="17" t="s">
        <v>20</v>
      </c>
      <c r="P70" s="17" t="s">
        <v>30</v>
      </c>
      <c r="Q70" s="17" t="s">
        <v>21</v>
      </c>
      <c r="R70" s="12" t="s">
        <v>2</v>
      </c>
      <c r="S70" s="12" t="s">
        <v>22</v>
      </c>
    </row>
    <row r="71" spans="1:20" s="5" customFormat="1" ht="15" customHeight="1" thickBot="1">
      <c r="A71" s="46" t="s">
        <v>42</v>
      </c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8"/>
    </row>
    <row r="72" spans="1:20" s="5" customFormat="1" ht="22.5" customHeight="1">
      <c r="A72" s="6">
        <v>1</v>
      </c>
      <c r="B72" s="33" t="s">
        <v>48</v>
      </c>
      <c r="C72" s="7" t="s">
        <v>44</v>
      </c>
      <c r="D72" s="14">
        <f>ROUND(E72*0.5,2)</f>
        <v>4</v>
      </c>
      <c r="E72" s="14">
        <v>8</v>
      </c>
      <c r="F72" s="14">
        <f>ROUND(E72*1,2)</f>
        <v>8</v>
      </c>
      <c r="G72" s="7"/>
      <c r="H72" s="8"/>
      <c r="I72" s="8"/>
      <c r="J72" s="14">
        <v>8</v>
      </c>
      <c r="K72" s="14">
        <v>8</v>
      </c>
      <c r="L72" s="9">
        <v>0</v>
      </c>
      <c r="M72" s="10">
        <v>0.08</v>
      </c>
      <c r="N72" s="18">
        <f>ROUND(L72*J72,2)</f>
        <v>0</v>
      </c>
      <c r="O72" s="18">
        <f>ROUND(N72+N72*M72,2)</f>
        <v>0</v>
      </c>
      <c r="P72" s="18">
        <f>ROUND(L72*K72,2)</f>
        <v>0</v>
      </c>
      <c r="Q72" s="18">
        <f>ROUND(P72+P72*M72,2)</f>
        <v>0</v>
      </c>
      <c r="R72" s="15"/>
      <c r="S72" s="15"/>
    </row>
    <row r="73" spans="1:20" s="5" customFormat="1" ht="21" customHeight="1" thickBot="1">
      <c r="A73" s="6">
        <v>2</v>
      </c>
      <c r="B73" s="33" t="s">
        <v>49</v>
      </c>
      <c r="C73" s="7" t="s">
        <v>44</v>
      </c>
      <c r="D73" s="14">
        <f>ROUND(E73*0.5,2)</f>
        <v>1</v>
      </c>
      <c r="E73" s="14">
        <v>2</v>
      </c>
      <c r="F73" s="14">
        <f>ROUND(E73*1,2)</f>
        <v>2</v>
      </c>
      <c r="G73" s="7"/>
      <c r="H73" s="8"/>
      <c r="I73" s="8"/>
      <c r="J73" s="14">
        <v>2</v>
      </c>
      <c r="K73" s="14">
        <v>2</v>
      </c>
      <c r="L73" s="9">
        <v>0</v>
      </c>
      <c r="M73" s="10">
        <v>0.08</v>
      </c>
      <c r="N73" s="18">
        <f>ROUND(L73*J73,2)</f>
        <v>0</v>
      </c>
      <c r="O73" s="18">
        <f>ROUND(N73+N73*M73,2)</f>
        <v>0</v>
      </c>
      <c r="P73" s="18">
        <f>ROUND(L73*K73,2)</f>
        <v>0</v>
      </c>
      <c r="Q73" s="18">
        <f>ROUND(P73+P73*M73,2)</f>
        <v>0</v>
      </c>
      <c r="R73" s="15"/>
      <c r="S73" s="15"/>
    </row>
    <row r="74" spans="1:20" ht="13.5" thickBot="1">
      <c r="M74" s="19" t="s">
        <v>25</v>
      </c>
      <c r="N74" s="21">
        <f t="shared" ref="N74:P74" si="11">SUM(N72:N73)</f>
        <v>0</v>
      </c>
      <c r="O74" s="21">
        <f t="shared" si="11"/>
        <v>0</v>
      </c>
      <c r="P74" s="21">
        <f t="shared" si="11"/>
        <v>0</v>
      </c>
      <c r="Q74" s="21">
        <f>SUM(Q72:Q73)</f>
        <v>0</v>
      </c>
    </row>
    <row r="75" spans="1:20" ht="12" customHeight="1">
      <c r="B75" s="36"/>
    </row>
    <row r="76" spans="1:20" ht="12.75" customHeight="1" thickBot="1">
      <c r="B76" s="36"/>
    </row>
    <row r="77" spans="1:20" ht="13.5" customHeight="1" thickBot="1">
      <c r="B77" s="36"/>
      <c r="I77" s="28"/>
      <c r="J77" s="26"/>
      <c r="K77" s="26"/>
      <c r="L77" s="49" t="str">
        <f>A71</f>
        <v>PAKIET 6</v>
      </c>
      <c r="M77" s="50"/>
      <c r="N77" s="50"/>
      <c r="O77" s="51"/>
      <c r="P77" s="26"/>
      <c r="Q77" s="26"/>
      <c r="R77" s="26"/>
      <c r="S77" s="26"/>
      <c r="T77" s="28"/>
    </row>
    <row r="78" spans="1:20" ht="39.75" customHeight="1">
      <c r="B78" s="36"/>
      <c r="I78" s="28"/>
      <c r="J78" s="26"/>
      <c r="K78" s="26"/>
      <c r="L78" s="27" t="s">
        <v>29</v>
      </c>
      <c r="M78" s="27" t="s">
        <v>28</v>
      </c>
      <c r="N78" s="27" t="s">
        <v>27</v>
      </c>
      <c r="O78" s="24" t="s">
        <v>3</v>
      </c>
      <c r="P78" s="28"/>
      <c r="Q78" s="45"/>
      <c r="R78" s="26"/>
      <c r="S78" s="26"/>
      <c r="T78" s="28"/>
    </row>
    <row r="79" spans="1:20" ht="12" customHeight="1">
      <c r="B79" s="36"/>
      <c r="I79" s="28"/>
      <c r="J79" s="28"/>
      <c r="K79" s="28"/>
      <c r="L79" s="52" t="s">
        <v>26</v>
      </c>
      <c r="M79" s="53"/>
      <c r="N79" s="53"/>
      <c r="O79" s="54"/>
      <c r="P79" s="28"/>
      <c r="Q79" s="28"/>
      <c r="R79" s="28"/>
      <c r="S79" s="28"/>
      <c r="T79" s="28"/>
    </row>
    <row r="80" spans="1:20" ht="12.75" customHeight="1">
      <c r="B80" s="36"/>
      <c r="I80" s="28"/>
      <c r="J80" s="28"/>
      <c r="K80" s="28"/>
      <c r="L80" s="23">
        <f>N74</f>
        <v>0</v>
      </c>
      <c r="M80" s="23">
        <f>O74</f>
        <v>0</v>
      </c>
      <c r="N80" s="23">
        <f>Q74</f>
        <v>0</v>
      </c>
      <c r="O80" s="23">
        <f>M80+N80</f>
        <v>0</v>
      </c>
      <c r="P80" s="28"/>
      <c r="Q80" s="28"/>
      <c r="R80" s="28"/>
      <c r="S80" s="28"/>
      <c r="T80" s="28"/>
    </row>
    <row r="81" spans="1:20" ht="12" customHeight="1">
      <c r="B81" s="36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</row>
    <row r="82" spans="1:20" ht="12" customHeight="1">
      <c r="B82" s="36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</row>
    <row r="83" spans="1:20" ht="12" customHeight="1">
      <c r="B83" s="36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</row>
    <row r="84" spans="1:20" s="5" customFormat="1" ht="39.75" customHeight="1" thickBot="1">
      <c r="A84" s="2" t="s">
        <v>0</v>
      </c>
      <c r="B84" s="32" t="s">
        <v>1</v>
      </c>
      <c r="C84" s="3" t="s">
        <v>8</v>
      </c>
      <c r="D84" s="13" t="s">
        <v>10</v>
      </c>
      <c r="E84" s="13" t="s">
        <v>11</v>
      </c>
      <c r="F84" s="13" t="s">
        <v>12</v>
      </c>
      <c r="G84" s="4" t="s">
        <v>13</v>
      </c>
      <c r="H84" s="4" t="s">
        <v>7</v>
      </c>
      <c r="I84" s="11" t="s">
        <v>14</v>
      </c>
      <c r="J84" s="13" t="s">
        <v>15</v>
      </c>
      <c r="K84" s="13" t="s">
        <v>16</v>
      </c>
      <c r="L84" s="2" t="s">
        <v>17</v>
      </c>
      <c r="M84" s="2" t="s">
        <v>18</v>
      </c>
      <c r="N84" s="17" t="s">
        <v>19</v>
      </c>
      <c r="O84" s="17" t="s">
        <v>20</v>
      </c>
      <c r="P84" s="17" t="s">
        <v>30</v>
      </c>
      <c r="Q84" s="17" t="s">
        <v>21</v>
      </c>
      <c r="R84" s="12" t="s">
        <v>2</v>
      </c>
      <c r="S84" s="12" t="s">
        <v>22</v>
      </c>
    </row>
    <row r="85" spans="1:20" s="5" customFormat="1" ht="15" customHeight="1" thickBot="1">
      <c r="A85" s="46" t="s">
        <v>47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8"/>
    </row>
    <row r="86" spans="1:20" s="5" customFormat="1" ht="52.5" customHeight="1" thickBot="1">
      <c r="A86" s="6" t="s">
        <v>9</v>
      </c>
      <c r="B86" s="38" t="s">
        <v>62</v>
      </c>
      <c r="C86" s="7" t="s">
        <v>61</v>
      </c>
      <c r="D86" s="14">
        <v>10</v>
      </c>
      <c r="E86" s="14">
        <v>20</v>
      </c>
      <c r="F86" s="14">
        <v>15</v>
      </c>
      <c r="G86" s="7"/>
      <c r="H86" s="8"/>
      <c r="I86" s="8"/>
      <c r="J86" s="14">
        <v>20</v>
      </c>
      <c r="K86" s="14">
        <v>15</v>
      </c>
      <c r="L86" s="9">
        <v>0</v>
      </c>
      <c r="M86" s="10">
        <v>0.08</v>
      </c>
      <c r="N86" s="18">
        <f>ROUND(L86*J86,2)</f>
        <v>0</v>
      </c>
      <c r="O86" s="18">
        <f>ROUND(N86+N86*M86,2)</f>
        <v>0</v>
      </c>
      <c r="P86" s="18">
        <f>ROUND(L86*K86,2)</f>
        <v>0</v>
      </c>
      <c r="Q86" s="18">
        <f>ROUND(P86+P86*M86,2)</f>
        <v>0</v>
      </c>
      <c r="R86" s="15"/>
      <c r="S86" s="15"/>
    </row>
    <row r="87" spans="1:20" ht="13.5" thickBot="1">
      <c r="M87" s="19" t="s">
        <v>25</v>
      </c>
      <c r="N87" s="20">
        <f t="shared" ref="N87:Q87" si="12">SUM(N86)</f>
        <v>0</v>
      </c>
      <c r="O87" s="20">
        <f t="shared" si="12"/>
        <v>0</v>
      </c>
      <c r="P87" s="20">
        <f t="shared" si="12"/>
        <v>0</v>
      </c>
      <c r="Q87" s="21">
        <f t="shared" si="12"/>
        <v>0</v>
      </c>
    </row>
    <row r="88" spans="1:20" ht="12" customHeight="1">
      <c r="B88" s="36"/>
    </row>
    <row r="89" spans="1:20" ht="12.75" customHeight="1" thickBot="1">
      <c r="B89" s="36"/>
    </row>
    <row r="90" spans="1:20" ht="13.5" customHeight="1" thickBot="1">
      <c r="B90" s="36"/>
      <c r="I90" s="28"/>
      <c r="J90" s="26"/>
      <c r="K90" s="26"/>
      <c r="L90" s="49" t="str">
        <f>A85</f>
        <v>PAKIET 7</v>
      </c>
      <c r="M90" s="50"/>
      <c r="N90" s="50"/>
      <c r="O90" s="51"/>
      <c r="P90" s="26"/>
      <c r="Q90" s="26"/>
      <c r="R90" s="26"/>
      <c r="S90" s="26"/>
      <c r="T90" s="28"/>
    </row>
    <row r="91" spans="1:20" ht="39.75" customHeight="1">
      <c r="B91" s="36"/>
      <c r="I91" s="28"/>
      <c r="J91" s="26"/>
      <c r="K91" s="26"/>
      <c r="L91" s="27" t="s">
        <v>29</v>
      </c>
      <c r="M91" s="27" t="s">
        <v>28</v>
      </c>
      <c r="N91" s="27" t="s">
        <v>27</v>
      </c>
      <c r="O91" s="24" t="s">
        <v>3</v>
      </c>
      <c r="P91" s="28"/>
      <c r="Q91" s="45"/>
      <c r="R91" s="26"/>
      <c r="S91" s="26"/>
      <c r="T91" s="28"/>
    </row>
    <row r="92" spans="1:20" ht="12" customHeight="1">
      <c r="B92" s="36"/>
      <c r="I92" s="28"/>
      <c r="J92" s="28"/>
      <c r="K92" s="28"/>
      <c r="L92" s="52" t="s">
        <v>26</v>
      </c>
      <c r="M92" s="53"/>
      <c r="N92" s="53"/>
      <c r="O92" s="54"/>
      <c r="P92" s="28"/>
      <c r="Q92" s="28"/>
      <c r="R92" s="28"/>
      <c r="S92" s="28"/>
      <c r="T92" s="28"/>
    </row>
    <row r="93" spans="1:20" ht="12.75" customHeight="1">
      <c r="B93" s="36"/>
      <c r="I93" s="28"/>
      <c r="J93" s="28"/>
      <c r="K93" s="28"/>
      <c r="L93" s="23">
        <f>N87</f>
        <v>0</v>
      </c>
      <c r="M93" s="23">
        <f>O87</f>
        <v>0</v>
      </c>
      <c r="N93" s="23">
        <f>Q87</f>
        <v>0</v>
      </c>
      <c r="O93" s="23">
        <f>M93+N93</f>
        <v>0</v>
      </c>
      <c r="P93" s="28"/>
      <c r="Q93" s="28"/>
      <c r="R93" s="28"/>
      <c r="S93" s="28"/>
      <c r="T93" s="28"/>
    </row>
    <row r="94" spans="1:20" ht="12" customHeight="1">
      <c r="B94" s="36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</row>
    <row r="95" spans="1:20" ht="12" customHeight="1">
      <c r="B95" s="36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</row>
    <row r="96" spans="1:20" ht="12" customHeight="1">
      <c r="B96" s="36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</row>
    <row r="97" spans="1:19" s="5" customFormat="1" ht="39.75" customHeight="1" thickBot="1">
      <c r="A97" s="2" t="s">
        <v>0</v>
      </c>
      <c r="B97" s="32" t="s">
        <v>1</v>
      </c>
      <c r="C97" s="3" t="s">
        <v>8</v>
      </c>
      <c r="D97" s="13" t="s">
        <v>10</v>
      </c>
      <c r="E97" s="13" t="s">
        <v>11</v>
      </c>
      <c r="F97" s="13" t="s">
        <v>12</v>
      </c>
      <c r="G97" s="4" t="s">
        <v>13</v>
      </c>
      <c r="H97" s="4" t="s">
        <v>7</v>
      </c>
      <c r="I97" s="11" t="s">
        <v>14</v>
      </c>
      <c r="J97" s="13" t="s">
        <v>15</v>
      </c>
      <c r="K97" s="13" t="s">
        <v>16</v>
      </c>
      <c r="L97" s="2" t="s">
        <v>17</v>
      </c>
      <c r="M97" s="2" t="s">
        <v>18</v>
      </c>
      <c r="N97" s="17" t="s">
        <v>19</v>
      </c>
      <c r="O97" s="17" t="s">
        <v>20</v>
      </c>
      <c r="P97" s="17" t="s">
        <v>30</v>
      </c>
      <c r="Q97" s="17" t="s">
        <v>21</v>
      </c>
      <c r="R97" s="12" t="s">
        <v>2</v>
      </c>
      <c r="S97" s="12" t="s">
        <v>22</v>
      </c>
    </row>
    <row r="98" spans="1:19" s="5" customFormat="1" ht="15" customHeight="1" thickBot="1">
      <c r="A98" s="46" t="s">
        <v>52</v>
      </c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8"/>
    </row>
    <row r="99" spans="1:19" s="5" customFormat="1" ht="25.5">
      <c r="A99" s="6" t="s">
        <v>9</v>
      </c>
      <c r="B99" s="33" t="s">
        <v>43</v>
      </c>
      <c r="C99" s="25" t="s">
        <v>44</v>
      </c>
      <c r="D99" s="14">
        <f>ROUND(E99*0.5,2)</f>
        <v>25</v>
      </c>
      <c r="E99" s="14">
        <v>50</v>
      </c>
      <c r="F99" s="14">
        <v>100</v>
      </c>
      <c r="G99" s="7"/>
      <c r="H99" s="8"/>
      <c r="I99" s="8"/>
      <c r="J99" s="14">
        <v>50</v>
      </c>
      <c r="K99" s="14">
        <v>100</v>
      </c>
      <c r="L99" s="9">
        <v>0</v>
      </c>
      <c r="M99" s="10">
        <v>0.08</v>
      </c>
      <c r="N99" s="18">
        <f>ROUND(L99*J99,2)</f>
        <v>0</v>
      </c>
      <c r="O99" s="18">
        <f>ROUND(N99+N99*M99,2)</f>
        <v>0</v>
      </c>
      <c r="P99" s="18">
        <f>ROUND(L99*K99,2)</f>
        <v>0</v>
      </c>
      <c r="Q99" s="18">
        <f>ROUND(P99+P99*M99,2)</f>
        <v>0</v>
      </c>
      <c r="R99" s="15"/>
      <c r="S99" s="15"/>
    </row>
    <row r="100" spans="1:19" s="5" customFormat="1">
      <c r="A100" s="6" t="s">
        <v>23</v>
      </c>
      <c r="B100" s="33" t="s">
        <v>45</v>
      </c>
      <c r="C100" s="25" t="s">
        <v>44</v>
      </c>
      <c r="D100" s="14">
        <f t="shared" ref="D100:D101" si="13">ROUND(E100*0.5,2)</f>
        <v>23</v>
      </c>
      <c r="E100" s="14">
        <v>46</v>
      </c>
      <c r="F100" s="14">
        <f>ROUND(E100*0.8,2)</f>
        <v>36.799999999999997</v>
      </c>
      <c r="G100" s="7"/>
      <c r="H100" s="8"/>
      <c r="I100" s="8"/>
      <c r="J100" s="14">
        <v>46</v>
      </c>
      <c r="K100" s="14">
        <v>37</v>
      </c>
      <c r="L100" s="9">
        <v>0</v>
      </c>
      <c r="M100" s="10">
        <v>0.08</v>
      </c>
      <c r="N100" s="18">
        <f t="shared" ref="N100:N101" si="14">ROUND(L100*J100,2)</f>
        <v>0</v>
      </c>
      <c r="O100" s="18">
        <f>ROUND(N100+N100*M100,2)</f>
        <v>0</v>
      </c>
      <c r="P100" s="18">
        <f>ROUND(L100*K100,2)</f>
        <v>0</v>
      </c>
      <c r="Q100" s="18">
        <f>ROUND(P100+P100*M100,2)</f>
        <v>0</v>
      </c>
      <c r="R100" s="15"/>
      <c r="S100" s="15"/>
    </row>
    <row r="101" spans="1:19" s="5" customFormat="1">
      <c r="A101" s="6" t="s">
        <v>24</v>
      </c>
      <c r="B101" s="33" t="s">
        <v>46</v>
      </c>
      <c r="C101" s="25" t="s">
        <v>44</v>
      </c>
      <c r="D101" s="14">
        <f t="shared" si="13"/>
        <v>30</v>
      </c>
      <c r="E101" s="14">
        <v>60</v>
      </c>
      <c r="F101" s="14">
        <f>ROUND(E101*0.8,2)</f>
        <v>48</v>
      </c>
      <c r="G101" s="7"/>
      <c r="H101" s="8"/>
      <c r="I101" s="8"/>
      <c r="J101" s="14">
        <v>60</v>
      </c>
      <c r="K101" s="14">
        <v>48</v>
      </c>
      <c r="L101" s="9">
        <v>0</v>
      </c>
      <c r="M101" s="10">
        <v>0.08</v>
      </c>
      <c r="N101" s="18">
        <f t="shared" si="14"/>
        <v>0</v>
      </c>
      <c r="O101" s="18">
        <f>ROUND(N101+N101*M101,2)</f>
        <v>0</v>
      </c>
      <c r="P101" s="18">
        <f>ROUND(L101*K101,2)</f>
        <v>0</v>
      </c>
      <c r="Q101" s="18">
        <f>ROUND(P101+P101*M101,2)</f>
        <v>0</v>
      </c>
      <c r="R101" s="15"/>
      <c r="S101" s="15"/>
    </row>
    <row r="102" spans="1:19" s="5" customFormat="1" ht="26.25" thickBot="1">
      <c r="A102" s="6" t="s">
        <v>66</v>
      </c>
      <c r="B102" s="33" t="s">
        <v>82</v>
      </c>
      <c r="C102" s="25" t="s">
        <v>44</v>
      </c>
      <c r="D102" s="14">
        <f t="shared" ref="D102" si="15">ROUND(E102*0.5,2)</f>
        <v>230</v>
      </c>
      <c r="E102" s="14">
        <v>460</v>
      </c>
      <c r="F102" s="14">
        <f>ROUND(E102*0.8,2)</f>
        <v>368</v>
      </c>
      <c r="G102" s="7"/>
      <c r="H102" s="8"/>
      <c r="I102" s="8"/>
      <c r="J102" s="14">
        <v>460</v>
      </c>
      <c r="K102" s="14">
        <v>368</v>
      </c>
      <c r="L102" s="9">
        <v>0</v>
      </c>
      <c r="M102" s="10">
        <v>0.08</v>
      </c>
      <c r="N102" s="18">
        <f t="shared" ref="N102" si="16">ROUND(L102*J102,2)</f>
        <v>0</v>
      </c>
      <c r="O102" s="18">
        <f>ROUND(N102+N102*M102,2)</f>
        <v>0</v>
      </c>
      <c r="P102" s="18">
        <f>ROUND(L102*K102,2)</f>
        <v>0</v>
      </c>
      <c r="Q102" s="18">
        <f>ROUND(P102+P102*M102,2)</f>
        <v>0</v>
      </c>
      <c r="R102" s="15"/>
      <c r="S102" s="15"/>
    </row>
    <row r="103" spans="1:19" ht="13.5" thickBot="1">
      <c r="M103" s="19" t="s">
        <v>25</v>
      </c>
      <c r="N103" s="21">
        <f>SUM(N99:N102)</f>
        <v>0</v>
      </c>
      <c r="O103" s="21">
        <f>SUM(O99:O102)</f>
        <v>0</v>
      </c>
      <c r="P103" s="21">
        <f>SUM(P99:P102)</f>
        <v>0</v>
      </c>
      <c r="Q103" s="21">
        <f>SUM(Q99:Q102)</f>
        <v>0</v>
      </c>
    </row>
    <row r="104" spans="1:19">
      <c r="M104" s="30"/>
      <c r="N104" s="31"/>
      <c r="O104" s="31"/>
      <c r="P104" s="31"/>
      <c r="Q104" s="31"/>
    </row>
    <row r="105" spans="1:19" ht="13.5" thickBot="1">
      <c r="M105" s="30"/>
      <c r="N105" s="31"/>
      <c r="O105" s="31"/>
      <c r="P105" s="31"/>
      <c r="Q105" s="31"/>
    </row>
    <row r="106" spans="1:19" ht="13.5" thickBot="1">
      <c r="L106" s="49" t="str">
        <f>A98</f>
        <v>PAKIET 8</v>
      </c>
      <c r="M106" s="50"/>
      <c r="N106" s="50"/>
      <c r="O106" s="51"/>
      <c r="P106" s="31"/>
      <c r="Q106" s="31"/>
    </row>
    <row r="107" spans="1:19" ht="36">
      <c r="L107" s="27" t="s">
        <v>29</v>
      </c>
      <c r="M107" s="27" t="s">
        <v>28</v>
      </c>
      <c r="N107" s="27" t="s">
        <v>27</v>
      </c>
      <c r="O107" s="24" t="s">
        <v>3</v>
      </c>
      <c r="P107" s="31"/>
      <c r="Q107" s="45"/>
    </row>
    <row r="108" spans="1:19">
      <c r="L108" s="52" t="s">
        <v>26</v>
      </c>
      <c r="M108" s="53"/>
      <c r="N108" s="53"/>
      <c r="O108" s="54"/>
      <c r="P108" s="31"/>
      <c r="Q108" s="31"/>
    </row>
    <row r="109" spans="1:19">
      <c r="L109" s="23">
        <f>N103</f>
        <v>0</v>
      </c>
      <c r="M109" s="23">
        <f>O103</f>
        <v>0</v>
      </c>
      <c r="N109" s="23">
        <f>Q103</f>
        <v>0</v>
      </c>
      <c r="O109" s="23">
        <f>M109+N109</f>
        <v>0</v>
      </c>
      <c r="P109" s="31"/>
      <c r="Q109" s="31"/>
    </row>
    <row r="110" spans="1:19">
      <c r="M110" s="30"/>
      <c r="N110" s="31"/>
      <c r="O110" s="31"/>
      <c r="P110" s="31"/>
      <c r="Q110" s="31"/>
    </row>
    <row r="111" spans="1:19">
      <c r="M111" s="30"/>
      <c r="N111" s="31"/>
      <c r="O111" s="31"/>
      <c r="P111" s="31"/>
      <c r="Q111" s="31"/>
    </row>
    <row r="112" spans="1:19" s="5" customFormat="1" ht="51.75" customHeight="1" thickBot="1">
      <c r="A112" s="2" t="s">
        <v>0</v>
      </c>
      <c r="B112" s="32" t="s">
        <v>1</v>
      </c>
      <c r="C112" s="3" t="s">
        <v>8</v>
      </c>
      <c r="D112" s="13" t="s">
        <v>10</v>
      </c>
      <c r="E112" s="13" t="s">
        <v>11</v>
      </c>
      <c r="F112" s="13" t="s">
        <v>12</v>
      </c>
      <c r="G112" s="4" t="s">
        <v>13</v>
      </c>
      <c r="H112" s="4" t="s">
        <v>7</v>
      </c>
      <c r="I112" s="11" t="s">
        <v>14</v>
      </c>
      <c r="J112" s="13" t="s">
        <v>15</v>
      </c>
      <c r="K112" s="13" t="s">
        <v>16</v>
      </c>
      <c r="L112" s="2" t="s">
        <v>17</v>
      </c>
      <c r="M112" s="2" t="s">
        <v>18</v>
      </c>
      <c r="N112" s="17" t="s">
        <v>19</v>
      </c>
      <c r="O112" s="17" t="s">
        <v>20</v>
      </c>
      <c r="P112" s="17" t="s">
        <v>30</v>
      </c>
      <c r="Q112" s="17" t="s">
        <v>21</v>
      </c>
      <c r="R112" s="12" t="s">
        <v>2</v>
      </c>
      <c r="S112" s="12" t="s">
        <v>22</v>
      </c>
    </row>
    <row r="113" spans="1:19" s="5" customFormat="1" ht="15" customHeight="1" thickBot="1">
      <c r="A113" s="46" t="s">
        <v>58</v>
      </c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8"/>
    </row>
    <row r="114" spans="1:19" s="5" customFormat="1" ht="15" customHeight="1">
      <c r="A114" s="6" t="s">
        <v>9</v>
      </c>
      <c r="B114" s="33" t="s">
        <v>93</v>
      </c>
      <c r="C114" s="25" t="s">
        <v>44</v>
      </c>
      <c r="D114" s="14">
        <f t="shared" ref="D114" si="17">ROUND(E114*0.5,2)</f>
        <v>20</v>
      </c>
      <c r="E114" s="14">
        <v>40</v>
      </c>
      <c r="F114" s="14">
        <f>ROUND(E114*0.8,2)</f>
        <v>32</v>
      </c>
      <c r="G114" s="7"/>
      <c r="H114" s="8"/>
      <c r="I114" s="8"/>
      <c r="J114" s="14">
        <v>40</v>
      </c>
      <c r="K114" s="14">
        <v>32</v>
      </c>
      <c r="L114" s="9">
        <v>0</v>
      </c>
      <c r="M114" s="10">
        <v>0.08</v>
      </c>
      <c r="N114" s="18">
        <f t="shared" ref="N114" si="18">ROUND(L114*J114,2)</f>
        <v>0</v>
      </c>
      <c r="O114" s="18">
        <f>ROUND(N114+N114*M114,2)</f>
        <v>0</v>
      </c>
      <c r="P114" s="18">
        <f>ROUND(L114*K114,2)</f>
        <v>0</v>
      </c>
      <c r="Q114" s="18">
        <f>ROUND(P114+P114*M114,2)</f>
        <v>0</v>
      </c>
      <c r="R114" s="15"/>
      <c r="S114" s="15"/>
    </row>
    <row r="115" spans="1:19" s="5" customFormat="1">
      <c r="A115" s="6" t="s">
        <v>23</v>
      </c>
      <c r="B115" s="33" t="s">
        <v>64</v>
      </c>
      <c r="C115" s="25" t="s">
        <v>44</v>
      </c>
      <c r="D115" s="14">
        <f t="shared" ref="D115" si="19">ROUND(E115*0.5,2)</f>
        <v>10</v>
      </c>
      <c r="E115" s="14">
        <v>20</v>
      </c>
      <c r="F115" s="14">
        <f>ROUND(E115*0.8,2)</f>
        <v>16</v>
      </c>
      <c r="G115" s="7"/>
      <c r="H115" s="8"/>
      <c r="I115" s="8"/>
      <c r="J115" s="14">
        <v>20</v>
      </c>
      <c r="K115" s="14">
        <v>16</v>
      </c>
      <c r="L115" s="9">
        <v>0</v>
      </c>
      <c r="M115" s="10">
        <v>0.08</v>
      </c>
      <c r="N115" s="18">
        <f t="shared" ref="N115" si="20">ROUND(L115*J115,2)</f>
        <v>0</v>
      </c>
      <c r="O115" s="18">
        <f>ROUND(N115+N115*M115,2)</f>
        <v>0</v>
      </c>
      <c r="P115" s="18">
        <f>ROUND(L115*K115,2)</f>
        <v>0</v>
      </c>
      <c r="Q115" s="18">
        <f>ROUND(P115+P115*M115,2)</f>
        <v>0</v>
      </c>
      <c r="R115" s="15"/>
      <c r="S115" s="15"/>
    </row>
    <row r="116" spans="1:19" s="5" customFormat="1" ht="25.5">
      <c r="A116" s="6" t="s">
        <v>24</v>
      </c>
      <c r="B116" s="33" t="s">
        <v>65</v>
      </c>
      <c r="C116" s="25" t="s">
        <v>44</v>
      </c>
      <c r="D116" s="14">
        <v>10</v>
      </c>
      <c r="E116" s="14">
        <v>20</v>
      </c>
      <c r="F116" s="14">
        <f>ROUND(E116*0.8,2)</f>
        <v>16</v>
      </c>
      <c r="G116" s="7"/>
      <c r="H116" s="8"/>
      <c r="I116" s="8"/>
      <c r="J116" s="14">
        <v>20</v>
      </c>
      <c r="K116" s="14">
        <v>16</v>
      </c>
      <c r="L116" s="9">
        <v>0</v>
      </c>
      <c r="M116" s="10">
        <v>0.08</v>
      </c>
      <c r="N116" s="18">
        <f t="shared" ref="N116" si="21">ROUND(L116*J116,2)</f>
        <v>0</v>
      </c>
      <c r="O116" s="18">
        <f>ROUND(N116+N116*M116,2)</f>
        <v>0</v>
      </c>
      <c r="P116" s="18">
        <f>ROUND(L116*K116,2)</f>
        <v>0</v>
      </c>
      <c r="Q116" s="18">
        <f>ROUND(P116+P116*M116,2)</f>
        <v>0</v>
      </c>
      <c r="R116" s="15"/>
      <c r="S116" s="15"/>
    </row>
    <row r="117" spans="1:19" s="5" customFormat="1" ht="13.5" thickBot="1">
      <c r="A117" s="6" t="s">
        <v>66</v>
      </c>
      <c r="B117" s="33" t="s">
        <v>87</v>
      </c>
      <c r="C117" s="25" t="s">
        <v>44</v>
      </c>
      <c r="D117" s="14">
        <f>ROUND(E117*0.5,2)</f>
        <v>40</v>
      </c>
      <c r="E117" s="14">
        <v>80</v>
      </c>
      <c r="F117" s="14">
        <f>ROUND(E117*0.8,2)</f>
        <v>64</v>
      </c>
      <c r="G117" s="7"/>
      <c r="H117" s="8"/>
      <c r="I117" s="8"/>
      <c r="J117" s="14">
        <v>80</v>
      </c>
      <c r="K117" s="14">
        <f>ROUND(J117*0.8,2)</f>
        <v>64</v>
      </c>
      <c r="L117" s="9">
        <v>0</v>
      </c>
      <c r="M117" s="10">
        <v>0.08</v>
      </c>
      <c r="N117" s="18">
        <f>ROUND(L117*J117,2)</f>
        <v>0</v>
      </c>
      <c r="O117" s="18">
        <f>ROUND(N117+N117*M117,2)</f>
        <v>0</v>
      </c>
      <c r="P117" s="18">
        <f>ROUND(L117*K117,2)</f>
        <v>0</v>
      </c>
      <c r="Q117" s="18">
        <f>ROUND(P117+P117*M117,2)</f>
        <v>0</v>
      </c>
      <c r="R117" s="15"/>
      <c r="S117" s="15"/>
    </row>
    <row r="118" spans="1:19" ht="13.5" thickBot="1">
      <c r="L118" s="1">
        <v>0</v>
      </c>
      <c r="M118" s="19" t="s">
        <v>25</v>
      </c>
      <c r="N118" s="21">
        <f>SUM(N114:N117)</f>
        <v>0</v>
      </c>
      <c r="O118" s="21">
        <f t="shared" ref="O118:Q118" si="22">SUM(O114:O117)</f>
        <v>0</v>
      </c>
      <c r="P118" s="21">
        <f t="shared" si="22"/>
        <v>0</v>
      </c>
      <c r="Q118" s="21">
        <f t="shared" si="22"/>
        <v>0</v>
      </c>
    </row>
    <row r="119" spans="1:19">
      <c r="M119" s="30"/>
      <c r="N119" s="31"/>
      <c r="O119" s="31"/>
      <c r="P119" s="31"/>
      <c r="Q119" s="31"/>
    </row>
    <row r="120" spans="1:19" ht="13.5" thickBot="1">
      <c r="M120" s="30"/>
      <c r="N120" s="31"/>
      <c r="O120" s="31"/>
      <c r="P120" s="31"/>
      <c r="Q120" s="31"/>
    </row>
    <row r="121" spans="1:19" ht="13.5" thickBot="1">
      <c r="L121" s="49" t="str">
        <f>A113</f>
        <v>PAKIET 9</v>
      </c>
      <c r="M121" s="50"/>
      <c r="N121" s="50"/>
      <c r="O121" s="51"/>
      <c r="P121" s="31"/>
      <c r="Q121" s="31"/>
    </row>
    <row r="122" spans="1:19" ht="36">
      <c r="L122" s="27" t="s">
        <v>29</v>
      </c>
      <c r="M122" s="27" t="s">
        <v>28</v>
      </c>
      <c r="N122" s="27" t="s">
        <v>27</v>
      </c>
      <c r="O122" s="24" t="s">
        <v>3</v>
      </c>
      <c r="P122" s="31"/>
      <c r="Q122" s="45"/>
    </row>
    <row r="123" spans="1:19">
      <c r="L123" s="52" t="s">
        <v>26</v>
      </c>
      <c r="M123" s="53"/>
      <c r="N123" s="53"/>
      <c r="O123" s="54"/>
      <c r="P123" s="31"/>
      <c r="Q123" s="31"/>
    </row>
    <row r="124" spans="1:19">
      <c r="L124" s="23">
        <f>N118</f>
        <v>0</v>
      </c>
      <c r="M124" s="23">
        <f>O118</f>
        <v>0</v>
      </c>
      <c r="N124" s="23">
        <f>Q118</f>
        <v>0</v>
      </c>
      <c r="O124" s="23">
        <f>M124+N124</f>
        <v>0</v>
      </c>
      <c r="P124" s="31"/>
      <c r="Q124" s="31"/>
    </row>
    <row r="125" spans="1:19" ht="15">
      <c r="K125" s="26"/>
      <c r="P125" s="28"/>
      <c r="Q125" s="31"/>
    </row>
    <row r="126" spans="1:19" ht="15">
      <c r="K126" s="26"/>
      <c r="P126" s="28"/>
      <c r="Q126" s="31"/>
    </row>
    <row r="127" spans="1:19" s="28" customFormat="1" ht="12.75" customHeight="1"/>
    <row r="128" spans="1:19" s="28" customFormat="1" ht="12.75" customHeight="1"/>
    <row r="129" spans="1:19" s="5" customFormat="1" ht="51.75" customHeight="1" thickBot="1">
      <c r="A129" s="2" t="s">
        <v>0</v>
      </c>
      <c r="B129" s="32" t="s">
        <v>1</v>
      </c>
      <c r="C129" s="3" t="s">
        <v>8</v>
      </c>
      <c r="D129" s="13" t="s">
        <v>10</v>
      </c>
      <c r="E129" s="13" t="s">
        <v>11</v>
      </c>
      <c r="F129" s="13" t="s">
        <v>12</v>
      </c>
      <c r="G129" s="4" t="s">
        <v>13</v>
      </c>
      <c r="H129" s="4" t="s">
        <v>7</v>
      </c>
      <c r="I129" s="11" t="s">
        <v>14</v>
      </c>
      <c r="J129" s="13" t="s">
        <v>15</v>
      </c>
      <c r="K129" s="13" t="s">
        <v>16</v>
      </c>
      <c r="L129" s="2" t="s">
        <v>17</v>
      </c>
      <c r="M129" s="2" t="s">
        <v>18</v>
      </c>
      <c r="N129" s="17" t="s">
        <v>19</v>
      </c>
      <c r="O129" s="17" t="s">
        <v>20</v>
      </c>
      <c r="P129" s="17" t="s">
        <v>30</v>
      </c>
      <c r="Q129" s="17" t="s">
        <v>21</v>
      </c>
      <c r="R129" s="12" t="s">
        <v>2</v>
      </c>
      <c r="S129" s="12" t="s">
        <v>22</v>
      </c>
    </row>
    <row r="130" spans="1:19" s="5" customFormat="1" ht="15" customHeight="1" thickBot="1">
      <c r="A130" s="46" t="s">
        <v>59</v>
      </c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8"/>
    </row>
    <row r="131" spans="1:19" s="5" customFormat="1">
      <c r="A131" s="6" t="s">
        <v>9</v>
      </c>
      <c r="B131" s="33" t="s">
        <v>63</v>
      </c>
      <c r="C131" s="25" t="s">
        <v>44</v>
      </c>
      <c r="D131" s="14">
        <f>ROUND(E131*0.5,2)</f>
        <v>2</v>
      </c>
      <c r="E131" s="14">
        <v>4</v>
      </c>
      <c r="F131" s="14">
        <v>4</v>
      </c>
      <c r="G131" s="7"/>
      <c r="H131" s="8"/>
      <c r="I131" s="8"/>
      <c r="J131" s="14">
        <v>4</v>
      </c>
      <c r="K131" s="14">
        <v>4</v>
      </c>
      <c r="L131" s="9">
        <v>0</v>
      </c>
      <c r="M131" s="10">
        <v>0.08</v>
      </c>
      <c r="N131" s="18">
        <f>ROUND(L131*J131,2)</f>
        <v>0</v>
      </c>
      <c r="O131" s="18">
        <f>ROUND(N131+N131*M131,2)</f>
        <v>0</v>
      </c>
      <c r="P131" s="18">
        <f>ROUND(L131*K131,2)</f>
        <v>0</v>
      </c>
      <c r="Q131" s="18">
        <f>ROUND(P131+P131*M131,2)</f>
        <v>0</v>
      </c>
      <c r="R131" s="15"/>
      <c r="S131" s="15"/>
    </row>
    <row r="132" spans="1:19" s="5" customFormat="1">
      <c r="A132" s="6" t="s">
        <v>23</v>
      </c>
      <c r="B132" s="33" t="s">
        <v>95</v>
      </c>
      <c r="C132" s="25" t="s">
        <v>44</v>
      </c>
      <c r="D132" s="14">
        <f t="shared" ref="D132" si="23">ROUND(E132*0.5,2)</f>
        <v>12.5</v>
      </c>
      <c r="E132" s="14">
        <v>25</v>
      </c>
      <c r="F132" s="14">
        <f>ROUND(E132*0.8,2)</f>
        <v>20</v>
      </c>
      <c r="G132" s="7"/>
      <c r="H132" s="8"/>
      <c r="I132" s="8"/>
      <c r="J132" s="14">
        <v>25</v>
      </c>
      <c r="K132" s="14">
        <f>ROUND(J132*0.8,2)</f>
        <v>20</v>
      </c>
      <c r="L132" s="9">
        <v>0</v>
      </c>
      <c r="M132" s="10">
        <v>0.08</v>
      </c>
      <c r="N132" s="18">
        <f t="shared" ref="N132:N140" si="24">ROUND(L132*J132,2)</f>
        <v>0</v>
      </c>
      <c r="O132" s="18">
        <f>ROUND(N132+N132*M132,2)</f>
        <v>0</v>
      </c>
      <c r="P132" s="18">
        <f>ROUND(L132*K132,2)</f>
        <v>0</v>
      </c>
      <c r="Q132" s="18">
        <f>ROUND(P132+P132*M132,2)</f>
        <v>0</v>
      </c>
      <c r="R132" s="15"/>
      <c r="S132" s="15"/>
    </row>
    <row r="133" spans="1:19" s="5" customFormat="1">
      <c r="A133" s="6" t="s">
        <v>24</v>
      </c>
      <c r="B133" s="33" t="s">
        <v>96</v>
      </c>
      <c r="C133" s="25" t="s">
        <v>44</v>
      </c>
      <c r="D133" s="14">
        <v>10</v>
      </c>
      <c r="E133" s="14">
        <v>20</v>
      </c>
      <c r="F133" s="14">
        <v>10</v>
      </c>
      <c r="G133" s="7"/>
      <c r="H133" s="8"/>
      <c r="I133" s="8"/>
      <c r="J133" s="14">
        <v>20</v>
      </c>
      <c r="K133" s="14">
        <v>10</v>
      </c>
      <c r="L133" s="9">
        <v>0</v>
      </c>
      <c r="M133" s="10">
        <v>0.08</v>
      </c>
      <c r="N133" s="18">
        <f t="shared" si="24"/>
        <v>0</v>
      </c>
      <c r="O133" s="18">
        <f>ROUND(N133+N133*M133,2)</f>
        <v>0</v>
      </c>
      <c r="P133" s="18">
        <f>ROUND(L133*K133,2)</f>
        <v>0</v>
      </c>
      <c r="Q133" s="18">
        <f>ROUND(P133+P133*M133,2)</f>
        <v>0</v>
      </c>
      <c r="R133" s="15"/>
      <c r="S133" s="15"/>
    </row>
    <row r="134" spans="1:19" s="5" customFormat="1">
      <c r="A134" s="6" t="s">
        <v>66</v>
      </c>
      <c r="B134" s="33" t="s">
        <v>83</v>
      </c>
      <c r="C134" s="25" t="s">
        <v>44</v>
      </c>
      <c r="D134" s="14">
        <f t="shared" ref="D134:D140" si="25">ROUND(E134*0.5,2)</f>
        <v>7.5</v>
      </c>
      <c r="E134" s="14">
        <v>15</v>
      </c>
      <c r="F134" s="14">
        <f>ROUND(E134*0.8,2)</f>
        <v>12</v>
      </c>
      <c r="G134" s="7"/>
      <c r="H134" s="8"/>
      <c r="I134" s="8"/>
      <c r="J134" s="14">
        <v>15</v>
      </c>
      <c r="K134" s="14">
        <f>ROUND(J134*0.8,2)</f>
        <v>12</v>
      </c>
      <c r="L134" s="9">
        <v>0</v>
      </c>
      <c r="M134" s="10">
        <v>0.08</v>
      </c>
      <c r="N134" s="18">
        <f t="shared" si="24"/>
        <v>0</v>
      </c>
      <c r="O134" s="18">
        <f>ROUND(N134+N134*M134,2)</f>
        <v>0</v>
      </c>
      <c r="P134" s="18">
        <f>ROUND(L134*K134,2)</f>
        <v>0</v>
      </c>
      <c r="Q134" s="18">
        <f>ROUND(P134+P134*M134,2)</f>
        <v>0</v>
      </c>
      <c r="R134" s="15"/>
      <c r="S134" s="15"/>
    </row>
    <row r="135" spans="1:19" s="5" customFormat="1">
      <c r="A135" s="6" t="s">
        <v>71</v>
      </c>
      <c r="B135" s="33" t="s">
        <v>84</v>
      </c>
      <c r="C135" s="25" t="s">
        <v>44</v>
      </c>
      <c r="D135" s="14">
        <f t="shared" si="25"/>
        <v>12.5</v>
      </c>
      <c r="E135" s="14">
        <v>25</v>
      </c>
      <c r="F135" s="14">
        <f t="shared" ref="F135:F137" si="26">ROUND(E135*0.8,2)</f>
        <v>20</v>
      </c>
      <c r="G135" s="7"/>
      <c r="H135" s="8"/>
      <c r="I135" s="8"/>
      <c r="J135" s="14">
        <v>25</v>
      </c>
      <c r="K135" s="14">
        <f t="shared" ref="K135:K137" si="27">ROUND(J135*0.8,2)</f>
        <v>20</v>
      </c>
      <c r="L135" s="9">
        <v>0</v>
      </c>
      <c r="M135" s="10">
        <v>0.08</v>
      </c>
      <c r="N135" s="18">
        <f t="shared" si="24"/>
        <v>0</v>
      </c>
      <c r="O135" s="18">
        <f t="shared" ref="O135:O140" si="28">ROUND(N135+N135*M135,2)</f>
        <v>0</v>
      </c>
      <c r="P135" s="18">
        <f t="shared" ref="P135:P140" si="29">ROUND(L135*K135,2)</f>
        <v>0</v>
      </c>
      <c r="Q135" s="18">
        <f>ROUND(P135+P135*M135,2)</f>
        <v>0</v>
      </c>
      <c r="R135" s="15"/>
      <c r="S135" s="15"/>
    </row>
    <row r="136" spans="1:19" s="5" customFormat="1">
      <c r="A136" s="6" t="s">
        <v>73</v>
      </c>
      <c r="B136" s="33" t="s">
        <v>85</v>
      </c>
      <c r="C136" s="25" t="s">
        <v>44</v>
      </c>
      <c r="D136" s="14">
        <f t="shared" si="25"/>
        <v>3</v>
      </c>
      <c r="E136" s="14">
        <v>6</v>
      </c>
      <c r="F136" s="14">
        <f t="shared" si="26"/>
        <v>4.8</v>
      </c>
      <c r="G136" s="7"/>
      <c r="H136" s="8"/>
      <c r="I136" s="8"/>
      <c r="J136" s="14">
        <v>6</v>
      </c>
      <c r="K136" s="14">
        <f t="shared" si="27"/>
        <v>4.8</v>
      </c>
      <c r="L136" s="9">
        <v>0</v>
      </c>
      <c r="M136" s="10">
        <v>0.08</v>
      </c>
      <c r="N136" s="18">
        <f t="shared" si="24"/>
        <v>0</v>
      </c>
      <c r="O136" s="18">
        <f t="shared" si="28"/>
        <v>0</v>
      </c>
      <c r="P136" s="18">
        <f t="shared" si="29"/>
        <v>0</v>
      </c>
      <c r="Q136" s="18">
        <f t="shared" ref="Q136:Q140" si="30">ROUND(P136+P136*M136,2)</f>
        <v>0</v>
      </c>
      <c r="R136" s="15"/>
      <c r="S136" s="15"/>
    </row>
    <row r="137" spans="1:19" s="5" customFormat="1" ht="38.25">
      <c r="A137" s="6" t="s">
        <v>74</v>
      </c>
      <c r="B137" s="33" t="s">
        <v>86</v>
      </c>
      <c r="C137" s="25" t="s">
        <v>44</v>
      </c>
      <c r="D137" s="14">
        <v>1</v>
      </c>
      <c r="E137" s="14">
        <v>6</v>
      </c>
      <c r="F137" s="14">
        <f t="shared" si="26"/>
        <v>4.8</v>
      </c>
      <c r="G137" s="7"/>
      <c r="H137" s="8"/>
      <c r="I137" s="8"/>
      <c r="J137" s="14">
        <v>6</v>
      </c>
      <c r="K137" s="14">
        <f t="shared" si="27"/>
        <v>4.8</v>
      </c>
      <c r="L137" s="9">
        <v>0</v>
      </c>
      <c r="M137" s="10">
        <v>0.08</v>
      </c>
      <c r="N137" s="18">
        <f t="shared" si="24"/>
        <v>0</v>
      </c>
      <c r="O137" s="18">
        <f t="shared" si="28"/>
        <v>0</v>
      </c>
      <c r="P137" s="18">
        <f t="shared" si="29"/>
        <v>0</v>
      </c>
      <c r="Q137" s="18">
        <f t="shared" si="30"/>
        <v>0</v>
      </c>
      <c r="R137" s="15"/>
      <c r="S137" s="15"/>
    </row>
    <row r="138" spans="1:19" s="5" customFormat="1">
      <c r="A138" s="6" t="s">
        <v>90</v>
      </c>
      <c r="B138" s="33" t="s">
        <v>92</v>
      </c>
      <c r="C138" s="25" t="s">
        <v>44</v>
      </c>
      <c r="D138" s="14">
        <f t="shared" si="25"/>
        <v>10</v>
      </c>
      <c r="E138" s="14">
        <v>20</v>
      </c>
      <c r="F138" s="14">
        <f>ROUND(E138*0.8,2)</f>
        <v>16</v>
      </c>
      <c r="G138" s="7"/>
      <c r="H138" s="8"/>
      <c r="I138" s="8"/>
      <c r="J138" s="14">
        <v>20</v>
      </c>
      <c r="K138" s="14">
        <f>ROUND(J138*0.8,2)</f>
        <v>16</v>
      </c>
      <c r="L138" s="9">
        <v>0</v>
      </c>
      <c r="M138" s="10">
        <v>0.08</v>
      </c>
      <c r="N138" s="18">
        <f t="shared" si="24"/>
        <v>0</v>
      </c>
      <c r="O138" s="18">
        <f t="shared" si="28"/>
        <v>0</v>
      </c>
      <c r="P138" s="18">
        <f t="shared" si="29"/>
        <v>0</v>
      </c>
      <c r="Q138" s="18">
        <f t="shared" si="30"/>
        <v>0</v>
      </c>
      <c r="R138" s="15"/>
      <c r="S138" s="15"/>
    </row>
    <row r="139" spans="1:19" s="5" customFormat="1">
      <c r="A139" s="6" t="s">
        <v>101</v>
      </c>
      <c r="B139" s="33" t="s">
        <v>89</v>
      </c>
      <c r="C139" s="25" t="s">
        <v>44</v>
      </c>
      <c r="D139" s="14">
        <f t="shared" si="25"/>
        <v>5</v>
      </c>
      <c r="E139" s="14">
        <v>10</v>
      </c>
      <c r="F139" s="14">
        <f>ROUND(E139*0.8,2)</f>
        <v>8</v>
      </c>
      <c r="G139" s="7"/>
      <c r="H139" s="8"/>
      <c r="I139" s="8"/>
      <c r="J139" s="14">
        <v>10</v>
      </c>
      <c r="K139" s="14">
        <f>ROUND(J139*0.8,2)</f>
        <v>8</v>
      </c>
      <c r="L139" s="9">
        <v>0</v>
      </c>
      <c r="M139" s="10">
        <v>0.08</v>
      </c>
      <c r="N139" s="18">
        <f t="shared" si="24"/>
        <v>0</v>
      </c>
      <c r="O139" s="18">
        <f t="shared" si="28"/>
        <v>0</v>
      </c>
      <c r="P139" s="18">
        <f t="shared" si="29"/>
        <v>0</v>
      </c>
      <c r="Q139" s="18">
        <f t="shared" si="30"/>
        <v>0</v>
      </c>
      <c r="R139" s="15"/>
      <c r="S139" s="15"/>
    </row>
    <row r="140" spans="1:19" s="5" customFormat="1" ht="13.5" thickBot="1">
      <c r="A140" s="6" t="s">
        <v>91</v>
      </c>
      <c r="B140" s="33" t="s">
        <v>88</v>
      </c>
      <c r="C140" s="25" t="s">
        <v>44</v>
      </c>
      <c r="D140" s="14">
        <f t="shared" si="25"/>
        <v>7.5</v>
      </c>
      <c r="E140" s="14">
        <v>15</v>
      </c>
      <c r="F140" s="14">
        <f>ROUND(E140*0.8,2)</f>
        <v>12</v>
      </c>
      <c r="G140" s="7"/>
      <c r="H140" s="8"/>
      <c r="I140" s="8"/>
      <c r="J140" s="14">
        <v>15</v>
      </c>
      <c r="K140" s="14">
        <f>ROUND(J140*0.8,2)</f>
        <v>12</v>
      </c>
      <c r="L140" s="9">
        <v>0</v>
      </c>
      <c r="M140" s="10">
        <v>0.08</v>
      </c>
      <c r="N140" s="18">
        <f t="shared" si="24"/>
        <v>0</v>
      </c>
      <c r="O140" s="18">
        <f t="shared" si="28"/>
        <v>0</v>
      </c>
      <c r="P140" s="18">
        <f t="shared" si="29"/>
        <v>0</v>
      </c>
      <c r="Q140" s="18">
        <f t="shared" si="30"/>
        <v>0</v>
      </c>
      <c r="R140" s="15"/>
      <c r="S140" s="15"/>
    </row>
    <row r="141" spans="1:19" ht="13.5" thickBot="1">
      <c r="M141" s="19" t="s">
        <v>25</v>
      </c>
      <c r="N141" s="21">
        <f>SUM(N131:N140)</f>
        <v>0</v>
      </c>
      <c r="O141" s="21">
        <f>SUM(O131:O140)</f>
        <v>0</v>
      </c>
      <c r="P141" s="21">
        <f>SUM(P131:P140)</f>
        <v>0</v>
      </c>
      <c r="Q141" s="21">
        <f>SUM(Q131:Q140)</f>
        <v>0</v>
      </c>
    </row>
    <row r="142" spans="1:19">
      <c r="M142" s="30"/>
      <c r="N142" s="31"/>
      <c r="O142" s="31"/>
      <c r="P142" s="31"/>
      <c r="Q142" s="31"/>
    </row>
    <row r="143" spans="1:19" ht="13.5" thickBot="1">
      <c r="M143" s="30"/>
      <c r="N143" s="31"/>
      <c r="O143" s="31"/>
      <c r="P143" s="31"/>
      <c r="Q143" s="31"/>
    </row>
    <row r="144" spans="1:19" ht="13.5" thickBot="1">
      <c r="L144" s="49" t="str">
        <f>A130</f>
        <v>PAKIET 10</v>
      </c>
      <c r="M144" s="50"/>
      <c r="N144" s="50"/>
      <c r="O144" s="51"/>
      <c r="P144" s="31"/>
      <c r="Q144" s="31"/>
    </row>
    <row r="145" spans="1:20" ht="36">
      <c r="L145" s="27" t="s">
        <v>29</v>
      </c>
      <c r="M145" s="27" t="s">
        <v>28</v>
      </c>
      <c r="N145" s="27" t="s">
        <v>27</v>
      </c>
      <c r="O145" s="24" t="s">
        <v>3</v>
      </c>
      <c r="P145" s="31"/>
      <c r="Q145" s="45"/>
    </row>
    <row r="146" spans="1:20">
      <c r="L146" s="52" t="s">
        <v>26</v>
      </c>
      <c r="M146" s="53"/>
      <c r="N146" s="53"/>
      <c r="O146" s="54"/>
      <c r="P146" s="31"/>
      <c r="Q146" s="31"/>
    </row>
    <row r="147" spans="1:20">
      <c r="L147" s="23">
        <f>N141</f>
        <v>0</v>
      </c>
      <c r="M147" s="23">
        <f>O141</f>
        <v>0</v>
      </c>
      <c r="N147" s="23">
        <f>Q141</f>
        <v>0</v>
      </c>
      <c r="O147" s="23">
        <f>M147+N147</f>
        <v>0</v>
      </c>
      <c r="P147" s="31"/>
      <c r="Q147" s="31"/>
    </row>
    <row r="148" spans="1:20" ht="15.75" customHeight="1">
      <c r="B148" s="36"/>
      <c r="I148" s="28"/>
      <c r="J148" s="26"/>
      <c r="K148" s="26"/>
      <c r="P148" s="28"/>
      <c r="Q148" s="26"/>
      <c r="R148" s="26"/>
      <c r="S148" s="26"/>
      <c r="T148" s="28"/>
    </row>
    <row r="149" spans="1:20" ht="12" customHeight="1">
      <c r="B149" s="36"/>
      <c r="I149" s="28"/>
      <c r="J149" s="28"/>
      <c r="K149" s="28"/>
      <c r="P149" s="28"/>
      <c r="Q149" s="28"/>
      <c r="R149" s="28"/>
      <c r="S149" s="28"/>
      <c r="T149" s="28"/>
    </row>
    <row r="150" spans="1:20" ht="12" customHeight="1">
      <c r="B150" s="36"/>
      <c r="I150" s="28"/>
      <c r="J150" s="28"/>
      <c r="K150" s="28"/>
      <c r="P150" s="28"/>
      <c r="Q150" s="28"/>
      <c r="R150" s="28"/>
      <c r="S150" s="28"/>
      <c r="T150" s="28"/>
    </row>
    <row r="151" spans="1:20" ht="49.5" customHeight="1" thickBot="1">
      <c r="A151" s="2" t="s">
        <v>0</v>
      </c>
      <c r="B151" s="32" t="s">
        <v>1</v>
      </c>
      <c r="C151" s="3" t="s">
        <v>8</v>
      </c>
      <c r="D151" s="13" t="s">
        <v>10</v>
      </c>
      <c r="E151" s="13" t="s">
        <v>11</v>
      </c>
      <c r="F151" s="13" t="s">
        <v>12</v>
      </c>
      <c r="G151" s="4" t="s">
        <v>13</v>
      </c>
      <c r="H151" s="4" t="s">
        <v>7</v>
      </c>
      <c r="I151" s="11" t="s">
        <v>14</v>
      </c>
      <c r="J151" s="13" t="s">
        <v>15</v>
      </c>
      <c r="K151" s="13" t="s">
        <v>16</v>
      </c>
      <c r="L151" s="2" t="s">
        <v>17</v>
      </c>
      <c r="M151" s="2" t="s">
        <v>18</v>
      </c>
      <c r="N151" s="17" t="s">
        <v>19</v>
      </c>
      <c r="O151" s="17" t="s">
        <v>20</v>
      </c>
      <c r="P151" s="17" t="s">
        <v>30</v>
      </c>
      <c r="Q151" s="17" t="s">
        <v>21</v>
      </c>
      <c r="R151" s="12" t="s">
        <v>2</v>
      </c>
      <c r="S151" s="12" t="s">
        <v>22</v>
      </c>
      <c r="T151" s="28"/>
    </row>
    <row r="152" spans="1:20" ht="12" customHeight="1" thickBot="1">
      <c r="A152" s="46" t="s">
        <v>75</v>
      </c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8"/>
      <c r="T152" s="28"/>
    </row>
    <row r="153" spans="1:20" ht="27" customHeight="1">
      <c r="A153" s="6">
        <v>1</v>
      </c>
      <c r="B153" s="33" t="s">
        <v>69</v>
      </c>
      <c r="C153" s="25" t="s">
        <v>44</v>
      </c>
      <c r="D153" s="14">
        <f t="shared" ref="D153:D157" si="31">ROUND(E153*0.5,2)</f>
        <v>60</v>
      </c>
      <c r="E153" s="14">
        <v>120</v>
      </c>
      <c r="F153" s="14">
        <f t="shared" ref="F153:F157" si="32">ROUND(E153*0.8,2)</f>
        <v>96</v>
      </c>
      <c r="G153" s="7"/>
      <c r="H153" s="8"/>
      <c r="I153" s="8"/>
      <c r="J153" s="14">
        <v>120</v>
      </c>
      <c r="K153" s="14">
        <v>96</v>
      </c>
      <c r="L153" s="9">
        <v>0</v>
      </c>
      <c r="M153" s="10">
        <v>0.08</v>
      </c>
      <c r="N153" s="18">
        <f t="shared" ref="N153:N156" si="33">ROUND(L153*J153,2)</f>
        <v>0</v>
      </c>
      <c r="O153" s="18">
        <f>ROUND(N153+N153*M153,2)</f>
        <v>0</v>
      </c>
      <c r="P153" s="18">
        <f t="shared" ref="P153:P157" si="34">ROUND(L153*K153,2)</f>
        <v>0</v>
      </c>
      <c r="Q153" s="18">
        <f>ROUND(P153+P153*M153,2)</f>
        <v>0</v>
      </c>
      <c r="R153" s="15"/>
      <c r="S153" s="15"/>
      <c r="T153" s="28"/>
    </row>
    <row r="154" spans="1:20" ht="12" customHeight="1">
      <c r="A154" s="6">
        <v>2</v>
      </c>
      <c r="B154" s="33" t="s">
        <v>70</v>
      </c>
      <c r="C154" s="25" t="s">
        <v>44</v>
      </c>
      <c r="D154" s="14">
        <f t="shared" si="31"/>
        <v>60</v>
      </c>
      <c r="E154" s="14">
        <v>120</v>
      </c>
      <c r="F154" s="14">
        <f t="shared" si="32"/>
        <v>96</v>
      </c>
      <c r="G154" s="7"/>
      <c r="H154" s="8"/>
      <c r="I154" s="8"/>
      <c r="J154" s="14">
        <v>120</v>
      </c>
      <c r="K154" s="14">
        <v>96</v>
      </c>
      <c r="L154" s="9">
        <v>0</v>
      </c>
      <c r="M154" s="10">
        <v>0.08</v>
      </c>
      <c r="N154" s="18">
        <f t="shared" si="33"/>
        <v>0</v>
      </c>
      <c r="O154" s="18">
        <f>ROUND(N154+N154*M154,2)</f>
        <v>0</v>
      </c>
      <c r="P154" s="18">
        <f t="shared" si="34"/>
        <v>0</v>
      </c>
      <c r="Q154" s="18">
        <f>ROUND(P154+P154*M154,2)</f>
        <v>0</v>
      </c>
      <c r="R154" s="15"/>
      <c r="S154" s="15"/>
      <c r="T154" s="28"/>
    </row>
    <row r="155" spans="1:20" ht="26.25" customHeight="1">
      <c r="A155" s="6">
        <v>3</v>
      </c>
      <c r="B155" s="41" t="s">
        <v>98</v>
      </c>
      <c r="C155" s="25" t="s">
        <v>44</v>
      </c>
      <c r="D155" s="14">
        <f t="shared" si="31"/>
        <v>60</v>
      </c>
      <c r="E155" s="14">
        <v>120</v>
      </c>
      <c r="F155" s="14">
        <f t="shared" si="32"/>
        <v>96</v>
      </c>
      <c r="G155" s="7"/>
      <c r="H155" s="8"/>
      <c r="I155" s="8"/>
      <c r="J155" s="14">
        <v>120</v>
      </c>
      <c r="K155" s="14">
        <v>96</v>
      </c>
      <c r="L155" s="9">
        <v>0</v>
      </c>
      <c r="M155" s="10">
        <v>0.08</v>
      </c>
      <c r="N155" s="18">
        <f t="shared" si="33"/>
        <v>0</v>
      </c>
      <c r="O155" s="18">
        <f t="shared" ref="O155:O156" si="35">ROUND(N155+N155*M155,2)</f>
        <v>0</v>
      </c>
      <c r="P155" s="18">
        <f t="shared" si="34"/>
        <v>0</v>
      </c>
      <c r="Q155" s="18">
        <f t="shared" ref="Q155:Q156" si="36">ROUND(P155+P155*M155,2)</f>
        <v>0</v>
      </c>
      <c r="R155" s="15"/>
      <c r="S155" s="15"/>
      <c r="T155" s="28"/>
    </row>
    <row r="156" spans="1:20" ht="33.75" customHeight="1">
      <c r="A156" s="6">
        <v>4</v>
      </c>
      <c r="B156" s="33" t="s">
        <v>97</v>
      </c>
      <c r="C156" s="25" t="s">
        <v>44</v>
      </c>
      <c r="D156" s="14">
        <f t="shared" si="31"/>
        <v>60</v>
      </c>
      <c r="E156" s="14">
        <v>120</v>
      </c>
      <c r="F156" s="14">
        <f t="shared" si="32"/>
        <v>96</v>
      </c>
      <c r="G156" s="7"/>
      <c r="H156" s="8"/>
      <c r="I156" s="8"/>
      <c r="J156" s="14">
        <v>120</v>
      </c>
      <c r="K156" s="14">
        <v>96</v>
      </c>
      <c r="L156" s="9">
        <v>0</v>
      </c>
      <c r="M156" s="10">
        <v>0.08</v>
      </c>
      <c r="N156" s="18">
        <f t="shared" si="33"/>
        <v>0</v>
      </c>
      <c r="O156" s="18">
        <f t="shared" si="35"/>
        <v>0</v>
      </c>
      <c r="P156" s="18">
        <f t="shared" si="34"/>
        <v>0</v>
      </c>
      <c r="Q156" s="18">
        <f t="shared" si="36"/>
        <v>0</v>
      </c>
      <c r="R156" s="15"/>
      <c r="S156" s="15"/>
      <c r="T156" s="28"/>
    </row>
    <row r="157" spans="1:20" ht="12" customHeight="1" thickBot="1">
      <c r="A157" s="6">
        <v>5</v>
      </c>
      <c r="B157" s="33" t="s">
        <v>72</v>
      </c>
      <c r="C157" s="25" t="s">
        <v>44</v>
      </c>
      <c r="D157" s="14">
        <f t="shared" si="31"/>
        <v>60</v>
      </c>
      <c r="E157" s="14">
        <v>120</v>
      </c>
      <c r="F157" s="14">
        <f t="shared" si="32"/>
        <v>96</v>
      </c>
      <c r="G157" s="7"/>
      <c r="H157" s="8"/>
      <c r="I157" s="8"/>
      <c r="J157" s="14">
        <v>120</v>
      </c>
      <c r="K157" s="14">
        <v>96</v>
      </c>
      <c r="L157" s="9">
        <v>0</v>
      </c>
      <c r="M157" s="10">
        <v>0.08</v>
      </c>
      <c r="N157" s="18">
        <f t="shared" ref="N157" si="37">ROUND(L157*J157,2)</f>
        <v>0</v>
      </c>
      <c r="O157" s="18">
        <f>ROUND(N157+N157*M157,2)</f>
        <v>0</v>
      </c>
      <c r="P157" s="18">
        <f t="shared" si="34"/>
        <v>0</v>
      </c>
      <c r="Q157" s="18">
        <f>ROUND(P157+P157*M157,2)</f>
        <v>0</v>
      </c>
      <c r="R157" s="15"/>
      <c r="S157" s="15"/>
      <c r="T157" s="28"/>
    </row>
    <row r="158" spans="1:20" ht="12" customHeight="1" thickBot="1">
      <c r="M158" s="19" t="s">
        <v>25</v>
      </c>
      <c r="N158" s="21">
        <f>SUM(N153:N157)</f>
        <v>0</v>
      </c>
      <c r="O158" s="21">
        <f>SUM(O153:O157)</f>
        <v>0</v>
      </c>
      <c r="P158" s="21">
        <f>SUM(P153:P157)</f>
        <v>0</v>
      </c>
      <c r="Q158" s="21">
        <f>SUM(Q153:Q157)</f>
        <v>0</v>
      </c>
      <c r="T158" s="28"/>
    </row>
    <row r="159" spans="1:20" ht="12" customHeight="1">
      <c r="L159" s="1">
        <v>0</v>
      </c>
      <c r="M159" s="30"/>
      <c r="N159" s="31"/>
      <c r="O159" s="31"/>
      <c r="P159" s="31"/>
      <c r="Q159" s="31"/>
      <c r="T159" s="28"/>
    </row>
    <row r="160" spans="1:20" ht="12" customHeight="1" thickBot="1">
      <c r="M160" s="30"/>
      <c r="N160" s="31"/>
      <c r="O160" s="31"/>
      <c r="P160" s="31"/>
      <c r="Q160" s="31"/>
      <c r="T160" s="28"/>
    </row>
    <row r="161" spans="1:20" ht="12" customHeight="1" thickBot="1">
      <c r="L161" s="49" t="str">
        <f>A152</f>
        <v>PAKIET 11</v>
      </c>
      <c r="M161" s="50"/>
      <c r="N161" s="50"/>
      <c r="O161" s="51"/>
      <c r="P161" s="31"/>
      <c r="Q161" s="31"/>
      <c r="T161" s="28"/>
    </row>
    <row r="162" spans="1:20" ht="38.25" customHeight="1">
      <c r="L162" s="27" t="s">
        <v>29</v>
      </c>
      <c r="M162" s="27" t="s">
        <v>28</v>
      </c>
      <c r="N162" s="27" t="s">
        <v>27</v>
      </c>
      <c r="O162" s="24" t="s">
        <v>3</v>
      </c>
      <c r="P162" s="31"/>
      <c r="Q162" s="45"/>
      <c r="T162" s="28"/>
    </row>
    <row r="163" spans="1:20" ht="12" customHeight="1">
      <c r="L163" s="52" t="s">
        <v>26</v>
      </c>
      <c r="M163" s="53"/>
      <c r="N163" s="53"/>
      <c r="O163" s="54"/>
      <c r="P163" s="31"/>
      <c r="Q163" s="31"/>
      <c r="T163" s="28"/>
    </row>
    <row r="164" spans="1:20" ht="12" customHeight="1">
      <c r="L164" s="23">
        <f>N158</f>
        <v>0</v>
      </c>
      <c r="M164" s="23">
        <f>O158</f>
        <v>0</v>
      </c>
      <c r="N164" s="23">
        <f>Q158</f>
        <v>0</v>
      </c>
      <c r="O164" s="23">
        <f>M164+N164</f>
        <v>0</v>
      </c>
      <c r="P164" s="31"/>
      <c r="Q164" s="31"/>
      <c r="T164" s="28"/>
    </row>
    <row r="165" spans="1:20" ht="12" customHeight="1">
      <c r="B165" s="36"/>
      <c r="I165" s="28"/>
      <c r="J165" s="28"/>
      <c r="K165" s="28"/>
      <c r="P165" s="28"/>
      <c r="Q165" s="28"/>
      <c r="R165" s="28"/>
      <c r="S165" s="28"/>
      <c r="T165" s="28"/>
    </row>
    <row r="166" spans="1:20" ht="12" customHeight="1">
      <c r="B166" s="36"/>
      <c r="I166" s="28"/>
      <c r="J166" s="28"/>
      <c r="K166" s="28"/>
      <c r="P166" s="28"/>
      <c r="Q166" s="28"/>
      <c r="R166" s="28"/>
      <c r="S166" s="28"/>
      <c r="T166" s="28"/>
    </row>
    <row r="167" spans="1:20" ht="12" customHeight="1">
      <c r="B167" s="36"/>
      <c r="I167" s="28"/>
      <c r="J167" s="28"/>
      <c r="K167" s="28"/>
      <c r="P167" s="28"/>
      <c r="Q167" s="28"/>
      <c r="R167" s="28"/>
      <c r="S167" s="28"/>
      <c r="T167" s="28"/>
    </row>
    <row r="168" spans="1:20" ht="49.5" customHeight="1" thickBot="1">
      <c r="A168" s="2" t="s">
        <v>0</v>
      </c>
      <c r="B168" s="32" t="s">
        <v>1</v>
      </c>
      <c r="C168" s="3" t="s">
        <v>8</v>
      </c>
      <c r="D168" s="13" t="s">
        <v>10</v>
      </c>
      <c r="E168" s="13" t="s">
        <v>11</v>
      </c>
      <c r="F168" s="13" t="s">
        <v>12</v>
      </c>
      <c r="G168" s="4" t="s">
        <v>13</v>
      </c>
      <c r="H168" s="4" t="s">
        <v>7</v>
      </c>
      <c r="I168" s="11" t="s">
        <v>14</v>
      </c>
      <c r="J168" s="13" t="s">
        <v>15</v>
      </c>
      <c r="K168" s="13" t="s">
        <v>16</v>
      </c>
      <c r="L168" s="2" t="s">
        <v>17</v>
      </c>
      <c r="M168" s="2" t="s">
        <v>18</v>
      </c>
      <c r="N168" s="17" t="s">
        <v>19</v>
      </c>
      <c r="O168" s="17" t="s">
        <v>20</v>
      </c>
      <c r="P168" s="17" t="s">
        <v>30</v>
      </c>
      <c r="Q168" s="17" t="s">
        <v>21</v>
      </c>
      <c r="R168" s="12" t="s">
        <v>2</v>
      </c>
      <c r="S168" s="12" t="s">
        <v>22</v>
      </c>
      <c r="T168" s="28"/>
    </row>
    <row r="169" spans="1:20" ht="12" customHeight="1" thickBot="1">
      <c r="A169" s="46" t="s">
        <v>76</v>
      </c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8"/>
      <c r="T169" s="28"/>
    </row>
    <row r="170" spans="1:20" ht="12" customHeight="1">
      <c r="A170" s="6" t="s">
        <v>9</v>
      </c>
      <c r="B170" s="33" t="s">
        <v>67</v>
      </c>
      <c r="C170" s="25" t="s">
        <v>44</v>
      </c>
      <c r="D170" s="14">
        <f>ROUND(E170*0.5,2)</f>
        <v>60</v>
      </c>
      <c r="E170" s="14">
        <v>120</v>
      </c>
      <c r="F170" s="14">
        <f>ROUND(E170*0.8,2)</f>
        <v>96</v>
      </c>
      <c r="G170" s="7"/>
      <c r="H170" s="8"/>
      <c r="I170" s="8"/>
      <c r="J170" s="14">
        <v>120</v>
      </c>
      <c r="K170" s="14">
        <v>96</v>
      </c>
      <c r="L170" s="9">
        <v>0</v>
      </c>
      <c r="M170" s="10">
        <v>0.08</v>
      </c>
      <c r="N170" s="18">
        <f>ROUND(L170*J170,2)</f>
        <v>0</v>
      </c>
      <c r="O170" s="18">
        <f>ROUND(N170+N170*M170,2)</f>
        <v>0</v>
      </c>
      <c r="P170" s="18">
        <f t="shared" ref="P170:P171" si="38">ROUND(L170*K170,2)</f>
        <v>0</v>
      </c>
      <c r="Q170" s="18">
        <f>ROUND(P170+P170*M170,2)</f>
        <v>0</v>
      </c>
      <c r="R170" s="15"/>
      <c r="S170" s="15"/>
      <c r="T170" s="28"/>
    </row>
    <row r="171" spans="1:20" ht="12" customHeight="1" thickBot="1">
      <c r="A171" s="6" t="s">
        <v>23</v>
      </c>
      <c r="B171" s="33" t="s">
        <v>68</v>
      </c>
      <c r="C171" s="25" t="s">
        <v>44</v>
      </c>
      <c r="D171" s="14">
        <f t="shared" ref="D171" si="39">ROUND(E171*0.5,2)</f>
        <v>120</v>
      </c>
      <c r="E171" s="14">
        <v>240</v>
      </c>
      <c r="F171" s="14">
        <f t="shared" ref="F171" si="40">ROUND(E171*0.8,2)</f>
        <v>192</v>
      </c>
      <c r="G171" s="7"/>
      <c r="H171" s="8"/>
      <c r="I171" s="8"/>
      <c r="J171" s="14">
        <v>240</v>
      </c>
      <c r="K171" s="14">
        <v>192</v>
      </c>
      <c r="L171" s="9">
        <v>0</v>
      </c>
      <c r="M171" s="10">
        <v>0.08</v>
      </c>
      <c r="N171" s="18">
        <f t="shared" ref="N171" si="41">ROUND(L171*J171,2)</f>
        <v>0</v>
      </c>
      <c r="O171" s="18">
        <f>ROUND(N171+N171*M171,2)</f>
        <v>0</v>
      </c>
      <c r="P171" s="18">
        <f t="shared" si="38"/>
        <v>0</v>
      </c>
      <c r="Q171" s="18">
        <f>ROUND(P171+P171*M171,2)</f>
        <v>0</v>
      </c>
      <c r="R171" s="15"/>
      <c r="S171" s="15"/>
      <c r="T171" s="28"/>
    </row>
    <row r="172" spans="1:20" ht="12" customHeight="1" thickBot="1">
      <c r="M172" s="19" t="s">
        <v>25</v>
      </c>
      <c r="N172" s="21">
        <f>SUM(N170:N171)</f>
        <v>0</v>
      </c>
      <c r="O172" s="21">
        <f>SUM(O170:O171)</f>
        <v>0</v>
      </c>
      <c r="P172" s="21">
        <f>SUM(P170:P171)</f>
        <v>0</v>
      </c>
      <c r="Q172" s="21">
        <f>SUM(Q170:Q171)</f>
        <v>0</v>
      </c>
      <c r="T172" s="28"/>
    </row>
    <row r="173" spans="1:20" ht="12" customHeight="1">
      <c r="M173" s="30"/>
      <c r="N173" s="31"/>
      <c r="O173" s="31"/>
      <c r="P173" s="31"/>
      <c r="Q173" s="31"/>
      <c r="T173" s="28"/>
    </row>
    <row r="174" spans="1:20" ht="12" customHeight="1" thickBot="1">
      <c r="M174" s="30"/>
      <c r="N174" s="31"/>
      <c r="O174" s="31"/>
      <c r="P174" s="31"/>
      <c r="Q174" s="31"/>
      <c r="T174" s="28"/>
    </row>
    <row r="175" spans="1:20" ht="12" customHeight="1" thickBot="1">
      <c r="L175" s="49" t="str">
        <f>A169</f>
        <v>PAKIET 12</v>
      </c>
      <c r="M175" s="50"/>
      <c r="N175" s="50"/>
      <c r="O175" s="51"/>
      <c r="P175" s="31"/>
      <c r="Q175" s="31"/>
      <c r="T175" s="28"/>
    </row>
    <row r="176" spans="1:20" ht="38.25" customHeight="1">
      <c r="L176" s="27" t="s">
        <v>29</v>
      </c>
      <c r="M176" s="27" t="s">
        <v>28</v>
      </c>
      <c r="N176" s="27" t="s">
        <v>27</v>
      </c>
      <c r="O176" s="24" t="s">
        <v>3</v>
      </c>
      <c r="P176" s="31"/>
      <c r="Q176" s="45"/>
      <c r="T176" s="28"/>
    </row>
    <row r="177" spans="1:20" ht="12" customHeight="1">
      <c r="L177" s="52" t="s">
        <v>26</v>
      </c>
      <c r="M177" s="53"/>
      <c r="N177" s="53"/>
      <c r="O177" s="54"/>
      <c r="P177" s="31"/>
      <c r="Q177" s="31"/>
      <c r="T177" s="28"/>
    </row>
    <row r="178" spans="1:20" ht="12" customHeight="1">
      <c r="L178" s="23">
        <f>N172</f>
        <v>0</v>
      </c>
      <c r="M178" s="23">
        <f>O172</f>
        <v>0</v>
      </c>
      <c r="N178" s="23">
        <f>Q172</f>
        <v>0</v>
      </c>
      <c r="O178" s="23">
        <f>M178+N178</f>
        <v>0</v>
      </c>
      <c r="P178" s="31"/>
      <c r="Q178" s="31"/>
      <c r="T178" s="28"/>
    </row>
    <row r="179" spans="1:20" ht="12" customHeight="1">
      <c r="B179" s="36"/>
      <c r="I179" s="28"/>
      <c r="J179" s="28"/>
      <c r="K179" s="28"/>
      <c r="P179" s="28"/>
      <c r="Q179" s="28"/>
      <c r="R179" s="28"/>
      <c r="S179" s="28"/>
      <c r="T179" s="28"/>
    </row>
    <row r="180" spans="1:20" ht="12" customHeight="1">
      <c r="B180" s="36"/>
      <c r="I180" s="28"/>
      <c r="J180" s="28"/>
      <c r="K180" s="28"/>
      <c r="P180" s="28"/>
      <c r="Q180" s="28"/>
      <c r="R180" s="28"/>
      <c r="S180" s="28"/>
      <c r="T180" s="28"/>
    </row>
    <row r="181" spans="1:20" ht="12" customHeight="1">
      <c r="B181" s="36"/>
      <c r="I181" s="28"/>
      <c r="J181" s="28"/>
      <c r="K181" s="28"/>
      <c r="P181" s="28"/>
      <c r="Q181" s="28"/>
      <c r="R181" s="28"/>
      <c r="S181" s="28"/>
      <c r="T181" s="28"/>
    </row>
    <row r="182" spans="1:20" s="5" customFormat="1" ht="54" customHeight="1" thickBot="1">
      <c r="A182" s="2" t="s">
        <v>0</v>
      </c>
      <c r="B182" s="32" t="s">
        <v>1</v>
      </c>
      <c r="C182" s="3" t="s">
        <v>8</v>
      </c>
      <c r="D182" s="13" t="s">
        <v>10</v>
      </c>
      <c r="E182" s="13" t="s">
        <v>11</v>
      </c>
      <c r="F182" s="13" t="s">
        <v>12</v>
      </c>
      <c r="G182" s="4" t="s">
        <v>13</v>
      </c>
      <c r="H182" s="4" t="s">
        <v>7</v>
      </c>
      <c r="I182" s="11" t="s">
        <v>14</v>
      </c>
      <c r="J182" s="13" t="s">
        <v>15</v>
      </c>
      <c r="K182" s="13" t="s">
        <v>16</v>
      </c>
      <c r="L182" s="2" t="s">
        <v>17</v>
      </c>
      <c r="M182" s="2" t="s">
        <v>18</v>
      </c>
      <c r="N182" s="17" t="s">
        <v>19</v>
      </c>
      <c r="O182" s="17" t="s">
        <v>20</v>
      </c>
      <c r="P182" s="17" t="s">
        <v>30</v>
      </c>
      <c r="Q182" s="17" t="s">
        <v>21</v>
      </c>
      <c r="R182" s="12" t="s">
        <v>2</v>
      </c>
      <c r="S182" s="12" t="s">
        <v>22</v>
      </c>
    </row>
    <row r="183" spans="1:20" s="5" customFormat="1" ht="15" customHeight="1" thickBot="1">
      <c r="A183" s="46" t="s">
        <v>77</v>
      </c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8"/>
    </row>
    <row r="184" spans="1:20" s="5" customFormat="1" ht="43.5" customHeight="1" thickBot="1">
      <c r="A184" s="6" t="s">
        <v>9</v>
      </c>
      <c r="B184" s="38" t="s">
        <v>80</v>
      </c>
      <c r="C184" s="7" t="s">
        <v>44</v>
      </c>
      <c r="D184" s="14">
        <f t="shared" ref="D184" si="42">ROUND(E184*0.5,2)</f>
        <v>12</v>
      </c>
      <c r="E184" s="14">
        <v>24</v>
      </c>
      <c r="F184" s="14">
        <f>ROUND(E184*0.8,2)</f>
        <v>19.2</v>
      </c>
      <c r="G184" s="7"/>
      <c r="H184" s="8"/>
      <c r="I184" s="8"/>
      <c r="J184" s="14">
        <v>24</v>
      </c>
      <c r="K184" s="14">
        <v>19</v>
      </c>
      <c r="L184" s="9">
        <v>0</v>
      </c>
      <c r="M184" s="10">
        <v>0.08</v>
      </c>
      <c r="N184" s="18">
        <f>ROUND(L184*J184,2)</f>
        <v>0</v>
      </c>
      <c r="O184" s="18">
        <f>ROUND(N184+N184*M184,2)</f>
        <v>0</v>
      </c>
      <c r="P184" s="18">
        <f>ROUND(L184*K184,2)</f>
        <v>0</v>
      </c>
      <c r="Q184" s="18">
        <f>ROUND(P184+P184*M184,2)</f>
        <v>0</v>
      </c>
      <c r="R184" s="15"/>
      <c r="S184" s="15"/>
    </row>
    <row r="185" spans="1:20" ht="13.5" thickBot="1">
      <c r="M185" s="19" t="s">
        <v>25</v>
      </c>
      <c r="N185" s="20">
        <f t="shared" ref="N185:Q185" si="43">SUM(N184)</f>
        <v>0</v>
      </c>
      <c r="O185" s="20">
        <f t="shared" si="43"/>
        <v>0</v>
      </c>
      <c r="P185" s="20">
        <f t="shared" si="43"/>
        <v>0</v>
      </c>
      <c r="Q185" s="21">
        <f t="shared" si="43"/>
        <v>0</v>
      </c>
    </row>
    <row r="186" spans="1:20" ht="12" customHeight="1">
      <c r="B186" s="36"/>
    </row>
    <row r="187" spans="1:20" ht="12.75" customHeight="1" thickBot="1">
      <c r="B187" s="36"/>
    </row>
    <row r="188" spans="1:20" ht="13.5" customHeight="1" thickBot="1">
      <c r="B188" s="36"/>
      <c r="I188" s="28"/>
      <c r="J188" s="26"/>
      <c r="K188" s="26"/>
      <c r="L188" s="49" t="str">
        <f>A183</f>
        <v>PAKIET 13</v>
      </c>
      <c r="M188" s="50"/>
      <c r="N188" s="50"/>
      <c r="O188" s="51"/>
      <c r="P188" s="26"/>
      <c r="Q188" s="26"/>
      <c r="R188" s="26"/>
      <c r="S188" s="26"/>
      <c r="T188" s="28"/>
    </row>
    <row r="189" spans="1:20" ht="39.75" customHeight="1">
      <c r="B189" s="36"/>
      <c r="I189" s="28"/>
      <c r="J189" s="26"/>
      <c r="K189" s="26"/>
      <c r="L189" s="27" t="s">
        <v>29</v>
      </c>
      <c r="M189" s="27" t="s">
        <v>28</v>
      </c>
      <c r="N189" s="27" t="s">
        <v>27</v>
      </c>
      <c r="O189" s="24" t="s">
        <v>3</v>
      </c>
      <c r="P189" s="28"/>
      <c r="Q189" s="45"/>
      <c r="R189" s="26"/>
      <c r="S189" s="26"/>
      <c r="T189" s="28"/>
    </row>
    <row r="190" spans="1:20" ht="12" customHeight="1">
      <c r="B190" s="36"/>
      <c r="I190" s="28"/>
      <c r="J190" s="28"/>
      <c r="K190" s="28"/>
      <c r="L190" s="52" t="s">
        <v>26</v>
      </c>
      <c r="M190" s="53"/>
      <c r="N190" s="53"/>
      <c r="O190" s="54"/>
      <c r="P190" s="28"/>
      <c r="Q190" s="28"/>
      <c r="R190" s="28"/>
      <c r="S190" s="28"/>
      <c r="T190" s="28"/>
    </row>
    <row r="191" spans="1:20" ht="12.75" customHeight="1">
      <c r="B191" s="36"/>
      <c r="I191" s="28"/>
      <c r="J191" s="28"/>
      <c r="K191" s="28"/>
      <c r="L191" s="23">
        <f>N185</f>
        <v>0</v>
      </c>
      <c r="M191" s="23">
        <f>O185</f>
        <v>0</v>
      </c>
      <c r="N191" s="23">
        <f>Q185</f>
        <v>0</v>
      </c>
      <c r="O191" s="23">
        <f>M191+N191</f>
        <v>0</v>
      </c>
      <c r="P191" s="28"/>
      <c r="Q191" s="28"/>
      <c r="R191" s="28"/>
      <c r="S191" s="28"/>
      <c r="T191" s="28"/>
    </row>
    <row r="192" spans="1:20" s="28" customFormat="1" ht="12.75" customHeight="1">
      <c r="B192" s="39"/>
    </row>
    <row r="193" spans="1:20" s="28" customFormat="1" ht="12.75" customHeight="1">
      <c r="B193" s="39"/>
    </row>
    <row r="194" spans="1:20" s="28" customFormat="1" ht="12.75" customHeight="1">
      <c r="B194" s="39"/>
    </row>
    <row r="195" spans="1:20" s="5" customFormat="1" ht="39.75" customHeight="1" thickBot="1">
      <c r="A195" s="2" t="s">
        <v>0</v>
      </c>
      <c r="B195" s="32" t="s">
        <v>1</v>
      </c>
      <c r="C195" s="3" t="s">
        <v>8</v>
      </c>
      <c r="D195" s="13" t="s">
        <v>10</v>
      </c>
      <c r="E195" s="13" t="s">
        <v>11</v>
      </c>
      <c r="F195" s="13" t="s">
        <v>12</v>
      </c>
      <c r="G195" s="4" t="s">
        <v>13</v>
      </c>
      <c r="H195" s="4" t="s">
        <v>7</v>
      </c>
      <c r="I195" s="11" t="s">
        <v>14</v>
      </c>
      <c r="J195" s="13" t="s">
        <v>15</v>
      </c>
      <c r="K195" s="13" t="s">
        <v>16</v>
      </c>
      <c r="L195" s="2" t="s">
        <v>17</v>
      </c>
      <c r="M195" s="2" t="s">
        <v>18</v>
      </c>
      <c r="N195" s="17" t="s">
        <v>19</v>
      </c>
      <c r="O195" s="17" t="s">
        <v>20</v>
      </c>
      <c r="P195" s="17" t="s">
        <v>30</v>
      </c>
      <c r="Q195" s="17" t="s">
        <v>21</v>
      </c>
      <c r="R195" s="12" t="s">
        <v>2</v>
      </c>
      <c r="S195" s="12" t="s">
        <v>22</v>
      </c>
    </row>
    <row r="196" spans="1:20" s="5" customFormat="1" ht="15" customHeight="1" thickBot="1">
      <c r="A196" s="46" t="s">
        <v>78</v>
      </c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8"/>
    </row>
    <row r="197" spans="1:20" s="5" customFormat="1" ht="26.25" thickBot="1">
      <c r="A197" s="6" t="s">
        <v>9</v>
      </c>
      <c r="B197" s="33" t="s">
        <v>53</v>
      </c>
      <c r="C197" s="25" t="s">
        <v>54</v>
      </c>
      <c r="D197" s="14">
        <v>50</v>
      </c>
      <c r="E197" s="14">
        <v>130</v>
      </c>
      <c r="F197" s="14">
        <v>200</v>
      </c>
      <c r="G197" s="7"/>
      <c r="H197" s="8"/>
      <c r="I197" s="8"/>
      <c r="J197" s="14">
        <v>130</v>
      </c>
      <c r="K197" s="14">
        <v>200</v>
      </c>
      <c r="L197" s="9">
        <v>0</v>
      </c>
      <c r="M197" s="10">
        <v>0.08</v>
      </c>
      <c r="N197" s="18">
        <f>ROUND(L197*J197,2)</f>
        <v>0</v>
      </c>
      <c r="O197" s="18">
        <f>ROUND(N197+N197*M197,2)</f>
        <v>0</v>
      </c>
      <c r="P197" s="18">
        <f>ROUND(L197*K197,2)</f>
        <v>0</v>
      </c>
      <c r="Q197" s="18">
        <f>ROUND(P197+P197*M197,2)</f>
        <v>0</v>
      </c>
      <c r="R197" s="15"/>
      <c r="S197" s="15"/>
    </row>
    <row r="198" spans="1:20" ht="13.5" thickBot="1">
      <c r="M198" s="19" t="s">
        <v>25</v>
      </c>
      <c r="N198" s="21">
        <f>SUM(N197:N197)</f>
        <v>0</v>
      </c>
      <c r="O198" s="21">
        <f>SUM(O197:O197)</f>
        <v>0</v>
      </c>
      <c r="P198" s="21">
        <f>SUM(P197:P197)</f>
        <v>0</v>
      </c>
      <c r="Q198" s="21">
        <f>SUM(Q197:Q197)</f>
        <v>0</v>
      </c>
    </row>
    <row r="199" spans="1:20" ht="21" customHeight="1">
      <c r="B199" s="35"/>
    </row>
    <row r="200" spans="1:20" ht="12.75" customHeight="1" thickBot="1">
      <c r="B200" s="36"/>
    </row>
    <row r="201" spans="1:20" ht="13.5" customHeight="1" thickBot="1">
      <c r="B201" s="36"/>
      <c r="I201" s="28"/>
      <c r="J201" s="26"/>
      <c r="K201" s="26"/>
      <c r="L201" s="49" t="str">
        <f>A196</f>
        <v>PAKIET 14</v>
      </c>
      <c r="M201" s="50"/>
      <c r="N201" s="50"/>
      <c r="O201" s="51"/>
      <c r="P201" s="26"/>
      <c r="Q201" s="26"/>
      <c r="R201" s="26"/>
      <c r="S201" s="26"/>
      <c r="T201" s="28"/>
    </row>
    <row r="202" spans="1:20" ht="39.75" customHeight="1">
      <c r="B202" s="36"/>
      <c r="I202" s="28"/>
      <c r="J202" s="26"/>
      <c r="K202" s="26"/>
      <c r="L202" s="27" t="s">
        <v>29</v>
      </c>
      <c r="M202" s="27" t="s">
        <v>28</v>
      </c>
      <c r="N202" s="27" t="s">
        <v>27</v>
      </c>
      <c r="O202" s="24" t="s">
        <v>3</v>
      </c>
      <c r="P202" s="28"/>
      <c r="Q202" s="45"/>
      <c r="R202" s="26"/>
      <c r="S202" s="26"/>
      <c r="T202" s="28"/>
    </row>
    <row r="203" spans="1:20" ht="12" customHeight="1">
      <c r="B203" s="36"/>
      <c r="I203" s="28"/>
      <c r="J203" s="28"/>
      <c r="K203" s="28"/>
      <c r="L203" s="52" t="s">
        <v>26</v>
      </c>
      <c r="M203" s="53"/>
      <c r="N203" s="53"/>
      <c r="O203" s="54"/>
      <c r="P203" s="28"/>
      <c r="Q203" s="28"/>
      <c r="R203" s="28"/>
      <c r="S203" s="28"/>
      <c r="T203" s="28"/>
    </row>
    <row r="204" spans="1:20" ht="12.75" customHeight="1">
      <c r="B204" s="36"/>
      <c r="I204" s="28"/>
      <c r="J204" s="28"/>
      <c r="K204" s="28"/>
      <c r="L204" s="23">
        <f>N198</f>
        <v>0</v>
      </c>
      <c r="M204" s="23">
        <f>O198</f>
        <v>0</v>
      </c>
      <c r="N204" s="23">
        <f>Q198</f>
        <v>0</v>
      </c>
      <c r="O204" s="23">
        <f>M204+N204</f>
        <v>0</v>
      </c>
      <c r="P204" s="28"/>
      <c r="Q204" s="28"/>
      <c r="R204" s="28"/>
      <c r="S204" s="28"/>
      <c r="T204" s="28"/>
    </row>
    <row r="205" spans="1:20" ht="12" customHeight="1">
      <c r="B205" s="36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</row>
    <row r="206" spans="1:20" ht="12" customHeight="1">
      <c r="B206" s="36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</row>
    <row r="207" spans="1:20" ht="12" customHeight="1">
      <c r="B207" s="36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</row>
    <row r="208" spans="1:20" s="5" customFormat="1" ht="39.75" customHeight="1" thickBot="1">
      <c r="A208" s="2" t="s">
        <v>0</v>
      </c>
      <c r="B208" s="32" t="s">
        <v>1</v>
      </c>
      <c r="C208" s="3" t="s">
        <v>8</v>
      </c>
      <c r="D208" s="13" t="s">
        <v>10</v>
      </c>
      <c r="E208" s="13" t="s">
        <v>11</v>
      </c>
      <c r="F208" s="13" t="s">
        <v>12</v>
      </c>
      <c r="G208" s="4" t="s">
        <v>13</v>
      </c>
      <c r="H208" s="4" t="s">
        <v>7</v>
      </c>
      <c r="I208" s="11" t="s">
        <v>14</v>
      </c>
      <c r="J208" s="13" t="s">
        <v>15</v>
      </c>
      <c r="K208" s="13" t="s">
        <v>16</v>
      </c>
      <c r="L208" s="2" t="s">
        <v>17</v>
      </c>
      <c r="M208" s="2" t="s">
        <v>18</v>
      </c>
      <c r="N208" s="17" t="s">
        <v>19</v>
      </c>
      <c r="O208" s="17" t="s">
        <v>20</v>
      </c>
      <c r="P208" s="17" t="s">
        <v>30</v>
      </c>
      <c r="Q208" s="17" t="s">
        <v>21</v>
      </c>
      <c r="R208" s="12" t="s">
        <v>2</v>
      </c>
      <c r="S208" s="12" t="s">
        <v>22</v>
      </c>
    </row>
    <row r="209" spans="1:20" s="5" customFormat="1" ht="15" customHeight="1" thickBot="1">
      <c r="A209" s="46" t="s">
        <v>79</v>
      </c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8"/>
    </row>
    <row r="210" spans="1:20" s="5" customFormat="1" ht="77.25" thickBot="1">
      <c r="A210" s="6" t="s">
        <v>9</v>
      </c>
      <c r="B210" s="40" t="s">
        <v>55</v>
      </c>
      <c r="C210" s="7" t="s">
        <v>44</v>
      </c>
      <c r="D210" s="14">
        <f>ROUND(E210*0.5,2)</f>
        <v>40</v>
      </c>
      <c r="E210" s="14">
        <v>80</v>
      </c>
      <c r="F210" s="14">
        <f>ROUND(E210*0.8,2)</f>
        <v>64</v>
      </c>
      <c r="G210" s="7"/>
      <c r="H210" s="8"/>
      <c r="I210" s="8"/>
      <c r="J210" s="14">
        <v>80</v>
      </c>
      <c r="K210" s="14">
        <v>64</v>
      </c>
      <c r="L210" s="9">
        <v>0</v>
      </c>
      <c r="M210" s="10">
        <v>0.05</v>
      </c>
      <c r="N210" s="18">
        <f>ROUND(L210*J210,2)</f>
        <v>0</v>
      </c>
      <c r="O210" s="18">
        <f>ROUND(N210+N210*M210,2)</f>
        <v>0</v>
      </c>
      <c r="P210" s="18">
        <f>ROUND(L210*K210,2)</f>
        <v>0</v>
      </c>
      <c r="Q210" s="18">
        <f>ROUND(P210+P210*M210,2)</f>
        <v>0</v>
      </c>
      <c r="R210" s="15"/>
      <c r="S210" s="15"/>
    </row>
    <row r="211" spans="1:20" ht="13.5" thickBot="1">
      <c r="M211" s="19" t="s">
        <v>25</v>
      </c>
      <c r="N211" s="20">
        <f t="shared" ref="N211:Q211" si="44">SUM(N210)</f>
        <v>0</v>
      </c>
      <c r="O211" s="20">
        <f t="shared" si="44"/>
        <v>0</v>
      </c>
      <c r="P211" s="20">
        <f t="shared" si="44"/>
        <v>0</v>
      </c>
      <c r="Q211" s="21">
        <f t="shared" si="44"/>
        <v>0</v>
      </c>
    </row>
    <row r="212" spans="1:20" ht="12" customHeight="1">
      <c r="B212" s="36"/>
    </row>
    <row r="213" spans="1:20" ht="12.75" customHeight="1" thickBot="1">
      <c r="B213" s="36"/>
    </row>
    <row r="214" spans="1:20" ht="13.5" customHeight="1" thickBot="1">
      <c r="B214" s="36"/>
      <c r="I214" s="28"/>
      <c r="J214" s="26"/>
      <c r="K214" s="26"/>
      <c r="L214" s="49" t="str">
        <f>A209</f>
        <v>PAKIET 15</v>
      </c>
      <c r="M214" s="50"/>
      <c r="N214" s="50"/>
      <c r="O214" s="51"/>
      <c r="P214" s="26"/>
      <c r="Q214" s="26"/>
      <c r="R214" s="26"/>
      <c r="S214" s="26"/>
      <c r="T214" s="28"/>
    </row>
    <row r="215" spans="1:20" ht="39.75" customHeight="1">
      <c r="B215" s="36"/>
      <c r="I215" s="28"/>
      <c r="J215" s="26"/>
      <c r="K215" s="26"/>
      <c r="L215" s="27" t="s">
        <v>29</v>
      </c>
      <c r="M215" s="27" t="s">
        <v>28</v>
      </c>
      <c r="N215" s="27" t="s">
        <v>27</v>
      </c>
      <c r="O215" s="24" t="s">
        <v>3</v>
      </c>
      <c r="P215" s="28"/>
      <c r="Q215" s="45"/>
      <c r="R215" s="26"/>
      <c r="S215" s="26"/>
      <c r="T215" s="28"/>
    </row>
    <row r="216" spans="1:20" ht="12" customHeight="1">
      <c r="B216" s="36"/>
      <c r="I216" s="28"/>
      <c r="J216" s="28"/>
      <c r="K216" s="28"/>
      <c r="L216" s="52" t="s">
        <v>26</v>
      </c>
      <c r="M216" s="53"/>
      <c r="N216" s="53"/>
      <c r="O216" s="54"/>
      <c r="P216" s="28"/>
      <c r="Q216" s="28"/>
      <c r="R216" s="28"/>
      <c r="S216" s="28"/>
      <c r="T216" s="28"/>
    </row>
    <row r="217" spans="1:20" ht="12.75" customHeight="1">
      <c r="B217" s="36"/>
      <c r="I217" s="28"/>
      <c r="J217" s="28"/>
      <c r="K217" s="28"/>
      <c r="L217" s="23">
        <f>N211</f>
        <v>0</v>
      </c>
      <c r="M217" s="23">
        <f>O211</f>
        <v>0</v>
      </c>
      <c r="N217" s="23">
        <f>Q211</f>
        <v>0</v>
      </c>
      <c r="O217" s="23">
        <f>M217+N217</f>
        <v>0</v>
      </c>
      <c r="P217" s="28"/>
      <c r="Q217" s="28"/>
      <c r="R217" s="28"/>
      <c r="S217" s="28"/>
      <c r="T217" s="28"/>
    </row>
    <row r="218" spans="1:20" ht="12" customHeight="1">
      <c r="B218" s="36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</row>
    <row r="219" spans="1:20" ht="12" customHeight="1">
      <c r="B219" s="36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</row>
    <row r="220" spans="1:20" ht="12" customHeight="1">
      <c r="B220" s="36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</row>
    <row r="221" spans="1:20" s="5" customFormat="1" ht="52.5" customHeight="1" thickBot="1">
      <c r="A221" s="2" t="s">
        <v>0</v>
      </c>
      <c r="B221" s="32" t="s">
        <v>1</v>
      </c>
      <c r="C221" s="3" t="s">
        <v>8</v>
      </c>
      <c r="D221" s="13" t="s">
        <v>10</v>
      </c>
      <c r="E221" s="13" t="s">
        <v>11</v>
      </c>
      <c r="F221" s="13" t="s">
        <v>12</v>
      </c>
      <c r="G221" s="4" t="s">
        <v>13</v>
      </c>
      <c r="H221" s="4" t="s">
        <v>7</v>
      </c>
      <c r="I221" s="11" t="s">
        <v>14</v>
      </c>
      <c r="J221" s="13" t="s">
        <v>15</v>
      </c>
      <c r="K221" s="13" t="s">
        <v>16</v>
      </c>
      <c r="L221" s="2" t="s">
        <v>17</v>
      </c>
      <c r="M221" s="2" t="s">
        <v>18</v>
      </c>
      <c r="N221" s="17" t="s">
        <v>19</v>
      </c>
      <c r="O221" s="17" t="s">
        <v>20</v>
      </c>
      <c r="P221" s="17" t="s">
        <v>30</v>
      </c>
      <c r="Q221" s="17" t="s">
        <v>21</v>
      </c>
      <c r="R221" s="12" t="s">
        <v>2</v>
      </c>
      <c r="S221" s="12" t="s">
        <v>22</v>
      </c>
    </row>
    <row r="222" spans="1:20" s="5" customFormat="1" ht="15" customHeight="1" thickBot="1">
      <c r="A222" s="46" t="s">
        <v>81</v>
      </c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P222" s="47"/>
      <c r="Q222" s="47"/>
      <c r="R222" s="47"/>
      <c r="S222" s="48"/>
    </row>
    <row r="223" spans="1:20" s="5" customFormat="1" ht="31.5" customHeight="1">
      <c r="A223" s="6">
        <v>1</v>
      </c>
      <c r="B223" s="33" t="s">
        <v>56</v>
      </c>
      <c r="C223" s="7" t="s">
        <v>44</v>
      </c>
      <c r="D223" s="14">
        <f>ROUND(E223*0.5,2)</f>
        <v>25</v>
      </c>
      <c r="E223" s="14">
        <v>50</v>
      </c>
      <c r="F223" s="14">
        <f>ROUND(E223*1,2)</f>
        <v>50</v>
      </c>
      <c r="G223" s="7"/>
      <c r="H223" s="8"/>
      <c r="I223" s="8"/>
      <c r="J223" s="14">
        <v>50</v>
      </c>
      <c r="K223" s="14">
        <v>50</v>
      </c>
      <c r="L223" s="9">
        <v>0</v>
      </c>
      <c r="M223" s="10">
        <v>0.08</v>
      </c>
      <c r="N223" s="18">
        <f>ROUND(L223*J223,2)</f>
        <v>0</v>
      </c>
      <c r="O223" s="18">
        <f>ROUND(N223+N223*M223,2)</f>
        <v>0</v>
      </c>
      <c r="P223" s="18">
        <f>ROUND(L223*K223,2)</f>
        <v>0</v>
      </c>
      <c r="Q223" s="18">
        <f>ROUND(P223+P223*M223,2)</f>
        <v>0</v>
      </c>
      <c r="R223" s="15"/>
      <c r="S223" s="15"/>
    </row>
    <row r="224" spans="1:20" s="5" customFormat="1" ht="31.5" customHeight="1" thickBot="1">
      <c r="A224" s="6">
        <v>2</v>
      </c>
      <c r="B224" s="33" t="s">
        <v>57</v>
      </c>
      <c r="C224" s="7" t="s">
        <v>44</v>
      </c>
      <c r="D224" s="14">
        <f>ROUND(E224*0.5,2)</f>
        <v>25</v>
      </c>
      <c r="E224" s="14">
        <v>50</v>
      </c>
      <c r="F224" s="14">
        <f>ROUND(E224*1,2)</f>
        <v>50</v>
      </c>
      <c r="G224" s="7"/>
      <c r="H224" s="8"/>
      <c r="I224" s="8"/>
      <c r="J224" s="14">
        <v>50</v>
      </c>
      <c r="K224" s="14">
        <v>50</v>
      </c>
      <c r="L224" s="9">
        <v>0</v>
      </c>
      <c r="M224" s="10">
        <v>0.08</v>
      </c>
      <c r="N224" s="18">
        <f>ROUND(L224*J224,2)</f>
        <v>0</v>
      </c>
      <c r="O224" s="18">
        <f>ROUND(N224+N224*M224,2)</f>
        <v>0</v>
      </c>
      <c r="P224" s="18">
        <f>ROUND(L224*K224,2)</f>
        <v>0</v>
      </c>
      <c r="Q224" s="18">
        <f>ROUND(P224+P224*M224,2)</f>
        <v>0</v>
      </c>
      <c r="R224" s="15"/>
      <c r="S224" s="15"/>
    </row>
    <row r="225" spans="1:20" ht="13.5" thickBot="1">
      <c r="M225" s="19" t="s">
        <v>25</v>
      </c>
      <c r="N225" s="21">
        <f t="shared" ref="N225:P225" si="45">SUM(N223:N224)</f>
        <v>0</v>
      </c>
      <c r="O225" s="21">
        <f t="shared" si="45"/>
        <v>0</v>
      </c>
      <c r="P225" s="21">
        <f t="shared" si="45"/>
        <v>0</v>
      </c>
      <c r="Q225" s="21">
        <f>SUM(Q223:Q224)</f>
        <v>0</v>
      </c>
    </row>
    <row r="226" spans="1:20" ht="12" customHeight="1">
      <c r="B226" s="36"/>
    </row>
    <row r="227" spans="1:20" ht="12.75" customHeight="1" thickBot="1">
      <c r="B227" s="36"/>
    </row>
    <row r="228" spans="1:20" ht="13.5" customHeight="1" thickBot="1">
      <c r="B228" s="36"/>
      <c r="I228" s="28"/>
      <c r="J228" s="26"/>
      <c r="K228" s="26"/>
      <c r="L228" s="49" t="str">
        <f>A222</f>
        <v>PAKIET 16</v>
      </c>
      <c r="M228" s="50"/>
      <c r="N228" s="50"/>
      <c r="O228" s="51"/>
      <c r="P228" s="26"/>
      <c r="Q228" s="26"/>
      <c r="R228" s="26"/>
      <c r="S228" s="26"/>
      <c r="T228" s="28"/>
    </row>
    <row r="229" spans="1:20" ht="39.75" customHeight="1">
      <c r="B229" s="36"/>
      <c r="I229" s="28"/>
      <c r="J229" s="26"/>
      <c r="K229" s="26">
        <v>0</v>
      </c>
      <c r="L229" s="27" t="s">
        <v>29</v>
      </c>
      <c r="M229" s="27" t="s">
        <v>28</v>
      </c>
      <c r="N229" s="27" t="s">
        <v>27</v>
      </c>
      <c r="O229" s="24" t="s">
        <v>3</v>
      </c>
      <c r="P229" s="28"/>
      <c r="Q229" s="45"/>
      <c r="R229" s="26"/>
      <c r="S229" s="26"/>
      <c r="T229" s="28"/>
    </row>
    <row r="230" spans="1:20" ht="12" customHeight="1">
      <c r="B230" s="36"/>
      <c r="I230" s="28"/>
      <c r="J230" s="28"/>
      <c r="K230" s="28"/>
      <c r="L230" s="52" t="s">
        <v>26</v>
      </c>
      <c r="M230" s="53"/>
      <c r="N230" s="53"/>
      <c r="O230" s="54"/>
      <c r="P230" s="28"/>
      <c r="Q230" s="28"/>
      <c r="R230" s="28"/>
      <c r="S230" s="28"/>
      <c r="T230" s="28"/>
    </row>
    <row r="231" spans="1:20" ht="12.75" customHeight="1">
      <c r="B231" s="36"/>
      <c r="I231" s="28"/>
      <c r="J231" s="28"/>
      <c r="K231" s="28"/>
      <c r="L231" s="23">
        <f>N225</f>
        <v>0</v>
      </c>
      <c r="M231" s="23">
        <f>O225</f>
        <v>0</v>
      </c>
      <c r="N231" s="23">
        <f>Q225</f>
        <v>0</v>
      </c>
      <c r="O231" s="23">
        <f>M231+N231</f>
        <v>0</v>
      </c>
      <c r="P231" s="28"/>
      <c r="Q231" s="28"/>
      <c r="R231" s="28"/>
      <c r="S231" s="28"/>
      <c r="T231" s="28"/>
    </row>
    <row r="232" spans="1:20" ht="15">
      <c r="J232" s="28"/>
      <c r="K232" s="28"/>
      <c r="L232" s="28"/>
      <c r="M232" s="28"/>
      <c r="N232" s="28"/>
      <c r="O232" s="28"/>
      <c r="P232" s="28"/>
      <c r="Q232" s="28"/>
      <c r="R232" s="28"/>
      <c r="S232" s="28"/>
    </row>
    <row r="233" spans="1:20" ht="15">
      <c r="J233" s="28"/>
      <c r="K233" s="28"/>
      <c r="L233" s="28"/>
      <c r="M233" s="28"/>
      <c r="N233" s="28"/>
      <c r="O233" s="28"/>
      <c r="P233" s="28"/>
      <c r="Q233" s="28"/>
      <c r="R233" s="28"/>
      <c r="S233" s="28"/>
    </row>
    <row r="234" spans="1:20" ht="15">
      <c r="J234" s="28"/>
      <c r="K234" s="28"/>
      <c r="L234" s="28"/>
      <c r="M234" s="28"/>
      <c r="N234" s="28"/>
      <c r="O234" s="28"/>
      <c r="P234" s="28"/>
      <c r="Q234" s="28"/>
      <c r="R234" s="28"/>
      <c r="S234" s="28"/>
    </row>
    <row r="235" spans="1:20" s="5" customFormat="1" ht="39.75" customHeight="1" thickBot="1">
      <c r="A235" s="2" t="s">
        <v>0</v>
      </c>
      <c r="B235" s="32" t="s">
        <v>1</v>
      </c>
      <c r="C235" s="3" t="s">
        <v>8</v>
      </c>
      <c r="D235" s="13" t="s">
        <v>10</v>
      </c>
      <c r="E235" s="13" t="s">
        <v>11</v>
      </c>
      <c r="F235" s="13" t="s">
        <v>12</v>
      </c>
      <c r="G235" s="4" t="s">
        <v>13</v>
      </c>
      <c r="H235" s="4" t="s">
        <v>7</v>
      </c>
      <c r="I235" s="11" t="s">
        <v>14</v>
      </c>
      <c r="J235" s="13" t="s">
        <v>15</v>
      </c>
      <c r="K235" s="13" t="s">
        <v>16</v>
      </c>
      <c r="L235" s="2" t="s">
        <v>17</v>
      </c>
      <c r="M235" s="2" t="s">
        <v>18</v>
      </c>
      <c r="N235" s="17" t="s">
        <v>19</v>
      </c>
      <c r="O235" s="17" t="s">
        <v>20</v>
      </c>
      <c r="P235" s="17" t="s">
        <v>30</v>
      </c>
      <c r="Q235" s="17" t="s">
        <v>21</v>
      </c>
      <c r="R235" s="12" t="s">
        <v>2</v>
      </c>
      <c r="S235" s="12" t="s">
        <v>22</v>
      </c>
    </row>
    <row r="236" spans="1:20" s="5" customFormat="1" ht="15" customHeight="1" thickBot="1">
      <c r="A236" s="46" t="s">
        <v>102</v>
      </c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P236" s="47"/>
      <c r="Q236" s="47"/>
      <c r="R236" s="47"/>
      <c r="S236" s="48"/>
    </row>
    <row r="237" spans="1:20" s="5" customFormat="1" ht="18" customHeight="1" thickBot="1">
      <c r="A237" s="6" t="s">
        <v>9</v>
      </c>
      <c r="B237" s="33" t="s">
        <v>60</v>
      </c>
      <c r="C237" s="7" t="s">
        <v>61</v>
      </c>
      <c r="D237" s="14">
        <v>10</v>
      </c>
      <c r="E237" s="14">
        <v>30</v>
      </c>
      <c r="F237" s="14">
        <v>50</v>
      </c>
      <c r="G237" s="7"/>
      <c r="H237" s="8"/>
      <c r="I237" s="8"/>
      <c r="J237" s="14">
        <v>30</v>
      </c>
      <c r="K237" s="14">
        <v>50</v>
      </c>
      <c r="L237" s="9">
        <v>0</v>
      </c>
      <c r="M237" s="10">
        <v>0.08</v>
      </c>
      <c r="N237" s="18">
        <f>ROUND(L237*J237,2)</f>
        <v>0</v>
      </c>
      <c r="O237" s="18">
        <f>ROUND(N237+N237*M237,2)</f>
        <v>0</v>
      </c>
      <c r="P237" s="18">
        <f>ROUND(L237*K237,2)</f>
        <v>0</v>
      </c>
      <c r="Q237" s="18">
        <f>ROUND(P237+P237*M237,2)</f>
        <v>0</v>
      </c>
      <c r="R237" s="15"/>
      <c r="S237" s="15"/>
    </row>
    <row r="238" spans="1:20" ht="13.5" thickBot="1">
      <c r="M238" s="19" t="s">
        <v>25</v>
      </c>
      <c r="N238" s="20">
        <f t="shared" ref="N238:Q238" si="46">SUM(N237)</f>
        <v>0</v>
      </c>
      <c r="O238" s="20">
        <f t="shared" si="46"/>
        <v>0</v>
      </c>
      <c r="P238" s="20">
        <f t="shared" si="46"/>
        <v>0</v>
      </c>
      <c r="Q238" s="21">
        <f t="shared" si="46"/>
        <v>0</v>
      </c>
    </row>
    <row r="239" spans="1:20" ht="12" customHeight="1">
      <c r="B239" s="36"/>
    </row>
    <row r="240" spans="1:20" ht="12.75" customHeight="1" thickBot="1">
      <c r="B240" s="36"/>
    </row>
    <row r="241" spans="1:20" ht="13.5" customHeight="1" thickBot="1">
      <c r="B241" s="36"/>
      <c r="I241" s="28"/>
      <c r="J241" s="26"/>
      <c r="K241" s="26"/>
      <c r="L241" s="49" t="str">
        <f>A236</f>
        <v>PAKIET 17</v>
      </c>
      <c r="M241" s="50"/>
      <c r="N241" s="50"/>
      <c r="O241" s="51"/>
      <c r="P241" s="26"/>
      <c r="Q241" s="26"/>
      <c r="R241" s="26"/>
      <c r="S241" s="26"/>
      <c r="T241" s="28"/>
    </row>
    <row r="242" spans="1:20" ht="39.75" customHeight="1">
      <c r="B242" s="36"/>
      <c r="I242" s="28"/>
      <c r="J242" s="26"/>
      <c r="K242" s="26"/>
      <c r="L242" s="27" t="s">
        <v>29</v>
      </c>
      <c r="M242" s="27" t="s">
        <v>28</v>
      </c>
      <c r="N242" s="27" t="s">
        <v>27</v>
      </c>
      <c r="O242" s="24" t="s">
        <v>3</v>
      </c>
      <c r="P242" s="28"/>
      <c r="Q242" s="45"/>
      <c r="R242" s="26"/>
      <c r="S242" s="26"/>
      <c r="T242" s="28"/>
    </row>
    <row r="243" spans="1:20" ht="12" customHeight="1">
      <c r="B243" s="36"/>
      <c r="I243" s="28"/>
      <c r="J243" s="28"/>
      <c r="K243" s="28"/>
      <c r="L243" s="52" t="s">
        <v>26</v>
      </c>
      <c r="M243" s="53"/>
      <c r="N243" s="53"/>
      <c r="O243" s="54"/>
      <c r="P243" s="28"/>
      <c r="Q243" s="28"/>
      <c r="R243" s="28"/>
      <c r="S243" s="28"/>
      <c r="T243" s="28"/>
    </row>
    <row r="244" spans="1:20" ht="12.75" customHeight="1">
      <c r="B244" s="36"/>
      <c r="I244" s="28"/>
      <c r="J244" s="28"/>
      <c r="K244" s="28"/>
      <c r="L244" s="23">
        <f>N238</f>
        <v>0</v>
      </c>
      <c r="M244" s="23">
        <f>O238</f>
        <v>0</v>
      </c>
      <c r="N244" s="23">
        <f>Q238</f>
        <v>0</v>
      </c>
      <c r="O244" s="23">
        <f>M244+N244</f>
        <v>0</v>
      </c>
      <c r="P244" s="28"/>
      <c r="Q244" s="28"/>
      <c r="R244" s="28"/>
      <c r="S244" s="28"/>
      <c r="T244" s="28"/>
    </row>
    <row r="245" spans="1:20" ht="15">
      <c r="J245" s="28"/>
      <c r="K245" s="28"/>
      <c r="L245" s="28"/>
      <c r="M245" s="28"/>
      <c r="N245" s="28"/>
      <c r="O245" s="28"/>
      <c r="P245" s="28"/>
      <c r="Q245" s="28"/>
      <c r="R245" s="28"/>
      <c r="S245" s="28"/>
    </row>
    <row r="246" spans="1:20" ht="15">
      <c r="J246" s="28"/>
      <c r="K246" s="28"/>
      <c r="L246" s="28"/>
      <c r="M246" s="28"/>
      <c r="N246" s="28"/>
      <c r="O246" s="28"/>
      <c r="P246" s="28"/>
      <c r="Q246" s="28"/>
      <c r="R246" s="28"/>
      <c r="S246" s="28"/>
    </row>
    <row r="247" spans="1:20" ht="15">
      <c r="J247" s="28"/>
      <c r="K247" s="28"/>
      <c r="L247" s="28"/>
      <c r="M247" s="28"/>
      <c r="N247" s="28"/>
      <c r="O247" s="28"/>
      <c r="P247" s="28"/>
      <c r="Q247" s="28"/>
      <c r="R247" s="28"/>
      <c r="S247" s="28"/>
    </row>
    <row r="248" spans="1:20" s="5" customFormat="1" ht="52.5" customHeight="1" thickBot="1">
      <c r="A248" s="2" t="s">
        <v>0</v>
      </c>
      <c r="B248" s="32" t="s">
        <v>1</v>
      </c>
      <c r="C248" s="3" t="s">
        <v>8</v>
      </c>
      <c r="D248" s="13" t="s">
        <v>10</v>
      </c>
      <c r="E248" s="13" t="s">
        <v>11</v>
      </c>
      <c r="F248" s="13" t="s">
        <v>12</v>
      </c>
      <c r="G248" s="4" t="s">
        <v>13</v>
      </c>
      <c r="H248" s="4" t="s">
        <v>7</v>
      </c>
      <c r="I248" s="11" t="s">
        <v>14</v>
      </c>
      <c r="J248" s="13" t="s">
        <v>15</v>
      </c>
      <c r="K248" s="13" t="s">
        <v>16</v>
      </c>
      <c r="L248" s="2" t="s">
        <v>17</v>
      </c>
      <c r="M248" s="2" t="s">
        <v>18</v>
      </c>
      <c r="N248" s="17" t="s">
        <v>19</v>
      </c>
      <c r="O248" s="17" t="s">
        <v>20</v>
      </c>
      <c r="P248" s="17" t="s">
        <v>30</v>
      </c>
      <c r="Q248" s="17" t="s">
        <v>21</v>
      </c>
      <c r="R248" s="12" t="s">
        <v>2</v>
      </c>
      <c r="S248" s="12" t="s">
        <v>22</v>
      </c>
    </row>
    <row r="249" spans="1:20" s="5" customFormat="1" ht="15" customHeight="1" thickBot="1">
      <c r="A249" s="46" t="s">
        <v>104</v>
      </c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P249" s="47"/>
      <c r="Q249" s="47"/>
      <c r="R249" s="47"/>
      <c r="S249" s="48"/>
    </row>
    <row r="250" spans="1:20" s="5" customFormat="1" ht="31.5" customHeight="1">
      <c r="A250" s="6">
        <v>1</v>
      </c>
      <c r="B250" s="33" t="s">
        <v>99</v>
      </c>
      <c r="C250" s="7" t="s">
        <v>44</v>
      </c>
      <c r="D250" s="14">
        <f>ROUND(E250*0.5,2)</f>
        <v>100</v>
      </c>
      <c r="E250" s="14">
        <v>200</v>
      </c>
      <c r="F250" s="14">
        <f>ROUND(E250*0.8,2)</f>
        <v>160</v>
      </c>
      <c r="G250" s="7"/>
      <c r="H250" s="8"/>
      <c r="I250" s="8"/>
      <c r="J250" s="14">
        <v>200</v>
      </c>
      <c r="K250" s="14">
        <v>160</v>
      </c>
      <c r="L250" s="9">
        <v>0</v>
      </c>
      <c r="M250" s="10">
        <v>0.08</v>
      </c>
      <c r="N250" s="18">
        <f>ROUND(L250*J250,2)</f>
        <v>0</v>
      </c>
      <c r="O250" s="18">
        <f>ROUND(N250+N250*M250,2)</f>
        <v>0</v>
      </c>
      <c r="P250" s="18">
        <f>ROUND(L250*K250,2)</f>
        <v>0</v>
      </c>
      <c r="Q250" s="18">
        <f>ROUND(P250+P250*M250,2)</f>
        <v>0</v>
      </c>
      <c r="R250" s="15"/>
      <c r="S250" s="15"/>
    </row>
    <row r="251" spans="1:20" s="5" customFormat="1" ht="31.5" customHeight="1" thickBot="1">
      <c r="A251" s="6">
        <v>2</v>
      </c>
      <c r="B251" s="33" t="s">
        <v>100</v>
      </c>
      <c r="C251" s="7" t="s">
        <v>44</v>
      </c>
      <c r="D251" s="14">
        <f>ROUND(E251*0.5,2)</f>
        <v>100</v>
      </c>
      <c r="E251" s="14">
        <v>200</v>
      </c>
      <c r="F251" s="14">
        <f>ROUND(E251*0.8,2)</f>
        <v>160</v>
      </c>
      <c r="G251" s="7"/>
      <c r="H251" s="8"/>
      <c r="I251" s="8"/>
      <c r="J251" s="14">
        <v>200</v>
      </c>
      <c r="K251" s="14">
        <v>160</v>
      </c>
      <c r="L251" s="9">
        <v>0</v>
      </c>
      <c r="M251" s="10">
        <v>0.08</v>
      </c>
      <c r="N251" s="18">
        <f>ROUND(L251*J251,2)</f>
        <v>0</v>
      </c>
      <c r="O251" s="18">
        <f>ROUND(N251+N251*M251,2)</f>
        <v>0</v>
      </c>
      <c r="P251" s="18">
        <f>ROUND(L251*K251,2)</f>
        <v>0</v>
      </c>
      <c r="Q251" s="18">
        <f>ROUND(P251+P251*M251,2)</f>
        <v>0</v>
      </c>
      <c r="R251" s="15"/>
      <c r="S251" s="15"/>
    </row>
    <row r="252" spans="1:20" ht="13.5" thickBot="1">
      <c r="M252" s="19" t="s">
        <v>25</v>
      </c>
      <c r="N252" s="21">
        <f t="shared" ref="N252:P252" si="47">SUM(N250:N251)</f>
        <v>0</v>
      </c>
      <c r="O252" s="21">
        <f t="shared" si="47"/>
        <v>0</v>
      </c>
      <c r="P252" s="21">
        <f t="shared" si="47"/>
        <v>0</v>
      </c>
      <c r="Q252" s="21">
        <f>SUM(Q250:Q251)</f>
        <v>0</v>
      </c>
    </row>
    <row r="253" spans="1:20" ht="12" customHeight="1">
      <c r="B253" s="36"/>
    </row>
    <row r="254" spans="1:20" ht="12.75" customHeight="1" thickBot="1">
      <c r="B254" s="36"/>
    </row>
    <row r="255" spans="1:20" ht="13.5" customHeight="1" thickBot="1">
      <c r="B255" s="36"/>
      <c r="I255" s="28"/>
      <c r="J255" s="26"/>
      <c r="K255" s="26"/>
      <c r="L255" s="49" t="str">
        <f>A249</f>
        <v>PAKIET 18</v>
      </c>
      <c r="M255" s="50"/>
      <c r="N255" s="50"/>
      <c r="O255" s="51"/>
      <c r="P255" s="26"/>
      <c r="Q255" s="26"/>
      <c r="R255" s="26"/>
      <c r="S255" s="26"/>
      <c r="T255" s="28"/>
    </row>
    <row r="256" spans="1:20" ht="39.75" customHeight="1">
      <c r="B256" s="36"/>
      <c r="I256" s="28"/>
      <c r="J256" s="26"/>
      <c r="K256" s="26"/>
      <c r="L256" s="27" t="s">
        <v>29</v>
      </c>
      <c r="M256" s="27" t="s">
        <v>28</v>
      </c>
      <c r="N256" s="27" t="s">
        <v>27</v>
      </c>
      <c r="O256" s="24" t="s">
        <v>3</v>
      </c>
      <c r="P256" s="28"/>
      <c r="Q256" s="45"/>
      <c r="R256" s="26"/>
      <c r="S256" s="26"/>
      <c r="T256" s="28"/>
    </row>
    <row r="257" spans="1:20" ht="12" customHeight="1">
      <c r="B257" s="36"/>
      <c r="I257" s="28"/>
      <c r="J257" s="28">
        <v>0</v>
      </c>
      <c r="K257" s="28"/>
      <c r="L257" s="52" t="s">
        <v>26</v>
      </c>
      <c r="M257" s="53"/>
      <c r="N257" s="53"/>
      <c r="O257" s="54"/>
      <c r="P257" s="28"/>
      <c r="Q257" s="28"/>
      <c r="R257" s="28"/>
      <c r="S257" s="28"/>
      <c r="T257" s="28"/>
    </row>
    <row r="258" spans="1:20" ht="12.75" customHeight="1">
      <c r="B258" s="36"/>
      <c r="I258" s="28"/>
      <c r="J258" s="28"/>
      <c r="K258" s="28"/>
      <c r="L258" s="23">
        <f>N252</f>
        <v>0</v>
      </c>
      <c r="M258" s="23">
        <f>O252</f>
        <v>0</v>
      </c>
      <c r="N258" s="23">
        <f>Q252</f>
        <v>0</v>
      </c>
      <c r="O258" s="23">
        <f>M258+N258</f>
        <v>0</v>
      </c>
      <c r="P258" s="28"/>
      <c r="Q258" s="28"/>
      <c r="R258" s="28"/>
      <c r="S258" s="28"/>
      <c r="T258" s="28"/>
    </row>
    <row r="259" spans="1:20" ht="15">
      <c r="J259" s="28"/>
      <c r="K259" s="28"/>
      <c r="L259" s="28"/>
      <c r="M259" s="28"/>
      <c r="N259" s="28"/>
      <c r="O259" s="28"/>
      <c r="P259" s="28"/>
      <c r="Q259" s="28"/>
      <c r="R259" s="28"/>
      <c r="S259" s="28"/>
    </row>
    <row r="260" spans="1:20" ht="15">
      <c r="J260" s="28"/>
      <c r="K260" s="28"/>
      <c r="L260" s="28"/>
      <c r="M260" s="28"/>
      <c r="N260" s="28"/>
      <c r="O260" s="28"/>
      <c r="P260" s="28"/>
      <c r="Q260" s="28"/>
      <c r="R260" s="28"/>
      <c r="S260" s="28"/>
    </row>
    <row r="261" spans="1:20" ht="15">
      <c r="J261" s="28"/>
      <c r="K261" s="28"/>
      <c r="L261" s="28"/>
      <c r="M261" s="28"/>
      <c r="N261" s="28"/>
      <c r="O261" s="28"/>
      <c r="P261" s="28"/>
      <c r="Q261" s="28"/>
      <c r="R261" s="28"/>
      <c r="S261" s="28"/>
    </row>
    <row r="262" spans="1:20" s="5" customFormat="1" ht="44.25" customHeight="1" thickBot="1">
      <c r="A262" s="2" t="s">
        <v>0</v>
      </c>
      <c r="B262" s="32" t="s">
        <v>1</v>
      </c>
      <c r="C262" s="3" t="s">
        <v>8</v>
      </c>
      <c r="D262" s="13" t="s">
        <v>10</v>
      </c>
      <c r="E262" s="13" t="s">
        <v>11</v>
      </c>
      <c r="F262" s="13" t="s">
        <v>12</v>
      </c>
      <c r="G262" s="4" t="s">
        <v>13</v>
      </c>
      <c r="H262" s="4" t="s">
        <v>7</v>
      </c>
      <c r="I262" s="11" t="s">
        <v>14</v>
      </c>
      <c r="J262" s="13" t="s">
        <v>15</v>
      </c>
      <c r="K262" s="13" t="s">
        <v>16</v>
      </c>
      <c r="L262" s="2" t="s">
        <v>17</v>
      </c>
      <c r="M262" s="2" t="s">
        <v>18</v>
      </c>
      <c r="N262" s="17" t="s">
        <v>19</v>
      </c>
      <c r="O262" s="17" t="s">
        <v>20</v>
      </c>
      <c r="P262" s="17" t="s">
        <v>30</v>
      </c>
      <c r="Q262" s="17" t="s">
        <v>21</v>
      </c>
      <c r="R262" s="12" t="s">
        <v>2</v>
      </c>
      <c r="S262" s="12" t="s">
        <v>22</v>
      </c>
    </row>
    <row r="263" spans="1:20" s="5" customFormat="1" ht="15" customHeight="1" thickBot="1">
      <c r="A263" s="46" t="s">
        <v>107</v>
      </c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8"/>
    </row>
    <row r="264" spans="1:20" s="5" customFormat="1" ht="18" customHeight="1" thickBot="1">
      <c r="A264" s="6" t="s">
        <v>9</v>
      </c>
      <c r="B264" s="33" t="s">
        <v>103</v>
      </c>
      <c r="C264" s="7" t="s">
        <v>61</v>
      </c>
      <c r="D264" s="14">
        <v>10</v>
      </c>
      <c r="E264" s="14">
        <v>20</v>
      </c>
      <c r="F264" s="14">
        <f>ROUND(E264*0.3,2)</f>
        <v>6</v>
      </c>
      <c r="G264" s="7"/>
      <c r="H264" s="8"/>
      <c r="I264" s="8"/>
      <c r="J264" s="14">
        <v>20</v>
      </c>
      <c r="K264" s="14">
        <v>6</v>
      </c>
      <c r="L264" s="9">
        <v>0</v>
      </c>
      <c r="M264" s="10">
        <v>0.08</v>
      </c>
      <c r="N264" s="18">
        <f>ROUND(L264*J264,2)</f>
        <v>0</v>
      </c>
      <c r="O264" s="18">
        <f>ROUND(N264+N264*M264,2)</f>
        <v>0</v>
      </c>
      <c r="P264" s="18">
        <f>ROUND(L264*K264,2)</f>
        <v>0</v>
      </c>
      <c r="Q264" s="18">
        <f>ROUND(P264+P264*M264,2)</f>
        <v>0</v>
      </c>
      <c r="R264" s="15"/>
      <c r="S264" s="15"/>
    </row>
    <row r="265" spans="1:20" ht="13.5" thickBot="1">
      <c r="M265" s="19" t="s">
        <v>25</v>
      </c>
      <c r="N265" s="20">
        <f t="shared" ref="N265:Q265" si="48">SUM(N264)</f>
        <v>0</v>
      </c>
      <c r="O265" s="20">
        <f t="shared" si="48"/>
        <v>0</v>
      </c>
      <c r="P265" s="20">
        <f t="shared" si="48"/>
        <v>0</v>
      </c>
      <c r="Q265" s="21">
        <f t="shared" si="48"/>
        <v>0</v>
      </c>
    </row>
    <row r="266" spans="1:20" ht="12" customHeight="1">
      <c r="B266" s="36"/>
    </row>
    <row r="267" spans="1:20" ht="12.75" customHeight="1" thickBot="1">
      <c r="B267" s="36"/>
    </row>
    <row r="268" spans="1:20" ht="13.5" customHeight="1" thickBot="1">
      <c r="B268" s="36"/>
      <c r="I268" s="28"/>
      <c r="J268" s="26"/>
      <c r="K268" s="26"/>
      <c r="L268" s="49" t="str">
        <f>A263</f>
        <v>PAKIET 19</v>
      </c>
      <c r="M268" s="50"/>
      <c r="N268" s="50"/>
      <c r="O268" s="51"/>
      <c r="P268" s="26"/>
      <c r="Q268" s="26"/>
      <c r="R268" s="26"/>
      <c r="S268" s="26"/>
      <c r="T268" s="28"/>
    </row>
    <row r="269" spans="1:20" ht="39.75" customHeight="1">
      <c r="B269" s="36"/>
      <c r="I269" s="28"/>
      <c r="J269" s="26">
        <v>0</v>
      </c>
      <c r="K269" s="26"/>
      <c r="L269" s="27" t="s">
        <v>29</v>
      </c>
      <c r="M269" s="27" t="s">
        <v>28</v>
      </c>
      <c r="N269" s="27" t="s">
        <v>27</v>
      </c>
      <c r="O269" s="24" t="s">
        <v>3</v>
      </c>
      <c r="P269" s="28"/>
      <c r="Q269" s="45"/>
      <c r="R269" s="26"/>
      <c r="S269" s="26"/>
      <c r="T269" s="28"/>
    </row>
    <row r="270" spans="1:20" ht="12" customHeight="1">
      <c r="B270" s="36"/>
      <c r="I270" s="28"/>
      <c r="J270" s="28"/>
      <c r="K270" s="28"/>
      <c r="L270" s="52" t="s">
        <v>26</v>
      </c>
      <c r="M270" s="53"/>
      <c r="N270" s="53"/>
      <c r="O270" s="54"/>
      <c r="P270" s="28"/>
      <c r="Q270" s="28"/>
      <c r="R270" s="28"/>
      <c r="S270" s="28"/>
      <c r="T270" s="28"/>
    </row>
    <row r="271" spans="1:20" ht="12.75" customHeight="1">
      <c r="B271" s="36"/>
      <c r="I271" s="28"/>
      <c r="J271" s="28"/>
      <c r="K271" s="28"/>
      <c r="L271" s="23">
        <f>N265</f>
        <v>0</v>
      </c>
      <c r="M271" s="23">
        <f>O265</f>
        <v>0</v>
      </c>
      <c r="N271" s="23">
        <f>Q265</f>
        <v>0</v>
      </c>
      <c r="O271" s="23">
        <f>M271+N271</f>
        <v>0</v>
      </c>
      <c r="P271" s="28"/>
      <c r="Q271" s="28"/>
      <c r="R271" s="28"/>
      <c r="S271" s="28"/>
      <c r="T271" s="28"/>
    </row>
    <row r="272" spans="1:20" ht="15">
      <c r="J272" s="28"/>
      <c r="K272" s="28"/>
      <c r="L272" s="28"/>
      <c r="M272" s="28"/>
      <c r="N272" s="28"/>
      <c r="O272" s="28"/>
      <c r="P272" s="28"/>
      <c r="Q272" s="28"/>
      <c r="R272" s="28"/>
      <c r="S272" s="28"/>
    </row>
    <row r="273" spans="1:20" ht="15">
      <c r="J273" s="28"/>
      <c r="K273" s="28"/>
      <c r="L273" s="28"/>
      <c r="M273" s="28"/>
      <c r="N273" s="28"/>
      <c r="O273" s="28"/>
      <c r="P273" s="28"/>
      <c r="Q273" s="28"/>
      <c r="R273" s="28"/>
      <c r="S273" s="28"/>
    </row>
    <row r="274" spans="1:20" ht="15">
      <c r="J274" s="28"/>
      <c r="K274" s="28"/>
      <c r="L274" s="28"/>
      <c r="M274" s="28"/>
      <c r="N274" s="28"/>
      <c r="O274" s="28"/>
      <c r="P274" s="28"/>
      <c r="Q274" s="28"/>
      <c r="R274" s="28"/>
      <c r="S274" s="28"/>
    </row>
    <row r="275" spans="1:20" s="5" customFormat="1" ht="44.25" customHeight="1" thickBot="1">
      <c r="A275" s="2" t="s">
        <v>0</v>
      </c>
      <c r="B275" s="32" t="s">
        <v>1</v>
      </c>
      <c r="C275" s="3" t="s">
        <v>8</v>
      </c>
      <c r="D275" s="13" t="s">
        <v>10</v>
      </c>
      <c r="E275" s="13" t="s">
        <v>11</v>
      </c>
      <c r="F275" s="13" t="s">
        <v>12</v>
      </c>
      <c r="G275" s="4" t="s">
        <v>13</v>
      </c>
      <c r="H275" s="4" t="s">
        <v>7</v>
      </c>
      <c r="I275" s="11" t="s">
        <v>14</v>
      </c>
      <c r="J275" s="13" t="s">
        <v>15</v>
      </c>
      <c r="K275" s="13" t="s">
        <v>16</v>
      </c>
      <c r="L275" s="2" t="s">
        <v>17</v>
      </c>
      <c r="M275" s="2" t="s">
        <v>18</v>
      </c>
      <c r="N275" s="17" t="s">
        <v>19</v>
      </c>
      <c r="O275" s="17" t="s">
        <v>20</v>
      </c>
      <c r="P275" s="17" t="s">
        <v>30</v>
      </c>
      <c r="Q275" s="17" t="s">
        <v>21</v>
      </c>
      <c r="R275" s="12" t="s">
        <v>2</v>
      </c>
      <c r="S275" s="12" t="s">
        <v>22</v>
      </c>
    </row>
    <row r="276" spans="1:20" s="5" customFormat="1" ht="15" customHeight="1" thickBot="1">
      <c r="A276" s="46" t="s">
        <v>108</v>
      </c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P276" s="47"/>
      <c r="Q276" s="47"/>
      <c r="R276" s="47"/>
      <c r="S276" s="48"/>
    </row>
    <row r="277" spans="1:20" s="5" customFormat="1" ht="37.5" customHeight="1" thickBot="1">
      <c r="A277" s="6" t="s">
        <v>9</v>
      </c>
      <c r="B277" s="42" t="s">
        <v>105</v>
      </c>
      <c r="C277" s="7" t="s">
        <v>44</v>
      </c>
      <c r="D277" s="14">
        <v>2</v>
      </c>
      <c r="E277" s="14">
        <v>5</v>
      </c>
      <c r="F277" s="14">
        <f>ROUND(E277*0.8,2)</f>
        <v>4</v>
      </c>
      <c r="G277" s="7"/>
      <c r="H277" s="8"/>
      <c r="I277" s="8"/>
      <c r="J277" s="14">
        <v>5</v>
      </c>
      <c r="K277" s="14">
        <v>4</v>
      </c>
      <c r="L277" s="9">
        <v>0</v>
      </c>
      <c r="M277" s="10">
        <v>0.08</v>
      </c>
      <c r="N277" s="18">
        <f>ROUND(L277*J277,2)</f>
        <v>0</v>
      </c>
      <c r="O277" s="18">
        <f>ROUND(N277+N277*M277,2)</f>
        <v>0</v>
      </c>
      <c r="P277" s="18">
        <f>ROUND(L277*K277,2)</f>
        <v>0</v>
      </c>
      <c r="Q277" s="18">
        <f>ROUND(P277+P277*M277,2)</f>
        <v>0</v>
      </c>
      <c r="R277" s="15"/>
      <c r="S277" s="15"/>
    </row>
    <row r="278" spans="1:20" ht="13.5" thickBot="1">
      <c r="M278" s="19" t="s">
        <v>25</v>
      </c>
      <c r="N278" s="20">
        <f t="shared" ref="N278:Q278" si="49">SUM(N277)</f>
        <v>0</v>
      </c>
      <c r="O278" s="20">
        <f t="shared" si="49"/>
        <v>0</v>
      </c>
      <c r="P278" s="20">
        <f t="shared" si="49"/>
        <v>0</v>
      </c>
      <c r="Q278" s="21">
        <f t="shared" si="49"/>
        <v>0</v>
      </c>
    </row>
    <row r="279" spans="1:20" ht="12" customHeight="1">
      <c r="B279" s="36"/>
    </row>
    <row r="280" spans="1:20" ht="12.75" customHeight="1" thickBot="1">
      <c r="B280" s="36"/>
    </row>
    <row r="281" spans="1:20" ht="13.5" customHeight="1" thickBot="1">
      <c r="B281" s="36"/>
      <c r="I281" s="28"/>
      <c r="J281" s="26"/>
      <c r="K281" s="26"/>
      <c r="L281" s="49" t="str">
        <f>A276</f>
        <v>PAKIET 20</v>
      </c>
      <c r="M281" s="50"/>
      <c r="N281" s="50"/>
      <c r="O281" s="51"/>
      <c r="P281" s="26"/>
      <c r="Q281" s="26"/>
      <c r="R281" s="26"/>
      <c r="S281" s="26"/>
      <c r="T281" s="28"/>
    </row>
    <row r="282" spans="1:20" ht="39.75" customHeight="1">
      <c r="B282" s="36"/>
      <c r="I282" s="28"/>
      <c r="J282" s="26"/>
      <c r="K282" s="26"/>
      <c r="L282" s="27" t="s">
        <v>29</v>
      </c>
      <c r="M282" s="27" t="s">
        <v>28</v>
      </c>
      <c r="N282" s="27" t="s">
        <v>27</v>
      </c>
      <c r="O282" s="24" t="s">
        <v>3</v>
      </c>
      <c r="P282" s="28"/>
      <c r="Q282" s="45"/>
      <c r="R282" s="26"/>
      <c r="S282" s="26"/>
      <c r="T282" s="28"/>
    </row>
    <row r="283" spans="1:20" ht="12" customHeight="1">
      <c r="B283" s="36"/>
      <c r="I283" s="28"/>
      <c r="J283" s="28"/>
      <c r="K283" s="28"/>
      <c r="L283" s="52" t="s">
        <v>26</v>
      </c>
      <c r="M283" s="53"/>
      <c r="N283" s="53"/>
      <c r="O283" s="54"/>
      <c r="P283" s="28"/>
      <c r="Q283" s="28"/>
      <c r="R283" s="28"/>
      <c r="S283" s="28"/>
      <c r="T283" s="28"/>
    </row>
    <row r="284" spans="1:20" ht="12.75" customHeight="1">
      <c r="B284" s="36"/>
      <c r="I284" s="28"/>
      <c r="J284" s="28"/>
      <c r="K284" s="28"/>
      <c r="L284" s="23">
        <f>N278</f>
        <v>0</v>
      </c>
      <c r="M284" s="23">
        <f>O278</f>
        <v>0</v>
      </c>
      <c r="N284" s="23">
        <f>Q278</f>
        <v>0</v>
      </c>
      <c r="O284" s="23">
        <f>M284+N284</f>
        <v>0</v>
      </c>
      <c r="P284" s="28"/>
      <c r="Q284" s="28"/>
      <c r="R284" s="28"/>
      <c r="S284" s="28"/>
      <c r="T284" s="28"/>
    </row>
    <row r="285" spans="1:20" ht="15">
      <c r="J285" s="28"/>
      <c r="K285" s="28"/>
      <c r="L285" s="28"/>
      <c r="M285" s="28"/>
      <c r="N285" s="28"/>
      <c r="O285" s="28"/>
      <c r="P285" s="28"/>
      <c r="Q285" s="28"/>
      <c r="R285" s="28"/>
      <c r="S285" s="28"/>
    </row>
    <row r="286" spans="1:20" ht="15">
      <c r="J286" s="28"/>
      <c r="K286" s="28"/>
      <c r="L286" s="28"/>
      <c r="M286" s="28"/>
      <c r="N286" s="28"/>
      <c r="O286" s="28"/>
      <c r="P286" s="28"/>
      <c r="Q286" s="28"/>
      <c r="R286" s="28"/>
      <c r="S286" s="28"/>
    </row>
    <row r="287" spans="1:20" s="5" customFormat="1" ht="44.25" customHeight="1" thickBot="1">
      <c r="A287" s="2" t="s">
        <v>0</v>
      </c>
      <c r="B287" s="32" t="s">
        <v>1</v>
      </c>
      <c r="C287" s="3" t="s">
        <v>8</v>
      </c>
      <c r="D287" s="13" t="s">
        <v>10</v>
      </c>
      <c r="E287" s="13" t="s">
        <v>11</v>
      </c>
      <c r="F287" s="13" t="s">
        <v>12</v>
      </c>
      <c r="G287" s="4" t="s">
        <v>13</v>
      </c>
      <c r="H287" s="4" t="s">
        <v>7</v>
      </c>
      <c r="I287" s="11" t="s">
        <v>14</v>
      </c>
      <c r="J287" s="13" t="s">
        <v>15</v>
      </c>
      <c r="K287" s="13" t="s">
        <v>16</v>
      </c>
      <c r="L287" s="2" t="s">
        <v>17</v>
      </c>
      <c r="M287" s="2" t="s">
        <v>18</v>
      </c>
      <c r="N287" s="17" t="s">
        <v>19</v>
      </c>
      <c r="O287" s="17" t="s">
        <v>20</v>
      </c>
      <c r="P287" s="17" t="s">
        <v>30</v>
      </c>
      <c r="Q287" s="17" t="s">
        <v>21</v>
      </c>
      <c r="R287" s="12" t="s">
        <v>2</v>
      </c>
      <c r="S287" s="12" t="s">
        <v>22</v>
      </c>
    </row>
    <row r="288" spans="1:20" s="5" customFormat="1" ht="15" customHeight="1" thickBot="1">
      <c r="A288" s="46" t="s">
        <v>109</v>
      </c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P288" s="47"/>
      <c r="Q288" s="47"/>
      <c r="R288" s="47"/>
      <c r="S288" s="48"/>
    </row>
    <row r="289" spans="1:20" s="5" customFormat="1" ht="37.5" customHeight="1" thickBot="1">
      <c r="A289" s="6" t="s">
        <v>9</v>
      </c>
      <c r="B289" s="42" t="s">
        <v>106</v>
      </c>
      <c r="C289" s="7" t="s">
        <v>44</v>
      </c>
      <c r="D289" s="14">
        <v>6</v>
      </c>
      <c r="E289" s="14">
        <v>12</v>
      </c>
      <c r="F289" s="14">
        <f>ROUND(E289*0.8,2)</f>
        <v>9.6</v>
      </c>
      <c r="G289" s="7"/>
      <c r="H289" s="8"/>
      <c r="I289" s="8"/>
      <c r="J289" s="14">
        <v>12</v>
      </c>
      <c r="K289" s="14">
        <v>10</v>
      </c>
      <c r="L289" s="9">
        <v>0</v>
      </c>
      <c r="M289" s="10">
        <v>0.08</v>
      </c>
      <c r="N289" s="18">
        <f>ROUND(L289*J289,2)</f>
        <v>0</v>
      </c>
      <c r="O289" s="18">
        <f>ROUND(N289+N289*M289,2)</f>
        <v>0</v>
      </c>
      <c r="P289" s="18">
        <f>ROUND(L289*K289,2)</f>
        <v>0</v>
      </c>
      <c r="Q289" s="18">
        <f>ROUND(P289+P289*M289,2)</f>
        <v>0</v>
      </c>
      <c r="R289" s="15"/>
      <c r="S289" s="15"/>
    </row>
    <row r="290" spans="1:20" ht="13.5" thickBot="1">
      <c r="M290" s="19" t="s">
        <v>25</v>
      </c>
      <c r="N290" s="20">
        <f t="shared" ref="N290:Q290" si="50">SUM(N289)</f>
        <v>0</v>
      </c>
      <c r="O290" s="20">
        <f t="shared" si="50"/>
        <v>0</v>
      </c>
      <c r="P290" s="20">
        <f t="shared" si="50"/>
        <v>0</v>
      </c>
      <c r="Q290" s="21">
        <f t="shared" si="50"/>
        <v>0</v>
      </c>
    </row>
    <row r="291" spans="1:20" ht="12" customHeight="1">
      <c r="B291" s="36"/>
    </row>
    <row r="292" spans="1:20" ht="12.75" customHeight="1" thickBot="1">
      <c r="B292" s="36"/>
    </row>
    <row r="293" spans="1:20" ht="13.5" customHeight="1" thickBot="1">
      <c r="B293" s="36"/>
      <c r="I293" s="28"/>
      <c r="J293" s="26"/>
      <c r="K293" s="26"/>
      <c r="L293" s="49" t="str">
        <f>A288</f>
        <v>PAKIET 21</v>
      </c>
      <c r="M293" s="50"/>
      <c r="N293" s="50"/>
      <c r="O293" s="51"/>
      <c r="P293" s="26"/>
      <c r="Q293" s="26"/>
      <c r="R293" s="26"/>
      <c r="S293" s="26"/>
      <c r="T293" s="28"/>
    </row>
    <row r="294" spans="1:20" ht="39.75" customHeight="1">
      <c r="B294" s="36"/>
      <c r="I294" s="28"/>
      <c r="J294" s="26"/>
      <c r="K294" s="26"/>
      <c r="L294" s="27" t="s">
        <v>29</v>
      </c>
      <c r="M294" s="27" t="s">
        <v>28</v>
      </c>
      <c r="N294" s="27" t="s">
        <v>27</v>
      </c>
      <c r="O294" s="24" t="s">
        <v>3</v>
      </c>
      <c r="P294" s="28"/>
      <c r="Q294" s="45"/>
      <c r="R294" s="26"/>
      <c r="S294" s="26"/>
      <c r="T294" s="28"/>
    </row>
    <row r="295" spans="1:20" ht="12" customHeight="1">
      <c r="B295" s="36"/>
      <c r="I295" s="28"/>
      <c r="J295" s="28"/>
      <c r="K295" s="28"/>
      <c r="L295" s="52" t="s">
        <v>26</v>
      </c>
      <c r="M295" s="53"/>
      <c r="N295" s="53"/>
      <c r="O295" s="54"/>
      <c r="P295" s="28"/>
      <c r="Q295" s="28"/>
      <c r="R295" s="28"/>
      <c r="S295" s="28"/>
      <c r="T295" s="28"/>
    </row>
    <row r="296" spans="1:20" ht="12.75" customHeight="1">
      <c r="B296" s="36"/>
      <c r="I296" s="28"/>
      <c r="J296" s="28"/>
      <c r="K296" s="28"/>
      <c r="L296" s="23">
        <f>N290</f>
        <v>0</v>
      </c>
      <c r="M296" s="23">
        <f>O290</f>
        <v>0</v>
      </c>
      <c r="N296" s="23">
        <f>Q290</f>
        <v>0</v>
      </c>
      <c r="O296" s="23">
        <f>M296+N296</f>
        <v>0</v>
      </c>
      <c r="P296" s="28"/>
      <c r="Q296" s="28"/>
      <c r="R296" s="28"/>
      <c r="S296" s="28"/>
      <c r="T296" s="28"/>
    </row>
    <row r="297" spans="1:20" ht="15">
      <c r="J297" s="28"/>
      <c r="K297" s="28"/>
      <c r="L297" s="28"/>
      <c r="M297" s="28"/>
      <c r="N297" s="28"/>
      <c r="O297" s="28"/>
      <c r="P297" s="28"/>
      <c r="Q297" s="28"/>
      <c r="R297" s="28"/>
      <c r="S297" s="28"/>
    </row>
    <row r="298" spans="1:20" ht="15">
      <c r="J298" s="28"/>
      <c r="K298" s="28"/>
      <c r="L298" s="28"/>
      <c r="M298" s="28"/>
      <c r="N298" s="28"/>
      <c r="O298" s="28"/>
      <c r="P298" s="28"/>
      <c r="Q298" s="28"/>
      <c r="R298" s="28"/>
      <c r="S298" s="28"/>
    </row>
    <row r="299" spans="1:20" ht="15">
      <c r="J299" s="28"/>
      <c r="K299" s="28"/>
      <c r="L299" s="28"/>
      <c r="M299" s="28"/>
      <c r="N299" s="28"/>
      <c r="O299" s="28"/>
      <c r="P299" s="28"/>
      <c r="Q299" s="28"/>
      <c r="R299" s="28"/>
      <c r="S299" s="28"/>
    </row>
    <row r="300" spans="1:20" s="5" customFormat="1" ht="44.25" customHeight="1" thickBot="1">
      <c r="A300" s="2" t="s">
        <v>0</v>
      </c>
      <c r="B300" s="32" t="s">
        <v>1</v>
      </c>
      <c r="C300" s="3" t="s">
        <v>8</v>
      </c>
      <c r="D300" s="13" t="s">
        <v>10</v>
      </c>
      <c r="E300" s="13" t="s">
        <v>11</v>
      </c>
      <c r="F300" s="13" t="s">
        <v>12</v>
      </c>
      <c r="G300" s="4" t="s">
        <v>13</v>
      </c>
      <c r="H300" s="4" t="s">
        <v>7</v>
      </c>
      <c r="I300" s="11" t="s">
        <v>14</v>
      </c>
      <c r="J300" s="13" t="s">
        <v>15</v>
      </c>
      <c r="K300" s="13" t="s">
        <v>16</v>
      </c>
      <c r="L300" s="2" t="s">
        <v>17</v>
      </c>
      <c r="M300" s="2" t="s">
        <v>18</v>
      </c>
      <c r="N300" s="17" t="s">
        <v>19</v>
      </c>
      <c r="O300" s="17" t="s">
        <v>20</v>
      </c>
      <c r="P300" s="17" t="s">
        <v>30</v>
      </c>
      <c r="Q300" s="17" t="s">
        <v>21</v>
      </c>
      <c r="R300" s="12" t="s">
        <v>2</v>
      </c>
      <c r="S300" s="12" t="s">
        <v>22</v>
      </c>
    </row>
    <row r="301" spans="1:20" s="5" customFormat="1" ht="15" customHeight="1" thickBot="1">
      <c r="A301" s="46" t="s">
        <v>111</v>
      </c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P301" s="47"/>
      <c r="Q301" s="47"/>
      <c r="R301" s="47"/>
      <c r="S301" s="48"/>
    </row>
    <row r="302" spans="1:20" s="5" customFormat="1" ht="37.5" customHeight="1" thickBot="1">
      <c r="A302" s="6" t="s">
        <v>9</v>
      </c>
      <c r="B302" s="42" t="s">
        <v>110</v>
      </c>
      <c r="C302" s="7" t="s">
        <v>44</v>
      </c>
      <c r="D302" s="14">
        <v>8</v>
      </c>
      <c r="E302" s="14">
        <v>16</v>
      </c>
      <c r="F302" s="14">
        <f>ROUND(E302*0.8,2)</f>
        <v>12.8</v>
      </c>
      <c r="G302" s="7"/>
      <c r="H302" s="8"/>
      <c r="I302" s="8"/>
      <c r="J302" s="14">
        <v>16</v>
      </c>
      <c r="K302" s="14">
        <v>13</v>
      </c>
      <c r="L302" s="9">
        <v>0</v>
      </c>
      <c r="M302" s="10">
        <v>0.08</v>
      </c>
      <c r="N302" s="18">
        <f>ROUND(L302*J302,2)</f>
        <v>0</v>
      </c>
      <c r="O302" s="18">
        <f>ROUND(N302+N302*M302,2)</f>
        <v>0</v>
      </c>
      <c r="P302" s="18">
        <f>ROUND(L302*K302,2)</f>
        <v>0</v>
      </c>
      <c r="Q302" s="18">
        <f>ROUND(P302+P302*M302,2)</f>
        <v>0</v>
      </c>
      <c r="R302" s="15"/>
      <c r="S302" s="15"/>
    </row>
    <row r="303" spans="1:20" ht="13.5" thickBot="1">
      <c r="M303" s="19" t="s">
        <v>25</v>
      </c>
      <c r="N303" s="20">
        <f t="shared" ref="N303:Q303" si="51">SUM(N302)</f>
        <v>0</v>
      </c>
      <c r="O303" s="20">
        <f t="shared" si="51"/>
        <v>0</v>
      </c>
      <c r="P303" s="20">
        <f t="shared" si="51"/>
        <v>0</v>
      </c>
      <c r="Q303" s="21">
        <f t="shared" si="51"/>
        <v>0</v>
      </c>
    </row>
    <row r="304" spans="1:20" ht="12" customHeight="1">
      <c r="B304" s="36"/>
    </row>
    <row r="305" spans="1:20" ht="12.75" customHeight="1" thickBot="1">
      <c r="B305" s="36"/>
    </row>
    <row r="306" spans="1:20" ht="13.5" customHeight="1" thickBot="1">
      <c r="B306" s="36"/>
      <c r="I306" s="28"/>
      <c r="J306" s="26"/>
      <c r="K306" s="26"/>
      <c r="L306" s="49" t="str">
        <f>A301</f>
        <v>PAKIET 22</v>
      </c>
      <c r="M306" s="50"/>
      <c r="N306" s="50"/>
      <c r="O306" s="51"/>
      <c r="P306" s="26"/>
      <c r="Q306" s="26"/>
      <c r="R306" s="26"/>
      <c r="S306" s="26"/>
      <c r="T306" s="28"/>
    </row>
    <row r="307" spans="1:20" ht="39.75" customHeight="1">
      <c r="B307" s="36"/>
      <c r="I307" s="28"/>
      <c r="J307" s="26"/>
      <c r="K307" s="26"/>
      <c r="L307" s="27" t="s">
        <v>29</v>
      </c>
      <c r="M307" s="27" t="s">
        <v>28</v>
      </c>
      <c r="N307" s="27" t="s">
        <v>27</v>
      </c>
      <c r="O307" s="24" t="s">
        <v>3</v>
      </c>
      <c r="P307" s="28"/>
      <c r="Q307" s="45"/>
      <c r="R307" s="26"/>
      <c r="S307" s="26"/>
      <c r="T307" s="28"/>
    </row>
    <row r="308" spans="1:20" ht="12" customHeight="1">
      <c r="B308" s="36"/>
      <c r="I308" s="28"/>
      <c r="J308" s="28"/>
      <c r="K308" s="28"/>
      <c r="L308" s="52" t="s">
        <v>26</v>
      </c>
      <c r="M308" s="53"/>
      <c r="N308" s="53"/>
      <c r="O308" s="54"/>
      <c r="P308" s="28"/>
      <c r="Q308" s="28"/>
      <c r="R308" s="28"/>
      <c r="S308" s="28"/>
      <c r="T308" s="28"/>
    </row>
    <row r="309" spans="1:20" ht="12.75" customHeight="1">
      <c r="B309" s="36"/>
      <c r="I309" s="28"/>
      <c r="J309" s="28"/>
      <c r="K309" s="28"/>
      <c r="L309" s="23">
        <f>N303</f>
        <v>0</v>
      </c>
      <c r="M309" s="23">
        <f>O303</f>
        <v>0</v>
      </c>
      <c r="N309" s="23">
        <f>Q303</f>
        <v>0</v>
      </c>
      <c r="O309" s="23">
        <f>M309+N309</f>
        <v>0</v>
      </c>
      <c r="P309" s="28"/>
      <c r="Q309" s="28"/>
      <c r="R309" s="28"/>
      <c r="S309" s="28"/>
      <c r="T309" s="28"/>
    </row>
    <row r="310" spans="1:20" ht="15">
      <c r="J310" s="28"/>
      <c r="K310" s="28"/>
      <c r="L310" s="28"/>
      <c r="M310" s="28"/>
      <c r="N310" s="28"/>
      <c r="O310" s="28"/>
      <c r="P310" s="28"/>
      <c r="Q310" s="28"/>
      <c r="R310" s="28"/>
      <c r="S310" s="28"/>
    </row>
    <row r="311" spans="1:20" ht="15">
      <c r="J311" s="28"/>
      <c r="K311" s="28"/>
      <c r="L311" s="28"/>
      <c r="M311" s="28"/>
      <c r="N311" s="28"/>
      <c r="O311" s="28"/>
      <c r="P311" s="28"/>
      <c r="Q311" s="28"/>
      <c r="R311" s="28"/>
      <c r="S311" s="28"/>
    </row>
    <row r="312" spans="1:20" s="5" customFormat="1" ht="44.25" customHeight="1" thickBot="1">
      <c r="A312" s="2" t="s">
        <v>0</v>
      </c>
      <c r="B312" s="32" t="s">
        <v>1</v>
      </c>
      <c r="C312" s="3" t="s">
        <v>8</v>
      </c>
      <c r="D312" s="13" t="s">
        <v>10</v>
      </c>
      <c r="E312" s="13" t="s">
        <v>11</v>
      </c>
      <c r="F312" s="13" t="s">
        <v>12</v>
      </c>
      <c r="G312" s="4" t="s">
        <v>13</v>
      </c>
      <c r="H312" s="4" t="s">
        <v>7</v>
      </c>
      <c r="I312" s="11" t="s">
        <v>14</v>
      </c>
      <c r="J312" s="13" t="s">
        <v>15</v>
      </c>
      <c r="K312" s="13" t="s">
        <v>16</v>
      </c>
      <c r="L312" s="2" t="s">
        <v>17</v>
      </c>
      <c r="M312" s="2" t="s">
        <v>18</v>
      </c>
      <c r="N312" s="17" t="s">
        <v>19</v>
      </c>
      <c r="O312" s="17" t="s">
        <v>20</v>
      </c>
      <c r="P312" s="17" t="s">
        <v>30</v>
      </c>
      <c r="Q312" s="17" t="s">
        <v>21</v>
      </c>
      <c r="R312" s="12" t="s">
        <v>2</v>
      </c>
      <c r="S312" s="12" t="s">
        <v>22</v>
      </c>
    </row>
    <row r="313" spans="1:20" s="5" customFormat="1" ht="15" customHeight="1" thickBot="1">
      <c r="A313" s="46" t="s">
        <v>112</v>
      </c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P313" s="47"/>
      <c r="Q313" s="47"/>
      <c r="R313" s="47"/>
      <c r="S313" s="48"/>
    </row>
    <row r="314" spans="1:20" s="5" customFormat="1" ht="33.75" customHeight="1" thickBot="1">
      <c r="A314" s="6">
        <v>1</v>
      </c>
      <c r="B314" s="42" t="s">
        <v>113</v>
      </c>
      <c r="C314" s="7" t="s">
        <v>44</v>
      </c>
      <c r="D314" s="14">
        <v>15</v>
      </c>
      <c r="E314" s="14">
        <v>30</v>
      </c>
      <c r="F314" s="14">
        <f>ROUND(E314*0.8,2)</f>
        <v>24</v>
      </c>
      <c r="G314" s="7"/>
      <c r="H314" s="8"/>
      <c r="I314" s="8"/>
      <c r="J314" s="14">
        <v>30</v>
      </c>
      <c r="K314" s="14">
        <v>24</v>
      </c>
      <c r="L314" s="9">
        <v>0</v>
      </c>
      <c r="M314" s="10">
        <v>0.08</v>
      </c>
      <c r="N314" s="18">
        <f>ROUND(J314*L314,2)</f>
        <v>0</v>
      </c>
      <c r="O314" s="18">
        <f>ROUND(N314+N314*M314,2)</f>
        <v>0</v>
      </c>
      <c r="P314" s="18">
        <f>ROUND(L314*K314,2)</f>
        <v>0</v>
      </c>
      <c r="Q314" s="18">
        <f>ROUND(P314+P314*M314,2)</f>
        <v>0</v>
      </c>
      <c r="R314" s="15"/>
      <c r="S314" s="15"/>
    </row>
    <row r="315" spans="1:20" s="5" customFormat="1" ht="37.5" customHeight="1" thickBot="1">
      <c r="A315" s="6">
        <v>2</v>
      </c>
      <c r="B315" s="42" t="s">
        <v>113</v>
      </c>
      <c r="C315" s="7" t="s">
        <v>44</v>
      </c>
      <c r="D315" s="14">
        <v>15</v>
      </c>
      <c r="E315" s="14">
        <v>30</v>
      </c>
      <c r="F315" s="14">
        <f>ROUND(E315*0.8,2)</f>
        <v>24</v>
      </c>
      <c r="G315" s="7"/>
      <c r="H315" s="8"/>
      <c r="I315" s="8"/>
      <c r="J315" s="14">
        <v>30</v>
      </c>
      <c r="K315" s="14">
        <v>24</v>
      </c>
      <c r="L315" s="9">
        <v>0</v>
      </c>
      <c r="M315" s="10">
        <v>0.08</v>
      </c>
      <c r="N315" s="18">
        <f>ROUND(J315*L315,2)</f>
        <v>0</v>
      </c>
      <c r="O315" s="18">
        <f>ROUND(N315+N315*M315,2)</f>
        <v>0</v>
      </c>
      <c r="P315" s="18">
        <f>ROUND(L315*K315,2)</f>
        <v>0</v>
      </c>
      <c r="Q315" s="18">
        <f>ROUND(P315+P315*M315,2)</f>
        <v>0</v>
      </c>
      <c r="R315" s="15"/>
      <c r="S315" s="15"/>
    </row>
    <row r="316" spans="1:20" ht="13.5" thickBot="1">
      <c r="M316" s="19" t="s">
        <v>25</v>
      </c>
      <c r="N316" s="20">
        <f>SUM(N314:N315)</f>
        <v>0</v>
      </c>
      <c r="O316" s="20">
        <f t="shared" ref="O316:Q316" si="52">SUM(O314:O315)</f>
        <v>0</v>
      </c>
      <c r="P316" s="20">
        <f t="shared" si="52"/>
        <v>0</v>
      </c>
      <c r="Q316" s="20">
        <f t="shared" si="52"/>
        <v>0</v>
      </c>
    </row>
    <row r="317" spans="1:20" ht="12" customHeight="1">
      <c r="B317" s="55" t="s">
        <v>39</v>
      </c>
    </row>
    <row r="318" spans="1:20" ht="12.75" customHeight="1" thickBot="1">
      <c r="B318" s="55"/>
      <c r="L318" s="1">
        <v>0</v>
      </c>
    </row>
    <row r="319" spans="1:20" ht="13.5" customHeight="1" thickBot="1">
      <c r="B319" s="36"/>
      <c r="I319" s="28"/>
      <c r="J319" s="26"/>
      <c r="K319" s="26"/>
      <c r="L319" s="49" t="str">
        <f>A313</f>
        <v>PAKIET 23</v>
      </c>
      <c r="M319" s="50"/>
      <c r="N319" s="50"/>
      <c r="O319" s="51"/>
      <c r="P319" s="26"/>
      <c r="Q319" s="26"/>
      <c r="R319" s="26"/>
      <c r="S319" s="26"/>
      <c r="T319" s="28"/>
    </row>
    <row r="320" spans="1:20" ht="39.75" customHeight="1">
      <c r="B320" s="36"/>
      <c r="I320" s="28"/>
      <c r="J320" s="26"/>
      <c r="K320" s="26"/>
      <c r="L320" s="27" t="s">
        <v>29</v>
      </c>
      <c r="M320" s="27" t="s">
        <v>28</v>
      </c>
      <c r="N320" s="27" t="s">
        <v>27</v>
      </c>
      <c r="O320" s="24" t="s">
        <v>3</v>
      </c>
      <c r="P320" s="28"/>
      <c r="Q320" s="45"/>
      <c r="R320" s="26"/>
      <c r="S320" s="26"/>
      <c r="T320" s="28"/>
    </row>
    <row r="321" spans="1:20" ht="12" customHeight="1">
      <c r="B321" s="36"/>
      <c r="I321" s="28"/>
      <c r="J321" s="28"/>
      <c r="K321" s="28"/>
      <c r="L321" s="52" t="s">
        <v>26</v>
      </c>
      <c r="M321" s="53"/>
      <c r="N321" s="53"/>
      <c r="O321" s="54"/>
      <c r="P321" s="28"/>
      <c r="Q321" s="28"/>
      <c r="R321" s="28"/>
      <c r="S321" s="28"/>
      <c r="T321" s="28"/>
    </row>
    <row r="322" spans="1:20" ht="12.75" customHeight="1">
      <c r="B322" s="36"/>
      <c r="I322" s="28"/>
      <c r="J322" s="28"/>
      <c r="K322" s="28"/>
      <c r="L322" s="23">
        <f>N316</f>
        <v>0</v>
      </c>
      <c r="M322" s="23">
        <f>O316</f>
        <v>0</v>
      </c>
      <c r="N322" s="23">
        <f>Q316</f>
        <v>0</v>
      </c>
      <c r="O322" s="23">
        <f>M322+N322</f>
        <v>0</v>
      </c>
      <c r="P322" s="28"/>
      <c r="Q322" s="28"/>
      <c r="R322" s="28"/>
      <c r="S322" s="28"/>
      <c r="T322" s="28"/>
    </row>
    <row r="323" spans="1:20" ht="15">
      <c r="J323" s="28"/>
      <c r="K323" s="28"/>
      <c r="L323" s="28"/>
      <c r="M323" s="28"/>
      <c r="N323" s="28"/>
      <c r="O323" s="28"/>
      <c r="P323" s="28"/>
      <c r="Q323" s="28"/>
      <c r="R323" s="28"/>
      <c r="S323" s="28"/>
    </row>
    <row r="324" spans="1:20" ht="15">
      <c r="J324" s="28"/>
      <c r="K324" s="28"/>
      <c r="L324" s="28"/>
      <c r="M324" s="28"/>
      <c r="N324" s="28"/>
      <c r="O324" s="28"/>
      <c r="P324" s="28"/>
      <c r="Q324" s="28"/>
      <c r="R324" s="28"/>
      <c r="S324" s="28"/>
    </row>
    <row r="325" spans="1:20" s="5" customFormat="1" ht="44.25" customHeight="1" thickBot="1">
      <c r="A325" s="2" t="s">
        <v>0</v>
      </c>
      <c r="B325" s="32" t="s">
        <v>1</v>
      </c>
      <c r="C325" s="3" t="s">
        <v>8</v>
      </c>
      <c r="D325" s="13" t="s">
        <v>10</v>
      </c>
      <c r="E325" s="13" t="s">
        <v>11</v>
      </c>
      <c r="F325" s="13" t="s">
        <v>12</v>
      </c>
      <c r="G325" s="4" t="s">
        <v>13</v>
      </c>
      <c r="H325" s="4" t="s">
        <v>7</v>
      </c>
      <c r="I325" s="11" t="s">
        <v>14</v>
      </c>
      <c r="J325" s="13" t="s">
        <v>15</v>
      </c>
      <c r="K325" s="13" t="s">
        <v>16</v>
      </c>
      <c r="L325" s="2" t="s">
        <v>17</v>
      </c>
      <c r="M325" s="2" t="s">
        <v>18</v>
      </c>
      <c r="N325" s="17" t="s">
        <v>19</v>
      </c>
      <c r="O325" s="17" t="s">
        <v>20</v>
      </c>
      <c r="P325" s="17" t="s">
        <v>30</v>
      </c>
      <c r="Q325" s="17" t="s">
        <v>21</v>
      </c>
      <c r="R325" s="12" t="s">
        <v>2</v>
      </c>
      <c r="S325" s="12" t="s">
        <v>22</v>
      </c>
    </row>
    <row r="326" spans="1:20" s="5" customFormat="1" ht="15" customHeight="1" thickBot="1">
      <c r="A326" s="46" t="s">
        <v>114</v>
      </c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8"/>
    </row>
    <row r="327" spans="1:20" s="5" customFormat="1" ht="33.75" customHeight="1" thickBot="1">
      <c r="A327" s="6">
        <v>1</v>
      </c>
      <c r="B327" s="42" t="s">
        <v>115</v>
      </c>
      <c r="C327" s="7" t="s">
        <v>44</v>
      </c>
      <c r="D327" s="14">
        <v>25</v>
      </c>
      <c r="E327" s="14">
        <v>40</v>
      </c>
      <c r="F327" s="14">
        <f>ROUND(E327*0.8,2)</f>
        <v>32</v>
      </c>
      <c r="G327" s="7"/>
      <c r="H327" s="8"/>
      <c r="I327" s="8"/>
      <c r="J327" s="14">
        <v>40</v>
      </c>
      <c r="K327" s="14">
        <v>32</v>
      </c>
      <c r="L327" s="9">
        <v>0</v>
      </c>
      <c r="M327" s="10">
        <v>0.08</v>
      </c>
      <c r="N327" s="18">
        <f>ROUND(J327*L327,2)</f>
        <v>0</v>
      </c>
      <c r="O327" s="18">
        <f>ROUND(N327+N327*M327,2)</f>
        <v>0</v>
      </c>
      <c r="P327" s="18">
        <f>ROUND(L327*K327,2)</f>
        <v>0</v>
      </c>
      <c r="Q327" s="18">
        <f>ROUND(P327+P327*M327,2)</f>
        <v>0</v>
      </c>
      <c r="R327" s="15"/>
      <c r="S327" s="15"/>
    </row>
    <row r="328" spans="1:20" s="5" customFormat="1" ht="37.5" customHeight="1" thickBot="1">
      <c r="A328" s="6">
        <v>2</v>
      </c>
      <c r="B328" s="42" t="s">
        <v>116</v>
      </c>
      <c r="C328" s="7" t="s">
        <v>44</v>
      </c>
      <c r="D328" s="14">
        <v>70</v>
      </c>
      <c r="E328" s="14">
        <v>120</v>
      </c>
      <c r="F328" s="14">
        <f>ROUND(E328*0.8,2)</f>
        <v>96</v>
      </c>
      <c r="G328" s="7"/>
      <c r="H328" s="8"/>
      <c r="I328" s="8"/>
      <c r="J328" s="14">
        <v>120</v>
      </c>
      <c r="K328" s="14">
        <v>96</v>
      </c>
      <c r="L328" s="9">
        <v>0</v>
      </c>
      <c r="M328" s="10">
        <v>0.08</v>
      </c>
      <c r="N328" s="18">
        <f>ROUND(J328*L328,2)</f>
        <v>0</v>
      </c>
      <c r="O328" s="18">
        <f>ROUND(N328+N328*M328,2)</f>
        <v>0</v>
      </c>
      <c r="P328" s="18">
        <f>ROUND(L328*K328,2)</f>
        <v>0</v>
      </c>
      <c r="Q328" s="18">
        <f>ROUND(P328+P328*M328,2)</f>
        <v>0</v>
      </c>
      <c r="R328" s="15"/>
      <c r="S328" s="15"/>
    </row>
    <row r="329" spans="1:20" ht="13.5" thickBot="1">
      <c r="M329" s="19" t="s">
        <v>25</v>
      </c>
      <c r="N329" s="20">
        <f>SUM(N327:N328)</f>
        <v>0</v>
      </c>
      <c r="O329" s="20">
        <f t="shared" ref="O329" si="53">SUM(O327:O328)</f>
        <v>0</v>
      </c>
      <c r="P329" s="20">
        <f t="shared" ref="P329" si="54">SUM(P327:P328)</f>
        <v>0</v>
      </c>
      <c r="Q329" s="20">
        <f t="shared" ref="Q329" si="55">SUM(Q327:Q328)</f>
        <v>0</v>
      </c>
    </row>
    <row r="330" spans="1:20" ht="12" customHeight="1">
      <c r="B330" s="55" t="s">
        <v>39</v>
      </c>
    </row>
    <row r="331" spans="1:20" ht="12.75" customHeight="1" thickBot="1">
      <c r="B331" s="55"/>
    </row>
    <row r="332" spans="1:20" ht="13.5" customHeight="1" thickBot="1">
      <c r="B332" s="36"/>
      <c r="I332" s="28"/>
      <c r="J332" s="26"/>
      <c r="K332" s="26"/>
      <c r="L332" s="49" t="str">
        <f>A326</f>
        <v>PAKIET 24</v>
      </c>
      <c r="M332" s="50"/>
      <c r="N332" s="50"/>
      <c r="O332" s="51"/>
      <c r="P332" s="26"/>
      <c r="Q332" s="26"/>
      <c r="R332" s="26"/>
      <c r="S332" s="26"/>
      <c r="T332" s="28"/>
    </row>
    <row r="333" spans="1:20" ht="39.75" customHeight="1">
      <c r="B333" s="36"/>
      <c r="I333" s="28"/>
      <c r="J333" s="26"/>
      <c r="K333" s="26"/>
      <c r="L333" s="27" t="s">
        <v>29</v>
      </c>
      <c r="M333" s="27" t="s">
        <v>28</v>
      </c>
      <c r="N333" s="27" t="s">
        <v>27</v>
      </c>
      <c r="O333" s="24" t="s">
        <v>3</v>
      </c>
      <c r="P333" s="28"/>
      <c r="Q333" s="45"/>
      <c r="R333" s="26"/>
      <c r="S333" s="26"/>
      <c r="T333" s="28"/>
    </row>
    <row r="334" spans="1:20" ht="12" customHeight="1">
      <c r="B334" s="36"/>
      <c r="I334" s="28"/>
      <c r="J334" s="28"/>
      <c r="K334" s="28"/>
      <c r="L334" s="52" t="s">
        <v>26</v>
      </c>
      <c r="M334" s="53"/>
      <c r="N334" s="53"/>
      <c r="O334" s="54"/>
      <c r="P334" s="28"/>
      <c r="Q334" s="28"/>
      <c r="R334" s="28"/>
      <c r="S334" s="28"/>
      <c r="T334" s="28"/>
    </row>
    <row r="335" spans="1:20" ht="12.75" customHeight="1">
      <c r="B335" s="36"/>
      <c r="I335" s="28"/>
      <c r="J335" s="28"/>
      <c r="K335" s="28"/>
      <c r="L335" s="23">
        <f>N329</f>
        <v>0</v>
      </c>
      <c r="M335" s="23">
        <f>O329</f>
        <v>0</v>
      </c>
      <c r="N335" s="23">
        <f>Q329</f>
        <v>0</v>
      </c>
      <c r="O335" s="23">
        <f>M335+N335</f>
        <v>0</v>
      </c>
      <c r="P335" s="28"/>
      <c r="Q335" s="28"/>
      <c r="R335" s="28"/>
      <c r="S335" s="28"/>
      <c r="T335" s="28"/>
    </row>
    <row r="336" spans="1:20" ht="15">
      <c r="J336" s="28"/>
      <c r="K336" s="28"/>
      <c r="L336" s="28"/>
      <c r="M336" s="28"/>
      <c r="N336" s="28"/>
      <c r="O336" s="28"/>
      <c r="P336" s="28"/>
      <c r="Q336" s="28"/>
      <c r="R336" s="28"/>
      <c r="S336" s="28"/>
    </row>
    <row r="337" spans="10:19" ht="15">
      <c r="J337" s="28"/>
      <c r="K337" s="28"/>
      <c r="L337" s="28"/>
      <c r="M337" s="28"/>
      <c r="N337" s="28"/>
      <c r="O337" s="28"/>
      <c r="P337" s="28"/>
      <c r="Q337" s="28"/>
      <c r="R337" s="28"/>
      <c r="S337" s="28"/>
    </row>
    <row r="338" spans="10:19" ht="15">
      <c r="J338" s="28"/>
      <c r="K338" s="28"/>
      <c r="L338" s="28"/>
      <c r="M338" s="28"/>
      <c r="N338" s="28"/>
      <c r="O338" s="28"/>
      <c r="P338" s="28"/>
      <c r="Q338" s="28"/>
      <c r="R338" s="28"/>
      <c r="S338" s="28"/>
    </row>
    <row r="339" spans="10:19" ht="15">
      <c r="O339" s="43"/>
      <c r="P339" s="28"/>
    </row>
    <row r="340" spans="10:19" ht="15">
      <c r="O340" s="44"/>
      <c r="P340" s="28"/>
    </row>
    <row r="341" spans="10:19" ht="15">
      <c r="P341" s="28"/>
      <c r="Q341" s="43"/>
    </row>
    <row r="342" spans="10:19">
      <c r="O342" s="43"/>
    </row>
    <row r="343" spans="10:19">
      <c r="Q343" s="43"/>
    </row>
    <row r="344" spans="10:19">
      <c r="Q344" s="43"/>
    </row>
    <row r="345" spans="10:19">
      <c r="Q345" s="43"/>
    </row>
    <row r="346" spans="10:19">
      <c r="Q346" s="43"/>
    </row>
  </sheetData>
  <mergeCells count="74">
    <mergeCell ref="A71:S71"/>
    <mergeCell ref="A3:S3"/>
    <mergeCell ref="A18:S18"/>
    <mergeCell ref="A44:S44"/>
    <mergeCell ref="L52:O52"/>
    <mergeCell ref="A58:S58"/>
    <mergeCell ref="L10:O10"/>
    <mergeCell ref="L23:O23"/>
    <mergeCell ref="L12:O12"/>
    <mergeCell ref="L25:O25"/>
    <mergeCell ref="L50:O50"/>
    <mergeCell ref="A31:S31"/>
    <mergeCell ref="L36:O36"/>
    <mergeCell ref="L38:O38"/>
    <mergeCell ref="L77:O77"/>
    <mergeCell ref="L79:O79"/>
    <mergeCell ref="A196:S196"/>
    <mergeCell ref="L201:O201"/>
    <mergeCell ref="L163:O163"/>
    <mergeCell ref="A183:S183"/>
    <mergeCell ref="L188:O188"/>
    <mergeCell ref="L190:O190"/>
    <mergeCell ref="A169:S169"/>
    <mergeCell ref="L175:O175"/>
    <mergeCell ref="L177:O177"/>
    <mergeCell ref="L63:O63"/>
    <mergeCell ref="L65:O65"/>
    <mergeCell ref="L123:O123"/>
    <mergeCell ref="A152:S152"/>
    <mergeCell ref="L161:O161"/>
    <mergeCell ref="L108:O108"/>
    <mergeCell ref="A130:S130"/>
    <mergeCell ref="L144:O144"/>
    <mergeCell ref="L146:O146"/>
    <mergeCell ref="A85:S85"/>
    <mergeCell ref="L90:O90"/>
    <mergeCell ref="L92:O92"/>
    <mergeCell ref="A113:S113"/>
    <mergeCell ref="L121:O121"/>
    <mergeCell ref="L106:O106"/>
    <mergeCell ref="A98:S98"/>
    <mergeCell ref="A301:S301"/>
    <mergeCell ref="L308:O308"/>
    <mergeCell ref="A313:S313"/>
    <mergeCell ref="L319:O319"/>
    <mergeCell ref="L203:O203"/>
    <mergeCell ref="A209:S209"/>
    <mergeCell ref="L230:O230"/>
    <mergeCell ref="L214:O214"/>
    <mergeCell ref="L216:O216"/>
    <mergeCell ref="L243:O243"/>
    <mergeCell ref="A236:S236"/>
    <mergeCell ref="L241:O241"/>
    <mergeCell ref="A222:S222"/>
    <mergeCell ref="L228:O228"/>
    <mergeCell ref="B317:B318"/>
    <mergeCell ref="B330:B331"/>
    <mergeCell ref="L332:O332"/>
    <mergeCell ref="L334:O334"/>
    <mergeCell ref="L306:O306"/>
    <mergeCell ref="L321:O321"/>
    <mergeCell ref="A326:S326"/>
    <mergeCell ref="L293:O293"/>
    <mergeCell ref="L295:O295"/>
    <mergeCell ref="A276:S276"/>
    <mergeCell ref="L281:O281"/>
    <mergeCell ref="L283:O283"/>
    <mergeCell ref="A288:S288"/>
    <mergeCell ref="A263:S263"/>
    <mergeCell ref="L268:O268"/>
    <mergeCell ref="L270:O270"/>
    <mergeCell ref="A249:S249"/>
    <mergeCell ref="L255:O255"/>
    <mergeCell ref="L257:O257"/>
  </mergeCells>
  <printOptions horizontalCentered="1" verticalCentered="1"/>
  <pageMargins left="0" right="0" top="0" bottom="0" header="0" footer="0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od 1 do 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Lenarcik</dc:creator>
  <cp:lastModifiedBy>Kinga Miśkiewicz</cp:lastModifiedBy>
  <cp:lastPrinted>2024-08-22T09:19:48Z</cp:lastPrinted>
  <dcterms:created xsi:type="dcterms:W3CDTF">2024-05-29T11:30:24Z</dcterms:created>
  <dcterms:modified xsi:type="dcterms:W3CDTF">2024-09-23T15:22:46Z</dcterms:modified>
</cp:coreProperties>
</file>