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75" windowWidth="9435" windowHeight="4545" tabRatio="599" activeTab="0"/>
  </bookViews>
  <sheets>
    <sheet name="zał.1 nici" sheetId="1" r:id="rId1"/>
    <sheet name="zał.1 staplery" sheetId="2" r:id="rId2"/>
  </sheets>
  <definedNames>
    <definedName name="_xlnm.Print_Area" localSheetId="0">'zał.1 nici'!$A$1:$N$116</definedName>
    <definedName name="_xlnm.Print_Area" localSheetId="1">'zał.1 staplery'!$A$1:$J$24</definedName>
    <definedName name="_xlnm.Print_Titles" localSheetId="0">'zał.1 nici'!$3:$3</definedName>
    <definedName name="_xlnm.Print_Titles" localSheetId="1">'zał.1 staplery'!$2:$2</definedName>
  </definedNames>
  <calcPr fullCalcOnLoad="1"/>
</workbook>
</file>

<file path=xl/sharedStrings.xml><?xml version="1.0" encoding="utf-8"?>
<sst xmlns="http://schemas.openxmlformats.org/spreadsheetml/2006/main" count="392" uniqueCount="112">
  <si>
    <t>Stapler okrężny jednorazowy o średnicy 30-31mm, zakrzywiony, o długości trzonu 22cm, z łamanym kowadełkiem po oddaniu strzału dla zwiększonego bezpieczeństwa podczas wyciągania staplera przez nowo utworzone zespolenie, minimalna liczba zszywek 30 szt., stapler ze zszywkami tytanowymi, przeznaczonymi do tkanki grubej (4,8mm przed zamknięciem, 2,0mm po zamknięciu). Zamawiający wymaga dostarczenia naklejek znamionowych do karty pacjenta z każdym opakowaniem, rok produkcji: nie wcześniej niż 2022</t>
  </si>
  <si>
    <t>Stapler okrężny jednorazowy o średnicy 28mm, zakrzywiony, o długości trzonu 22cm, z łamanym kowadełkiem po oddaniu strzału dla zwiększonego bezpieczeństwa podczas wyciągania staplera przez nowo utworzone zespolenie, minimalna liczba zszywek 26 szt.,  stapler ze zszywkami tytanowymi, przeznaczonymi do tkanki normalnej (3,5 mm przed zamknięciem, 1,5mm po zamknięciu). Zamawiający wymaga dostarczenia naklejek znamionowych do karty pacjenta z każdym opakowaniem, rok produkcji: nie wcześniej niż 2022</t>
  </si>
  <si>
    <r>
      <t xml:space="preserve">Pakiet nr 2
</t>
    </r>
    <r>
      <rPr>
        <sz val="9"/>
        <rFont val="Garamond"/>
        <family val="1"/>
      </rPr>
      <t xml:space="preserve">Wszystkie zaoferowane nici chirurgiczne winny:
a) gwarantować stałość węzła, wytrzymałość nitki na zrywanie, elastyczność nitki, stabilność igły w imadle, dopuszczalna igła z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Nie dopuszcza się takiego sposobu pakowania, który wymaga po wyciągnięciu z opakowania zewnętrznego i otwarciu opakowania wewnętrznego rozwijania lub otwierania trzeciego opakowania. Na opakowaniu wewnętrznym musi być narysowana rzeczywista wielkość igły. 
</t>
    </r>
    <r>
      <rPr>
        <sz val="9"/>
        <color indexed="12"/>
        <rFont val="Garamond"/>
        <family val="1"/>
      </rPr>
      <t>Dopuszcza się nici chirurgiczne pakowane w wewnętrzny papierowy nośnik zawierający etykietę ze wszystkimi informacjami umożliwiającymi identyfikację szwów, z bezpośrednim dostępem do igły, zapakowane następnie w opakowanie zewnętrzne blister-pack (papier-folia);</t>
    </r>
  </si>
  <si>
    <r>
      <t xml:space="preserve">Pakiet nr 1
</t>
    </r>
    <r>
      <rPr>
        <sz val="9"/>
        <rFont val="Garamond"/>
        <family val="1"/>
      </rPr>
      <t xml:space="preserve">Wszystkie zaoferowane nici chirurgiczne winny:
a) gwarantować stałość węzła, wytrzymałość nitki na zrywanie, elastyczność nitki, stabilność igły w imadle, dopuszczalna igła z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Nie dopuszcza się takiego sposobu pakowania, który wymaga po wyciągnięciu z opakowania zewnętrznego i otwarciu opakowania wewnętrznego rozwijania lub otwierania trzeciego opakowania. Na opakowaniu wewnętrznym musi być narysowana rzeczywista wielkość igły.
</t>
    </r>
    <r>
      <rPr>
        <sz val="9"/>
        <color indexed="12"/>
        <rFont val="Garamond"/>
        <family val="1"/>
      </rPr>
      <t>Dopuszcza się nici chirurgiczne pakowane w wewnętrzny papierowy nośnik zawierający etykietę ze wszystkimi informacjami umożliwiającymi identyfikację szwów, z bezpośrednim dostępem do igły, zapakowane następnie w opakowanie zewnętrzne blister-pack (papier-folia);</t>
    </r>
  </si>
  <si>
    <t>j.m.</t>
  </si>
  <si>
    <t>przedmiot zamówienia</t>
  </si>
  <si>
    <t>wartość pakietu</t>
  </si>
  <si>
    <t>szacowane zapotrzebowanie</t>
  </si>
  <si>
    <t>producent</t>
  </si>
  <si>
    <t>Lp.</t>
  </si>
  <si>
    <t>Gr.nici</t>
  </si>
  <si>
    <t>Długość nici w cm - +/-5cm</t>
  </si>
  <si>
    <t>Wielkość igły w mm - +/- 2mm</t>
  </si>
  <si>
    <t>Rodz. igły</t>
  </si>
  <si>
    <t>Nici chirurgiczne syntetyczne, ewenteracyjne, ze stali nierdzewnej z igła silikonizowaną</t>
  </si>
  <si>
    <t>3/8 odwrotnie tnąca</t>
  </si>
  <si>
    <t>saszetka</t>
  </si>
  <si>
    <t>3/0</t>
  </si>
  <si>
    <t>xxx</t>
  </si>
  <si>
    <t>szaszetka</t>
  </si>
  <si>
    <t>2/0</t>
  </si>
  <si>
    <t>1/2 okrągła</t>
  </si>
  <si>
    <t>4/0</t>
  </si>
  <si>
    <t>wartość netto</t>
  </si>
  <si>
    <t>wartośc brutto</t>
  </si>
  <si>
    <t>nici syntetyczne niewchłanialne plecione, wykonane z włókien poliestrowych., powlekane jednolicie silikonem z igłą silikonizowaną,  igła w cześci imadłowej co najmniej jednostronnie spłaszczona</t>
  </si>
  <si>
    <t>1/2 odwrotnie tnąca</t>
  </si>
  <si>
    <t>4x75</t>
  </si>
  <si>
    <t>4x40</t>
  </si>
  <si>
    <t>Nici chirurgiczne syntetyczne, niewchłanialne, polipropylenowe, monofilament z jedną lub dwiema igłami silikonizowanymi, igła w cześci imadłowej co najmniej jednostronnie spłaszczona</t>
  </si>
  <si>
    <t>szt.</t>
  </si>
  <si>
    <t>2x13</t>
  </si>
  <si>
    <t>1/2 okragła naczyniowa</t>
  </si>
  <si>
    <t xml:space="preserve">Nici chirurgiczne syntetyczne plecione, powlekane poliglikonatem lub  powlekane polikaprolaktonem i stearynianem wapnia , całkowity okres wchłaniania szwu między 60 a 90 dniem, o min. 60-70% zdolności podtrzymania tkankowego po 14 dniach,  w składzie nici kwas poliglikolowy,  bez igły </t>
  </si>
  <si>
    <t>3x45</t>
  </si>
  <si>
    <t>Nici chirurgiczne syntetyczne plecione z kwasu poliglikolowego, powlekane poliglikonatem lub  powlekane polikaprolaktonem i stearynianem wapnia , całkowity okres wchłaniania szwu między 60 a 90 dniem, o min. 60-70% zdolności podtrzymania tkankowego po 14 dniach, z igłą;
igła w części imadłowej co najmniej jednostronnie spłaszczona silikonizowana</t>
  </si>
  <si>
    <t>sasztka</t>
  </si>
  <si>
    <t>5/8 okrągła</t>
  </si>
  <si>
    <t>1/2 okrągła o zakończeniu trokarowym</t>
  </si>
  <si>
    <t>1/2 okrągła wzmocniona</t>
  </si>
  <si>
    <t>3/8 tnąca lub odwrotnie tnąca</t>
  </si>
  <si>
    <t>igła prosta odwrotnie tnąca</t>
  </si>
  <si>
    <t>Pakiet nr 3</t>
  </si>
  <si>
    <t>Taśma retrakcyjna wykonana z nieprzepuszczalnego dla promieni rentgenowskich silikonu</t>
  </si>
  <si>
    <t>szerokość taśmy 1,5mm</t>
  </si>
  <si>
    <t>szerokość taśmy 2,5mm</t>
  </si>
  <si>
    <t>2x45</t>
  </si>
  <si>
    <t>70-75</t>
  </si>
  <si>
    <t>5/0</t>
  </si>
  <si>
    <t>2x12</t>
  </si>
  <si>
    <t>6/0</t>
  </si>
  <si>
    <t>okrągła, prosta</t>
  </si>
  <si>
    <t>2x65mm</t>
  </si>
  <si>
    <t>Nici chirurgiczne, syntetyczne, monofilament, wchłanialne, o długim okresie wchłaniania- całkowita absorbcja masy szwu  180-210 dniach, 50-70% początkowej siły podtrzymania tkankowego po 28 dniach od zaimplantowania</t>
  </si>
  <si>
    <t>L.p.</t>
  </si>
  <si>
    <t xml:space="preserve">stawka 
VAT </t>
  </si>
  <si>
    <t>ładunek</t>
  </si>
  <si>
    <t>150 lub 250</t>
  </si>
  <si>
    <t>75 lub 90</t>
  </si>
  <si>
    <t>45 lub 75</t>
  </si>
  <si>
    <t>3/8 odwrotnie tnąca lub kosmetyczna</t>
  </si>
  <si>
    <t>Pakiet 11</t>
  </si>
  <si>
    <t>2x75</t>
  </si>
  <si>
    <t>1/0</t>
  </si>
  <si>
    <t>36-37</t>
  </si>
  <si>
    <t>1/2 okrągła lub okrągła wzmocniona</t>
  </si>
  <si>
    <t>1/2 okrągła pętla</t>
  </si>
  <si>
    <t>5/8 koła</t>
  </si>
  <si>
    <t>Podwiązka pętlowa, powlekana, pleciona, syntetyczna, 
wchłanialna z aplikatorem; rozmiar 2/0</t>
  </si>
  <si>
    <t>Podwiązka pętlowa, powlekana, pleciona, syntetyczna, 
wchłanialna z aplikatorem; rozmiar 0</t>
  </si>
  <si>
    <t>3/8 konwencjonalnie tnąca</t>
  </si>
  <si>
    <t>Nici chirurgiczne plecione, syntetyczne, powlekane polikaprolaktonem i stearynianem wapnia , całkowity okres wchłaniania szwu między 42 a 46 dniem, o min. 65-70% zdolności podtrzymania tkankowego po7dniach,  w składzie nici kwas poliglikolowy.</t>
  </si>
  <si>
    <t>cena jedn.netto wg .j.m</t>
  </si>
  <si>
    <t>wartość brutto</t>
  </si>
  <si>
    <t>dane identyfikujące przedmiot oferty np.: numer katalogowy, nazwa handlowa</t>
  </si>
  <si>
    <t>op*</t>
  </si>
  <si>
    <t>cena jedn.netto wg j.m.</t>
  </si>
  <si>
    <t xml:space="preserve">stawka VAT </t>
  </si>
  <si>
    <t>1/2 przyostrzona lub ostra</t>
  </si>
  <si>
    <t>1/2 okragła naczyniowa lub
lub okrągła z
krótkim tnącym końcem</t>
  </si>
  <si>
    <r>
      <t>Siatka do przepuklin, płaska, dostęp do rozmiaru 15x15cm, monofilament, polipropylenowa, niewchłanialna</t>
    </r>
    <r>
      <rPr>
        <b/>
        <sz val="9"/>
        <rFont val="Garamond"/>
        <family val="1"/>
      </rPr>
      <t xml:space="preserve"> </t>
    </r>
  </si>
  <si>
    <r>
      <t>Siatka do przepuklin, płaska, dostęp do rozmiaru 30x30cm, monofilament, polipropylenowa, niewchłanialna</t>
    </r>
    <r>
      <rPr>
        <b/>
        <sz val="9"/>
        <rFont val="Garamond"/>
        <family val="1"/>
      </rPr>
      <t xml:space="preserve"> </t>
    </r>
  </si>
  <si>
    <t xml:space="preserve">Nici chirurgiczne do szycia skóry, syntetyczne -monofilament,  polyamidowe, niewchłanialne z igłą 
</t>
  </si>
  <si>
    <t>Wosk kostny - sterylna mieszanina wosku pszczelego (70%) i wazeliny (30%) do hamowania krwawienia z kości, płatek max 3,0g</t>
  </si>
  <si>
    <t>Szew syntetyczny (polidioksanonowy), wchłanialny,  monofilamentowy, z jednokierunkowymi zaczepami pozwalającymi na bezwęzłowe zamykanie ran i bezwęzłowe zespalanie tkanek, czas wchłaniania 180-210dni. Szew z zakończeniem w kształcie pętli, pełniącej rolę węzła początkowego</t>
  </si>
  <si>
    <r>
      <t xml:space="preserve">Pakiet nr 4
</t>
    </r>
    <r>
      <rPr>
        <sz val="9"/>
        <rFont val="Garamond"/>
        <family val="1"/>
      </rPr>
      <t>Wszystkie zaoferowane nici chirurgiczne winny:
a) gwarantować stałość węzła, wytrzymałość nitki na zrywanie, elastyczność nitki, stabilność igły w imadle, dopuszczalna igła ze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odsłaniając tym samym igłę zabezpieczoną specjalnym klipsem uniemożliwiającym zakłucie operatora oraz ułatwiającym bezpieczne pobranie szwu z nośnika. Nie dopuszcza się takiego sposobu pakowania, który wymaga po wyciągnięciu z opakowania zewnętrznego i otwarciu opakowania wewnętrznego rozwijania lub otwierania trzeciego opakowania. Na opakowaniu wewnętrznym igły musi być narysowana rzeczywista jej wielkość.</t>
    </r>
  </si>
  <si>
    <t>Pakiet nr 6</t>
  </si>
  <si>
    <t>Pakiet nr 7</t>
  </si>
  <si>
    <t>Pakiet nr 9</t>
  </si>
  <si>
    <t>2x100</t>
  </si>
  <si>
    <t>Pakiet 13</t>
  </si>
  <si>
    <t>Pakiet 14</t>
  </si>
  <si>
    <t>magazynków</t>
  </si>
  <si>
    <t>Pakiet 15</t>
  </si>
  <si>
    <r>
      <t xml:space="preserve">Pakiet nr 10
</t>
    </r>
    <r>
      <rPr>
        <sz val="9"/>
        <rFont val="Garamond"/>
        <family val="1"/>
      </rPr>
      <t>Wszystkie zaoferowane nici chirurgiczne winny:
a) gwarantować stałość węzła, wytrzymałość nitki na zrywanie, elastyczność nitki, stabilność igły w imadle, dopuszczalna igła ze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odsłaniając tym samym igłę zabezpieczoną specjalnym klipsem uniemożliwiającym zakłucie operatora oraz ułatwiającym bezpieczne pobranie szwu z nośnika. Nie dopuszcza się takiego sposobu pakowania, który wymaga po wyciągnięciu z opakowania zewnętrznego i otwarciu opakowania wewnętrznego rozwijania lub otwierania trzeciego opakowania. Na opakowaniu wewnętrznym igły musi być narysowana rzeczywista jej wielkość.</t>
    </r>
  </si>
  <si>
    <t>3/8 okragła naczyniowa lub
lub okrągła z
krótkim tnącym końcem</t>
  </si>
  <si>
    <t>dodatek nr 2 do Zapytania ofertowego
Załącznik nr 1 do oferty na dostawę medycznych materiałów szewnych, nr sprawy PCZSzp/ZO/ZP/130/7/2023
Opis przedmiotu zamówienia</t>
  </si>
  <si>
    <r>
      <t xml:space="preserve">Pakiet nr 8
</t>
    </r>
    <r>
      <rPr>
        <sz val="9"/>
        <color indexed="12"/>
        <rFont val="Garamond"/>
        <family val="1"/>
      </rPr>
      <t>Dopuszcza się a wosk o składzie: wosk pszczeli 83%, wosk parafinowy 5% oraz palmitynianu izopropylu 12%, płatek 2.5g;
Dopuszcza się wosk o składzie: mieszanina wosków pszczelich 80%, palmitynian izopropylu 20%, płatek 2.5g;</t>
    </r>
  </si>
  <si>
    <t>jednorazowy załadowany stapler liniowy z nożem zintegrowanym w staplerze, z możliwością wymiany ładunku dla jednego pacjenta, o długości linii zszycia 60mm (+/-5mm), wysokość otwartej zszywki 3,8mm-4,5mm (+/-2mm). Zamawiający wymaga dostarczenia naklejek znamionowych do karty pacjenta z każdym opakowaniem, rok produkcji: nie wcześniej niż 2022</t>
  </si>
  <si>
    <t>ładunek do staplera liniowego z nożem, o długości linii zszycia 60mm (+/-5mm), wysokość otwartej zszywki 3,8mm-4,5mm (+/-2mm). Zamawiający wymaga dostarczenia naklejek znamionowych do karty pacjenta z każdym 
opakowaniem, rok produkcji: nie wcześniej niż 2022</t>
  </si>
  <si>
    <t>jednorazowy załadowany stapler kątowy (do niskich zespoleń) z możliwością wymiany ładunku dla jendego pacjenta, o długości linii zszycia 45 i 60mm (+/-2mm),  z podwójnym rzędem tytanowych zszywek o wysokości otwartej zszywki 3,5mm (+/-0,2mm). Zamawiający wymaga dostarczenia naklejek znamionowych do karty pacjenta z każdym 
opakowaniem, rok produkcji: nie wcześniej niż 2022</t>
  </si>
  <si>
    <t>ładunek do staplera kątowego (do niskich zespoleń), o długości linii zszycia 45 i 60mm (+/-2mm)  z podwójnym rzędem tytanowych zszywek o wysokości otwartej zszywki 3,5mm (+/-0,2mm). Zamawiający wymaga dostarczenia naklejek znamionowych do karty pacjenta z każdym 
opakowaniem, rok produkcji: nie wcześniej niż 2022</t>
  </si>
  <si>
    <t>dodatek nr 2 do Zapytania ofertowego - zmiana (1)
Załącznik nr 1 do oferty na dostawę medycznych materiałów szewnych, nr sprawy PCZSzp/ZO/ZP/130/7/2023
Opis przedmiotu zamówienia</t>
  </si>
  <si>
    <r>
      <t xml:space="preserve">Sterylny, jednorazowy stapler do zszycia skóry, załadowany 30-35 zszywkami z medycznej stali nierdzewnej. Średnica zszywki 0,5-0,6mm; wymiar zszywki po złożeniu 5,9x3,9mm (szer/wys) do 7,2x4,9mm (szer/wys). Po wyjęciu z opakowania stapler gotowy do użycia;
dopuszczono: 
</t>
    </r>
    <r>
      <rPr>
        <sz val="9"/>
        <color indexed="12"/>
        <rFont val="Garamond"/>
        <family val="1"/>
      </rPr>
      <t>sterylny, jednorazowy stapler do zszycia skóry, załadowany 30-35 zszywkami pokrytymi teflonem z medycznej stali nierdzewnej. Średnica zszywki 0,5-0,6mm; wymiar zszywki po złożeniu 5,7x3,9mm (szer/wys) do 6,5x4,7mm (szer/wys). Po wyjęciu z opakowania stapler gotowy do użycia;</t>
    </r>
  </si>
  <si>
    <r>
      <t xml:space="preserve">Klipsy tytanowe, sterylne, do procedur laparoskopowych, rozmiar średnio-duży - rozmiar zamkniętego klipsa: 8.88mm, </t>
    </r>
    <r>
      <rPr>
        <b/>
        <sz val="8"/>
        <color indexed="12"/>
        <rFont val="Garamond"/>
        <family val="1"/>
      </rPr>
      <t xml:space="preserve">rozmiar otwartego klipsa: 7.50mm. </t>
    </r>
    <r>
      <rPr>
        <sz val="8"/>
        <color indexed="12"/>
        <rFont val="Garamond"/>
        <family val="1"/>
      </rPr>
      <t>Rowkowane ramiona klipsa uniemożliwiające zsunięcie się klipsa z naczynia i wysunięcie z klipsownicy. Kodowanie kolorem (magazynek zielony rozmiar M/L),  wielkość opakowania: op* 20 magazynków a 6 klipsów=120szt klipsów, Zamawiający wymaga dostarczenia naklejek znamionowych do karty pacjenta z każdym opakowaniem, rok produkcji: nie wcześniej niż 2022</t>
    </r>
  </si>
  <si>
    <r>
      <t xml:space="preserve">Pakiet 12
</t>
    </r>
    <r>
      <rPr>
        <b/>
        <sz val="9"/>
        <color indexed="12"/>
        <rFont val="Garamond"/>
        <family val="1"/>
      </rPr>
      <t>- d</t>
    </r>
    <r>
      <rPr>
        <sz val="9"/>
        <color indexed="12"/>
        <rFont val="Garamond"/>
        <family val="1"/>
      </rPr>
      <t>opuszczono w poz. 1 i 2 stapler automatyczny i ładunek o wysokości zszywki 3,8mm;</t>
    </r>
  </si>
  <si>
    <r>
      <t xml:space="preserve">Siatka do przepuklin, płaska, dostęp do rozmiaru 10x10cm (lub 8x13 lub 6x11), monofilament, polipropylenowa, niewchłanialna;
</t>
    </r>
    <r>
      <rPr>
        <sz val="9"/>
        <color indexed="12"/>
        <rFont val="Garamond"/>
        <family val="1"/>
      </rPr>
      <t>dopuszczono siatkę do przepuklin, płaską, dostęp do rozmiaru 8x12 cm, w kształcie owalnym/eliptycznym, pozostałe parametry bez zmian;</t>
    </r>
  </si>
  <si>
    <r>
      <t xml:space="preserve">Pakiet nr 5
</t>
    </r>
    <r>
      <rPr>
        <sz val="9"/>
        <rFont val="Garamond"/>
        <family val="1"/>
      </rPr>
      <t xml:space="preserve">Wszystkie zaoferowane nici chirurgiczne winny:
a) gwarantować stałość węzła, wytrzymałość nitki na zrywanie, elastyczność nitki, stabilność igły w imadle,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odsłaniając tym samym igłę zabezpieczoną specjalnym klipsem. Nie dopuszcza się takiego sposobu pakowania, który wymaga po wyciągnięciu z opakowania zewnętrznego i otwarciu opakowania wewnętrznego rozwijania lub otwierania trzeciego opakowania. Na opakowaniu wewnętrznym igły musi być narysowana rzeczywista jej wielkość.
</t>
    </r>
    <r>
      <rPr>
        <sz val="9"/>
        <color indexed="12"/>
        <rFont val="Garamond"/>
        <family val="1"/>
      </rPr>
      <t>Dopuszczono nici chirurgiczne pakowane w wewnętrzny papierowy nośnik zawierający etykietę ze wszystkimi informacjami umożliwiającymi identyfikację szwów, z bezpośrednim dostępem do igły, zapakowane następnie w opakowanie zewnętrzne blister-pack (papier-folia);
Dopuszczono w poz.: 1 - 3, 5 - 9 i 11 nici o długość 90cm, pozostałe parametry bez zmian;
Dopuszcono w poz. 6 nici z igłą odwrotnie tnącą, pozostałe parametry bez zmian;
Dopuszczono w poz. 10 na nici z igłą o długości 35mm, pozostałe parametry bez zmian;</t>
    </r>
  </si>
  <si>
    <r>
      <t>Klipsy polimerowe z zamkiem, niewchłanialne o rozmiarze XL, pakowane sterylnie w magazynek po 4 sztuki, kompatybilne z klipsownicą BERYL</t>
    </r>
    <r>
      <rPr>
        <sz val="9"/>
        <color indexed="12"/>
        <rFont val="Garamond"/>
        <family val="1"/>
      </rPr>
      <t>/Grena</t>
    </r>
    <r>
      <rPr>
        <sz val="9"/>
        <rFont val="Garamond"/>
        <family val="1"/>
      </rPr>
      <t xml:space="preserve"> model 0301-04XLE. Zamawiający wymaga dostarczenia naklejek znamionowych do karty pacjenta z każdym opakowaniem, rok produkcji: nie wcześniej niż 2022</t>
    </r>
  </si>
  <si>
    <r>
      <t>Klipsy polimerowe z zamkiem, niewchłanialne o rozmiarze ML, pakowane sterylnie w magazynek po 2 sztuki, kompatybilne z klipsownicą laparoskopową 0301-04MLE BERYL</t>
    </r>
    <r>
      <rPr>
        <sz val="9"/>
        <color indexed="12"/>
        <rFont val="Garamond"/>
        <family val="1"/>
      </rPr>
      <t>/Grena.</t>
    </r>
    <r>
      <rPr>
        <sz val="9"/>
        <rFont val="Garamond"/>
        <family val="1"/>
      </rPr>
      <t xml:space="preserve"> Zamawiający wymaga dostarczenia naklejek znamionowych do karty pacjenta z każdym opakowaniem, rok produkcji: nie wcześniej niż 2022</t>
    </r>
  </si>
  <si>
    <r>
      <t>Klipsy polimerowe z zamkiem, niewchłanialne o rozmiarze ML, pakowane sterylnie w magazynek po 4 sztuki, kompatybilne z klipsownicą laparoskopową  0301-04MLE BERYL</t>
    </r>
    <r>
      <rPr>
        <sz val="9"/>
        <color indexed="12"/>
        <rFont val="Garamond"/>
        <family val="1"/>
      </rPr>
      <t>/Grena</t>
    </r>
    <r>
      <rPr>
        <sz val="9"/>
        <rFont val="Garamond"/>
        <family val="1"/>
      </rPr>
      <t>. Zamawiający wymaga dostarczenia naklejek znamionowych do karty pacjenta z każdym opakowaniem, rok produkcji: nie wcześniej niż 2022</t>
    </r>
  </si>
  <si>
    <r>
      <t xml:space="preserve">Klipsy polimerowe z zamkiem, niewchłanialne o rozmiarze XL, pakowane sterylnie w magazynek po 2 sztuki, kompatybilne z klipsownicą BERYL/ </t>
    </r>
    <r>
      <rPr>
        <sz val="9"/>
        <color indexed="12"/>
        <rFont val="Garamond"/>
        <family val="1"/>
      </rPr>
      <t xml:space="preserve">Grena </t>
    </r>
    <r>
      <rPr>
        <sz val="9"/>
        <rFont val="Garamond"/>
        <family val="1"/>
      </rPr>
      <t>model 0301-04XLE. Zamawiający wymaga dostarczenia naklejek znamionowych do karty pacjenta z każdym opakowaniem, rok produkcji: nie wcześniej niż 2022</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</si>
</sst>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_-* #,##0.00\ [$€-1]_-;\-* #,##0.00\ [$€-1]_-;_-* &quot;-&quot;??\ [$€-1]_-;_-@_-"/>
  </numFmts>
  <fonts count="35">
    <font>
      <sz val="10"/>
      <name val="Arial CE"/>
      <family val="0"/>
    </font>
    <font>
      <sz val="11"/>
      <color indexed="8"/>
      <name val="Czcionka tekstu podstawowego"/>
      <family val="2"/>
    </font>
    <font>
      <sz val="8"/>
      <name val="Garamond"/>
      <family val="1"/>
    </font>
    <font>
      <sz val="10"/>
      <name val="Garamond"/>
      <family val="1"/>
    </font>
    <font>
      <sz val="9"/>
      <name val="Garamond"/>
      <family val="1"/>
    </font>
    <font>
      <sz val="7"/>
      <name val="Garamond"/>
      <family val="1"/>
    </font>
    <font>
      <b/>
      <sz val="10"/>
      <name val="Garamond"/>
      <family val="1"/>
    </font>
    <font>
      <sz val="7.5"/>
      <name val="Garamond"/>
      <family val="1"/>
    </font>
    <font>
      <b/>
      <sz val="8"/>
      <name val="Garamond"/>
      <family val="1"/>
    </font>
    <font>
      <b/>
      <sz val="9"/>
      <name val="Garamond"/>
      <family val="1"/>
    </font>
    <font>
      <sz val="9"/>
      <color indexed="8"/>
      <name val="Garamond"/>
      <family val="1"/>
    </font>
    <font>
      <b/>
      <sz val="7"/>
      <name val="Garamond"/>
      <family val="1"/>
    </font>
    <font>
      <u val="single"/>
      <sz val="8"/>
      <name val="Garamond"/>
      <family val="1"/>
    </font>
    <font>
      <sz val="8"/>
      <name val="Arial CE"/>
      <family val="0"/>
    </font>
    <font>
      <sz val="9"/>
      <color indexed="12"/>
      <name val="Garamond"/>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color indexed="12"/>
      <name val="Garamond"/>
      <family val="1"/>
    </font>
    <font>
      <b/>
      <sz val="8"/>
      <color indexed="12"/>
      <name val="Garamond"/>
      <family val="1"/>
    </font>
    <font>
      <b/>
      <sz val="9"/>
      <color indexed="12"/>
      <name val="Garamond"/>
      <family val="1"/>
    </font>
    <font>
      <sz val="7.5"/>
      <color indexed="12"/>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1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3" applyNumberFormat="0" applyFill="0" applyAlignment="0" applyProtection="0"/>
    <xf numFmtId="0" fontId="26" fillId="21"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1" fillId="22" borderId="0" applyNumberFormat="0" applyBorder="0" applyAlignment="0" applyProtection="0"/>
    <xf numFmtId="0" fontId="0" fillId="0" borderId="0">
      <alignment/>
      <protection/>
    </xf>
    <xf numFmtId="0" fontId="24" fillId="20" borderId="1" applyNumberFormat="0" applyAlignment="0" applyProtection="0"/>
    <xf numFmtId="9" fontId="0" fillId="0" borderId="0" applyFont="0" applyFill="0" applyBorder="0" applyAlignment="0" applyProtection="0"/>
    <xf numFmtId="0" fontId="29" fillId="0" borderId="8"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ill="0" applyBorder="0" applyAlignment="0" applyProtection="0"/>
    <xf numFmtId="0" fontId="20" fillId="3" borderId="0" applyNumberFormat="0" applyBorder="0" applyAlignment="0" applyProtection="0"/>
  </cellStyleXfs>
  <cellXfs count="153">
    <xf numFmtId="0" fontId="0" fillId="0" borderId="0" xfId="0" applyAlignment="1">
      <alignment/>
    </xf>
    <xf numFmtId="0" fontId="2" fillId="0" borderId="10" xfId="0" applyFont="1" applyFill="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5" fillId="4" borderId="10" xfId="51" applyFont="1" applyFill="1" applyBorder="1" applyAlignment="1">
      <alignment horizontal="center" vertical="center"/>
      <protection/>
    </xf>
    <xf numFmtId="0" fontId="5" fillId="4" borderId="10" xfId="51" applyFont="1" applyFill="1" applyBorder="1" applyAlignment="1">
      <alignment horizontal="left" vertical="center" wrapText="1"/>
      <protection/>
    </xf>
    <xf numFmtId="0" fontId="5" fillId="4" borderId="10" xfId="51" applyFont="1" applyFill="1" applyBorder="1" applyAlignment="1">
      <alignment horizontal="center" vertical="center" wrapText="1"/>
      <protection/>
    </xf>
    <xf numFmtId="0" fontId="5" fillId="4" borderId="10" xfId="51" applyFont="1" applyFill="1" applyBorder="1" applyAlignment="1">
      <alignment horizontal="center" vertical="center" wrapText="1"/>
      <protection/>
    </xf>
    <xf numFmtId="44" fontId="5" fillId="4" borderId="10" xfId="51" applyNumberFormat="1" applyFont="1" applyFill="1" applyBorder="1" applyAlignment="1">
      <alignment horizontal="center" vertical="center" wrapText="1"/>
      <protection/>
    </xf>
    <xf numFmtId="0" fontId="5" fillId="4" borderId="10" xfId="51" applyFont="1" applyFill="1" applyBorder="1" applyAlignment="1">
      <alignment vertical="center" wrapText="1"/>
      <protection/>
    </xf>
    <xf numFmtId="0" fontId="3" fillId="0" borderId="10" xfId="0" applyFont="1" applyBorder="1" applyAlignment="1">
      <alignment/>
    </xf>
    <xf numFmtId="0" fontId="2" fillId="0" borderId="10" xfId="51" applyFont="1" applyBorder="1" applyAlignment="1">
      <alignment horizontal="center" vertical="center"/>
      <protection/>
    </xf>
    <xf numFmtId="0" fontId="4" fillId="0" borderId="10" xfId="51" applyFont="1" applyBorder="1" applyAlignment="1">
      <alignment horizontal="center" vertical="center"/>
      <protection/>
    </xf>
    <xf numFmtId="0" fontId="2" fillId="0" borderId="10" xfId="51" applyFont="1" applyBorder="1" applyAlignment="1">
      <alignment horizontal="center" vertical="center" wrapText="1"/>
      <protection/>
    </xf>
    <xf numFmtId="0" fontId="7" fillId="0" borderId="10" xfId="51" applyFont="1" applyBorder="1" applyAlignment="1">
      <alignment horizontal="center" vertical="center" wrapText="1"/>
      <protection/>
    </xf>
    <xf numFmtId="0" fontId="5" fillId="0" borderId="10" xfId="51" applyFont="1" applyBorder="1" applyAlignment="1">
      <alignment horizontal="center" vertical="center"/>
      <protection/>
    </xf>
    <xf numFmtId="0" fontId="2" fillId="0" borderId="10" xfId="0" applyFont="1" applyBorder="1" applyAlignment="1">
      <alignment horizontal="center" vertical="center"/>
    </xf>
    <xf numFmtId="44" fontId="4" fillId="0" borderId="10" xfId="59" applyNumberFormat="1" applyFont="1" applyBorder="1" applyAlignment="1">
      <alignment horizontal="right" vertical="center"/>
    </xf>
    <xf numFmtId="0" fontId="2" fillId="0" borderId="10" xfId="51" applyFont="1" applyBorder="1" applyAlignment="1">
      <alignment horizontal="center" vertical="center"/>
      <protection/>
    </xf>
    <xf numFmtId="44" fontId="8" fillId="0" borderId="10" xfId="59" applyNumberFormat="1" applyFont="1" applyBorder="1" applyAlignment="1">
      <alignment horizontal="right" vertical="center"/>
    </xf>
    <xf numFmtId="44" fontId="8" fillId="0" borderId="10" xfId="59" applyNumberFormat="1" applyFont="1" applyBorder="1" applyAlignment="1">
      <alignment horizontal="center" vertical="center"/>
    </xf>
    <xf numFmtId="0" fontId="2" fillId="24" borderId="10" xfId="51" applyFont="1" applyFill="1" applyBorder="1" applyAlignment="1">
      <alignment horizontal="center" vertical="center"/>
      <protection/>
    </xf>
    <xf numFmtId="0" fontId="7" fillId="24" borderId="10" xfId="51" applyFont="1" applyFill="1" applyBorder="1" applyAlignment="1">
      <alignment horizontal="center" vertical="center" wrapText="1"/>
      <protection/>
    </xf>
    <xf numFmtId="0" fontId="5" fillId="24" borderId="10" xfId="51" applyFont="1" applyFill="1" applyBorder="1" applyAlignment="1">
      <alignment horizontal="center" vertical="center"/>
      <protection/>
    </xf>
    <xf numFmtId="44" fontId="4" fillId="24" borderId="10" xfId="59" applyNumberFormat="1" applyFont="1" applyFill="1" applyBorder="1" applyAlignment="1">
      <alignment horizontal="right" vertical="center"/>
    </xf>
    <xf numFmtId="0" fontId="4" fillId="24" borderId="10" xfId="51" applyFont="1" applyFill="1" applyBorder="1" applyAlignment="1">
      <alignment vertical="center"/>
      <protection/>
    </xf>
    <xf numFmtId="0" fontId="4" fillId="0" borderId="10" xfId="51" applyFont="1" applyFill="1" applyBorder="1" applyAlignment="1">
      <alignment horizontal="center" vertical="center"/>
      <protection/>
    </xf>
    <xf numFmtId="0" fontId="2" fillId="0" borderId="10" xfId="51" applyFont="1" applyFill="1" applyBorder="1" applyAlignment="1">
      <alignment horizontal="center" vertical="center"/>
      <protection/>
    </xf>
    <xf numFmtId="0" fontId="7" fillId="0" borderId="10" xfId="51" applyFont="1" applyFill="1" applyBorder="1" applyAlignment="1">
      <alignment horizontal="center" vertical="center" wrapText="1"/>
      <protection/>
    </xf>
    <xf numFmtId="0" fontId="5" fillId="0" borderId="10" xfId="51" applyFont="1" applyFill="1" applyBorder="1" applyAlignment="1">
      <alignment horizontal="center" vertical="center"/>
      <protection/>
    </xf>
    <xf numFmtId="0" fontId="2" fillId="0" borderId="10" xfId="51" applyFont="1" applyFill="1" applyBorder="1" applyAlignment="1">
      <alignment horizontal="center" vertical="center" wrapText="1"/>
      <protection/>
    </xf>
    <xf numFmtId="0" fontId="4" fillId="0" borderId="10" xfId="0" applyFont="1" applyBorder="1" applyAlignment="1">
      <alignment horizontal="center" vertical="center"/>
    </xf>
    <xf numFmtId="44" fontId="4" fillId="0" borderId="10" xfId="59" applyNumberFormat="1" applyFont="1" applyFill="1" applyBorder="1" applyAlignment="1">
      <alignment horizontal="right" vertical="center"/>
    </xf>
    <xf numFmtId="44" fontId="3" fillId="0" borderId="10" xfId="0" applyNumberFormat="1" applyFont="1" applyBorder="1" applyAlignment="1">
      <alignment horizontal="left" vertical="center"/>
    </xf>
    <xf numFmtId="0" fontId="5" fillId="24" borderId="11" xfId="51" applyFont="1" applyFill="1" applyBorder="1" applyAlignment="1">
      <alignment horizontal="center" vertical="center"/>
      <protection/>
    </xf>
    <xf numFmtId="0" fontId="2" fillId="24" borderId="11" xfId="51" applyFont="1" applyFill="1" applyBorder="1" applyAlignment="1">
      <alignment horizontal="center" vertical="center"/>
      <protection/>
    </xf>
    <xf numFmtId="0" fontId="7" fillId="24" borderId="11" xfId="51" applyFont="1" applyFill="1" applyBorder="1" applyAlignment="1">
      <alignment horizontal="center" vertical="center" wrapText="1"/>
      <protection/>
    </xf>
    <xf numFmtId="0" fontId="4" fillId="24" borderId="11" xfId="51" applyFont="1" applyFill="1" applyBorder="1" applyAlignment="1">
      <alignment horizontal="center" vertical="center" wrapText="1"/>
      <protection/>
    </xf>
    <xf numFmtId="44" fontId="4" fillId="24" borderId="11" xfId="0" applyNumberFormat="1" applyFont="1" applyFill="1" applyBorder="1" applyAlignment="1">
      <alignment horizontal="center" vertical="center"/>
    </xf>
    <xf numFmtId="0" fontId="2" fillId="24" borderId="10" xfId="51" applyFont="1" applyFill="1" applyBorder="1" applyAlignment="1">
      <alignment horizontal="center" vertical="center" wrapText="1"/>
      <protection/>
    </xf>
    <xf numFmtId="0" fontId="5" fillId="24" borderId="10" xfId="51" applyFont="1" applyFill="1" applyBorder="1" applyAlignment="1">
      <alignment horizontal="center" vertical="center"/>
      <protection/>
    </xf>
    <xf numFmtId="0" fontId="2" fillId="24" borderId="10" xfId="0" applyFont="1" applyFill="1" applyBorder="1" applyAlignment="1">
      <alignment horizontal="center" vertical="center"/>
    </xf>
    <xf numFmtId="44" fontId="4" fillId="24" borderId="10" xfId="0" applyNumberFormat="1" applyFont="1" applyFill="1" applyBorder="1" applyAlignment="1">
      <alignment horizontal="center" vertical="center"/>
    </xf>
    <xf numFmtId="0" fontId="6" fillId="24" borderId="10" xfId="0" applyFont="1" applyFill="1" applyBorder="1" applyAlignment="1">
      <alignment wrapText="1"/>
    </xf>
    <xf numFmtId="0" fontId="4" fillId="0" borderId="10" xfId="51" applyFont="1" applyFill="1" applyBorder="1" applyAlignment="1">
      <alignment horizontal="center" vertical="center" wrapText="1"/>
      <protection/>
    </xf>
    <xf numFmtId="44" fontId="2" fillId="0" borderId="10" xfId="51" applyNumberFormat="1" applyFont="1" applyFill="1" applyBorder="1" applyAlignment="1">
      <alignment horizontal="center" vertical="center" wrapText="1"/>
      <protection/>
    </xf>
    <xf numFmtId="0" fontId="5" fillId="0" borderId="10" xfId="51" applyFont="1" applyFill="1" applyBorder="1" applyAlignment="1">
      <alignment horizontal="center" vertical="center"/>
      <protection/>
    </xf>
    <xf numFmtId="0" fontId="5" fillId="0" borderId="10" xfId="51" applyFont="1" applyFill="1" applyBorder="1" applyAlignment="1">
      <alignment vertical="center" wrapText="1"/>
      <protection/>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3" fillId="24" borderId="10" xfId="0" applyFont="1" applyFill="1" applyBorder="1" applyAlignment="1">
      <alignment horizontal="left" vertical="center"/>
    </xf>
    <xf numFmtId="44" fontId="2" fillId="0" borderId="10" xfId="0" applyNumberFormat="1" applyFont="1" applyBorder="1" applyAlignment="1">
      <alignment horizontal="left" vertical="center"/>
    </xf>
    <xf numFmtId="0" fontId="6" fillId="0" borderId="10" xfId="0" applyFont="1" applyBorder="1" applyAlignment="1">
      <alignment/>
    </xf>
    <xf numFmtId="1" fontId="5" fillId="4" borderId="10" xfId="51" applyNumberFormat="1" applyFont="1" applyFill="1" applyBorder="1" applyAlignment="1">
      <alignment horizontal="center" vertical="center" wrapText="1"/>
      <protection/>
    </xf>
    <xf numFmtId="0" fontId="5" fillId="4" borderId="10" xfId="0" applyFont="1" applyFill="1" applyBorder="1" applyAlignment="1">
      <alignment horizontal="center" wrapText="1"/>
    </xf>
    <xf numFmtId="0" fontId="2" fillId="0" borderId="10" xfId="51" applyFont="1" applyFill="1" applyBorder="1" applyAlignment="1">
      <alignment horizontal="left" vertical="center" wrapText="1"/>
      <protection/>
    </xf>
    <xf numFmtId="1" fontId="4" fillId="24" borderId="10" xfId="51" applyNumberFormat="1" applyFont="1" applyFill="1" applyBorder="1" applyAlignment="1">
      <alignment horizontal="center" vertical="center" wrapText="1"/>
      <protection/>
    </xf>
    <xf numFmtId="0" fontId="6" fillId="0" borderId="10" xfId="0" applyFont="1" applyFill="1" applyBorder="1" applyAlignment="1">
      <alignment wrapText="1"/>
    </xf>
    <xf numFmtId="44" fontId="2" fillId="24" borderId="10" xfId="51" applyNumberFormat="1" applyFont="1" applyFill="1" applyBorder="1" applyAlignment="1">
      <alignment horizontal="right" vertical="center" wrapText="1"/>
      <protection/>
    </xf>
    <xf numFmtId="1" fontId="4" fillId="24" borderId="10" xfId="0" applyNumberFormat="1" applyFont="1" applyFill="1" applyBorder="1" applyAlignment="1">
      <alignment horizontal="center" vertical="center"/>
    </xf>
    <xf numFmtId="44" fontId="8" fillId="0" borderId="10" xfId="0" applyNumberFormat="1" applyFont="1" applyBorder="1" applyAlignment="1">
      <alignment horizontal="left" vertical="center"/>
    </xf>
    <xf numFmtId="0" fontId="8" fillId="24" borderId="10" xfId="0" applyFont="1" applyFill="1" applyBorder="1" applyAlignment="1">
      <alignment horizontal="left" vertical="center"/>
    </xf>
    <xf numFmtId="0" fontId="8" fillId="0" borderId="10" xfId="0" applyFont="1" applyBorder="1" applyAlignment="1">
      <alignment horizontal="left" vertical="center"/>
    </xf>
    <xf numFmtId="0" fontId="2" fillId="24" borderId="10" xfId="0" applyFont="1" applyFill="1" applyBorder="1" applyAlignment="1">
      <alignment horizontal="center" vertical="center"/>
    </xf>
    <xf numFmtId="0" fontId="6" fillId="0" borderId="10" xfId="0" applyFont="1" applyBorder="1" applyAlignment="1">
      <alignment horizontal="left" vertical="center"/>
    </xf>
    <xf numFmtId="0" fontId="2" fillId="24" borderId="10" xfId="51" applyFont="1" applyFill="1" applyBorder="1" applyAlignment="1">
      <alignment horizontal="left" vertical="center" wrapText="1"/>
      <protection/>
    </xf>
    <xf numFmtId="0" fontId="10" fillId="24" borderId="10" xfId="0" applyFont="1" applyFill="1" applyBorder="1" applyAlignment="1">
      <alignment horizontal="center" vertical="center"/>
    </xf>
    <xf numFmtId="0" fontId="4" fillId="0" borderId="10" xfId="51" applyFont="1" applyFill="1" applyBorder="1" applyAlignment="1">
      <alignment horizontal="left" vertical="center" wrapText="1"/>
      <protection/>
    </xf>
    <xf numFmtId="0" fontId="11" fillId="4" borderId="10" xfId="0" applyFont="1" applyFill="1" applyBorder="1" applyAlignment="1">
      <alignment wrapText="1"/>
    </xf>
    <xf numFmtId="0" fontId="5" fillId="0" borderId="10" xfId="51" applyFont="1" applyFill="1" applyBorder="1" applyAlignment="1">
      <alignment horizontal="center" vertical="center" wrapText="1"/>
      <protection/>
    </xf>
    <xf numFmtId="0" fontId="3" fillId="0" borderId="10" xfId="0" applyFont="1" applyBorder="1" applyAlignment="1">
      <alignment horizontal="left" vertical="center"/>
    </xf>
    <xf numFmtId="0" fontId="3" fillId="24" borderId="10" xfId="0" applyFont="1" applyFill="1" applyBorder="1" applyAlignment="1">
      <alignment horizontal="left" vertical="center"/>
    </xf>
    <xf numFmtId="44" fontId="2" fillId="0" borderId="10" xfId="0" applyNumberFormat="1" applyFont="1" applyBorder="1" applyAlignment="1">
      <alignment horizontal="center" vertical="center"/>
    </xf>
    <xf numFmtId="44" fontId="2" fillId="24" borderId="10" xfId="0" applyNumberFormat="1" applyFont="1" applyFill="1" applyBorder="1" applyAlignment="1">
      <alignment horizontal="center" vertical="center"/>
    </xf>
    <xf numFmtId="44" fontId="2" fillId="24" borderId="10" xfId="0" applyNumberFormat="1" applyFont="1" applyFill="1" applyBorder="1" applyAlignment="1">
      <alignment horizontal="left" vertical="center"/>
    </xf>
    <xf numFmtId="0" fontId="3" fillId="24" borderId="10" xfId="0" applyFont="1" applyFill="1" applyBorder="1" applyAlignment="1">
      <alignment horizontal="center"/>
    </xf>
    <xf numFmtId="44" fontId="2" fillId="0" borderId="10" xfId="0" applyNumberFormat="1" applyFont="1" applyBorder="1" applyAlignment="1">
      <alignment/>
    </xf>
    <xf numFmtId="44" fontId="8" fillId="0" borderId="10" xfId="0" applyNumberFormat="1" applyFont="1" applyBorder="1" applyAlignment="1">
      <alignment/>
    </xf>
    <xf numFmtId="0" fontId="3" fillId="0" borderId="10" xfId="0" applyFont="1" applyBorder="1" applyAlignment="1">
      <alignment horizontal="center"/>
    </xf>
    <xf numFmtId="0" fontId="3" fillId="0" borderId="10" xfId="0" applyFont="1" applyFill="1" applyBorder="1" applyAlignment="1">
      <alignment vertical="center"/>
    </xf>
    <xf numFmtId="0" fontId="2" fillId="4" borderId="10" xfId="51" applyFont="1" applyFill="1" applyBorder="1" applyAlignment="1">
      <alignment horizontal="left" vertical="center"/>
      <protection/>
    </xf>
    <xf numFmtId="0" fontId="6" fillId="4" borderId="10" xfId="0" applyFont="1" applyFill="1" applyBorder="1" applyAlignment="1">
      <alignment vertical="center" wrapText="1"/>
    </xf>
    <xf numFmtId="1" fontId="4" fillId="24" borderId="10" xfId="51" applyNumberFormat="1" applyFont="1" applyFill="1" applyBorder="1" applyAlignment="1">
      <alignment horizontal="center" vertical="center"/>
      <protection/>
    </xf>
    <xf numFmtId="0" fontId="4" fillId="0" borderId="10" xfId="51" applyFont="1" applyFill="1" applyBorder="1" applyAlignment="1">
      <alignment vertical="center"/>
      <protection/>
    </xf>
    <xf numFmtId="0" fontId="3" fillId="0" borderId="10" xfId="0" applyFont="1" applyBorder="1" applyAlignment="1">
      <alignment vertical="center"/>
    </xf>
    <xf numFmtId="0" fontId="2" fillId="24" borderId="10" xfId="51" applyFont="1" applyFill="1" applyBorder="1" applyAlignment="1" applyProtection="1">
      <alignment horizontal="center" vertical="center"/>
      <protection locked="0"/>
    </xf>
    <xf numFmtId="0" fontId="7" fillId="24" borderId="10" xfId="51" applyFont="1" applyFill="1" applyBorder="1" applyAlignment="1">
      <alignment horizontal="center" vertical="center"/>
      <protection/>
    </xf>
    <xf numFmtId="0" fontId="3" fillId="24" borderId="10" xfId="0" applyFont="1" applyFill="1" applyBorder="1" applyAlignment="1">
      <alignment vertical="center"/>
    </xf>
    <xf numFmtId="0" fontId="12" fillId="24" borderId="10" xfId="51" applyFont="1" applyFill="1" applyBorder="1" applyAlignment="1">
      <alignment horizontal="center" vertical="center"/>
      <protection/>
    </xf>
    <xf numFmtId="0" fontId="8" fillId="0" borderId="10" xfId="0" applyFont="1" applyFill="1" applyBorder="1" applyAlignment="1">
      <alignment vertical="center"/>
    </xf>
    <xf numFmtId="0" fontId="8" fillId="0" borderId="10" xfId="0" applyFont="1" applyBorder="1" applyAlignment="1">
      <alignment vertical="center"/>
    </xf>
    <xf numFmtId="0" fontId="8" fillId="0" borderId="10" xfId="0" applyFont="1" applyFill="1" applyBorder="1" applyAlignment="1">
      <alignment horizontal="center" vertical="center"/>
    </xf>
    <xf numFmtId="0" fontId="8" fillId="0" borderId="10" xfId="0" applyFont="1" applyBorder="1" applyAlignment="1">
      <alignment horizontal="center" vertical="center"/>
    </xf>
    <xf numFmtId="0" fontId="6" fillId="0" borderId="10" xfId="0" applyFont="1" applyFill="1" applyBorder="1" applyAlignment="1">
      <alignment vertical="center"/>
    </xf>
    <xf numFmtId="44" fontId="4" fillId="0" borderId="10" xfId="61" applyNumberFormat="1" applyFont="1" applyBorder="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vertical="center"/>
    </xf>
    <xf numFmtId="1" fontId="10" fillId="24" borderId="10" xfId="51" applyNumberFormat="1" applyFont="1" applyFill="1" applyBorder="1" applyAlignment="1">
      <alignment horizontal="center" vertical="center"/>
      <protection/>
    </xf>
    <xf numFmtId="44" fontId="8" fillId="24" borderId="10" xfId="59" applyNumberFormat="1" applyFont="1" applyFill="1" applyBorder="1" applyAlignment="1">
      <alignment horizontal="right" vertical="center"/>
    </xf>
    <xf numFmtId="0" fontId="8" fillId="24" borderId="10" xfId="0" applyFont="1" applyFill="1" applyBorder="1" applyAlignment="1">
      <alignment vertical="center"/>
    </xf>
    <xf numFmtId="0" fontId="2" fillId="24" borderId="10" xfId="0" applyFont="1" applyFill="1" applyBorder="1" applyAlignment="1">
      <alignment vertical="center"/>
    </xf>
    <xf numFmtId="0" fontId="5" fillId="24" borderId="10" xfId="51" applyFont="1" applyFill="1" applyBorder="1" applyAlignment="1">
      <alignment horizontal="center" vertical="center" wrapText="1"/>
      <protection/>
    </xf>
    <xf numFmtId="44" fontId="4" fillId="24" borderId="10" xfId="0" applyNumberFormat="1" applyFont="1" applyFill="1" applyBorder="1" applyAlignment="1">
      <alignment horizontal="right" vertical="center"/>
    </xf>
    <xf numFmtId="1" fontId="10" fillId="0" borderId="10" xfId="51" applyNumberFormat="1" applyFont="1" applyFill="1" applyBorder="1" applyAlignment="1">
      <alignment horizontal="center" vertical="center" wrapText="1"/>
      <protection/>
    </xf>
    <xf numFmtId="44" fontId="4" fillId="0" borderId="10" xfId="0" applyNumberFormat="1" applyFont="1" applyFill="1" applyBorder="1" applyAlignment="1">
      <alignment horizontal="center" vertical="center"/>
    </xf>
    <xf numFmtId="44" fontId="2" fillId="0" borderId="10" xfId="59" applyNumberFormat="1" applyFont="1" applyFill="1" applyBorder="1" applyAlignment="1">
      <alignment horizontal="left" vertical="center"/>
    </xf>
    <xf numFmtId="0" fontId="8" fillId="0" borderId="10" xfId="0" applyFont="1" applyFill="1" applyBorder="1" applyAlignment="1">
      <alignment horizontal="left" vertical="center"/>
    </xf>
    <xf numFmtId="1" fontId="4" fillId="24" borderId="10" xfId="0" applyNumberFormat="1" applyFont="1" applyFill="1" applyBorder="1" applyAlignment="1">
      <alignment horizontal="center" vertical="center"/>
    </xf>
    <xf numFmtId="0" fontId="3" fillId="10" borderId="10" xfId="0" applyFont="1" applyFill="1" applyBorder="1" applyAlignment="1">
      <alignment horizontal="left" vertical="center"/>
    </xf>
    <xf numFmtId="16" fontId="7" fillId="0" borderId="10" xfId="51" applyNumberFormat="1" applyFont="1" applyBorder="1" applyAlignment="1">
      <alignment horizontal="center" vertical="center" wrapText="1"/>
      <protection/>
    </xf>
    <xf numFmtId="0" fontId="5" fillId="0" borderId="10" xfId="0" applyFont="1" applyBorder="1" applyAlignment="1">
      <alignment horizontal="center" vertical="center"/>
    </xf>
    <xf numFmtId="0" fontId="5" fillId="24" borderId="10" xfId="0" applyFont="1" applyFill="1" applyBorder="1" applyAlignment="1">
      <alignment horizontal="center" vertical="center"/>
    </xf>
    <xf numFmtId="0" fontId="5" fillId="0" borderId="10" xfId="0" applyFont="1" applyBorder="1" applyAlignment="1">
      <alignment horizontal="center"/>
    </xf>
    <xf numFmtId="0" fontId="2" fillId="4" borderId="10" xfId="51" applyFont="1" applyFill="1" applyBorder="1" applyAlignment="1">
      <alignment horizontal="center" vertical="center" wrapText="1"/>
      <protection/>
    </xf>
    <xf numFmtId="0" fontId="2" fillId="0" borderId="10" xfId="0" applyFont="1" applyFill="1" applyBorder="1" applyAlignment="1">
      <alignment horizontal="center" vertical="center"/>
    </xf>
    <xf numFmtId="44" fontId="14" fillId="24" borderId="10" xfId="59" applyNumberFormat="1" applyFont="1" applyFill="1" applyBorder="1" applyAlignment="1">
      <alignment horizontal="right" vertical="center"/>
    </xf>
    <xf numFmtId="44" fontId="3" fillId="0" borderId="10" xfId="0" applyNumberFormat="1" applyFont="1" applyBorder="1" applyAlignment="1">
      <alignment/>
    </xf>
    <xf numFmtId="0" fontId="4" fillId="0" borderId="10" xfId="51" applyFont="1" applyFill="1" applyBorder="1" applyAlignment="1">
      <alignment horizontal="center" vertical="center"/>
      <protection/>
    </xf>
    <xf numFmtId="1" fontId="4" fillId="24" borderId="10" xfId="51" applyNumberFormat="1" applyFont="1" applyFill="1" applyBorder="1" applyAlignment="1">
      <alignment horizontal="center" vertical="center"/>
      <protection/>
    </xf>
    <xf numFmtId="0" fontId="4" fillId="0" borderId="10" xfId="0" applyFont="1" applyBorder="1" applyAlignment="1">
      <alignment horizontal="center" vertical="center" textRotation="90"/>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31" fillId="24" borderId="10" xfId="51" applyFont="1" applyFill="1" applyBorder="1" applyAlignment="1">
      <alignment horizontal="left" vertical="center" wrapText="1"/>
      <protection/>
    </xf>
    <xf numFmtId="0" fontId="34" fillId="0" borderId="10" xfId="51" applyFont="1" applyBorder="1" applyAlignment="1">
      <alignment horizontal="center" vertical="center" wrapText="1"/>
      <protection/>
    </xf>
    <xf numFmtId="0" fontId="31" fillId="0" borderId="10" xfId="51" applyFont="1" applyBorder="1" applyAlignment="1">
      <alignment horizontal="center" vertical="center"/>
      <protection/>
    </xf>
    <xf numFmtId="0" fontId="31" fillId="0" borderId="10" xfId="51" applyFont="1" applyFill="1" applyBorder="1" applyAlignment="1">
      <alignment horizontal="center" vertical="center"/>
      <protection/>
    </xf>
    <xf numFmtId="0" fontId="2" fillId="24" borderId="14" xfId="51" applyFont="1" applyFill="1" applyBorder="1" applyAlignment="1">
      <alignment horizontal="left" wrapText="1"/>
      <protection/>
    </xf>
    <xf numFmtId="0" fontId="2" fillId="24" borderId="15" xfId="51" applyFont="1" applyFill="1" applyBorder="1" applyAlignment="1">
      <alignment horizontal="left" wrapText="1"/>
      <protection/>
    </xf>
    <xf numFmtId="0" fontId="2" fillId="24" borderId="16" xfId="51" applyFont="1" applyFill="1" applyBorder="1" applyAlignment="1">
      <alignment horizontal="left" wrapText="1"/>
      <protection/>
    </xf>
    <xf numFmtId="0" fontId="6" fillId="24" borderId="10" xfId="0" applyFont="1" applyFill="1" applyBorder="1" applyAlignment="1">
      <alignment horizontal="left" vertical="center" wrapText="1"/>
    </xf>
    <xf numFmtId="0" fontId="6" fillId="24" borderId="10" xfId="0" applyFont="1" applyFill="1" applyBorder="1" applyAlignment="1">
      <alignment horizontal="left" vertical="center"/>
    </xf>
    <xf numFmtId="0" fontId="2" fillId="24" borderId="10" xfId="51" applyFont="1" applyFill="1" applyBorder="1" applyAlignment="1">
      <alignment horizontal="left" vertical="center" wrapText="1"/>
      <protection/>
    </xf>
    <xf numFmtId="0" fontId="8" fillId="0" borderId="10" xfId="0" applyFont="1" applyBorder="1" applyAlignment="1">
      <alignment horizontal="center" vertical="center"/>
    </xf>
    <xf numFmtId="0" fontId="8" fillId="24" borderId="10" xfId="51" applyFont="1" applyFill="1" applyBorder="1" applyAlignment="1">
      <alignment horizontal="center" vertical="center"/>
      <protection/>
    </xf>
    <xf numFmtId="0" fontId="2" fillId="24" borderId="11" xfId="51" applyFont="1" applyFill="1" applyBorder="1" applyAlignment="1">
      <alignment horizontal="left" vertical="center" wrapText="1"/>
      <protection/>
    </xf>
    <xf numFmtId="0" fontId="2" fillId="24" borderId="17" xfId="51" applyFont="1" applyFill="1" applyBorder="1" applyAlignment="1">
      <alignment horizontal="left" vertical="center" wrapText="1"/>
      <protection/>
    </xf>
    <xf numFmtId="0" fontId="2" fillId="24" borderId="18" xfId="51" applyFont="1" applyFill="1" applyBorder="1" applyAlignment="1">
      <alignment horizontal="left" vertical="center" wrapText="1"/>
      <protection/>
    </xf>
    <xf numFmtId="0" fontId="8" fillId="0" borderId="10" xfId="51" applyFont="1" applyFill="1" applyBorder="1" applyAlignment="1">
      <alignment horizontal="center"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4" fillId="0" borderId="19" xfId="51" applyFont="1" applyBorder="1" applyAlignment="1">
      <alignment horizontal="left" vertical="center" wrapText="1"/>
      <protection/>
    </xf>
    <xf numFmtId="0" fontId="4" fillId="0" borderId="20" xfId="51" applyFont="1" applyBorder="1" applyAlignment="1">
      <alignment horizontal="left" vertical="center" wrapText="1"/>
      <protection/>
    </xf>
    <xf numFmtId="0" fontId="4" fillId="0" borderId="21" xfId="51" applyFont="1" applyBorder="1" applyAlignment="1">
      <alignment horizontal="left" vertical="center" wrapText="1"/>
      <protection/>
    </xf>
    <xf numFmtId="0" fontId="6" fillId="0" borderId="2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10" xfId="51" applyFont="1" applyFill="1" applyBorder="1" applyAlignment="1">
      <alignment horizontal="left" vertical="center"/>
      <protection/>
    </xf>
    <xf numFmtId="0" fontId="9" fillId="0" borderId="10" xfId="51" applyFont="1" applyFill="1" applyBorder="1" applyAlignment="1">
      <alignment horizontal="left" vertical="center" wrapText="1"/>
      <protection/>
    </xf>
    <xf numFmtId="0" fontId="6" fillId="0" borderId="10" xfId="0" applyFont="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Walutowy_Arkusz1"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9"/>
  <sheetViews>
    <sheetView tabSelected="1" zoomScalePageLayoutView="0" workbookViewId="0" topLeftCell="A82">
      <selection activeCell="L43" sqref="L43"/>
    </sheetView>
  </sheetViews>
  <sheetFormatPr defaultColWidth="9.125" defaultRowHeight="12.75"/>
  <cols>
    <col min="1" max="1" width="4.00390625" style="2" customWidth="1"/>
    <col min="2" max="2" width="21.625" style="52" customWidth="1"/>
    <col min="3" max="3" width="8.75390625" style="4" customWidth="1"/>
    <col min="4" max="4" width="8.25390625" style="5" customWidth="1"/>
    <col min="5" max="5" width="9.125" style="3" customWidth="1"/>
    <col min="6" max="6" width="11.125" style="6" customWidth="1"/>
    <col min="7" max="7" width="10.75390625" style="110" customWidth="1"/>
    <col min="8" max="8" width="7.375" style="2" customWidth="1"/>
    <col min="9" max="9" width="9.75390625" style="36" bestFit="1" customWidth="1"/>
    <col min="10" max="10" width="5.25390625" style="52" customWidth="1"/>
    <col min="11" max="11" width="10.625" style="2" customWidth="1"/>
    <col min="12" max="13" width="11.25390625" style="2" customWidth="1"/>
    <col min="14" max="14" width="8.75390625" style="111" customWidth="1"/>
    <col min="15" max="16384" width="9.125" style="2" customWidth="1"/>
  </cols>
  <sheetData>
    <row r="1" spans="1:14" s="1" customFormat="1" ht="36.75" customHeight="1">
      <c r="A1" s="143" t="s">
        <v>96</v>
      </c>
      <c r="B1" s="143"/>
      <c r="C1" s="143"/>
      <c r="D1" s="143"/>
      <c r="E1" s="143"/>
      <c r="F1" s="143"/>
      <c r="G1" s="143"/>
      <c r="H1" s="143"/>
      <c r="I1" s="143"/>
      <c r="J1" s="143"/>
      <c r="K1" s="143"/>
      <c r="L1" s="143"/>
      <c r="M1" s="143"/>
      <c r="N1" s="143"/>
    </row>
    <row r="2" spans="1:14" s="82" customFormat="1" ht="124.5" customHeight="1">
      <c r="A2" s="141" t="s">
        <v>3</v>
      </c>
      <c r="B2" s="142"/>
      <c r="C2" s="142"/>
      <c r="D2" s="142"/>
      <c r="E2" s="142"/>
      <c r="F2" s="142"/>
      <c r="G2" s="142"/>
      <c r="H2" s="142"/>
      <c r="I2" s="142"/>
      <c r="J2" s="142"/>
      <c r="K2" s="142"/>
      <c r="L2" s="142"/>
      <c r="M2" s="142"/>
      <c r="N2" s="142"/>
    </row>
    <row r="3" spans="1:14" s="84" customFormat="1" ht="45">
      <c r="A3" s="7" t="s">
        <v>9</v>
      </c>
      <c r="B3" s="83" t="s">
        <v>5</v>
      </c>
      <c r="C3" s="9" t="s">
        <v>10</v>
      </c>
      <c r="D3" s="9" t="s">
        <v>11</v>
      </c>
      <c r="E3" s="9" t="s">
        <v>12</v>
      </c>
      <c r="F3" s="9" t="s">
        <v>13</v>
      </c>
      <c r="G3" s="56" t="s">
        <v>7</v>
      </c>
      <c r="H3" s="10" t="s">
        <v>4</v>
      </c>
      <c r="I3" s="11" t="s">
        <v>76</v>
      </c>
      <c r="J3" s="116" t="s">
        <v>77</v>
      </c>
      <c r="K3" s="11" t="s">
        <v>23</v>
      </c>
      <c r="L3" s="11" t="s">
        <v>24</v>
      </c>
      <c r="M3" s="57" t="s">
        <v>74</v>
      </c>
      <c r="N3" s="12" t="s">
        <v>8</v>
      </c>
    </row>
    <row r="4" spans="1:14" s="87" customFormat="1" ht="20.25" customHeight="1">
      <c r="A4" s="14">
        <v>1</v>
      </c>
      <c r="B4" s="134" t="s">
        <v>25</v>
      </c>
      <c r="C4" s="16" t="s">
        <v>17</v>
      </c>
      <c r="D4" s="14" t="s">
        <v>57</v>
      </c>
      <c r="E4" s="14" t="s">
        <v>18</v>
      </c>
      <c r="F4" s="17" t="s">
        <v>18</v>
      </c>
      <c r="G4" s="85">
        <v>24</v>
      </c>
      <c r="H4" s="18" t="s">
        <v>19</v>
      </c>
      <c r="I4" s="20"/>
      <c r="J4" s="51"/>
      <c r="K4" s="20">
        <f aca="true" t="shared" si="0" ref="K4:K21">ROUND(G4*I4,2)</f>
        <v>0</v>
      </c>
      <c r="L4" s="20">
        <f aca="true" t="shared" si="1" ref="L4:L21">K4+ROUND(K4*J4/100,2)</f>
        <v>0</v>
      </c>
      <c r="M4" s="20"/>
      <c r="N4" s="86"/>
    </row>
    <row r="5" spans="1:14" s="87" customFormat="1" ht="20.25" customHeight="1">
      <c r="A5" s="14">
        <v>2</v>
      </c>
      <c r="B5" s="134"/>
      <c r="C5" s="16" t="s">
        <v>20</v>
      </c>
      <c r="D5" s="14" t="s">
        <v>57</v>
      </c>
      <c r="E5" s="14" t="s">
        <v>18</v>
      </c>
      <c r="F5" s="17" t="s">
        <v>18</v>
      </c>
      <c r="G5" s="85">
        <v>48</v>
      </c>
      <c r="H5" s="18" t="s">
        <v>16</v>
      </c>
      <c r="I5" s="20"/>
      <c r="J5" s="51"/>
      <c r="K5" s="20">
        <f t="shared" si="0"/>
        <v>0</v>
      </c>
      <c r="L5" s="20">
        <f t="shared" si="1"/>
        <v>0</v>
      </c>
      <c r="M5" s="20"/>
      <c r="N5" s="86"/>
    </row>
    <row r="6" spans="1:14" s="87" customFormat="1" ht="20.25" customHeight="1">
      <c r="A6" s="14">
        <v>3</v>
      </c>
      <c r="B6" s="134"/>
      <c r="C6" s="16">
        <v>0</v>
      </c>
      <c r="D6" s="14" t="s">
        <v>57</v>
      </c>
      <c r="E6" s="14" t="s">
        <v>18</v>
      </c>
      <c r="F6" s="17" t="s">
        <v>18</v>
      </c>
      <c r="G6" s="85">
        <v>48</v>
      </c>
      <c r="H6" s="18" t="s">
        <v>16</v>
      </c>
      <c r="I6" s="20"/>
      <c r="J6" s="51"/>
      <c r="K6" s="20">
        <f t="shared" si="0"/>
        <v>0</v>
      </c>
      <c r="L6" s="20">
        <f t="shared" si="1"/>
        <v>0</v>
      </c>
      <c r="M6" s="20"/>
      <c r="N6" s="86"/>
    </row>
    <row r="7" spans="1:14" s="87" customFormat="1" ht="24" customHeight="1">
      <c r="A7" s="14">
        <v>4</v>
      </c>
      <c r="B7" s="134"/>
      <c r="C7" s="16">
        <v>1</v>
      </c>
      <c r="D7" s="14" t="s">
        <v>57</v>
      </c>
      <c r="E7" s="14" t="s">
        <v>18</v>
      </c>
      <c r="F7" s="17" t="s">
        <v>18</v>
      </c>
      <c r="G7" s="85">
        <v>48</v>
      </c>
      <c r="H7" s="18" t="s">
        <v>16</v>
      </c>
      <c r="I7" s="20"/>
      <c r="J7" s="51"/>
      <c r="K7" s="20">
        <f t="shared" si="0"/>
        <v>0</v>
      </c>
      <c r="L7" s="20">
        <f t="shared" si="1"/>
        <v>0</v>
      </c>
      <c r="M7" s="20"/>
      <c r="N7" s="86"/>
    </row>
    <row r="8" spans="1:14" s="87" customFormat="1" ht="18" customHeight="1">
      <c r="A8" s="14">
        <v>5</v>
      </c>
      <c r="B8" s="134"/>
      <c r="C8" s="16">
        <v>2</v>
      </c>
      <c r="D8" s="14" t="s">
        <v>57</v>
      </c>
      <c r="E8" s="14" t="s">
        <v>18</v>
      </c>
      <c r="F8" s="17" t="s">
        <v>18</v>
      </c>
      <c r="G8" s="85">
        <v>72</v>
      </c>
      <c r="H8" s="18" t="s">
        <v>16</v>
      </c>
      <c r="I8" s="20"/>
      <c r="J8" s="51"/>
      <c r="K8" s="20">
        <f t="shared" si="0"/>
        <v>0</v>
      </c>
      <c r="L8" s="20">
        <f t="shared" si="1"/>
        <v>0</v>
      </c>
      <c r="M8" s="20"/>
      <c r="N8" s="86"/>
    </row>
    <row r="9" spans="1:14" s="87" customFormat="1" ht="18" customHeight="1">
      <c r="A9" s="14">
        <v>6</v>
      </c>
      <c r="B9" s="134"/>
      <c r="C9" s="16">
        <v>3</v>
      </c>
      <c r="D9" s="14">
        <v>150</v>
      </c>
      <c r="E9" s="14" t="s">
        <v>18</v>
      </c>
      <c r="F9" s="17" t="s">
        <v>18</v>
      </c>
      <c r="G9" s="85">
        <v>24</v>
      </c>
      <c r="H9" s="18" t="s">
        <v>16</v>
      </c>
      <c r="I9" s="20"/>
      <c r="J9" s="51"/>
      <c r="K9" s="20">
        <f t="shared" si="0"/>
        <v>0</v>
      </c>
      <c r="L9" s="20">
        <f t="shared" si="1"/>
        <v>0</v>
      </c>
      <c r="M9" s="20"/>
      <c r="N9" s="86"/>
    </row>
    <row r="10" spans="1:14" s="87" customFormat="1" ht="18" customHeight="1">
      <c r="A10" s="14">
        <v>7</v>
      </c>
      <c r="B10" s="134"/>
      <c r="C10" s="16">
        <v>4</v>
      </c>
      <c r="D10" s="14">
        <v>150</v>
      </c>
      <c r="E10" s="14" t="s">
        <v>18</v>
      </c>
      <c r="F10" s="17" t="s">
        <v>18</v>
      </c>
      <c r="G10" s="85">
        <v>48</v>
      </c>
      <c r="H10" s="18" t="s">
        <v>16</v>
      </c>
      <c r="I10" s="20"/>
      <c r="J10" s="51"/>
      <c r="K10" s="20">
        <f aca="true" t="shared" si="2" ref="K10:K15">ROUND(G10*I10,2)</f>
        <v>0</v>
      </c>
      <c r="L10" s="20">
        <f aca="true" t="shared" si="3" ref="L10:L15">K10+ROUND(K10*J10/100,2)</f>
        <v>0</v>
      </c>
      <c r="M10" s="20"/>
      <c r="N10" s="86"/>
    </row>
    <row r="11" spans="1:14" s="90" customFormat="1" ht="18" customHeight="1">
      <c r="A11" s="14">
        <v>8</v>
      </c>
      <c r="B11" s="134"/>
      <c r="C11" s="42" t="s">
        <v>17</v>
      </c>
      <c r="D11" s="88">
        <v>75</v>
      </c>
      <c r="E11" s="24">
        <v>30</v>
      </c>
      <c r="F11" s="89" t="s">
        <v>21</v>
      </c>
      <c r="G11" s="85">
        <v>36</v>
      </c>
      <c r="H11" s="26" t="s">
        <v>16</v>
      </c>
      <c r="I11" s="27"/>
      <c r="J11" s="51"/>
      <c r="K11" s="20">
        <f t="shared" si="2"/>
        <v>0</v>
      </c>
      <c r="L11" s="27">
        <f t="shared" si="3"/>
        <v>0</v>
      </c>
      <c r="M11" s="27"/>
      <c r="N11" s="86"/>
    </row>
    <row r="12" spans="1:14" s="90" customFormat="1" ht="18" customHeight="1">
      <c r="A12" s="14">
        <v>9</v>
      </c>
      <c r="B12" s="134"/>
      <c r="C12" s="42" t="s">
        <v>20</v>
      </c>
      <c r="D12" s="88">
        <v>75</v>
      </c>
      <c r="E12" s="24">
        <v>30</v>
      </c>
      <c r="F12" s="89" t="s">
        <v>21</v>
      </c>
      <c r="G12" s="85">
        <v>72</v>
      </c>
      <c r="H12" s="26" t="s">
        <v>16</v>
      </c>
      <c r="I12" s="27"/>
      <c r="J12" s="51"/>
      <c r="K12" s="20">
        <f t="shared" si="2"/>
        <v>0</v>
      </c>
      <c r="L12" s="27">
        <f t="shared" si="3"/>
        <v>0</v>
      </c>
      <c r="M12" s="27"/>
      <c r="N12" s="82"/>
    </row>
    <row r="13" spans="1:14" s="90" customFormat="1" ht="18" customHeight="1">
      <c r="A13" s="14">
        <v>10</v>
      </c>
      <c r="B13" s="134"/>
      <c r="C13" s="42">
        <v>0</v>
      </c>
      <c r="D13" s="88">
        <v>75</v>
      </c>
      <c r="E13" s="91">
        <v>30</v>
      </c>
      <c r="F13" s="89" t="s">
        <v>21</v>
      </c>
      <c r="G13" s="85">
        <v>60</v>
      </c>
      <c r="H13" s="26" t="s">
        <v>16</v>
      </c>
      <c r="I13" s="27"/>
      <c r="J13" s="51"/>
      <c r="K13" s="20">
        <f t="shared" si="2"/>
        <v>0</v>
      </c>
      <c r="L13" s="27">
        <f t="shared" si="3"/>
        <v>0</v>
      </c>
      <c r="M13" s="27"/>
      <c r="N13" s="86"/>
    </row>
    <row r="14" spans="1:14" s="90" customFormat="1" ht="18" customHeight="1">
      <c r="A14" s="14">
        <v>11</v>
      </c>
      <c r="B14" s="134"/>
      <c r="C14" s="42">
        <v>2</v>
      </c>
      <c r="D14" s="88">
        <v>90</v>
      </c>
      <c r="E14" s="24">
        <v>40</v>
      </c>
      <c r="F14" s="89" t="s">
        <v>21</v>
      </c>
      <c r="G14" s="85">
        <v>48</v>
      </c>
      <c r="H14" s="26" t="s">
        <v>16</v>
      </c>
      <c r="I14" s="27"/>
      <c r="J14" s="51"/>
      <c r="K14" s="20">
        <f t="shared" si="2"/>
        <v>0</v>
      </c>
      <c r="L14" s="27">
        <f t="shared" si="3"/>
        <v>0</v>
      </c>
      <c r="M14" s="27"/>
      <c r="N14" s="86"/>
    </row>
    <row r="15" spans="1:14" s="90" customFormat="1" ht="18" customHeight="1">
      <c r="A15" s="14">
        <v>12</v>
      </c>
      <c r="B15" s="134"/>
      <c r="C15" s="42">
        <v>0</v>
      </c>
      <c r="D15" s="88">
        <v>75</v>
      </c>
      <c r="E15" s="24">
        <v>26</v>
      </c>
      <c r="F15" s="25" t="s">
        <v>21</v>
      </c>
      <c r="G15" s="85">
        <v>36</v>
      </c>
      <c r="H15" s="26" t="s">
        <v>16</v>
      </c>
      <c r="I15" s="27"/>
      <c r="J15" s="51"/>
      <c r="K15" s="20">
        <f t="shared" si="2"/>
        <v>0</v>
      </c>
      <c r="L15" s="27">
        <f t="shared" si="3"/>
        <v>0</v>
      </c>
      <c r="M15" s="27"/>
      <c r="N15" s="86"/>
    </row>
    <row r="16" spans="1:14" s="90" customFormat="1" ht="21">
      <c r="A16" s="14">
        <v>13</v>
      </c>
      <c r="B16" s="134"/>
      <c r="C16" s="42" t="s">
        <v>20</v>
      </c>
      <c r="D16" s="88">
        <v>75</v>
      </c>
      <c r="E16" s="24">
        <v>26</v>
      </c>
      <c r="F16" s="25" t="s">
        <v>26</v>
      </c>
      <c r="G16" s="85">
        <v>36</v>
      </c>
      <c r="H16" s="26" t="s">
        <v>16</v>
      </c>
      <c r="I16" s="27"/>
      <c r="J16" s="51"/>
      <c r="K16" s="20">
        <f t="shared" si="0"/>
        <v>0</v>
      </c>
      <c r="L16" s="27">
        <f t="shared" si="1"/>
        <v>0</v>
      </c>
      <c r="M16" s="27"/>
      <c r="N16" s="86"/>
    </row>
    <row r="17" spans="1:14" s="90" customFormat="1" ht="21">
      <c r="A17" s="14">
        <v>14</v>
      </c>
      <c r="B17" s="134"/>
      <c r="C17" s="42">
        <v>0</v>
      </c>
      <c r="D17" s="88">
        <v>75</v>
      </c>
      <c r="E17" s="24">
        <v>37</v>
      </c>
      <c r="F17" s="25" t="s">
        <v>26</v>
      </c>
      <c r="G17" s="85">
        <v>48</v>
      </c>
      <c r="H17" s="26" t="s">
        <v>16</v>
      </c>
      <c r="I17" s="27"/>
      <c r="J17" s="51"/>
      <c r="K17" s="20">
        <f t="shared" si="0"/>
        <v>0</v>
      </c>
      <c r="L17" s="27">
        <f t="shared" si="1"/>
        <v>0</v>
      </c>
      <c r="M17" s="27"/>
      <c r="N17" s="82"/>
    </row>
    <row r="18" spans="1:14" s="90" customFormat="1" ht="21">
      <c r="A18" s="14">
        <v>15</v>
      </c>
      <c r="B18" s="134"/>
      <c r="C18" s="42">
        <v>1</v>
      </c>
      <c r="D18" s="88">
        <v>75</v>
      </c>
      <c r="E18" s="91">
        <v>37</v>
      </c>
      <c r="F18" s="25" t="s">
        <v>26</v>
      </c>
      <c r="G18" s="85">
        <v>24</v>
      </c>
      <c r="H18" s="26" t="s">
        <v>16</v>
      </c>
      <c r="I18" s="27"/>
      <c r="J18" s="51"/>
      <c r="K18" s="20">
        <f t="shared" si="0"/>
        <v>0</v>
      </c>
      <c r="L18" s="27">
        <f t="shared" si="1"/>
        <v>0</v>
      </c>
      <c r="M18" s="27"/>
      <c r="N18" s="86"/>
    </row>
    <row r="19" spans="1:14" s="90" customFormat="1" ht="21">
      <c r="A19" s="14">
        <v>16</v>
      </c>
      <c r="B19" s="144"/>
      <c r="C19" s="42" t="s">
        <v>20</v>
      </c>
      <c r="D19" s="88">
        <v>75</v>
      </c>
      <c r="E19" s="24">
        <v>30</v>
      </c>
      <c r="F19" s="25" t="s">
        <v>15</v>
      </c>
      <c r="G19" s="85">
        <v>72</v>
      </c>
      <c r="H19" s="26" t="s">
        <v>16</v>
      </c>
      <c r="I19" s="27"/>
      <c r="J19" s="51"/>
      <c r="K19" s="20">
        <f t="shared" si="0"/>
        <v>0</v>
      </c>
      <c r="L19" s="27">
        <f t="shared" si="1"/>
        <v>0</v>
      </c>
      <c r="M19" s="27"/>
      <c r="N19" s="86"/>
    </row>
    <row r="20" spans="1:14" s="90" customFormat="1" ht="21">
      <c r="A20" s="14">
        <v>17</v>
      </c>
      <c r="B20" s="144"/>
      <c r="C20" s="42">
        <v>0</v>
      </c>
      <c r="D20" s="88">
        <v>75</v>
      </c>
      <c r="E20" s="24">
        <v>39</v>
      </c>
      <c r="F20" s="25" t="s">
        <v>15</v>
      </c>
      <c r="G20" s="85">
        <v>60</v>
      </c>
      <c r="H20" s="26" t="s">
        <v>16</v>
      </c>
      <c r="I20" s="27"/>
      <c r="J20" s="51"/>
      <c r="K20" s="20">
        <f>ROUND(G20*I20,2)</f>
        <v>0</v>
      </c>
      <c r="L20" s="27">
        <f>K20+ROUND(K20*J20/100,2)</f>
        <v>0</v>
      </c>
      <c r="M20" s="27"/>
      <c r="N20" s="86"/>
    </row>
    <row r="21" spans="1:14" s="90" customFormat="1" ht="22.5" customHeight="1">
      <c r="A21" s="14">
        <v>18</v>
      </c>
      <c r="B21" s="144"/>
      <c r="C21" s="42">
        <v>2</v>
      </c>
      <c r="D21" s="88" t="s">
        <v>27</v>
      </c>
      <c r="E21" s="24" t="s">
        <v>28</v>
      </c>
      <c r="F21" s="25" t="s">
        <v>78</v>
      </c>
      <c r="G21" s="85">
        <v>84</v>
      </c>
      <c r="H21" s="26" t="s">
        <v>16</v>
      </c>
      <c r="I21" s="27"/>
      <c r="J21" s="51"/>
      <c r="K21" s="20">
        <f t="shared" si="0"/>
        <v>0</v>
      </c>
      <c r="L21" s="27">
        <f t="shared" si="1"/>
        <v>0</v>
      </c>
      <c r="M21" s="27"/>
      <c r="N21" s="86"/>
    </row>
    <row r="22" spans="1:14" s="93" customFormat="1" ht="15" customHeight="1">
      <c r="A22" s="140" t="s">
        <v>6</v>
      </c>
      <c r="B22" s="140"/>
      <c r="C22" s="140"/>
      <c r="D22" s="140"/>
      <c r="E22" s="140"/>
      <c r="F22" s="140"/>
      <c r="G22" s="140"/>
      <c r="H22" s="140"/>
      <c r="I22" s="140"/>
      <c r="J22" s="140"/>
      <c r="K22" s="22">
        <f>SUM(K4:K21)</f>
        <v>0</v>
      </c>
      <c r="L22" s="22">
        <f>SUM(L4:L21)</f>
        <v>0</v>
      </c>
      <c r="M22" s="22"/>
      <c r="N22" s="92"/>
    </row>
    <row r="23" spans="1:14" s="82" customFormat="1" ht="110.25" customHeight="1">
      <c r="A23" s="141" t="s">
        <v>2</v>
      </c>
      <c r="B23" s="142"/>
      <c r="C23" s="142"/>
      <c r="D23" s="142"/>
      <c r="E23" s="142"/>
      <c r="F23" s="142"/>
      <c r="G23" s="142"/>
      <c r="H23" s="142"/>
      <c r="I23" s="142"/>
      <c r="J23" s="142"/>
      <c r="K23" s="142"/>
      <c r="L23" s="142"/>
      <c r="M23" s="142"/>
      <c r="N23" s="142"/>
    </row>
    <row r="24" spans="1:14" s="90" customFormat="1" ht="52.5">
      <c r="A24" s="24">
        <v>1</v>
      </c>
      <c r="B24" s="134" t="s">
        <v>29</v>
      </c>
      <c r="C24" s="30" t="s">
        <v>17</v>
      </c>
      <c r="D24" s="30" t="s">
        <v>58</v>
      </c>
      <c r="E24" s="24">
        <v>22</v>
      </c>
      <c r="F24" s="25" t="s">
        <v>79</v>
      </c>
      <c r="G24" s="29">
        <v>36</v>
      </c>
      <c r="H24" s="43" t="s">
        <v>16</v>
      </c>
      <c r="I24" s="118"/>
      <c r="J24" s="66"/>
      <c r="K24" s="27">
        <f aca="true" t="shared" si="4" ref="K24:K33">ROUND(G24*I24,2)</f>
        <v>0</v>
      </c>
      <c r="L24" s="27">
        <f aca="true" t="shared" si="5" ref="L24:L33">K24+ROUND(K24*J24/100,2)</f>
        <v>0</v>
      </c>
      <c r="M24" s="27"/>
      <c r="N24" s="86"/>
    </row>
    <row r="25" spans="1:14" s="90" customFormat="1" ht="41.25" customHeight="1">
      <c r="A25" s="24">
        <v>2</v>
      </c>
      <c r="B25" s="134"/>
      <c r="C25" s="14" t="s">
        <v>22</v>
      </c>
      <c r="D25" s="14">
        <v>90</v>
      </c>
      <c r="E25" s="14" t="s">
        <v>31</v>
      </c>
      <c r="F25" s="25" t="s">
        <v>79</v>
      </c>
      <c r="G25" s="29">
        <v>12</v>
      </c>
      <c r="H25" s="43" t="s">
        <v>16</v>
      </c>
      <c r="I25" s="27"/>
      <c r="J25" s="66"/>
      <c r="K25" s="27">
        <f t="shared" si="4"/>
        <v>0</v>
      </c>
      <c r="L25" s="27">
        <f t="shared" si="5"/>
        <v>0</v>
      </c>
      <c r="M25" s="27"/>
      <c r="N25" s="86"/>
    </row>
    <row r="26" spans="1:14" s="90" customFormat="1" ht="52.5">
      <c r="A26" s="24">
        <v>3</v>
      </c>
      <c r="B26" s="134"/>
      <c r="C26" s="14" t="s">
        <v>20</v>
      </c>
      <c r="D26" s="14">
        <v>90</v>
      </c>
      <c r="E26" s="24">
        <v>26</v>
      </c>
      <c r="F26" s="25" t="s">
        <v>79</v>
      </c>
      <c r="G26" s="29">
        <v>36</v>
      </c>
      <c r="H26" s="43" t="s">
        <v>16</v>
      </c>
      <c r="I26" s="27"/>
      <c r="J26" s="66"/>
      <c r="K26" s="27">
        <f t="shared" si="4"/>
        <v>0</v>
      </c>
      <c r="L26" s="27">
        <f t="shared" si="5"/>
        <v>0</v>
      </c>
      <c r="M26" s="27"/>
      <c r="N26" s="86"/>
    </row>
    <row r="27" spans="1:14" s="90" customFormat="1" ht="52.5">
      <c r="A27" s="24">
        <v>4</v>
      </c>
      <c r="B27" s="134"/>
      <c r="C27" s="14" t="s">
        <v>48</v>
      </c>
      <c r="D27" s="14">
        <v>75</v>
      </c>
      <c r="E27" s="14" t="s">
        <v>49</v>
      </c>
      <c r="F27" s="17" t="s">
        <v>95</v>
      </c>
      <c r="G27" s="29">
        <v>12</v>
      </c>
      <c r="H27" s="43" t="s">
        <v>16</v>
      </c>
      <c r="I27" s="27"/>
      <c r="J27" s="66"/>
      <c r="K27" s="27">
        <f t="shared" si="4"/>
        <v>0</v>
      </c>
      <c r="L27" s="27">
        <f t="shared" si="5"/>
        <v>0</v>
      </c>
      <c r="M27" s="27"/>
      <c r="N27" s="86"/>
    </row>
    <row r="28" spans="1:14" s="90" customFormat="1" ht="52.5">
      <c r="A28" s="24">
        <v>5</v>
      </c>
      <c r="B28" s="134"/>
      <c r="C28" s="14" t="s">
        <v>50</v>
      </c>
      <c r="D28" s="14">
        <v>75</v>
      </c>
      <c r="E28" s="14" t="s">
        <v>49</v>
      </c>
      <c r="F28" s="17" t="s">
        <v>95</v>
      </c>
      <c r="G28" s="29">
        <v>12</v>
      </c>
      <c r="H28" s="43" t="s">
        <v>16</v>
      </c>
      <c r="I28" s="27"/>
      <c r="J28" s="66"/>
      <c r="K28" s="27">
        <f t="shared" si="4"/>
        <v>0</v>
      </c>
      <c r="L28" s="27">
        <f t="shared" si="5"/>
        <v>0</v>
      </c>
      <c r="M28" s="27"/>
      <c r="N28" s="86"/>
    </row>
    <row r="29" spans="1:14" s="90" customFormat="1" ht="52.5">
      <c r="A29" s="24">
        <v>6</v>
      </c>
      <c r="B29" s="134"/>
      <c r="C29" s="14">
        <v>0</v>
      </c>
      <c r="D29" s="14">
        <v>75</v>
      </c>
      <c r="E29" s="14">
        <v>26</v>
      </c>
      <c r="F29" s="25" t="s">
        <v>79</v>
      </c>
      <c r="G29" s="29">
        <v>24</v>
      </c>
      <c r="H29" s="43" t="s">
        <v>16</v>
      </c>
      <c r="I29" s="27"/>
      <c r="J29" s="66"/>
      <c r="K29" s="27">
        <f t="shared" si="4"/>
        <v>0</v>
      </c>
      <c r="L29" s="27">
        <f t="shared" si="5"/>
        <v>0</v>
      </c>
      <c r="M29" s="27"/>
      <c r="N29" s="86"/>
    </row>
    <row r="30" spans="1:14" s="90" customFormat="1" ht="12.75">
      <c r="A30" s="24">
        <v>7</v>
      </c>
      <c r="B30" s="134"/>
      <c r="C30" s="14">
        <v>0</v>
      </c>
      <c r="D30" s="14">
        <v>75</v>
      </c>
      <c r="E30" s="14">
        <v>30</v>
      </c>
      <c r="F30" s="17" t="s">
        <v>21</v>
      </c>
      <c r="G30" s="120">
        <v>48</v>
      </c>
      <c r="H30" s="43" t="s">
        <v>16</v>
      </c>
      <c r="I30" s="27"/>
      <c r="J30" s="66"/>
      <c r="K30" s="27">
        <f t="shared" si="4"/>
        <v>0</v>
      </c>
      <c r="L30" s="27">
        <f t="shared" si="5"/>
        <v>0</v>
      </c>
      <c r="M30" s="27"/>
      <c r="N30" s="86"/>
    </row>
    <row r="31" spans="1:14" s="90" customFormat="1" ht="12.75">
      <c r="A31" s="24">
        <v>8</v>
      </c>
      <c r="B31" s="134"/>
      <c r="C31" s="14">
        <v>0</v>
      </c>
      <c r="D31" s="14">
        <v>75</v>
      </c>
      <c r="E31" s="14">
        <v>37</v>
      </c>
      <c r="F31" s="17" t="s">
        <v>21</v>
      </c>
      <c r="G31" s="29">
        <v>24</v>
      </c>
      <c r="H31" s="43" t="s">
        <v>16</v>
      </c>
      <c r="I31" s="27"/>
      <c r="J31" s="66"/>
      <c r="K31" s="27">
        <f t="shared" si="4"/>
        <v>0</v>
      </c>
      <c r="L31" s="27">
        <f t="shared" si="5"/>
        <v>0</v>
      </c>
      <c r="M31" s="27"/>
      <c r="N31" s="86"/>
    </row>
    <row r="32" spans="1:14" s="90" customFormat="1" ht="12.75">
      <c r="A32" s="24">
        <v>9</v>
      </c>
      <c r="B32" s="134"/>
      <c r="C32" s="14">
        <v>1</v>
      </c>
      <c r="D32" s="14">
        <v>75</v>
      </c>
      <c r="E32" s="14">
        <v>30</v>
      </c>
      <c r="F32" s="17" t="s">
        <v>21</v>
      </c>
      <c r="G32" s="29">
        <v>48</v>
      </c>
      <c r="H32" s="43" t="s">
        <v>16</v>
      </c>
      <c r="I32" s="27"/>
      <c r="J32" s="66"/>
      <c r="K32" s="27">
        <f t="shared" si="4"/>
        <v>0</v>
      </c>
      <c r="L32" s="27">
        <f t="shared" si="5"/>
        <v>0</v>
      </c>
      <c r="M32" s="27"/>
      <c r="N32" s="86"/>
    </row>
    <row r="33" spans="1:14" s="90" customFormat="1" ht="21">
      <c r="A33" s="24">
        <v>10</v>
      </c>
      <c r="B33" s="134"/>
      <c r="C33" s="14">
        <v>1</v>
      </c>
      <c r="D33" s="14">
        <v>75</v>
      </c>
      <c r="E33" s="14">
        <v>37</v>
      </c>
      <c r="F33" s="17" t="s">
        <v>32</v>
      </c>
      <c r="G33" s="120">
        <v>48</v>
      </c>
      <c r="H33" s="43" t="s">
        <v>16</v>
      </c>
      <c r="I33" s="27"/>
      <c r="J33" s="66"/>
      <c r="K33" s="27">
        <f t="shared" si="4"/>
        <v>0</v>
      </c>
      <c r="L33" s="27">
        <f t="shared" si="5"/>
        <v>0</v>
      </c>
      <c r="M33" s="27"/>
      <c r="N33" s="86"/>
    </row>
    <row r="34" spans="1:14" s="90" customFormat="1" ht="19.5" customHeight="1">
      <c r="A34" s="24">
        <v>11</v>
      </c>
      <c r="B34" s="134"/>
      <c r="C34" s="42" t="s">
        <v>20</v>
      </c>
      <c r="D34" s="24">
        <v>75</v>
      </c>
      <c r="E34" s="24" t="s">
        <v>52</v>
      </c>
      <c r="F34" s="25" t="s">
        <v>51</v>
      </c>
      <c r="G34" s="85">
        <v>12</v>
      </c>
      <c r="H34" s="43" t="s">
        <v>16</v>
      </c>
      <c r="I34" s="27"/>
      <c r="J34" s="66"/>
      <c r="K34" s="27">
        <f>ROUND(G34*I34,2)</f>
        <v>0</v>
      </c>
      <c r="L34" s="27">
        <f>K34+ROUND(K34*J34/100,2)</f>
        <v>0</v>
      </c>
      <c r="M34" s="27"/>
      <c r="N34" s="86"/>
    </row>
    <row r="35" spans="1:14" s="95" customFormat="1" ht="19.5" customHeight="1">
      <c r="A35" s="140" t="s">
        <v>6</v>
      </c>
      <c r="B35" s="140"/>
      <c r="C35" s="140"/>
      <c r="D35" s="140"/>
      <c r="E35" s="140"/>
      <c r="F35" s="140"/>
      <c r="G35" s="140"/>
      <c r="H35" s="140"/>
      <c r="I35" s="140"/>
      <c r="J35" s="140"/>
      <c r="K35" s="23">
        <f>SUM(K24:K34)</f>
        <v>0</v>
      </c>
      <c r="L35" s="23">
        <f>SUM(L24:L34)</f>
        <v>0</v>
      </c>
      <c r="M35" s="23"/>
      <c r="N35" s="94"/>
    </row>
    <row r="36" spans="1:10" s="96" customFormat="1" ht="15.75" customHeight="1">
      <c r="A36" s="142" t="s">
        <v>42</v>
      </c>
      <c r="B36" s="142"/>
      <c r="C36" s="142"/>
      <c r="D36" s="142"/>
      <c r="E36" s="142"/>
      <c r="F36" s="142"/>
      <c r="G36" s="142"/>
      <c r="H36" s="142"/>
      <c r="I36" s="142"/>
      <c r="J36" s="142"/>
    </row>
    <row r="37" spans="1:14" s="99" customFormat="1" ht="54.75" customHeight="1">
      <c r="A37" s="21">
        <v>1</v>
      </c>
      <c r="B37" s="145" t="s">
        <v>106</v>
      </c>
      <c r="C37" s="146"/>
      <c r="D37" s="146"/>
      <c r="E37" s="146"/>
      <c r="F37" s="147"/>
      <c r="G37" s="85">
        <v>150</v>
      </c>
      <c r="H37" s="18" t="s">
        <v>30</v>
      </c>
      <c r="I37" s="97"/>
      <c r="J37" s="21"/>
      <c r="K37" s="20">
        <f>ROUND(G37*I37,2)</f>
        <v>0</v>
      </c>
      <c r="L37" s="20">
        <f>K37+ROUND(K37*J37/100,2)</f>
        <v>0</v>
      </c>
      <c r="M37" s="20"/>
      <c r="N37" s="98"/>
    </row>
    <row r="38" spans="1:14" s="99" customFormat="1" ht="29.25" customHeight="1">
      <c r="A38" s="21">
        <v>2</v>
      </c>
      <c r="B38" s="145" t="s">
        <v>80</v>
      </c>
      <c r="C38" s="146"/>
      <c r="D38" s="146"/>
      <c r="E38" s="146"/>
      <c r="F38" s="147"/>
      <c r="G38" s="85">
        <v>15</v>
      </c>
      <c r="H38" s="18" t="s">
        <v>30</v>
      </c>
      <c r="I38" s="97"/>
      <c r="J38" s="21"/>
      <c r="K38" s="20">
        <f>ROUND(G38*I38,2)</f>
        <v>0</v>
      </c>
      <c r="L38" s="20">
        <f>K38+ROUND(K38*J38/100,2)</f>
        <v>0</v>
      </c>
      <c r="M38" s="20"/>
      <c r="N38" s="98"/>
    </row>
    <row r="39" spans="1:14" s="99" customFormat="1" ht="29.25" customHeight="1">
      <c r="A39" s="21">
        <v>3</v>
      </c>
      <c r="B39" s="145" t="s">
        <v>81</v>
      </c>
      <c r="C39" s="146"/>
      <c r="D39" s="146"/>
      <c r="E39" s="146"/>
      <c r="F39" s="147"/>
      <c r="G39" s="85">
        <v>4</v>
      </c>
      <c r="H39" s="18" t="s">
        <v>30</v>
      </c>
      <c r="I39" s="97"/>
      <c r="J39" s="21"/>
      <c r="K39" s="20">
        <f>ROUND(G39*I39,2)</f>
        <v>0</v>
      </c>
      <c r="L39" s="20">
        <f>K39+ROUND(K39*J39/100,2)</f>
        <v>0</v>
      </c>
      <c r="M39" s="20"/>
      <c r="N39" s="98"/>
    </row>
    <row r="40" spans="1:14" s="95" customFormat="1" ht="11.25">
      <c r="A40" s="140" t="s">
        <v>6</v>
      </c>
      <c r="B40" s="140"/>
      <c r="C40" s="140"/>
      <c r="D40" s="140"/>
      <c r="E40" s="140"/>
      <c r="F40" s="140"/>
      <c r="G40" s="140"/>
      <c r="H40" s="140"/>
      <c r="I40" s="140"/>
      <c r="J40" s="140"/>
      <c r="K40" s="23">
        <f>SUM(K37:K39)</f>
        <v>0</v>
      </c>
      <c r="L40" s="23">
        <f>SUM(L37:L39)</f>
        <v>0</v>
      </c>
      <c r="M40" s="23"/>
      <c r="N40" s="94"/>
    </row>
    <row r="41" spans="1:14" s="82" customFormat="1" ht="99" customHeight="1">
      <c r="A41" s="141" t="s">
        <v>85</v>
      </c>
      <c r="B41" s="142"/>
      <c r="C41" s="142"/>
      <c r="D41" s="142"/>
      <c r="E41" s="142"/>
      <c r="F41" s="142"/>
      <c r="G41" s="142"/>
      <c r="H41" s="142"/>
      <c r="I41" s="142"/>
      <c r="J41" s="142"/>
      <c r="K41" s="142"/>
      <c r="L41" s="142"/>
      <c r="M41" s="142"/>
      <c r="N41" s="142"/>
    </row>
    <row r="42" spans="1:14" s="87" customFormat="1" ht="18" customHeight="1">
      <c r="A42" s="14">
        <v>1</v>
      </c>
      <c r="B42" s="129" t="s">
        <v>33</v>
      </c>
      <c r="C42" s="16" t="s">
        <v>20</v>
      </c>
      <c r="D42" s="14" t="s">
        <v>57</v>
      </c>
      <c r="E42" s="14" t="s">
        <v>18</v>
      </c>
      <c r="F42" s="17" t="s">
        <v>18</v>
      </c>
      <c r="G42" s="100">
        <v>96</v>
      </c>
      <c r="H42" s="18" t="s">
        <v>19</v>
      </c>
      <c r="I42" s="20"/>
      <c r="J42" s="51"/>
      <c r="K42" s="20">
        <f aca="true" t="shared" si="6" ref="K42:K85">ROUND(G42*I42,2)</f>
        <v>0</v>
      </c>
      <c r="L42" s="20">
        <f aca="true" t="shared" si="7" ref="L42:L85">K42+ROUND(K42*J42/100,2)</f>
        <v>0</v>
      </c>
      <c r="M42" s="20"/>
      <c r="N42" s="86"/>
    </row>
    <row r="43" spans="1:14" s="87" customFormat="1" ht="18" customHeight="1">
      <c r="A43" s="14">
        <v>2</v>
      </c>
      <c r="B43" s="130"/>
      <c r="C43" s="16">
        <v>0</v>
      </c>
      <c r="D43" s="14">
        <v>150</v>
      </c>
      <c r="E43" s="14" t="s">
        <v>18</v>
      </c>
      <c r="F43" s="17" t="s">
        <v>18</v>
      </c>
      <c r="G43" s="85">
        <v>60</v>
      </c>
      <c r="H43" s="18" t="s">
        <v>16</v>
      </c>
      <c r="I43" s="20"/>
      <c r="J43" s="51"/>
      <c r="K43" s="20">
        <f t="shared" si="6"/>
        <v>0</v>
      </c>
      <c r="L43" s="20">
        <f t="shared" si="7"/>
        <v>0</v>
      </c>
      <c r="M43" s="20"/>
      <c r="N43" s="86"/>
    </row>
    <row r="44" spans="1:14" s="90" customFormat="1" ht="21.75" customHeight="1">
      <c r="A44" s="24">
        <v>3</v>
      </c>
      <c r="B44" s="130"/>
      <c r="C44" s="42" t="s">
        <v>17</v>
      </c>
      <c r="D44" s="24">
        <v>150</v>
      </c>
      <c r="E44" s="24" t="s">
        <v>18</v>
      </c>
      <c r="F44" s="25" t="s">
        <v>18</v>
      </c>
      <c r="G44" s="121">
        <v>60</v>
      </c>
      <c r="H44" s="26" t="s">
        <v>16</v>
      </c>
      <c r="I44" s="27"/>
      <c r="J44" s="66"/>
      <c r="K44" s="20">
        <f t="shared" si="6"/>
        <v>0</v>
      </c>
      <c r="L44" s="27">
        <f t="shared" si="7"/>
        <v>0</v>
      </c>
      <c r="M44" s="27"/>
      <c r="N44" s="86"/>
    </row>
    <row r="45" spans="1:14" s="90" customFormat="1" ht="17.25" customHeight="1">
      <c r="A45" s="14">
        <v>4</v>
      </c>
      <c r="B45" s="130"/>
      <c r="C45" s="42" t="s">
        <v>22</v>
      </c>
      <c r="D45" s="42">
        <v>150</v>
      </c>
      <c r="E45" s="24" t="s">
        <v>18</v>
      </c>
      <c r="F45" s="25" t="s">
        <v>18</v>
      </c>
      <c r="G45" s="85">
        <v>72</v>
      </c>
      <c r="H45" s="26" t="s">
        <v>16</v>
      </c>
      <c r="I45" s="27"/>
      <c r="J45" s="51"/>
      <c r="K45" s="20">
        <f t="shared" si="6"/>
        <v>0</v>
      </c>
      <c r="L45" s="27">
        <f t="shared" si="7"/>
        <v>0</v>
      </c>
      <c r="M45" s="27"/>
      <c r="N45" s="86"/>
    </row>
    <row r="46" spans="1:14" s="90" customFormat="1" ht="18" customHeight="1">
      <c r="A46" s="14">
        <v>5</v>
      </c>
      <c r="B46" s="130"/>
      <c r="C46" s="42">
        <v>1</v>
      </c>
      <c r="D46" s="24">
        <v>150</v>
      </c>
      <c r="E46" s="24" t="s">
        <v>18</v>
      </c>
      <c r="F46" s="25" t="s">
        <v>18</v>
      </c>
      <c r="G46" s="85">
        <v>24</v>
      </c>
      <c r="H46" s="26" t="s">
        <v>16</v>
      </c>
      <c r="I46" s="27"/>
      <c r="J46" s="51"/>
      <c r="K46" s="20">
        <f t="shared" si="6"/>
        <v>0</v>
      </c>
      <c r="L46" s="27">
        <f t="shared" si="7"/>
        <v>0</v>
      </c>
      <c r="M46" s="27"/>
      <c r="N46" s="86"/>
    </row>
    <row r="47" spans="1:14" s="90" customFormat="1" ht="18" customHeight="1">
      <c r="A47" s="24">
        <v>6</v>
      </c>
      <c r="B47" s="130"/>
      <c r="C47" s="42" t="s">
        <v>48</v>
      </c>
      <c r="D47" s="88" t="s">
        <v>34</v>
      </c>
      <c r="E47" s="24" t="s">
        <v>18</v>
      </c>
      <c r="F47" s="25" t="s">
        <v>18</v>
      </c>
      <c r="G47" s="85">
        <v>60</v>
      </c>
      <c r="H47" s="26" t="s">
        <v>16</v>
      </c>
      <c r="I47" s="27"/>
      <c r="J47" s="66"/>
      <c r="K47" s="20">
        <f t="shared" si="6"/>
        <v>0</v>
      </c>
      <c r="L47" s="27">
        <f t="shared" si="7"/>
        <v>0</v>
      </c>
      <c r="M47" s="27"/>
      <c r="N47" s="86"/>
    </row>
    <row r="48" spans="1:14" s="90" customFormat="1" ht="18" customHeight="1">
      <c r="A48" s="14">
        <v>7</v>
      </c>
      <c r="B48" s="130"/>
      <c r="C48" s="42" t="s">
        <v>22</v>
      </c>
      <c r="D48" s="88" t="s">
        <v>34</v>
      </c>
      <c r="E48" s="24" t="s">
        <v>18</v>
      </c>
      <c r="F48" s="25" t="s">
        <v>18</v>
      </c>
      <c r="G48" s="85">
        <v>96</v>
      </c>
      <c r="H48" s="26" t="s">
        <v>16</v>
      </c>
      <c r="I48" s="27"/>
      <c r="J48" s="51"/>
      <c r="K48" s="20">
        <f>ROUND(G48*I48,2)</f>
        <v>0</v>
      </c>
      <c r="L48" s="27">
        <f>K48+ROUND(K48*J48/100,2)</f>
        <v>0</v>
      </c>
      <c r="M48" s="27"/>
      <c r="N48" s="86"/>
    </row>
    <row r="49" spans="1:14" s="90" customFormat="1" ht="18" customHeight="1">
      <c r="A49" s="14">
        <v>8</v>
      </c>
      <c r="B49" s="130"/>
      <c r="C49" s="42" t="s">
        <v>17</v>
      </c>
      <c r="D49" s="88" t="s">
        <v>34</v>
      </c>
      <c r="E49" s="24" t="s">
        <v>18</v>
      </c>
      <c r="F49" s="25" t="s">
        <v>18</v>
      </c>
      <c r="G49" s="121">
        <v>120</v>
      </c>
      <c r="H49" s="26" t="s">
        <v>16</v>
      </c>
      <c r="I49" s="27"/>
      <c r="J49" s="51"/>
      <c r="K49" s="20">
        <f t="shared" si="6"/>
        <v>0</v>
      </c>
      <c r="L49" s="27">
        <f t="shared" si="7"/>
        <v>0</v>
      </c>
      <c r="M49" s="27"/>
      <c r="N49" s="86"/>
    </row>
    <row r="50" spans="1:14" s="90" customFormat="1" ht="18" customHeight="1">
      <c r="A50" s="24">
        <v>9</v>
      </c>
      <c r="B50" s="130"/>
      <c r="C50" s="42" t="s">
        <v>20</v>
      </c>
      <c r="D50" s="88" t="s">
        <v>34</v>
      </c>
      <c r="E50" s="24" t="s">
        <v>18</v>
      </c>
      <c r="F50" s="25" t="s">
        <v>18</v>
      </c>
      <c r="G50" s="121">
        <v>120</v>
      </c>
      <c r="H50" s="26" t="s">
        <v>16</v>
      </c>
      <c r="I50" s="27"/>
      <c r="J50" s="66"/>
      <c r="K50" s="20">
        <f t="shared" si="6"/>
        <v>0</v>
      </c>
      <c r="L50" s="27">
        <f t="shared" si="7"/>
        <v>0</v>
      </c>
      <c r="M50" s="27"/>
      <c r="N50" s="86"/>
    </row>
    <row r="51" spans="1:14" s="90" customFormat="1" ht="18" customHeight="1">
      <c r="A51" s="14">
        <v>10</v>
      </c>
      <c r="B51" s="130"/>
      <c r="C51" s="42">
        <v>0</v>
      </c>
      <c r="D51" s="88" t="s">
        <v>34</v>
      </c>
      <c r="E51" s="24" t="s">
        <v>18</v>
      </c>
      <c r="F51" s="25" t="s">
        <v>18</v>
      </c>
      <c r="G51" s="121">
        <v>48</v>
      </c>
      <c r="H51" s="26" t="s">
        <v>16</v>
      </c>
      <c r="I51" s="27"/>
      <c r="J51" s="51"/>
      <c r="K51" s="20">
        <f t="shared" si="6"/>
        <v>0</v>
      </c>
      <c r="L51" s="27">
        <f t="shared" si="7"/>
        <v>0</v>
      </c>
      <c r="M51" s="27"/>
      <c r="N51" s="86"/>
    </row>
    <row r="52" spans="1:14" s="90" customFormat="1" ht="18" customHeight="1">
      <c r="A52" s="14">
        <v>11</v>
      </c>
      <c r="B52" s="131"/>
      <c r="C52" s="42">
        <v>1</v>
      </c>
      <c r="D52" s="88" t="s">
        <v>34</v>
      </c>
      <c r="E52" s="24" t="s">
        <v>18</v>
      </c>
      <c r="F52" s="25" t="s">
        <v>18</v>
      </c>
      <c r="G52" s="85">
        <v>24</v>
      </c>
      <c r="H52" s="26" t="s">
        <v>16</v>
      </c>
      <c r="I52" s="27"/>
      <c r="J52" s="51"/>
      <c r="K52" s="20">
        <f t="shared" si="6"/>
        <v>0</v>
      </c>
      <c r="L52" s="27">
        <f t="shared" si="7"/>
        <v>0</v>
      </c>
      <c r="M52" s="27"/>
      <c r="N52" s="86"/>
    </row>
    <row r="53" spans="1:14" s="90" customFormat="1" ht="24.75" customHeight="1">
      <c r="A53" s="24">
        <v>12</v>
      </c>
      <c r="B53" s="134" t="s">
        <v>35</v>
      </c>
      <c r="C53" s="42">
        <v>0</v>
      </c>
      <c r="D53" s="24">
        <v>75</v>
      </c>
      <c r="E53" s="24">
        <v>37</v>
      </c>
      <c r="F53" s="25" t="s">
        <v>21</v>
      </c>
      <c r="G53" s="121">
        <v>480</v>
      </c>
      <c r="H53" s="26" t="s">
        <v>16</v>
      </c>
      <c r="I53" s="27"/>
      <c r="J53" s="66"/>
      <c r="K53" s="20">
        <f t="shared" si="6"/>
        <v>0</v>
      </c>
      <c r="L53" s="27">
        <f t="shared" si="7"/>
        <v>0</v>
      </c>
      <c r="M53" s="27"/>
      <c r="N53" s="86"/>
    </row>
    <row r="54" spans="1:14" s="90" customFormat="1" ht="24.75" customHeight="1">
      <c r="A54" s="14">
        <v>13</v>
      </c>
      <c r="B54" s="134"/>
      <c r="C54" s="42">
        <v>1</v>
      </c>
      <c r="D54" s="24">
        <v>90</v>
      </c>
      <c r="E54" s="24">
        <v>40</v>
      </c>
      <c r="F54" s="25" t="s">
        <v>21</v>
      </c>
      <c r="G54" s="121">
        <v>240</v>
      </c>
      <c r="H54" s="26" t="s">
        <v>16</v>
      </c>
      <c r="I54" s="27"/>
      <c r="J54" s="51"/>
      <c r="K54" s="20">
        <f t="shared" si="6"/>
        <v>0</v>
      </c>
      <c r="L54" s="27">
        <f t="shared" si="7"/>
        <v>0</v>
      </c>
      <c r="M54" s="27"/>
      <c r="N54" s="86"/>
    </row>
    <row r="55" spans="1:14" s="90" customFormat="1" ht="24.75" customHeight="1">
      <c r="A55" s="14">
        <v>14</v>
      </c>
      <c r="B55" s="134"/>
      <c r="C55" s="42" t="s">
        <v>20</v>
      </c>
      <c r="D55" s="24">
        <v>75</v>
      </c>
      <c r="E55" s="24">
        <v>40</v>
      </c>
      <c r="F55" s="25" t="s">
        <v>21</v>
      </c>
      <c r="G55" s="121">
        <v>264</v>
      </c>
      <c r="H55" s="26" t="s">
        <v>16</v>
      </c>
      <c r="I55" s="27"/>
      <c r="J55" s="51"/>
      <c r="K55" s="20">
        <f t="shared" si="6"/>
        <v>0</v>
      </c>
      <c r="L55" s="27">
        <f t="shared" si="7"/>
        <v>0</v>
      </c>
      <c r="M55" s="27"/>
      <c r="N55" s="86"/>
    </row>
    <row r="56" spans="1:14" s="90" customFormat="1" ht="24.75" customHeight="1">
      <c r="A56" s="24">
        <v>15</v>
      </c>
      <c r="B56" s="134"/>
      <c r="C56" s="42">
        <v>0</v>
      </c>
      <c r="D56" s="24">
        <v>75</v>
      </c>
      <c r="E56" s="24">
        <v>40</v>
      </c>
      <c r="F56" s="25" t="s">
        <v>21</v>
      </c>
      <c r="G56" s="121">
        <v>360</v>
      </c>
      <c r="H56" s="26" t="s">
        <v>16</v>
      </c>
      <c r="I56" s="27"/>
      <c r="J56" s="66"/>
      <c r="K56" s="20">
        <f t="shared" si="6"/>
        <v>0</v>
      </c>
      <c r="L56" s="27">
        <f t="shared" si="7"/>
        <v>0</v>
      </c>
      <c r="M56" s="27"/>
      <c r="N56" s="86"/>
    </row>
    <row r="57" spans="1:14" s="90" customFormat="1" ht="18.75" customHeight="1">
      <c r="A57" s="14">
        <v>16</v>
      </c>
      <c r="B57" s="134"/>
      <c r="C57" s="42">
        <v>1</v>
      </c>
      <c r="D57" s="24">
        <v>75</v>
      </c>
      <c r="E57" s="24">
        <v>40</v>
      </c>
      <c r="F57" s="25" t="s">
        <v>21</v>
      </c>
      <c r="G57" s="121">
        <v>180</v>
      </c>
      <c r="H57" s="26" t="s">
        <v>16</v>
      </c>
      <c r="I57" s="27"/>
      <c r="J57" s="51"/>
      <c r="K57" s="20">
        <f t="shared" si="6"/>
        <v>0</v>
      </c>
      <c r="L57" s="27">
        <f t="shared" si="7"/>
        <v>0</v>
      </c>
      <c r="M57" s="27"/>
      <c r="N57" s="86"/>
    </row>
    <row r="58" spans="1:14" s="90" customFormat="1" ht="18.75" customHeight="1">
      <c r="A58" s="14">
        <v>17</v>
      </c>
      <c r="B58" s="134"/>
      <c r="C58" s="42" t="s">
        <v>20</v>
      </c>
      <c r="D58" s="24">
        <v>75</v>
      </c>
      <c r="E58" s="24">
        <v>30</v>
      </c>
      <c r="F58" s="25" t="s">
        <v>21</v>
      </c>
      <c r="G58" s="85">
        <v>216</v>
      </c>
      <c r="H58" s="26" t="s">
        <v>36</v>
      </c>
      <c r="I58" s="27"/>
      <c r="J58" s="51"/>
      <c r="K58" s="20">
        <f t="shared" si="6"/>
        <v>0</v>
      </c>
      <c r="L58" s="27">
        <f t="shared" si="7"/>
        <v>0</v>
      </c>
      <c r="M58" s="27"/>
      <c r="N58" s="86"/>
    </row>
    <row r="59" spans="1:14" s="90" customFormat="1" ht="18.75" customHeight="1">
      <c r="A59" s="24">
        <v>18</v>
      </c>
      <c r="B59" s="134"/>
      <c r="C59" s="42">
        <v>0</v>
      </c>
      <c r="D59" s="24">
        <v>75</v>
      </c>
      <c r="E59" s="24">
        <v>30</v>
      </c>
      <c r="F59" s="25" t="s">
        <v>21</v>
      </c>
      <c r="G59" s="85">
        <v>360</v>
      </c>
      <c r="H59" s="26" t="s">
        <v>16</v>
      </c>
      <c r="I59" s="27"/>
      <c r="J59" s="66"/>
      <c r="K59" s="20">
        <f t="shared" si="6"/>
        <v>0</v>
      </c>
      <c r="L59" s="27">
        <f t="shared" si="7"/>
        <v>0</v>
      </c>
      <c r="M59" s="27"/>
      <c r="N59" s="86"/>
    </row>
    <row r="60" spans="1:14" s="90" customFormat="1" ht="18.75" customHeight="1">
      <c r="A60" s="14">
        <v>19</v>
      </c>
      <c r="B60" s="134"/>
      <c r="C60" s="42" t="s">
        <v>17</v>
      </c>
      <c r="D60" s="24">
        <v>75</v>
      </c>
      <c r="E60" s="24">
        <v>30</v>
      </c>
      <c r="F60" s="25" t="s">
        <v>21</v>
      </c>
      <c r="G60" s="85">
        <v>216</v>
      </c>
      <c r="H60" s="26" t="s">
        <v>19</v>
      </c>
      <c r="I60" s="27"/>
      <c r="J60" s="51"/>
      <c r="K60" s="20">
        <f t="shared" si="6"/>
        <v>0</v>
      </c>
      <c r="L60" s="27">
        <f t="shared" si="7"/>
        <v>0</v>
      </c>
      <c r="M60" s="27"/>
      <c r="N60" s="86"/>
    </row>
    <row r="61" spans="1:14" s="90" customFormat="1" ht="18.75" customHeight="1">
      <c r="A61" s="14">
        <v>20</v>
      </c>
      <c r="B61" s="134"/>
      <c r="C61" s="42" t="s">
        <v>17</v>
      </c>
      <c r="D61" s="24">
        <v>75</v>
      </c>
      <c r="E61" s="24">
        <v>26</v>
      </c>
      <c r="F61" s="25" t="s">
        <v>21</v>
      </c>
      <c r="G61" s="121">
        <v>216</v>
      </c>
      <c r="H61" s="26" t="s">
        <v>16</v>
      </c>
      <c r="I61" s="27"/>
      <c r="J61" s="51"/>
      <c r="K61" s="20">
        <f t="shared" si="6"/>
        <v>0</v>
      </c>
      <c r="L61" s="27">
        <f t="shared" si="7"/>
        <v>0</v>
      </c>
      <c r="M61" s="27"/>
      <c r="N61" s="86"/>
    </row>
    <row r="62" spans="1:14" s="90" customFormat="1" ht="18.75" customHeight="1">
      <c r="A62" s="24">
        <v>21</v>
      </c>
      <c r="B62" s="134"/>
      <c r="C62" s="42" t="s">
        <v>20</v>
      </c>
      <c r="D62" s="24">
        <v>75</v>
      </c>
      <c r="E62" s="24">
        <v>26</v>
      </c>
      <c r="F62" s="25" t="s">
        <v>21</v>
      </c>
      <c r="G62" s="121">
        <v>216</v>
      </c>
      <c r="H62" s="26" t="s">
        <v>16</v>
      </c>
      <c r="I62" s="27"/>
      <c r="J62" s="66"/>
      <c r="K62" s="20">
        <f t="shared" si="6"/>
        <v>0</v>
      </c>
      <c r="L62" s="27">
        <f t="shared" si="7"/>
        <v>0</v>
      </c>
      <c r="M62" s="27"/>
      <c r="N62" s="86"/>
    </row>
    <row r="63" spans="1:14" s="90" customFormat="1" ht="18.75" customHeight="1">
      <c r="A63" s="14">
        <v>22</v>
      </c>
      <c r="B63" s="134"/>
      <c r="C63" s="42" t="s">
        <v>22</v>
      </c>
      <c r="D63" s="24">
        <v>75</v>
      </c>
      <c r="E63" s="24">
        <v>26</v>
      </c>
      <c r="F63" s="25" t="s">
        <v>21</v>
      </c>
      <c r="G63" s="85">
        <v>228</v>
      </c>
      <c r="H63" s="26" t="s">
        <v>19</v>
      </c>
      <c r="I63" s="27"/>
      <c r="J63" s="51"/>
      <c r="K63" s="20">
        <f t="shared" si="6"/>
        <v>0</v>
      </c>
      <c r="L63" s="27">
        <f t="shared" si="7"/>
        <v>0</v>
      </c>
      <c r="M63" s="27"/>
      <c r="N63" s="86"/>
    </row>
    <row r="64" spans="1:14" s="90" customFormat="1" ht="18.75" customHeight="1">
      <c r="A64" s="14">
        <v>23</v>
      </c>
      <c r="B64" s="134"/>
      <c r="C64" s="42" t="s">
        <v>48</v>
      </c>
      <c r="D64" s="24">
        <v>75</v>
      </c>
      <c r="E64" s="24">
        <v>26</v>
      </c>
      <c r="F64" s="25" t="s">
        <v>21</v>
      </c>
      <c r="G64" s="85">
        <v>96</v>
      </c>
      <c r="H64" s="26" t="s">
        <v>19</v>
      </c>
      <c r="I64" s="27"/>
      <c r="J64" s="51"/>
      <c r="K64" s="20">
        <f t="shared" si="6"/>
        <v>0</v>
      </c>
      <c r="L64" s="27">
        <f t="shared" si="7"/>
        <v>0</v>
      </c>
      <c r="M64" s="27"/>
      <c r="N64" s="86"/>
    </row>
    <row r="65" spans="1:14" s="90" customFormat="1" ht="18.75" customHeight="1">
      <c r="A65" s="24">
        <v>24</v>
      </c>
      <c r="B65" s="134"/>
      <c r="C65" s="42" t="s">
        <v>48</v>
      </c>
      <c r="D65" s="24">
        <v>75</v>
      </c>
      <c r="E65" s="24">
        <v>20</v>
      </c>
      <c r="F65" s="25" t="s">
        <v>21</v>
      </c>
      <c r="G65" s="85">
        <v>60</v>
      </c>
      <c r="H65" s="26" t="s">
        <v>19</v>
      </c>
      <c r="I65" s="27"/>
      <c r="J65" s="51"/>
      <c r="K65" s="20">
        <f>ROUND(G65*I65,2)</f>
        <v>0</v>
      </c>
      <c r="L65" s="27">
        <f>K65+ROUND(K65*J65/100,2)</f>
        <v>0</v>
      </c>
      <c r="M65" s="27"/>
      <c r="N65" s="86"/>
    </row>
    <row r="66" spans="1:14" s="90" customFormat="1" ht="18.75" customHeight="1">
      <c r="A66" s="14">
        <v>25</v>
      </c>
      <c r="B66" s="134"/>
      <c r="C66" s="42">
        <v>2</v>
      </c>
      <c r="D66" s="42">
        <v>90</v>
      </c>
      <c r="E66" s="24">
        <v>65</v>
      </c>
      <c r="F66" s="25" t="s">
        <v>21</v>
      </c>
      <c r="G66" s="85">
        <v>240</v>
      </c>
      <c r="H66" s="26" t="s">
        <v>16</v>
      </c>
      <c r="I66" s="27"/>
      <c r="J66" s="51"/>
      <c r="K66" s="20">
        <f t="shared" si="6"/>
        <v>0</v>
      </c>
      <c r="L66" s="27">
        <f t="shared" si="7"/>
        <v>0</v>
      </c>
      <c r="M66" s="27"/>
      <c r="N66" s="86"/>
    </row>
    <row r="67" spans="1:14" s="90" customFormat="1" ht="18.75" customHeight="1">
      <c r="A67" s="14">
        <v>26</v>
      </c>
      <c r="B67" s="134"/>
      <c r="C67" s="42">
        <v>1</v>
      </c>
      <c r="D67" s="24">
        <v>75</v>
      </c>
      <c r="E67" s="24">
        <v>48</v>
      </c>
      <c r="F67" s="89" t="s">
        <v>21</v>
      </c>
      <c r="G67" s="85">
        <v>120</v>
      </c>
      <c r="H67" s="26" t="s">
        <v>16</v>
      </c>
      <c r="I67" s="27"/>
      <c r="J67" s="66"/>
      <c r="K67" s="20">
        <f t="shared" si="6"/>
        <v>0</v>
      </c>
      <c r="L67" s="27">
        <f t="shared" si="7"/>
        <v>0</v>
      </c>
      <c r="M67" s="27"/>
      <c r="N67" s="28"/>
    </row>
    <row r="68" spans="1:14" s="90" customFormat="1" ht="18.75" customHeight="1">
      <c r="A68" s="24">
        <v>27</v>
      </c>
      <c r="B68" s="134"/>
      <c r="C68" s="42">
        <v>1</v>
      </c>
      <c r="D68" s="24">
        <v>75</v>
      </c>
      <c r="E68" s="42">
        <v>65</v>
      </c>
      <c r="F68" s="89" t="s">
        <v>21</v>
      </c>
      <c r="G68" s="85">
        <v>36</v>
      </c>
      <c r="H68" s="26" t="s">
        <v>16</v>
      </c>
      <c r="I68" s="27"/>
      <c r="J68" s="51"/>
      <c r="K68" s="20">
        <f t="shared" si="6"/>
        <v>0</v>
      </c>
      <c r="L68" s="27">
        <f t="shared" si="7"/>
        <v>0</v>
      </c>
      <c r="M68" s="27"/>
      <c r="N68" s="28"/>
    </row>
    <row r="69" spans="1:14" s="90" customFormat="1" ht="18.75" customHeight="1">
      <c r="A69" s="14">
        <v>28</v>
      </c>
      <c r="B69" s="134"/>
      <c r="C69" s="42">
        <v>1</v>
      </c>
      <c r="D69" s="24">
        <v>90</v>
      </c>
      <c r="E69" s="42">
        <v>65</v>
      </c>
      <c r="F69" s="89" t="s">
        <v>21</v>
      </c>
      <c r="G69" s="121">
        <v>240</v>
      </c>
      <c r="H69" s="26" t="s">
        <v>16</v>
      </c>
      <c r="I69" s="27"/>
      <c r="J69" s="51"/>
      <c r="K69" s="20">
        <f t="shared" si="6"/>
        <v>0</v>
      </c>
      <c r="L69" s="27">
        <f t="shared" si="7"/>
        <v>0</v>
      </c>
      <c r="M69" s="27"/>
      <c r="N69" s="28"/>
    </row>
    <row r="70" spans="1:14" s="90" customFormat="1" ht="18.75" customHeight="1">
      <c r="A70" s="14">
        <v>29</v>
      </c>
      <c r="B70" s="134"/>
      <c r="C70" s="42">
        <v>0</v>
      </c>
      <c r="D70" s="24">
        <v>75</v>
      </c>
      <c r="E70" s="24">
        <v>26</v>
      </c>
      <c r="F70" s="89" t="s">
        <v>37</v>
      </c>
      <c r="G70" s="121">
        <v>180</v>
      </c>
      <c r="H70" s="26" t="s">
        <v>16</v>
      </c>
      <c r="I70" s="27"/>
      <c r="J70" s="66"/>
      <c r="K70" s="20">
        <f t="shared" si="6"/>
        <v>0</v>
      </c>
      <c r="L70" s="27">
        <f t="shared" si="7"/>
        <v>0</v>
      </c>
      <c r="M70" s="27"/>
      <c r="N70" s="28"/>
    </row>
    <row r="71" spans="1:14" s="90" customFormat="1" ht="18.75" customHeight="1">
      <c r="A71" s="24">
        <v>30</v>
      </c>
      <c r="B71" s="134"/>
      <c r="C71" s="42" t="s">
        <v>20</v>
      </c>
      <c r="D71" s="24">
        <v>75</v>
      </c>
      <c r="E71" s="42">
        <v>65</v>
      </c>
      <c r="F71" s="89" t="s">
        <v>21</v>
      </c>
      <c r="G71" s="85">
        <v>228</v>
      </c>
      <c r="H71" s="26" t="s">
        <v>16</v>
      </c>
      <c r="I71" s="27"/>
      <c r="J71" s="51"/>
      <c r="K71" s="20">
        <f t="shared" si="6"/>
        <v>0</v>
      </c>
      <c r="L71" s="27">
        <f t="shared" si="7"/>
        <v>0</v>
      </c>
      <c r="M71" s="27"/>
      <c r="N71" s="28"/>
    </row>
    <row r="72" spans="1:14" s="90" customFormat="1" ht="18.75" customHeight="1">
      <c r="A72" s="14">
        <v>31</v>
      </c>
      <c r="B72" s="134"/>
      <c r="C72" s="42" t="s">
        <v>20</v>
      </c>
      <c r="D72" s="24">
        <v>75</v>
      </c>
      <c r="E72" s="42">
        <v>27</v>
      </c>
      <c r="F72" s="89" t="s">
        <v>37</v>
      </c>
      <c r="G72" s="121">
        <v>96</v>
      </c>
      <c r="H72" s="26" t="s">
        <v>16</v>
      </c>
      <c r="I72" s="27"/>
      <c r="J72" s="51"/>
      <c r="K72" s="20">
        <f>ROUND(G72*I72,2)</f>
        <v>0</v>
      </c>
      <c r="L72" s="27">
        <f>K72+ROUND(K72*J72/100,2)</f>
        <v>0</v>
      </c>
      <c r="M72" s="27"/>
      <c r="N72" s="28"/>
    </row>
    <row r="73" spans="1:14" s="90" customFormat="1" ht="36" customHeight="1">
      <c r="A73" s="14">
        <v>32</v>
      </c>
      <c r="B73" s="134"/>
      <c r="C73" s="42">
        <v>2</v>
      </c>
      <c r="D73" s="24">
        <v>90</v>
      </c>
      <c r="E73" s="24">
        <v>37</v>
      </c>
      <c r="F73" s="25" t="s">
        <v>38</v>
      </c>
      <c r="G73" s="85">
        <v>360</v>
      </c>
      <c r="H73" s="26" t="s">
        <v>16</v>
      </c>
      <c r="I73" s="27"/>
      <c r="J73" s="51"/>
      <c r="K73" s="20">
        <f t="shared" si="6"/>
        <v>0</v>
      </c>
      <c r="L73" s="27">
        <f t="shared" si="7"/>
        <v>0</v>
      </c>
      <c r="M73" s="27"/>
      <c r="N73" s="28"/>
    </row>
    <row r="74" spans="1:14" s="90" customFormat="1" ht="21" customHeight="1">
      <c r="A74" s="24">
        <v>33</v>
      </c>
      <c r="B74" s="134" t="s">
        <v>53</v>
      </c>
      <c r="C74" s="42" t="s">
        <v>17</v>
      </c>
      <c r="D74" s="24" t="s">
        <v>47</v>
      </c>
      <c r="E74" s="24">
        <v>26</v>
      </c>
      <c r="F74" s="25" t="s">
        <v>21</v>
      </c>
      <c r="G74" s="85">
        <v>228</v>
      </c>
      <c r="H74" s="26" t="s">
        <v>16</v>
      </c>
      <c r="I74" s="27"/>
      <c r="J74" s="66"/>
      <c r="K74" s="20">
        <f t="shared" si="6"/>
        <v>0</v>
      </c>
      <c r="L74" s="27">
        <f t="shared" si="7"/>
        <v>0</v>
      </c>
      <c r="M74" s="27"/>
      <c r="N74" s="28"/>
    </row>
    <row r="75" spans="1:14" s="90" customFormat="1" ht="21" customHeight="1">
      <c r="A75" s="14">
        <v>34</v>
      </c>
      <c r="B75" s="134"/>
      <c r="C75" s="42" t="s">
        <v>22</v>
      </c>
      <c r="D75" s="24" t="s">
        <v>47</v>
      </c>
      <c r="E75" s="24">
        <v>26</v>
      </c>
      <c r="F75" s="25" t="s">
        <v>21</v>
      </c>
      <c r="G75" s="85">
        <v>120</v>
      </c>
      <c r="H75" s="26" t="s">
        <v>16</v>
      </c>
      <c r="I75" s="27"/>
      <c r="J75" s="51"/>
      <c r="K75" s="20">
        <f>ROUND(G75*I75,2)</f>
        <v>0</v>
      </c>
      <c r="L75" s="27">
        <f>K75+ROUND(K75*J75/100,2)</f>
        <v>0</v>
      </c>
      <c r="M75" s="27"/>
      <c r="N75" s="28"/>
    </row>
    <row r="76" spans="1:14" s="90" customFormat="1" ht="21" customHeight="1">
      <c r="A76" s="14">
        <v>35</v>
      </c>
      <c r="B76" s="134"/>
      <c r="C76" s="42" t="s">
        <v>20</v>
      </c>
      <c r="D76" s="24" t="s">
        <v>47</v>
      </c>
      <c r="E76" s="24">
        <v>26</v>
      </c>
      <c r="F76" s="25" t="s">
        <v>21</v>
      </c>
      <c r="G76" s="85">
        <v>300</v>
      </c>
      <c r="H76" s="26" t="s">
        <v>16</v>
      </c>
      <c r="I76" s="27"/>
      <c r="J76" s="51"/>
      <c r="K76" s="20">
        <f t="shared" si="6"/>
        <v>0</v>
      </c>
      <c r="L76" s="27">
        <f t="shared" si="7"/>
        <v>0</v>
      </c>
      <c r="M76" s="27"/>
      <c r="N76" s="28"/>
    </row>
    <row r="77" spans="1:14" s="90" customFormat="1" ht="21" customHeight="1">
      <c r="A77" s="24">
        <v>36</v>
      </c>
      <c r="B77" s="134"/>
      <c r="C77" s="42" t="s">
        <v>48</v>
      </c>
      <c r="D77" s="24" t="s">
        <v>47</v>
      </c>
      <c r="E77" s="24">
        <v>22</v>
      </c>
      <c r="F77" s="25" t="s">
        <v>21</v>
      </c>
      <c r="G77" s="85">
        <v>120</v>
      </c>
      <c r="H77" s="26" t="s">
        <v>16</v>
      </c>
      <c r="I77" s="27"/>
      <c r="J77" s="51"/>
      <c r="K77" s="20">
        <f t="shared" si="6"/>
        <v>0</v>
      </c>
      <c r="L77" s="27">
        <f t="shared" si="7"/>
        <v>0</v>
      </c>
      <c r="M77" s="27"/>
      <c r="N77" s="28"/>
    </row>
    <row r="78" spans="1:14" s="90" customFormat="1" ht="21" customHeight="1">
      <c r="A78" s="14">
        <v>37</v>
      </c>
      <c r="B78" s="134"/>
      <c r="C78" s="14">
        <v>0</v>
      </c>
      <c r="D78" s="14">
        <v>75</v>
      </c>
      <c r="E78" s="14">
        <v>30</v>
      </c>
      <c r="F78" s="17" t="s">
        <v>21</v>
      </c>
      <c r="G78" s="15">
        <v>204</v>
      </c>
      <c r="H78" s="49" t="s">
        <v>16</v>
      </c>
      <c r="I78" s="20"/>
      <c r="J78" s="51"/>
      <c r="K78" s="20">
        <f aca="true" t="shared" si="8" ref="K78:K83">ROUND(G78*I78,2)</f>
        <v>0</v>
      </c>
      <c r="L78" s="27">
        <f aca="true" t="shared" si="9" ref="L78:L83">K78+ROUND(K78*J78/100,2)</f>
        <v>0</v>
      </c>
      <c r="M78" s="27"/>
      <c r="N78" s="28"/>
    </row>
    <row r="79" spans="1:14" s="90" customFormat="1" ht="21" customHeight="1">
      <c r="A79" s="14">
        <v>38</v>
      </c>
      <c r="B79" s="134"/>
      <c r="C79" s="14">
        <v>0</v>
      </c>
      <c r="D79" s="14">
        <v>75</v>
      </c>
      <c r="E79" s="14" t="s">
        <v>64</v>
      </c>
      <c r="F79" s="17" t="s">
        <v>21</v>
      </c>
      <c r="G79" s="15">
        <v>204</v>
      </c>
      <c r="H79" s="49" t="s">
        <v>16</v>
      </c>
      <c r="I79" s="20"/>
      <c r="J79" s="51"/>
      <c r="K79" s="20">
        <f t="shared" si="8"/>
        <v>0</v>
      </c>
      <c r="L79" s="27">
        <f t="shared" si="9"/>
        <v>0</v>
      </c>
      <c r="M79" s="27"/>
      <c r="N79" s="28"/>
    </row>
    <row r="80" spans="1:14" s="90" customFormat="1" ht="21" customHeight="1">
      <c r="A80" s="24">
        <v>39</v>
      </c>
      <c r="B80" s="134"/>
      <c r="C80" s="14">
        <v>0</v>
      </c>
      <c r="D80" s="14">
        <v>75</v>
      </c>
      <c r="E80" s="14">
        <v>27</v>
      </c>
      <c r="F80" s="112" t="s">
        <v>67</v>
      </c>
      <c r="G80" s="15">
        <v>204</v>
      </c>
      <c r="H80" s="49" t="s">
        <v>16</v>
      </c>
      <c r="I80" s="20"/>
      <c r="J80" s="51"/>
      <c r="K80" s="20">
        <f t="shared" si="8"/>
        <v>0</v>
      </c>
      <c r="L80" s="27">
        <f t="shared" si="9"/>
        <v>0</v>
      </c>
      <c r="M80" s="27"/>
      <c r="N80" s="28"/>
    </row>
    <row r="81" spans="1:14" s="90" customFormat="1" ht="21" customHeight="1">
      <c r="A81" s="14">
        <v>40</v>
      </c>
      <c r="B81" s="134"/>
      <c r="C81" s="14">
        <v>1</v>
      </c>
      <c r="D81" s="14">
        <v>150</v>
      </c>
      <c r="E81" s="14">
        <v>40</v>
      </c>
      <c r="F81" s="112" t="s">
        <v>66</v>
      </c>
      <c r="G81" s="15">
        <v>60</v>
      </c>
      <c r="H81" s="49" t="s">
        <v>16</v>
      </c>
      <c r="I81" s="20"/>
      <c r="J81" s="51"/>
      <c r="K81" s="20">
        <f t="shared" si="8"/>
        <v>0</v>
      </c>
      <c r="L81" s="27">
        <f t="shared" si="9"/>
        <v>0</v>
      </c>
      <c r="M81" s="27"/>
      <c r="N81" s="28"/>
    </row>
    <row r="82" spans="1:14" s="90" customFormat="1" ht="21" customHeight="1">
      <c r="A82" s="14">
        <v>41</v>
      </c>
      <c r="B82" s="134"/>
      <c r="C82" s="14">
        <v>0</v>
      </c>
      <c r="D82" s="14">
        <v>150</v>
      </c>
      <c r="E82" s="14">
        <v>40</v>
      </c>
      <c r="F82" s="17" t="s">
        <v>66</v>
      </c>
      <c r="G82" s="15">
        <v>48</v>
      </c>
      <c r="H82" s="49" t="s">
        <v>16</v>
      </c>
      <c r="I82" s="20"/>
      <c r="J82" s="51"/>
      <c r="K82" s="20">
        <f t="shared" si="8"/>
        <v>0</v>
      </c>
      <c r="L82" s="27">
        <f t="shared" si="9"/>
        <v>0</v>
      </c>
      <c r="M82" s="27"/>
      <c r="N82" s="28"/>
    </row>
    <row r="83" spans="1:14" s="90" customFormat="1" ht="17.25" customHeight="1">
      <c r="A83" s="24">
        <v>42</v>
      </c>
      <c r="B83" s="134"/>
      <c r="C83" s="42" t="s">
        <v>20</v>
      </c>
      <c r="D83" s="24" t="s">
        <v>62</v>
      </c>
      <c r="E83" s="24" t="s">
        <v>18</v>
      </c>
      <c r="F83" s="25" t="s">
        <v>18</v>
      </c>
      <c r="G83" s="85">
        <v>132</v>
      </c>
      <c r="H83" s="26" t="s">
        <v>16</v>
      </c>
      <c r="I83" s="27"/>
      <c r="J83" s="51"/>
      <c r="K83" s="20">
        <f t="shared" si="8"/>
        <v>0</v>
      </c>
      <c r="L83" s="27">
        <f t="shared" si="9"/>
        <v>0</v>
      </c>
      <c r="M83" s="27"/>
      <c r="N83" s="28"/>
    </row>
    <row r="84" spans="1:14" s="90" customFormat="1" ht="21" customHeight="1">
      <c r="A84" s="14">
        <v>43</v>
      </c>
      <c r="B84" s="134"/>
      <c r="C84" s="42">
        <v>1</v>
      </c>
      <c r="D84" s="24" t="s">
        <v>47</v>
      </c>
      <c r="E84" s="24">
        <v>30</v>
      </c>
      <c r="F84" s="25" t="s">
        <v>21</v>
      </c>
      <c r="G84" s="85">
        <v>48</v>
      </c>
      <c r="H84" s="26" t="s">
        <v>16</v>
      </c>
      <c r="I84" s="27"/>
      <c r="J84" s="66"/>
      <c r="K84" s="20">
        <f t="shared" si="6"/>
        <v>0</v>
      </c>
      <c r="L84" s="27">
        <f t="shared" si="7"/>
        <v>0</v>
      </c>
      <c r="M84" s="27"/>
      <c r="N84" s="28"/>
    </row>
    <row r="85" spans="1:14" s="90" customFormat="1" ht="21" customHeight="1">
      <c r="A85" s="14">
        <v>44</v>
      </c>
      <c r="B85" s="134"/>
      <c r="C85" s="42">
        <v>1</v>
      </c>
      <c r="D85" s="42">
        <v>90</v>
      </c>
      <c r="E85" s="24">
        <v>40</v>
      </c>
      <c r="F85" s="25" t="s">
        <v>39</v>
      </c>
      <c r="G85" s="85">
        <v>48</v>
      </c>
      <c r="H85" s="26" t="s">
        <v>16</v>
      </c>
      <c r="I85" s="27"/>
      <c r="J85" s="51"/>
      <c r="K85" s="20">
        <f t="shared" si="6"/>
        <v>0</v>
      </c>
      <c r="L85" s="27">
        <f t="shared" si="7"/>
        <v>0</v>
      </c>
      <c r="M85" s="27"/>
      <c r="N85" s="28"/>
    </row>
    <row r="86" spans="1:14" s="103" customFormat="1" ht="12.75" customHeight="1">
      <c r="A86" s="136" t="s">
        <v>6</v>
      </c>
      <c r="B86" s="136"/>
      <c r="C86" s="136"/>
      <c r="D86" s="136"/>
      <c r="E86" s="136"/>
      <c r="F86" s="136"/>
      <c r="G86" s="136"/>
      <c r="H86" s="136"/>
      <c r="I86" s="136"/>
      <c r="J86" s="136"/>
      <c r="K86" s="101">
        <f>SUM(K42:K85)</f>
        <v>0</v>
      </c>
      <c r="L86" s="101">
        <f>SUM(L42:L85)</f>
        <v>0</v>
      </c>
      <c r="M86" s="101"/>
      <c r="N86" s="102"/>
    </row>
    <row r="87" spans="1:14" s="90" customFormat="1" ht="147.75" customHeight="1">
      <c r="A87" s="132" t="s">
        <v>107</v>
      </c>
      <c r="B87" s="132"/>
      <c r="C87" s="132"/>
      <c r="D87" s="132"/>
      <c r="E87" s="132"/>
      <c r="F87" s="132"/>
      <c r="G87" s="132"/>
      <c r="H87" s="132"/>
      <c r="I87" s="132"/>
      <c r="J87" s="132"/>
      <c r="K87" s="132"/>
      <c r="L87" s="132"/>
      <c r="M87" s="132"/>
      <c r="N87" s="132"/>
    </row>
    <row r="88" spans="1:14" s="87" customFormat="1" ht="27" customHeight="1">
      <c r="A88" s="21">
        <v>1</v>
      </c>
      <c r="B88" s="134" t="s">
        <v>82</v>
      </c>
      <c r="C88" s="16" t="s">
        <v>20</v>
      </c>
      <c r="D88" s="127">
        <v>75</v>
      </c>
      <c r="E88" s="14">
        <v>37</v>
      </c>
      <c r="F88" s="17" t="s">
        <v>40</v>
      </c>
      <c r="G88" s="100">
        <v>120</v>
      </c>
      <c r="H88" s="18" t="s">
        <v>16</v>
      </c>
      <c r="I88" s="20"/>
      <c r="J88" s="51"/>
      <c r="K88" s="20">
        <f aca="true" t="shared" si="10" ref="K88:K98">ROUND(G88*I88,2)</f>
        <v>0</v>
      </c>
      <c r="L88" s="20">
        <f aca="true" t="shared" si="11" ref="L88:L98">K88+ROUND(K88*J88/100,2)</f>
        <v>0</v>
      </c>
      <c r="M88" s="35"/>
      <c r="N88" s="72"/>
    </row>
    <row r="89" spans="1:14" s="87" customFormat="1" ht="21.75" customHeight="1">
      <c r="A89" s="21">
        <v>2</v>
      </c>
      <c r="B89" s="134"/>
      <c r="C89" s="16" t="s">
        <v>20</v>
      </c>
      <c r="D89" s="127">
        <v>75</v>
      </c>
      <c r="E89" s="14">
        <v>24</v>
      </c>
      <c r="F89" s="17" t="s">
        <v>15</v>
      </c>
      <c r="G89" s="100">
        <v>300</v>
      </c>
      <c r="H89" s="18" t="s">
        <v>16</v>
      </c>
      <c r="I89" s="20"/>
      <c r="J89" s="51"/>
      <c r="K89" s="20">
        <f t="shared" si="10"/>
        <v>0</v>
      </c>
      <c r="L89" s="20">
        <f t="shared" si="11"/>
        <v>0</v>
      </c>
      <c r="M89" s="35"/>
      <c r="N89" s="72"/>
    </row>
    <row r="90" spans="1:14" s="87" customFormat="1" ht="23.25" customHeight="1">
      <c r="A90" s="21">
        <v>3</v>
      </c>
      <c r="B90" s="134"/>
      <c r="C90" s="42" t="s">
        <v>17</v>
      </c>
      <c r="D90" s="127">
        <v>75</v>
      </c>
      <c r="E90" s="14">
        <v>26</v>
      </c>
      <c r="F90" s="17" t="s">
        <v>15</v>
      </c>
      <c r="G90" s="100">
        <v>540</v>
      </c>
      <c r="H90" s="18" t="s">
        <v>16</v>
      </c>
      <c r="I90" s="20"/>
      <c r="J90" s="51"/>
      <c r="K90" s="20">
        <f t="shared" si="10"/>
        <v>0</v>
      </c>
      <c r="L90" s="20">
        <f t="shared" si="11"/>
        <v>0</v>
      </c>
      <c r="M90" s="35"/>
      <c r="N90" s="72"/>
    </row>
    <row r="91" spans="1:14" s="87" customFormat="1" ht="24" customHeight="1">
      <c r="A91" s="21">
        <v>4</v>
      </c>
      <c r="B91" s="134"/>
      <c r="C91" s="42" t="s">
        <v>22</v>
      </c>
      <c r="D91" s="14">
        <v>45</v>
      </c>
      <c r="E91" s="14">
        <v>19</v>
      </c>
      <c r="F91" s="17" t="s">
        <v>15</v>
      </c>
      <c r="G91" s="100">
        <v>312</v>
      </c>
      <c r="H91" s="18" t="s">
        <v>16</v>
      </c>
      <c r="I91" s="20"/>
      <c r="J91" s="51"/>
      <c r="K91" s="20">
        <f t="shared" si="10"/>
        <v>0</v>
      </c>
      <c r="L91" s="20">
        <f t="shared" si="11"/>
        <v>0</v>
      </c>
      <c r="M91" s="35"/>
      <c r="N91" s="72"/>
    </row>
    <row r="92" spans="1:14" s="87" customFormat="1" ht="34.5" customHeight="1">
      <c r="A92" s="21">
        <v>5</v>
      </c>
      <c r="B92" s="134"/>
      <c r="C92" s="42" t="s">
        <v>48</v>
      </c>
      <c r="D92" s="127" t="s">
        <v>59</v>
      </c>
      <c r="E92" s="14">
        <v>19</v>
      </c>
      <c r="F92" s="17" t="s">
        <v>60</v>
      </c>
      <c r="G92" s="100">
        <v>240</v>
      </c>
      <c r="H92" s="18" t="s">
        <v>16</v>
      </c>
      <c r="I92" s="35"/>
      <c r="J92" s="51"/>
      <c r="K92" s="20">
        <f t="shared" si="10"/>
        <v>0</v>
      </c>
      <c r="L92" s="20">
        <f t="shared" si="11"/>
        <v>0</v>
      </c>
      <c r="M92" s="35"/>
      <c r="N92" s="72"/>
    </row>
    <row r="93" spans="1:14" s="87" customFormat="1" ht="32.25" customHeight="1">
      <c r="A93" s="21">
        <v>6</v>
      </c>
      <c r="B93" s="134"/>
      <c r="C93" s="16" t="s">
        <v>50</v>
      </c>
      <c r="D93" s="127">
        <v>45</v>
      </c>
      <c r="E93" s="14">
        <v>16</v>
      </c>
      <c r="F93" s="126" t="s">
        <v>70</v>
      </c>
      <c r="G93" s="100">
        <v>12</v>
      </c>
      <c r="H93" s="18" t="s">
        <v>16</v>
      </c>
      <c r="I93" s="20"/>
      <c r="J93" s="51"/>
      <c r="K93" s="20">
        <f>ROUND(G93*I93,2)</f>
        <v>0</v>
      </c>
      <c r="L93" s="20">
        <f>K93+ROUND(K93*J93/100,2)</f>
        <v>0</v>
      </c>
      <c r="M93" s="35"/>
      <c r="N93" s="72"/>
    </row>
    <row r="94" spans="1:14" s="87" customFormat="1" ht="23.25" customHeight="1">
      <c r="A94" s="21">
        <v>7</v>
      </c>
      <c r="B94" s="134"/>
      <c r="C94" s="16" t="s">
        <v>17</v>
      </c>
      <c r="D94" s="127">
        <v>45</v>
      </c>
      <c r="E94" s="14">
        <v>24</v>
      </c>
      <c r="F94" s="17" t="s">
        <v>15</v>
      </c>
      <c r="G94" s="121">
        <v>960</v>
      </c>
      <c r="H94" s="18" t="s">
        <v>16</v>
      </c>
      <c r="I94" s="20"/>
      <c r="J94" s="51"/>
      <c r="K94" s="20">
        <f t="shared" si="10"/>
        <v>0</v>
      </c>
      <c r="L94" s="20">
        <f t="shared" si="11"/>
        <v>0</v>
      </c>
      <c r="M94" s="35"/>
      <c r="N94" s="72"/>
    </row>
    <row r="95" spans="1:14" s="87" customFormat="1" ht="21.75" customHeight="1">
      <c r="A95" s="21">
        <v>8</v>
      </c>
      <c r="B95" s="134"/>
      <c r="C95" s="16" t="s">
        <v>20</v>
      </c>
      <c r="D95" s="127">
        <v>45</v>
      </c>
      <c r="E95" s="14">
        <v>24</v>
      </c>
      <c r="F95" s="17" t="s">
        <v>15</v>
      </c>
      <c r="G95" s="100">
        <v>192</v>
      </c>
      <c r="H95" s="18" t="s">
        <v>16</v>
      </c>
      <c r="I95" s="20"/>
      <c r="J95" s="51"/>
      <c r="K95" s="20">
        <f t="shared" si="10"/>
        <v>0</v>
      </c>
      <c r="L95" s="20">
        <f t="shared" si="11"/>
        <v>0</v>
      </c>
      <c r="M95" s="35"/>
      <c r="N95" s="72"/>
    </row>
    <row r="96" spans="1:14" s="87" customFormat="1" ht="21.75" customHeight="1">
      <c r="A96" s="21">
        <v>9</v>
      </c>
      <c r="B96" s="134"/>
      <c r="C96" s="16">
        <v>0</v>
      </c>
      <c r="D96" s="127">
        <v>75</v>
      </c>
      <c r="E96" s="14">
        <v>37</v>
      </c>
      <c r="F96" s="17" t="s">
        <v>26</v>
      </c>
      <c r="G96" s="100">
        <v>60</v>
      </c>
      <c r="H96" s="18" t="s">
        <v>16</v>
      </c>
      <c r="I96" s="20"/>
      <c r="J96" s="51"/>
      <c r="K96" s="20">
        <f t="shared" si="10"/>
        <v>0</v>
      </c>
      <c r="L96" s="20">
        <f t="shared" si="11"/>
        <v>0</v>
      </c>
      <c r="M96" s="35"/>
      <c r="N96" s="72"/>
    </row>
    <row r="97" spans="1:14" s="87" customFormat="1" ht="24.75" customHeight="1">
      <c r="A97" s="21">
        <v>10</v>
      </c>
      <c r="B97" s="134"/>
      <c r="C97" s="33">
        <v>1</v>
      </c>
      <c r="D97" s="33" t="s">
        <v>58</v>
      </c>
      <c r="E97" s="128">
        <v>39</v>
      </c>
      <c r="F97" s="31" t="s">
        <v>26</v>
      </c>
      <c r="G97" s="100">
        <v>36</v>
      </c>
      <c r="H97" s="32" t="s">
        <v>16</v>
      </c>
      <c r="I97" s="35"/>
      <c r="J97" s="51"/>
      <c r="K97" s="20">
        <f t="shared" si="10"/>
        <v>0</v>
      </c>
      <c r="L97" s="20">
        <f t="shared" si="11"/>
        <v>0</v>
      </c>
      <c r="M97" s="35"/>
      <c r="N97" s="72"/>
    </row>
    <row r="98" spans="1:14" s="82" customFormat="1" ht="23.25" customHeight="1">
      <c r="A98" s="21">
        <v>11</v>
      </c>
      <c r="B98" s="134"/>
      <c r="C98" s="33" t="s">
        <v>20</v>
      </c>
      <c r="D98" s="128">
        <v>75</v>
      </c>
      <c r="E98" s="30">
        <v>60</v>
      </c>
      <c r="F98" s="31" t="s">
        <v>41</v>
      </c>
      <c r="G98" s="100">
        <v>300</v>
      </c>
      <c r="H98" s="32" t="s">
        <v>16</v>
      </c>
      <c r="I98" s="20"/>
      <c r="J98" s="117"/>
      <c r="K98" s="20">
        <f t="shared" si="10"/>
        <v>0</v>
      </c>
      <c r="L98" s="20">
        <f t="shared" si="11"/>
        <v>0</v>
      </c>
      <c r="M98" s="35"/>
      <c r="N98" s="72"/>
    </row>
    <row r="99" spans="1:14" s="93" customFormat="1" ht="19.5" customHeight="1">
      <c r="A99" s="140" t="s">
        <v>6</v>
      </c>
      <c r="B99" s="140"/>
      <c r="C99" s="140"/>
      <c r="D99" s="140"/>
      <c r="E99" s="140"/>
      <c r="F99" s="140"/>
      <c r="G99" s="140"/>
      <c r="H99" s="140"/>
      <c r="I99" s="140"/>
      <c r="J99" s="140"/>
      <c r="K99" s="22">
        <f>SUM(K88:K98)</f>
        <v>0</v>
      </c>
      <c r="L99" s="22">
        <f>SUM(L88:L98)</f>
        <v>0</v>
      </c>
      <c r="M99" s="22"/>
      <c r="N99" s="92"/>
    </row>
    <row r="100" spans="1:14" s="90" customFormat="1" ht="22.5" customHeight="1">
      <c r="A100" s="132" t="s">
        <v>86</v>
      </c>
      <c r="B100" s="133"/>
      <c r="C100" s="133"/>
      <c r="D100" s="133"/>
      <c r="E100" s="133"/>
      <c r="F100" s="133"/>
      <c r="G100" s="133"/>
      <c r="H100" s="133"/>
      <c r="I100" s="133"/>
      <c r="J100" s="133"/>
      <c r="K100" s="133"/>
      <c r="L100" s="133"/>
      <c r="M100" s="133"/>
      <c r="N100" s="133"/>
    </row>
    <row r="101" spans="1:14" s="82" customFormat="1" ht="51" customHeight="1">
      <c r="A101" s="49">
        <v>1</v>
      </c>
      <c r="B101" s="58" t="s">
        <v>43</v>
      </c>
      <c r="C101" s="33" t="s">
        <v>44</v>
      </c>
      <c r="D101" s="30" t="s">
        <v>46</v>
      </c>
      <c r="E101" s="31" t="s">
        <v>18</v>
      </c>
      <c r="F101" s="31" t="s">
        <v>18</v>
      </c>
      <c r="G101" s="106">
        <v>36</v>
      </c>
      <c r="H101" s="32" t="s">
        <v>16</v>
      </c>
      <c r="I101" s="107"/>
      <c r="J101" s="117"/>
      <c r="K101" s="35">
        <f>ROUND(G101*I101,2)</f>
        <v>0</v>
      </c>
      <c r="L101" s="35">
        <f>K101+ROUND(K101*J101/100,2)</f>
        <v>0</v>
      </c>
      <c r="M101" s="35"/>
      <c r="N101" s="108"/>
    </row>
    <row r="102" spans="1:14" s="82" customFormat="1" ht="43.5" customHeight="1">
      <c r="A102" s="49">
        <v>2</v>
      </c>
      <c r="B102" s="58" t="s">
        <v>43</v>
      </c>
      <c r="C102" s="33" t="s">
        <v>45</v>
      </c>
      <c r="D102" s="30" t="s">
        <v>46</v>
      </c>
      <c r="E102" s="31" t="s">
        <v>18</v>
      </c>
      <c r="F102" s="31" t="s">
        <v>18</v>
      </c>
      <c r="G102" s="106">
        <v>36</v>
      </c>
      <c r="H102" s="32" t="s">
        <v>16</v>
      </c>
      <c r="I102" s="107"/>
      <c r="J102" s="117"/>
      <c r="K102" s="35">
        <f>ROUND(G102*I102,2)</f>
        <v>0</v>
      </c>
      <c r="L102" s="35">
        <f>K102+ROUND(K102*J102/100,2)</f>
        <v>0</v>
      </c>
      <c r="M102" s="35"/>
      <c r="N102" s="108"/>
    </row>
    <row r="103" spans="1:14" s="93" customFormat="1" ht="15.75" customHeight="1">
      <c r="A103" s="140" t="s">
        <v>6</v>
      </c>
      <c r="B103" s="140"/>
      <c r="C103" s="140"/>
      <c r="D103" s="140"/>
      <c r="E103" s="140"/>
      <c r="F103" s="140"/>
      <c r="G103" s="140"/>
      <c r="H103" s="140"/>
      <c r="I103" s="140"/>
      <c r="J103" s="140"/>
      <c r="K103" s="22">
        <f>SUM(K101:K102)</f>
        <v>0</v>
      </c>
      <c r="L103" s="22">
        <f>SUM(L101:L102)</f>
        <v>0</v>
      </c>
      <c r="M103" s="22"/>
      <c r="N103" s="92"/>
    </row>
    <row r="104" spans="1:14" s="90" customFormat="1" ht="12.75">
      <c r="A104" s="132" t="s">
        <v>87</v>
      </c>
      <c r="B104" s="133"/>
      <c r="C104" s="133"/>
      <c r="D104" s="133"/>
      <c r="E104" s="133"/>
      <c r="F104" s="133"/>
      <c r="G104" s="133"/>
      <c r="H104" s="133"/>
      <c r="I104" s="133"/>
      <c r="J104" s="133"/>
      <c r="K104" s="133"/>
      <c r="L104" s="133"/>
      <c r="M104" s="133"/>
      <c r="N104" s="133"/>
    </row>
    <row r="105" spans="1:14" s="87" customFormat="1" ht="125.25" customHeight="1">
      <c r="A105" s="43">
        <v>1</v>
      </c>
      <c r="B105" s="68" t="s">
        <v>84</v>
      </c>
      <c r="C105" s="42" t="s">
        <v>63</v>
      </c>
      <c r="D105" s="24">
        <v>30</v>
      </c>
      <c r="E105" s="24" t="s">
        <v>64</v>
      </c>
      <c r="F105" s="25" t="s">
        <v>65</v>
      </c>
      <c r="G105" s="121">
        <v>36</v>
      </c>
      <c r="H105" s="26" t="s">
        <v>16</v>
      </c>
      <c r="I105" s="45"/>
      <c r="J105" s="66"/>
      <c r="K105" s="27">
        <f>ROUND(G105*I105,2)</f>
        <v>0</v>
      </c>
      <c r="L105" s="27">
        <f>K105+ROUND(K105*J105/100,2)</f>
        <v>0</v>
      </c>
      <c r="M105" s="27"/>
      <c r="N105" s="86"/>
    </row>
    <row r="106" spans="1:14" s="87" customFormat="1" ht="126.75" customHeight="1">
      <c r="A106" s="43">
        <v>2</v>
      </c>
      <c r="B106" s="68" t="s">
        <v>84</v>
      </c>
      <c r="C106" s="42" t="s">
        <v>63</v>
      </c>
      <c r="D106" s="24">
        <v>45</v>
      </c>
      <c r="E106" s="24" t="s">
        <v>64</v>
      </c>
      <c r="F106" s="25" t="s">
        <v>65</v>
      </c>
      <c r="G106" s="121">
        <v>24</v>
      </c>
      <c r="H106" s="26" t="s">
        <v>16</v>
      </c>
      <c r="I106" s="45"/>
      <c r="J106" s="66"/>
      <c r="K106" s="27">
        <f>ROUND(G106*I106,2)</f>
        <v>0</v>
      </c>
      <c r="L106" s="27">
        <f>K106+ROUND(K106*J106/100,2)</f>
        <v>0</v>
      </c>
      <c r="M106" s="27"/>
      <c r="N106" s="86"/>
    </row>
    <row r="107" spans="1:14" s="65" customFormat="1" ht="17.25" customHeight="1">
      <c r="A107" s="135" t="s">
        <v>6</v>
      </c>
      <c r="B107" s="135"/>
      <c r="C107" s="135"/>
      <c r="D107" s="135"/>
      <c r="E107" s="135"/>
      <c r="F107" s="135"/>
      <c r="G107" s="135"/>
      <c r="H107" s="135"/>
      <c r="I107" s="135"/>
      <c r="J107" s="135"/>
      <c r="K107" s="63">
        <f>SUM(K105:K106)</f>
        <v>0</v>
      </c>
      <c r="L107" s="63">
        <f>SUM(L105:L106)</f>
        <v>0</v>
      </c>
      <c r="M107" s="63"/>
      <c r="N107" s="109"/>
    </row>
    <row r="108" spans="1:14" s="90" customFormat="1" ht="35.25" customHeight="1">
      <c r="A108" s="132" t="s">
        <v>97</v>
      </c>
      <c r="B108" s="133"/>
      <c r="C108" s="133"/>
      <c r="D108" s="133"/>
      <c r="E108" s="133"/>
      <c r="F108" s="133"/>
      <c r="G108" s="133"/>
      <c r="H108" s="133"/>
      <c r="I108" s="133"/>
      <c r="J108" s="133"/>
      <c r="K108" s="133"/>
      <c r="L108" s="133"/>
      <c r="M108" s="133"/>
      <c r="N108" s="133"/>
    </row>
    <row r="109" spans="1:14" s="87" customFormat="1" ht="63" customHeight="1">
      <c r="A109" s="43">
        <v>1</v>
      </c>
      <c r="B109" s="68" t="s">
        <v>83</v>
      </c>
      <c r="C109" s="43" t="s">
        <v>18</v>
      </c>
      <c r="D109" s="43" t="s">
        <v>18</v>
      </c>
      <c r="E109" s="43" t="s">
        <v>18</v>
      </c>
      <c r="F109" s="104" t="s">
        <v>18</v>
      </c>
      <c r="G109" s="100">
        <v>4</v>
      </c>
      <c r="H109" s="26" t="s">
        <v>16</v>
      </c>
      <c r="I109" s="105"/>
      <c r="J109" s="66"/>
      <c r="K109" s="20">
        <f>ROUND(G109*I109,2)</f>
        <v>0</v>
      </c>
      <c r="L109" s="20">
        <f>K109+ROUND(K109*J109/100,2)</f>
        <v>0</v>
      </c>
      <c r="M109" s="20"/>
      <c r="N109" s="86"/>
    </row>
    <row r="110" spans="1:14" s="90" customFormat="1" ht="12.75">
      <c r="A110" s="132" t="s">
        <v>88</v>
      </c>
      <c r="B110" s="133"/>
      <c r="C110" s="133"/>
      <c r="D110" s="133"/>
      <c r="E110" s="133"/>
      <c r="F110" s="133"/>
      <c r="G110" s="133"/>
      <c r="H110" s="133"/>
      <c r="I110" s="133"/>
      <c r="J110" s="133"/>
      <c r="K110" s="133"/>
      <c r="L110" s="133"/>
      <c r="M110" s="133"/>
      <c r="N110" s="133"/>
    </row>
    <row r="111" spans="1:14" s="87" customFormat="1" ht="50.25" customHeight="1">
      <c r="A111" s="43">
        <v>1</v>
      </c>
      <c r="B111" s="68" t="s">
        <v>14</v>
      </c>
      <c r="C111" s="24">
        <v>1.3</v>
      </c>
      <c r="D111" s="24">
        <v>90</v>
      </c>
      <c r="E111" s="24" t="s">
        <v>89</v>
      </c>
      <c r="F111" s="17" t="s">
        <v>15</v>
      </c>
      <c r="G111" s="100">
        <v>8</v>
      </c>
      <c r="H111" s="26" t="s">
        <v>16</v>
      </c>
      <c r="I111" s="105"/>
      <c r="J111" s="66"/>
      <c r="K111" s="20">
        <f>ROUND(G111*I111,2)</f>
        <v>0</v>
      </c>
      <c r="L111" s="20">
        <f>K111+ROUND(K111*J111/100,2)</f>
        <v>0</v>
      </c>
      <c r="M111" s="20"/>
      <c r="N111" s="86"/>
    </row>
    <row r="112" spans="1:14" s="90" customFormat="1" ht="102" customHeight="1">
      <c r="A112" s="132" t="s">
        <v>94</v>
      </c>
      <c r="B112" s="133"/>
      <c r="C112" s="133"/>
      <c r="D112" s="133"/>
      <c r="E112" s="133"/>
      <c r="F112" s="133"/>
      <c r="G112" s="133"/>
      <c r="H112" s="133"/>
      <c r="I112" s="133"/>
      <c r="J112" s="133"/>
      <c r="K112" s="133"/>
      <c r="L112" s="133"/>
      <c r="M112" s="133"/>
      <c r="N112" s="133"/>
    </row>
    <row r="113" spans="1:14" s="87" customFormat="1" ht="41.25" customHeight="1">
      <c r="A113" s="43">
        <v>1</v>
      </c>
      <c r="B113" s="137" t="s">
        <v>71</v>
      </c>
      <c r="C113" s="38" t="s">
        <v>22</v>
      </c>
      <c r="D113" s="38">
        <v>45</v>
      </c>
      <c r="E113" s="39">
        <v>19</v>
      </c>
      <c r="F113" s="39" t="s">
        <v>15</v>
      </c>
      <c r="G113" s="100">
        <v>24</v>
      </c>
      <c r="H113" s="26" t="s">
        <v>16</v>
      </c>
      <c r="I113" s="45"/>
      <c r="J113" s="66"/>
      <c r="K113" s="27">
        <f>ROUND(G113*I113,2)</f>
        <v>0</v>
      </c>
      <c r="L113" s="27">
        <f>K113+ROUND(K113*J113/100,2)</f>
        <v>0</v>
      </c>
      <c r="M113" s="27"/>
      <c r="N113" s="86"/>
    </row>
    <row r="114" spans="1:14" s="87" customFormat="1" ht="42" customHeight="1">
      <c r="A114" s="43">
        <v>2</v>
      </c>
      <c r="B114" s="138"/>
      <c r="C114" s="42" t="s">
        <v>17</v>
      </c>
      <c r="D114" s="24">
        <v>45</v>
      </c>
      <c r="E114" s="39">
        <v>19</v>
      </c>
      <c r="F114" s="39" t="s">
        <v>15</v>
      </c>
      <c r="G114" s="40">
        <v>24</v>
      </c>
      <c r="H114" s="37" t="s">
        <v>16</v>
      </c>
      <c r="I114" s="41"/>
      <c r="J114" s="66"/>
      <c r="K114" s="27">
        <f>ROUND(G114*I114,2)</f>
        <v>0</v>
      </c>
      <c r="L114" s="27">
        <f>K114+ROUND(K114*J114/100,2)</f>
        <v>0</v>
      </c>
      <c r="M114" s="27"/>
      <c r="N114" s="86"/>
    </row>
    <row r="115" spans="1:14" s="87" customFormat="1" ht="30.75" customHeight="1">
      <c r="A115" s="43">
        <v>3</v>
      </c>
      <c r="B115" s="139"/>
      <c r="C115" s="42" t="s">
        <v>20</v>
      </c>
      <c r="D115" s="24">
        <v>45</v>
      </c>
      <c r="E115" s="39">
        <v>19</v>
      </c>
      <c r="F115" s="39" t="s">
        <v>15</v>
      </c>
      <c r="G115" s="40">
        <v>24</v>
      </c>
      <c r="H115" s="37" t="s">
        <v>16</v>
      </c>
      <c r="I115" s="41"/>
      <c r="J115" s="66"/>
      <c r="K115" s="27">
        <f>ROUND(G115*I115,2)</f>
        <v>0</v>
      </c>
      <c r="L115" s="27">
        <f>K115+ROUND(K115*J115/100,2)</f>
        <v>0</v>
      </c>
      <c r="M115" s="27"/>
      <c r="N115" s="86"/>
    </row>
    <row r="116" spans="1:14" s="65" customFormat="1" ht="22.5" customHeight="1">
      <c r="A116" s="135" t="s">
        <v>6</v>
      </c>
      <c r="B116" s="135"/>
      <c r="C116" s="135"/>
      <c r="D116" s="135"/>
      <c r="E116" s="135"/>
      <c r="F116" s="135"/>
      <c r="G116" s="135"/>
      <c r="H116" s="135"/>
      <c r="I116" s="135"/>
      <c r="J116" s="135"/>
      <c r="K116" s="63">
        <f>SUM(K113:K115)</f>
        <v>0</v>
      </c>
      <c r="L116" s="63">
        <f>SUM(L113:L115)</f>
        <v>0</v>
      </c>
      <c r="M116" s="63"/>
      <c r="N116" s="109"/>
    </row>
    <row r="117" ht="12.75">
      <c r="N117" s="53"/>
    </row>
    <row r="118" ht="12.75">
      <c r="N118" s="53"/>
    </row>
    <row r="119" ht="12.75">
      <c r="N119" s="53"/>
    </row>
  </sheetData>
  <sheetProtection/>
  <mergeCells count="29">
    <mergeCell ref="B38:F38"/>
    <mergeCell ref="B39:F39"/>
    <mergeCell ref="A40:J40"/>
    <mergeCell ref="A41:N41"/>
    <mergeCell ref="A1:N1"/>
    <mergeCell ref="A2:N2"/>
    <mergeCell ref="B4:B21"/>
    <mergeCell ref="A22:J22"/>
    <mergeCell ref="B24:B34"/>
    <mergeCell ref="A35:J35"/>
    <mergeCell ref="A36:J36"/>
    <mergeCell ref="B37:F37"/>
    <mergeCell ref="A23:N23"/>
    <mergeCell ref="A116:J116"/>
    <mergeCell ref="B113:B115"/>
    <mergeCell ref="A110:N110"/>
    <mergeCell ref="B74:B85"/>
    <mergeCell ref="A103:J103"/>
    <mergeCell ref="A104:N104"/>
    <mergeCell ref="A87:N87"/>
    <mergeCell ref="B88:B98"/>
    <mergeCell ref="A99:J99"/>
    <mergeCell ref="A100:N100"/>
    <mergeCell ref="B42:B52"/>
    <mergeCell ref="A108:N108"/>
    <mergeCell ref="A112:N112"/>
    <mergeCell ref="B53:B73"/>
    <mergeCell ref="A107:J107"/>
    <mergeCell ref="A86:J86"/>
  </mergeCells>
  <printOptions/>
  <pageMargins left="0.33" right="0.7" top="0.48" bottom="0.59" header="0.3" footer="0.3"/>
  <pageSetup horizontalDpi="600" verticalDpi="600" orientation="landscape" paperSize="9" r:id="rId1"/>
  <headerFooter alignWithMargins="0">
    <oddFooter>&amp;C&amp;"Garamond,Normalny"&amp;8załacznik nr 1 do oferty&amp;R&amp;P</oddFooter>
  </headerFooter>
</worksheet>
</file>

<file path=xl/worksheets/sheet2.xml><?xml version="1.0" encoding="utf-8"?>
<worksheet xmlns="http://schemas.openxmlformats.org/spreadsheetml/2006/main" xmlns:r="http://schemas.openxmlformats.org/officeDocument/2006/relationships">
  <dimension ref="A1:P24"/>
  <sheetViews>
    <sheetView zoomScalePageLayoutView="0" workbookViewId="0" topLeftCell="A7">
      <selection activeCell="F10" sqref="F10"/>
    </sheetView>
  </sheetViews>
  <sheetFormatPr defaultColWidth="9.125" defaultRowHeight="12.75"/>
  <cols>
    <col min="1" max="1" width="5.125" style="81" customWidth="1"/>
    <col min="2" max="2" width="52.125" style="13" customWidth="1"/>
    <col min="3" max="3" width="10.125" style="78" customWidth="1"/>
    <col min="4" max="4" width="6.75390625" style="81" customWidth="1"/>
    <col min="5" max="5" width="9.00390625" style="119" customWidth="1"/>
    <col min="6" max="6" width="4.75390625" style="115" customWidth="1"/>
    <col min="7" max="7" width="11.00390625" style="13" customWidth="1"/>
    <col min="8" max="8" width="11.125" style="13" customWidth="1"/>
    <col min="9" max="9" width="14.625" style="13" customWidth="1"/>
    <col min="10" max="16384" width="9.125" style="13" customWidth="1"/>
  </cols>
  <sheetData>
    <row r="1" spans="1:14" s="1" customFormat="1" ht="36.75" customHeight="1">
      <c r="A1" s="148" t="s">
        <v>102</v>
      </c>
      <c r="B1" s="149"/>
      <c r="C1" s="149"/>
      <c r="D1" s="149"/>
      <c r="E1" s="149"/>
      <c r="F1" s="149"/>
      <c r="G1" s="149"/>
      <c r="H1" s="149"/>
      <c r="I1" s="149"/>
      <c r="J1" s="149"/>
      <c r="K1" s="123"/>
      <c r="L1" s="123"/>
      <c r="M1" s="123"/>
      <c r="N1" s="124"/>
    </row>
    <row r="2" spans="1:10" s="71" customFormat="1" ht="36">
      <c r="A2" s="7" t="s">
        <v>54</v>
      </c>
      <c r="B2" s="8" t="s">
        <v>5</v>
      </c>
      <c r="C2" s="56" t="s">
        <v>7</v>
      </c>
      <c r="D2" s="9" t="s">
        <v>4</v>
      </c>
      <c r="E2" s="11" t="s">
        <v>72</v>
      </c>
      <c r="F2" s="9" t="s">
        <v>55</v>
      </c>
      <c r="G2" s="11" t="s">
        <v>23</v>
      </c>
      <c r="H2" s="11" t="s">
        <v>73</v>
      </c>
      <c r="I2" s="57" t="s">
        <v>74</v>
      </c>
      <c r="J2" s="12" t="s">
        <v>8</v>
      </c>
    </row>
    <row r="3" spans="1:8" s="60" customFormat="1" ht="12.75">
      <c r="A3" s="150" t="s">
        <v>61</v>
      </c>
      <c r="B3" s="150"/>
      <c r="C3" s="150"/>
      <c r="D3" s="150"/>
      <c r="E3" s="150"/>
      <c r="F3" s="150"/>
      <c r="G3" s="150"/>
      <c r="H3" s="150"/>
    </row>
    <row r="4" spans="1:16" s="60" customFormat="1" ht="74.25" customHeight="1">
      <c r="A4" s="30">
        <v>1</v>
      </c>
      <c r="B4" s="70" t="s">
        <v>98</v>
      </c>
      <c r="C4" s="59">
        <v>24</v>
      </c>
      <c r="D4" s="47" t="s">
        <v>30</v>
      </c>
      <c r="E4" s="61"/>
      <c r="F4" s="72"/>
      <c r="G4" s="48">
        <f>C4*E4</f>
        <v>0</v>
      </c>
      <c r="H4" s="48">
        <f>G4+ROUND(G4*F4/100,2)</f>
        <v>0</v>
      </c>
      <c r="I4" s="50"/>
      <c r="J4" s="50"/>
      <c r="K4" s="50"/>
      <c r="L4" s="46"/>
      <c r="M4" s="46"/>
      <c r="N4" s="46"/>
      <c r="O4" s="46"/>
      <c r="P4" s="46"/>
    </row>
    <row r="5" spans="1:16" s="60" customFormat="1" ht="57" customHeight="1">
      <c r="A5" s="30">
        <v>2</v>
      </c>
      <c r="B5" s="70" t="s">
        <v>99</v>
      </c>
      <c r="C5" s="59">
        <v>36</v>
      </c>
      <c r="D5" s="34" t="s">
        <v>56</v>
      </c>
      <c r="E5" s="61"/>
      <c r="F5" s="72"/>
      <c r="G5" s="48">
        <f>C5*E5</f>
        <v>0</v>
      </c>
      <c r="H5" s="48">
        <f>G5+ROUND(G5*F5/100,2)</f>
        <v>0</v>
      </c>
      <c r="I5" s="50"/>
      <c r="J5" s="50"/>
      <c r="K5" s="50"/>
      <c r="L5" s="46"/>
      <c r="M5" s="46"/>
      <c r="N5" s="46"/>
      <c r="O5" s="46"/>
      <c r="P5" s="46"/>
    </row>
    <row r="6" spans="1:11" s="65" customFormat="1" ht="16.5" customHeight="1">
      <c r="A6" s="135" t="s">
        <v>6</v>
      </c>
      <c r="B6" s="135"/>
      <c r="C6" s="135"/>
      <c r="D6" s="135"/>
      <c r="E6" s="135"/>
      <c r="F6" s="135"/>
      <c r="G6" s="63">
        <f>SUM(G4:G5)</f>
        <v>0</v>
      </c>
      <c r="H6" s="63">
        <f>SUM(H4:H5)</f>
        <v>0</v>
      </c>
      <c r="I6" s="64"/>
      <c r="J6" s="64"/>
      <c r="K6" s="64"/>
    </row>
    <row r="7" spans="1:8" s="60" customFormat="1" ht="26.25" customHeight="1">
      <c r="A7" s="151" t="s">
        <v>105</v>
      </c>
      <c r="B7" s="150"/>
      <c r="C7" s="150"/>
      <c r="D7" s="150"/>
      <c r="E7" s="150"/>
      <c r="F7" s="150"/>
      <c r="G7" s="150"/>
      <c r="H7" s="150"/>
    </row>
    <row r="8" spans="1:8" s="73" customFormat="1" ht="72">
      <c r="A8" s="19">
        <v>1</v>
      </c>
      <c r="B8" s="70" t="s">
        <v>100</v>
      </c>
      <c r="C8" s="62">
        <v>10</v>
      </c>
      <c r="D8" s="34" t="s">
        <v>30</v>
      </c>
      <c r="E8" s="75"/>
      <c r="F8" s="113"/>
      <c r="G8" s="54">
        <f aca="true" t="shared" si="0" ref="G8:G13">C8*E8</f>
        <v>0</v>
      </c>
      <c r="H8" s="77">
        <f aca="true" t="shared" si="1" ref="H8:H13">G8+ROUND(G8*F8/100,2)</f>
        <v>0</v>
      </c>
    </row>
    <row r="9" spans="1:8" s="73" customFormat="1" ht="60">
      <c r="A9" s="19">
        <v>2</v>
      </c>
      <c r="B9" s="70" t="s">
        <v>101</v>
      </c>
      <c r="C9" s="62">
        <v>10</v>
      </c>
      <c r="D9" s="34" t="s">
        <v>56</v>
      </c>
      <c r="E9" s="75"/>
      <c r="F9" s="113"/>
      <c r="G9" s="54">
        <f t="shared" si="0"/>
        <v>0</v>
      </c>
      <c r="H9" s="77">
        <f t="shared" si="1"/>
        <v>0</v>
      </c>
    </row>
    <row r="10" spans="1:8" s="73" customFormat="1" ht="60">
      <c r="A10" s="19">
        <v>3</v>
      </c>
      <c r="B10" s="70" t="s">
        <v>111</v>
      </c>
      <c r="C10" s="62">
        <v>80</v>
      </c>
      <c r="D10" s="122" t="s">
        <v>92</v>
      </c>
      <c r="E10" s="75"/>
      <c r="F10" s="113"/>
      <c r="G10" s="54">
        <f t="shared" si="0"/>
        <v>0</v>
      </c>
      <c r="H10" s="77">
        <f t="shared" si="1"/>
        <v>0</v>
      </c>
    </row>
    <row r="11" spans="1:8" s="73" customFormat="1" ht="63" customHeight="1">
      <c r="A11" s="19">
        <v>4</v>
      </c>
      <c r="B11" s="70" t="s">
        <v>108</v>
      </c>
      <c r="C11" s="62">
        <v>80</v>
      </c>
      <c r="D11" s="122" t="s">
        <v>92</v>
      </c>
      <c r="E11" s="75"/>
      <c r="F11" s="113"/>
      <c r="G11" s="54">
        <f t="shared" si="0"/>
        <v>0</v>
      </c>
      <c r="H11" s="77">
        <f t="shared" si="1"/>
        <v>0</v>
      </c>
    </row>
    <row r="12" spans="1:8" s="73" customFormat="1" ht="60">
      <c r="A12" s="19">
        <v>5</v>
      </c>
      <c r="B12" s="70" t="s">
        <v>109</v>
      </c>
      <c r="C12" s="62">
        <v>80</v>
      </c>
      <c r="D12" s="122" t="s">
        <v>92</v>
      </c>
      <c r="E12" s="75"/>
      <c r="F12" s="113"/>
      <c r="G12" s="54">
        <f t="shared" si="0"/>
        <v>0</v>
      </c>
      <c r="H12" s="77">
        <f t="shared" si="1"/>
        <v>0</v>
      </c>
    </row>
    <row r="13" spans="1:8" s="73" customFormat="1" ht="60">
      <c r="A13" s="19">
        <v>6</v>
      </c>
      <c r="B13" s="70" t="s">
        <v>110</v>
      </c>
      <c r="C13" s="62">
        <v>80</v>
      </c>
      <c r="D13" s="122" t="s">
        <v>92</v>
      </c>
      <c r="E13" s="75"/>
      <c r="F13" s="113"/>
      <c r="G13" s="54">
        <f t="shared" si="0"/>
        <v>0</v>
      </c>
      <c r="H13" s="77">
        <f t="shared" si="1"/>
        <v>0</v>
      </c>
    </row>
    <row r="14" spans="1:8" s="67" customFormat="1" ht="12.75">
      <c r="A14" s="135" t="s">
        <v>6</v>
      </c>
      <c r="B14" s="135"/>
      <c r="C14" s="135"/>
      <c r="D14" s="135"/>
      <c r="E14" s="135"/>
      <c r="F14" s="135"/>
      <c r="G14" s="63">
        <f>SUM(G8:G13)</f>
        <v>0</v>
      </c>
      <c r="H14" s="63">
        <f>SUM(H8:H13)</f>
        <v>0</v>
      </c>
    </row>
    <row r="15" spans="1:8" s="60" customFormat="1" ht="12.75">
      <c r="A15" s="150" t="s">
        <v>90</v>
      </c>
      <c r="B15" s="150"/>
      <c r="C15" s="150"/>
      <c r="D15" s="150"/>
      <c r="E15" s="150"/>
      <c r="F15" s="150"/>
      <c r="G15" s="150"/>
      <c r="H15" s="150"/>
    </row>
    <row r="16" spans="1:8" s="74" customFormat="1" ht="90">
      <c r="A16" s="44">
        <v>1</v>
      </c>
      <c r="B16" s="125" t="s">
        <v>104</v>
      </c>
      <c r="C16" s="62">
        <v>100</v>
      </c>
      <c r="D16" s="69" t="s">
        <v>75</v>
      </c>
      <c r="E16" s="76"/>
      <c r="F16" s="114"/>
      <c r="G16" s="76">
        <f>C16*E16</f>
        <v>0</v>
      </c>
      <c r="H16" s="77">
        <f>G16+ROUND(G16*F16/100,2)</f>
        <v>0</v>
      </c>
    </row>
    <row r="17" spans="1:8" s="60" customFormat="1" ht="12.75">
      <c r="A17" s="150" t="s">
        <v>91</v>
      </c>
      <c r="B17" s="150"/>
      <c r="C17" s="150"/>
      <c r="D17" s="150"/>
      <c r="E17" s="150"/>
      <c r="F17" s="150"/>
      <c r="G17" s="150"/>
      <c r="H17" s="150"/>
    </row>
    <row r="18" spans="1:8" ht="96">
      <c r="A18" s="81">
        <v>1</v>
      </c>
      <c r="B18" s="70" t="s">
        <v>0</v>
      </c>
      <c r="C18" s="78">
        <v>6</v>
      </c>
      <c r="D18" s="81" t="s">
        <v>30</v>
      </c>
      <c r="E18" s="79"/>
      <c r="G18" s="79">
        <f>C18*E18</f>
        <v>0</v>
      </c>
      <c r="H18" s="79">
        <f>G18+ROUND(G18*F18/100,2)</f>
        <v>0</v>
      </c>
    </row>
    <row r="19" spans="1:8" ht="96">
      <c r="A19" s="81">
        <v>2</v>
      </c>
      <c r="B19" s="70" t="s">
        <v>1</v>
      </c>
      <c r="C19" s="78">
        <v>6</v>
      </c>
      <c r="D19" s="81" t="s">
        <v>30</v>
      </c>
      <c r="E19" s="79"/>
      <c r="G19" s="79">
        <f>C19*E19</f>
        <v>0</v>
      </c>
      <c r="H19" s="79">
        <f>G19+ROUND(G19*F19/100,2)</f>
        <v>0</v>
      </c>
    </row>
    <row r="20" spans="1:8" ht="24">
      <c r="A20" s="81">
        <v>3</v>
      </c>
      <c r="B20" s="70" t="s">
        <v>68</v>
      </c>
      <c r="C20" s="78">
        <v>6</v>
      </c>
      <c r="D20" s="81" t="s">
        <v>30</v>
      </c>
      <c r="E20" s="79"/>
      <c r="G20" s="79">
        <f>C20*E20</f>
        <v>0</v>
      </c>
      <c r="H20" s="79">
        <f>G20+ROUND(G20*F20/100,2)</f>
        <v>0</v>
      </c>
    </row>
    <row r="21" spans="1:8" ht="24">
      <c r="A21" s="81">
        <v>4</v>
      </c>
      <c r="B21" s="70" t="s">
        <v>69</v>
      </c>
      <c r="C21" s="78">
        <v>6</v>
      </c>
      <c r="D21" s="81" t="s">
        <v>30</v>
      </c>
      <c r="E21" s="79"/>
      <c r="G21" s="79">
        <f>C21*E21</f>
        <v>0</v>
      </c>
      <c r="H21" s="79">
        <f>G21+ROUND(G21*F21/100,2)</f>
        <v>0</v>
      </c>
    </row>
    <row r="22" spans="1:8" s="55" customFormat="1" ht="12.75">
      <c r="A22" s="152" t="s">
        <v>6</v>
      </c>
      <c r="B22" s="152"/>
      <c r="C22" s="152"/>
      <c r="D22" s="152"/>
      <c r="E22" s="152"/>
      <c r="F22" s="152"/>
      <c r="G22" s="80">
        <f>SUM(G18:G21)</f>
        <v>0</v>
      </c>
      <c r="H22" s="80">
        <f>SUM(H18:H21)</f>
        <v>0</v>
      </c>
    </row>
    <row r="23" spans="1:8" s="60" customFormat="1" ht="12.75">
      <c r="A23" s="150" t="s">
        <v>93</v>
      </c>
      <c r="B23" s="150"/>
      <c r="C23" s="150"/>
      <c r="D23" s="150"/>
      <c r="E23" s="150"/>
      <c r="F23" s="150"/>
      <c r="G23" s="150"/>
      <c r="H23" s="150"/>
    </row>
    <row r="24" spans="1:8" ht="120">
      <c r="A24" s="81">
        <v>1</v>
      </c>
      <c r="B24" s="70" t="s">
        <v>103</v>
      </c>
      <c r="C24" s="78">
        <v>60</v>
      </c>
      <c r="D24" s="81" t="s">
        <v>30</v>
      </c>
      <c r="E24" s="79"/>
      <c r="G24" s="79">
        <f>C24*E24</f>
        <v>0</v>
      </c>
      <c r="H24" s="79">
        <f>G24+ROUND(G24*F24/100,2)</f>
        <v>0</v>
      </c>
    </row>
  </sheetData>
  <sheetProtection/>
  <mergeCells count="9">
    <mergeCell ref="A23:H23"/>
    <mergeCell ref="A14:F14"/>
    <mergeCell ref="A15:H15"/>
    <mergeCell ref="A17:H17"/>
    <mergeCell ref="A22:F22"/>
    <mergeCell ref="A1:J1"/>
    <mergeCell ref="A3:H3"/>
    <mergeCell ref="A6:F6"/>
    <mergeCell ref="A7:H7"/>
  </mergeCells>
  <printOptions/>
  <pageMargins left="0.7" right="0.7" top="0.51" bottom="0.66" header="0.3" footer="0.3"/>
  <pageSetup horizontalDpi="600" verticalDpi="600" orientation="landscape" paperSize="9" r:id="rId1"/>
  <headerFooter alignWithMargins="0">
    <oddFooter>&amp;C&amp;"Garamond,Normalny"&amp;8załącznik nr 1 do oferty&amp;R&amp;P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2023-03-23T11:25:51Z</cp:lastPrinted>
  <dcterms:created xsi:type="dcterms:W3CDTF">1997-02-26T13:46:56Z</dcterms:created>
  <dcterms:modified xsi:type="dcterms:W3CDTF">2023-03-23T11:25:52Z</dcterms:modified>
  <cp:category/>
  <cp:version/>
  <cp:contentType/>
  <cp:contentStatus/>
</cp:coreProperties>
</file>