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podstawowe" sheetId="1" r:id="rId1"/>
    <sheet name="zestawienie ofert" sheetId="2" r:id="rId2"/>
    <sheet name="zestawienie 2" sheetId="3" r:id="rId3"/>
    <sheet name="Arkusz4" sheetId="4" r:id="rId4"/>
  </sheets>
  <definedNames>
    <definedName name="_xlnm.Print_Area" localSheetId="1">'zestawienie ofert'!$A$1:$L$93</definedName>
  </definedNames>
  <calcPr fullCalcOnLoad="1"/>
</workbook>
</file>

<file path=xl/sharedStrings.xml><?xml version="1.0" encoding="utf-8"?>
<sst xmlns="http://schemas.openxmlformats.org/spreadsheetml/2006/main" count="698" uniqueCount="285">
  <si>
    <t>Klasyfikacja robót wg Wspólnego Słownika Zamówień Kod CPV</t>
  </si>
  <si>
    <t>45233142-6 Roboty w zakresie naprawy dróg, 45233141-9   Roboty w zakresie konserwacji dróg</t>
  </si>
  <si>
    <t>lp.</t>
  </si>
  <si>
    <t>wyszczególnienie robót</t>
  </si>
  <si>
    <t>j. m.</t>
  </si>
  <si>
    <t>nr specyfikacji</t>
  </si>
  <si>
    <t>zakres prac</t>
  </si>
  <si>
    <t>wartość (5x6)</t>
  </si>
  <si>
    <t>4</t>
  </si>
  <si>
    <t>1.</t>
  </si>
  <si>
    <t>remont cząstkowy asfaltobetonem (- ubytki do 10m2, gł. 5 cm)</t>
  </si>
  <si>
    <t>m2</t>
  </si>
  <si>
    <t>9.2.1</t>
  </si>
  <si>
    <t>2.</t>
  </si>
  <si>
    <t>remont cząstkowy asfaltem lanym bez obcinania krawędzi (średnia grubość 3 cm)</t>
  </si>
  <si>
    <t>9.2.2</t>
  </si>
  <si>
    <t>3.</t>
  </si>
  <si>
    <t>remont cząstkowy asfaltobetonem (- ubytki 10-100m2, gł. 5 cm)</t>
  </si>
  <si>
    <t>9.2.3</t>
  </si>
  <si>
    <t>4.</t>
  </si>
  <si>
    <t xml:space="preserve">wyrównanie nawierzchni asfaltobetonem </t>
  </si>
  <si>
    <t>Mg</t>
  </si>
  <si>
    <t>9.2.4</t>
  </si>
  <si>
    <t>5.</t>
  </si>
  <si>
    <t>remont nawierzchni na całej szerokości asfaltobetonem o grubości 5 cm (- ubytki &gt;100m2)</t>
  </si>
  <si>
    <t>9.2.5</t>
  </si>
  <si>
    <t>6.</t>
  </si>
  <si>
    <t>cięcie asfaltu o grubości do 8 cm</t>
  </si>
  <si>
    <t>mb</t>
  </si>
  <si>
    <t>7.</t>
  </si>
  <si>
    <t>frezowanie nawierzchni o grubości do 8 cm</t>
  </si>
  <si>
    <t>9.2.6</t>
  </si>
  <si>
    <t>8.</t>
  </si>
  <si>
    <t>rozbiórka nawierzchni bitumicznej grubości do 8 cm</t>
  </si>
  <si>
    <t>9.2.7</t>
  </si>
  <si>
    <t>9.</t>
  </si>
  <si>
    <t>wykonanie koryta jezdni/chodnika głębokości 20 cm</t>
  </si>
  <si>
    <t>9.2.8</t>
  </si>
  <si>
    <t>10.</t>
  </si>
  <si>
    <t>wykonanie koryta jezdni/chodnika głębokości 20 cm - za każde następne 5 cm</t>
  </si>
  <si>
    <t>11.</t>
  </si>
  <si>
    <t>dolna warstwa podbudowy grubości 25 cm</t>
  </si>
  <si>
    <t>9.2.9</t>
  </si>
  <si>
    <t>12.</t>
  </si>
  <si>
    <t>dolna warstwa podbudowy grubości 25 cm - za każde następne 5 cm</t>
  </si>
  <si>
    <t>13.</t>
  </si>
  <si>
    <t>górna warstwa podbudowy grubości 10 cm</t>
  </si>
  <si>
    <t>9.2.10</t>
  </si>
  <si>
    <t>14.</t>
  </si>
  <si>
    <t>górna warstwa podbudowy grubości 10 cm - za każde następne 5 cm</t>
  </si>
  <si>
    <t>15.</t>
  </si>
  <si>
    <t>wykonanie ławy, podbudowy, nawierzchni betonowej z betonu C16/20</t>
  </si>
  <si>
    <t>m3</t>
  </si>
  <si>
    <t>9.2.11</t>
  </si>
  <si>
    <t>16.</t>
  </si>
  <si>
    <t>ułożenie krawężnika kamiennego - z odzysku</t>
  </si>
  <si>
    <t>9.2.12</t>
  </si>
  <si>
    <t>17.</t>
  </si>
  <si>
    <t xml:space="preserve">ułożenie krawężnika kamiennego 20 x 30 - nowego </t>
  </si>
  <si>
    <t>18.</t>
  </si>
  <si>
    <t xml:space="preserve">rozbiórka krawężnika betonowego 20x30 </t>
  </si>
  <si>
    <t>19.</t>
  </si>
  <si>
    <t>ułożenie krawężnika betonowego 20x30 - z odzysku</t>
  </si>
  <si>
    <t>9.2.13</t>
  </si>
  <si>
    <t>20.</t>
  </si>
  <si>
    <t>ułożenie krawężnika betonowego 20x30 – nowego</t>
  </si>
  <si>
    <t>21.</t>
  </si>
  <si>
    <t>rozbiórka ścieku z kostki kamiennej</t>
  </si>
  <si>
    <t>22.</t>
  </si>
  <si>
    <t>wykonanie ścieku z kostki kamiennej z odzysku</t>
  </si>
  <si>
    <t>9.2.14</t>
  </si>
  <si>
    <t>23.</t>
  </si>
  <si>
    <t>wykonanie ścieku z kostki kamiennej nowej</t>
  </si>
  <si>
    <t>24.</t>
  </si>
  <si>
    <t>rozbiórka ścieku z kostki betonowej</t>
  </si>
  <si>
    <t>25.</t>
  </si>
  <si>
    <t>wykonanie ścieku z kostki betonowej z odzysku</t>
  </si>
  <si>
    <t>26.</t>
  </si>
  <si>
    <t>wykonanie ścieku z kostki betonowej nowej</t>
  </si>
  <si>
    <t>27.</t>
  </si>
  <si>
    <t>ułożenie korytka ściekowego betonowego pref. 60x50x15</t>
  </si>
  <si>
    <t>9.2.15</t>
  </si>
  <si>
    <t>28.</t>
  </si>
  <si>
    <t>regeneracja nawierzchni emulsją i grysami bazaltowymi</t>
  </si>
  <si>
    <t>9.2.16</t>
  </si>
  <si>
    <t>29.</t>
  </si>
  <si>
    <t>frezowanie szczelin z wypełnieniem masą zalewową</t>
  </si>
  <si>
    <t>9.2.17</t>
  </si>
  <si>
    <t>30.</t>
  </si>
  <si>
    <t>rozbiórka nawierzchni betonowej grubości 10 cm</t>
  </si>
  <si>
    <t>9.2.18</t>
  </si>
  <si>
    <t>31.</t>
  </si>
  <si>
    <t xml:space="preserve">rozbiórka nawierzchni betonowej grubości 10 cm - za każde następne 5 cm </t>
  </si>
  <si>
    <t>32.</t>
  </si>
  <si>
    <t>rozbiórka nawierzchni z płyt chodnikowych</t>
  </si>
  <si>
    <t>9.2.19</t>
  </si>
  <si>
    <t>33.</t>
  </si>
  <si>
    <t>rozbiórka krawężnika kamiennego o szerokości 20 cm i długości 30-150 cm</t>
  </si>
  <si>
    <t>9.2.20</t>
  </si>
  <si>
    <t>34.</t>
  </si>
  <si>
    <t>rozbiórka obrzeży betonowych</t>
  </si>
  <si>
    <t>9.2.21</t>
  </si>
  <si>
    <t>35.</t>
  </si>
  <si>
    <t xml:space="preserve">rozbiórka ławy, podbudowy, nawierzchni betonowej </t>
  </si>
  <si>
    <t>9.2.22</t>
  </si>
  <si>
    <t>36.</t>
  </si>
  <si>
    <t>ułożenie obrzeży betonowych - nowych</t>
  </si>
  <si>
    <t>9.2.23</t>
  </si>
  <si>
    <t>37.</t>
  </si>
  <si>
    <t>ułożenie obrzeży betonowych - z odzysku</t>
  </si>
  <si>
    <t>38.</t>
  </si>
  <si>
    <t>rozbiórka nawierzchni z kostki betonowej</t>
  </si>
  <si>
    <t>39.</t>
  </si>
  <si>
    <t>ułożenie nawierzchni z kostki betonowej szarej i kolorowej grubości 8 cm  na podsypce piaskowej</t>
  </si>
  <si>
    <t>9.2.24</t>
  </si>
  <si>
    <t>40.</t>
  </si>
  <si>
    <t>ułożenie nawierzchni z kostki betonowej szarej i kolorowej grubości 8 cm  na podsypce cementowo – piaskowej</t>
  </si>
  <si>
    <t>41.</t>
  </si>
  <si>
    <t>ułożenie nawierzchni z kostki betonowej szarej i kolorowej grubości 6 cm  na podsypce cementowo – piaskowej</t>
  </si>
  <si>
    <t>42.</t>
  </si>
  <si>
    <t>ułożenie nawierzchni z kostki betonowej szarej i kolorowej grubości 6 cm  na podsypce piaskowej</t>
  </si>
  <si>
    <t>43.</t>
  </si>
  <si>
    <t>ułożenie nawierzchni z kostki betonowej grubości 8 cm  na podsypce piaskowej - kostka z odzysku</t>
  </si>
  <si>
    <t>44.</t>
  </si>
  <si>
    <t>ułożenie nawierzchni z kostki betonowej grubości 8 cm  na podsypce cementowo - piaskowej - kostka z odzysku</t>
  </si>
  <si>
    <t>45.</t>
  </si>
  <si>
    <t>ułożenie nawierzchni z kostki betonowej grubości 6 cm  na podsypce cementowo - piaskowej - kostka z odzysku</t>
  </si>
  <si>
    <t>46.</t>
  </si>
  <si>
    <t>ułożenie nawierzchni z kostki betonowej grubości 6 cm  na podsypce piaskowej - kostka z odzysku</t>
  </si>
  <si>
    <t>47.</t>
  </si>
  <si>
    <t>rozbiórka nawierzchni z kostki kamiennej</t>
  </si>
  <si>
    <t>48.</t>
  </si>
  <si>
    <t>ułożenie nawierzchni z kostki kamiennej na podsypce cementowo - piaskowej - kostka nowa</t>
  </si>
  <si>
    <t>9.2.25</t>
  </si>
  <si>
    <t>49.</t>
  </si>
  <si>
    <t>ułożenie nawierzchni z kostki kamiennej na podsypce cementowo - piaskowej - kostka z odzysku</t>
  </si>
  <si>
    <t>50.</t>
  </si>
  <si>
    <t>regulacja studni teletechnicznych</t>
  </si>
  <si>
    <t>szt.</t>
  </si>
  <si>
    <t>9.2.26</t>
  </si>
  <si>
    <t>51.</t>
  </si>
  <si>
    <t>regulacja studni rewizyjnych bez wymiany elementów studni</t>
  </si>
  <si>
    <t>9.2.27</t>
  </si>
  <si>
    <t>52.</t>
  </si>
  <si>
    <t>regulacja studni rewizyjnych  z wymianą włazu żeliwnego typ ciężki</t>
  </si>
  <si>
    <t>53.</t>
  </si>
  <si>
    <t>regulacja studni rewizyjnych z wymianą włazu żeliwnego typ ciężki i pokrywy żelbetowej nastudziennej</t>
  </si>
  <si>
    <t>54.</t>
  </si>
  <si>
    <t>regulacja studni rewizyjnych z wymianą włazu żeliwnego typ ciężki, pokrywy żelbetowej nastudziennej oraz pierścienia odciążającego</t>
  </si>
  <si>
    <t>55.</t>
  </si>
  <si>
    <t>regulacja studni ściekowych</t>
  </si>
  <si>
    <t>56.</t>
  </si>
  <si>
    <t>regulacja studni ściekowych z wymianą wpustu żeliwnego kl. D400</t>
  </si>
  <si>
    <t>57.</t>
  </si>
  <si>
    <t>regulacja studni - hydranty, zawory wodne</t>
  </si>
  <si>
    <t>58.</t>
  </si>
  <si>
    <t>roboty ziemne wykonywane koparkami z transportem urobku</t>
  </si>
  <si>
    <t>59.</t>
  </si>
  <si>
    <t xml:space="preserve">wykonanie części przelotowej przepustu z rur żelbetowych o śr. 500 - 800 mm </t>
  </si>
  <si>
    <t>9.2.28</t>
  </si>
  <si>
    <t>60.</t>
  </si>
  <si>
    <t xml:space="preserve">wykonanie części przelotowej przepustu z rur PP SN8 o śr. 500 - 800 mm </t>
  </si>
  <si>
    <t>9.2.29</t>
  </si>
  <si>
    <t>61.</t>
  </si>
  <si>
    <t>zasypywanie wykopów - współczynnik zagęszczenia
Js=1.00) - zasypanie materiałem dowiezionym, kruszywo lub grunt niewysadzinowy kwalifikowany</t>
  </si>
  <si>
    <t>62.</t>
  </si>
  <si>
    <t>przykanaliki z rur ceramicznych fi 200</t>
  </si>
  <si>
    <t>9.2.30</t>
  </si>
  <si>
    <t>63.</t>
  </si>
  <si>
    <t>przykanaliki z rur PCV fi 200</t>
  </si>
  <si>
    <t>64.</t>
  </si>
  <si>
    <t>wykonanie studni ściekowej z rur fi 500, wpust kl. D400</t>
  </si>
  <si>
    <t>9.2.31</t>
  </si>
  <si>
    <t>65.</t>
  </si>
  <si>
    <t>Wykonanie odwodnienia liniowego o szerokości w świetle 300 mm i wysokości 300 mm przy klasie obciążenia D400</t>
  </si>
  <si>
    <t>m</t>
  </si>
  <si>
    <t>9.2.32</t>
  </si>
  <si>
    <t>66.</t>
  </si>
  <si>
    <t>wykonanie żelbetowych elementów konstrukcyjnych z betonu C25/30</t>
  </si>
  <si>
    <t>9.2.33</t>
  </si>
  <si>
    <t>67.</t>
  </si>
  <si>
    <t>demontaż znaków tablic znaków drogowych wraz ze słupkiem</t>
  </si>
  <si>
    <t>9.2.34</t>
  </si>
  <si>
    <t>68.</t>
  </si>
  <si>
    <t>montaż znaków tablic znaków drogowych wraz ze słupkiem</t>
  </si>
  <si>
    <t>9.2.35</t>
  </si>
  <si>
    <t>69.</t>
  </si>
  <si>
    <t>odwóz materiałów z rozbiórki na odległość 1 km</t>
  </si>
  <si>
    <t>70.</t>
  </si>
  <si>
    <t>odwóz materiałów z rozbiórki na odległość 1 km - za każdy następny kilometr</t>
  </si>
  <si>
    <t>71.</t>
  </si>
  <si>
    <t>renowacja nawierzchni z tłucznia kamiennego (szerokość jezdni 3,0 – 6,0m)</t>
  </si>
  <si>
    <t>9.2.36</t>
  </si>
  <si>
    <t>72.</t>
  </si>
  <si>
    <t>uzupełnienie pobocza kruszywem łamanym materiał wykonawcy</t>
  </si>
  <si>
    <t>9.2.37</t>
  </si>
  <si>
    <t>73.</t>
  </si>
  <si>
    <t>uzupełnienie pobocza kruszywem łamanym - materiał inwestora</t>
  </si>
  <si>
    <t>74.</t>
  </si>
  <si>
    <t>uzupełnienie pobocza destruktem asfaltowym - materiał wykonawcy</t>
  </si>
  <si>
    <t>75.</t>
  </si>
  <si>
    <t>uzupełnienie pobocza destruktem asfaltowym - materiał inwestora</t>
  </si>
  <si>
    <t>76.</t>
  </si>
  <si>
    <t>uzupełnienie skarp korpusu drogi narzutem
kamiennym wraz z przelaniem betonem (stosunek
kamienia do betonu - kamień 0,8 m3, beton 0,2 m3) - (narzut z kamienia łamanego o masie do 500 kg)</t>
  </si>
  <si>
    <t>9.2.38</t>
  </si>
  <si>
    <t>77.</t>
  </si>
  <si>
    <t>narzut kamienny gr. 50-100 cm</t>
  </si>
  <si>
    <t>9.2.39</t>
  </si>
  <si>
    <t>78.</t>
  </si>
  <si>
    <t>umocnieniem skarp płytami ażurowymi o gr. 8 - 10 cm</t>
  </si>
  <si>
    <t>9.2.40</t>
  </si>
  <si>
    <t>79.</t>
  </si>
  <si>
    <t>oczyszczenie przepustów śr. 60 - 80 cm rurowych z
namułu do 50% jego średnicy</t>
  </si>
  <si>
    <t>80.</t>
  </si>
  <si>
    <t>oczyszczenie przepustów śr. 60 - 80 cm rurowych z
namułu powyżej 50% jego średnicy</t>
  </si>
  <si>
    <t>81.</t>
  </si>
  <si>
    <t>mechaniczne ścinanie poboczy do 10 cm</t>
  </si>
  <si>
    <t>RAZEM BRUTTO</t>
  </si>
  <si>
    <t>w tym VAT (23%)</t>
  </si>
  <si>
    <t>Wartość netto</t>
  </si>
  <si>
    <t>ZESTAWIENIE OFERT REMONTÓW BIEŻĄCYCH DRÓG W 2017 R.-przetarg 2</t>
  </si>
  <si>
    <t>lp</t>
  </si>
  <si>
    <t>cena brutto w 2017r</t>
  </si>
  <si>
    <t>przewidywana cena brutto w 2017r</t>
  </si>
  <si>
    <t xml:space="preserve">remont cząstkowy asfaltobetonem (- ubytki do 10m2, gł. 5cm ) </t>
  </si>
  <si>
    <t>remont cząstkowy asfaltobetonem (- ubytki 10-100m2, gł. 5cm)</t>
  </si>
  <si>
    <t>ciecie asfaltu o grubości 8 cm</t>
  </si>
  <si>
    <t>frezowanie nawierzchni o grubości 5 cm</t>
  </si>
  <si>
    <t>rozbiórka nawierzchni bitumicznej grubości 7 cm</t>
  </si>
  <si>
    <t>wykonanie koryta jezdni/chodnika o głębokości 20 cm</t>
  </si>
  <si>
    <t>pluswykonanie koryta jezdni/chodnika o głębokości 20 cm za każde następne 5 cm</t>
  </si>
  <si>
    <t>dolna warstwa podbudowy z kruszywa naturalnego grubości 25 cm</t>
  </si>
  <si>
    <t>plus za każde następne 5 cm</t>
  </si>
  <si>
    <t>wykonanie ławy betonowej pod krawężnik</t>
  </si>
  <si>
    <t>ułożenie krawężnika kamiennego z odzysku</t>
  </si>
  <si>
    <t>ułożenie krawężnika betonowego 20x30 - nowy</t>
  </si>
  <si>
    <t>ścieki z kostki kamiennej z odzysku z wykonaniem ławy betonowej</t>
  </si>
  <si>
    <t>ścieki z kostki kamiennej z wykonaniem ławy betonowej</t>
  </si>
  <si>
    <t>ułożenie ścieku betonowego 60x50x15</t>
  </si>
  <si>
    <t>regeneracja nawierzchni emulsją bitumiczną</t>
  </si>
  <si>
    <t>frezowanie szczelin z wypełnieniem masą dylatacyjną</t>
  </si>
  <si>
    <t>rozbiórka krawężnika o szerokości 20 cm i długości 30-150 cm</t>
  </si>
  <si>
    <t>rozbiórka ławy betonowej pod krawężnik</t>
  </si>
  <si>
    <t>ułożenie obrzeży betonowych nowych</t>
  </si>
  <si>
    <t>j.w. z odzysku</t>
  </si>
  <si>
    <t>nawierzchnia z kostki betonowej grubości 8 cm szara na podsypce piaskowej</t>
  </si>
  <si>
    <t>j.w. na podsypce cementowo-piaskowej</t>
  </si>
  <si>
    <t>j.w.kostka kolorowa na podsypce piaskowej</t>
  </si>
  <si>
    <t>j.w. kostka kolorowa na podsypce cementowo-piaskowej</t>
  </si>
  <si>
    <t>regulacja nawierzchni chodników z kostki betonowej grubości 8 cm</t>
  </si>
  <si>
    <t>regulacja nawierzchni z kostki kamiennej</t>
  </si>
  <si>
    <t>regulacja studni rewizyjnych</t>
  </si>
  <si>
    <t>wykopy liniowe pod przepust</t>
  </si>
  <si>
    <t>przepust z rur żelbetowych fi 600 na ławie żwirowej</t>
  </si>
  <si>
    <t>studnia ściekowa z rur fi 500</t>
  </si>
  <si>
    <t>murek czołowy na wlocie z bet. B-25</t>
  </si>
  <si>
    <t>studnia wlotowa z bet. B-25</t>
  </si>
  <si>
    <t>bariery ochronne stalowe</t>
  </si>
  <si>
    <t>j.w. plus każdy następny kilometr</t>
  </si>
  <si>
    <t>uzupełnienie nawierzchni kruszywem łamanym</t>
  </si>
  <si>
    <t>j.w.-materiał inwestora</t>
  </si>
  <si>
    <t>uzupełnienie poboczy śr. gr. 10cm</t>
  </si>
  <si>
    <t>jw. - materiał inwestora</t>
  </si>
  <si>
    <t>Cena brutto</t>
  </si>
  <si>
    <t>Wartość (7x9)</t>
  </si>
  <si>
    <t>Wartość (7x11)</t>
  </si>
  <si>
    <t xml:space="preserve">bariery energochłonne stalowe </t>
  </si>
  <si>
    <t>dostawa i montaż barierki stalowej U12a rurowej z poprzeczką</t>
  </si>
  <si>
    <t>dostawa i montaż barierki stalowej U11a „szczeblinkowa”</t>
  </si>
  <si>
    <t>82.</t>
  </si>
  <si>
    <t>83.</t>
  </si>
  <si>
    <t>84.</t>
  </si>
  <si>
    <t>85.</t>
  </si>
  <si>
    <t>demontaż barierki stalowej  U12a rurowej z poprzeczką/"szczeblinkowa"</t>
  </si>
  <si>
    <t>9.2.41</t>
  </si>
  <si>
    <t>9.2.42</t>
  </si>
  <si>
    <t>9.2.43</t>
  </si>
  <si>
    <t>KAL-TRANS Sp.J.</t>
  </si>
  <si>
    <t>cena brutto w 2023r.</t>
  </si>
  <si>
    <t>przewidywana cena brutto w 2024r.</t>
  </si>
  <si>
    <t>wartość (6x7)</t>
  </si>
  <si>
    <t>PPD-M</t>
  </si>
  <si>
    <t>Zestawienie ofert na remonty bieżące 2024r.</t>
  </si>
  <si>
    <t>cena brutto w 2024r.</t>
  </si>
  <si>
    <t>PRZEWIDYWANA WARTOŚĆ REMONTÓW BRUKARSKICH NA DROGACH GMINNYCH                                                                                             NA TERENIE GMINY MIASTO NOWY TARG W 2024 R.                                                                                                              Zał nr 10 do SWZ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</si>
</sst>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\ * #,##0.00&quot; zł &quot;;\-* #,##0.00&quot; zł &quot;;\ * \-#&quot; zł &quot;;\ @\ "/>
    <numFmt numFmtId="165" formatCode="#,##0.00\ [$zł-415];[Red]\-#,##0.00\ [$zł-415]"/>
    <numFmt numFmtId="166" formatCode="_-* #,##0.00\ _z_ł_-;\-* #,##0.0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1">
    <font>
      <sz val="10"/>
      <name val="Arial CE"/>
      <family val="2"/>
    </font>
    <font>
      <sz val="10"/>
      <name val="Arial"/>
      <family val="0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 CE"/>
      <family val="2"/>
    </font>
    <font>
      <b/>
      <sz val="10"/>
      <color indexed="9"/>
      <name val="Arial CE"/>
      <family val="2"/>
    </font>
    <font>
      <i/>
      <sz val="10"/>
      <color indexed="23"/>
      <name val="Arial CE"/>
      <family val="2"/>
    </font>
    <font>
      <sz val="10"/>
      <color indexed="17"/>
      <name val="Arial CE"/>
      <family val="2"/>
    </font>
    <font>
      <sz val="18"/>
      <color indexed="8"/>
      <name val="Arial CE"/>
      <family val="2"/>
    </font>
    <font>
      <sz val="12"/>
      <color indexed="8"/>
      <name val="Arial CE"/>
      <family val="2"/>
    </font>
    <font>
      <b/>
      <sz val="24"/>
      <color indexed="8"/>
      <name val="Arial CE"/>
      <family val="2"/>
    </font>
    <font>
      <sz val="10"/>
      <color indexed="19"/>
      <name val="Arial CE"/>
      <family val="2"/>
    </font>
    <font>
      <sz val="10"/>
      <color indexed="63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" fillId="29" borderId="0" applyNumberFormat="0" applyBorder="0" applyAlignment="0" applyProtection="0"/>
    <xf numFmtId="0" fontId="36" fillId="30" borderId="1" applyNumberFormat="0" applyAlignment="0" applyProtection="0"/>
    <xf numFmtId="0" fontId="37" fillId="31" borderId="2" applyNumberFormat="0" applyAlignment="0" applyProtection="0"/>
    <xf numFmtId="0" fontId="38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35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11" fillId="36" borderId="0" applyNumberFormat="0" applyBorder="0" applyAlignment="0" applyProtection="0"/>
    <xf numFmtId="0" fontId="44" fillId="37" borderId="0" applyNumberFormat="0" applyBorder="0" applyAlignment="0" applyProtection="0"/>
    <xf numFmtId="0" fontId="12" fillId="36" borderId="8" applyNumberFormat="0" applyAlignment="0" applyProtection="0"/>
    <xf numFmtId="0" fontId="45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8" borderId="10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50" fillId="39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vertical="top"/>
    </xf>
    <xf numFmtId="0" fontId="0" fillId="0" borderId="0" xfId="0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right" vertical="top" wrapText="1"/>
    </xf>
    <xf numFmtId="0" fontId="13" fillId="0" borderId="12" xfId="0" applyFont="1" applyBorder="1" applyAlignment="1">
      <alignment/>
    </xf>
    <xf numFmtId="0" fontId="0" fillId="0" borderId="12" xfId="0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/>
    </xf>
    <xf numFmtId="164" fontId="0" fillId="0" borderId="12" xfId="73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 vertical="top"/>
    </xf>
    <xf numFmtId="164" fontId="0" fillId="0" borderId="12" xfId="73" applyFont="1" applyFill="1" applyBorder="1" applyAlignment="1" applyProtection="1">
      <alignment vertical="top"/>
      <protection/>
    </xf>
    <xf numFmtId="0" fontId="0" fillId="0" borderId="12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164" fontId="13" fillId="0" borderId="0" xfId="73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16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6" fillId="0" borderId="0" xfId="0" applyNumberFormat="1" applyFont="1" applyBorder="1" applyAlignment="1">
      <alignment horizontal="left" vertical="top" wrapText="1"/>
    </xf>
    <xf numFmtId="164" fontId="13" fillId="0" borderId="0" xfId="73" applyFont="1" applyFill="1" applyBorder="1" applyAlignment="1" applyProtection="1">
      <alignment horizontal="right"/>
      <protection/>
    </xf>
    <xf numFmtId="0" fontId="13" fillId="0" borderId="0" xfId="0" applyFont="1" applyBorder="1" applyAlignment="1">
      <alignment/>
    </xf>
    <xf numFmtId="165" fontId="0" fillId="0" borderId="0" xfId="0" applyNumberFormat="1" applyAlignment="1">
      <alignment/>
    </xf>
    <xf numFmtId="165" fontId="1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vertical="top"/>
    </xf>
    <xf numFmtId="0" fontId="13" fillId="0" borderId="13" xfId="0" applyNumberFormat="1" applyFont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13" fillId="0" borderId="12" xfId="0" applyFont="1" applyBorder="1" applyAlignment="1">
      <alignment wrapText="1"/>
    </xf>
    <xf numFmtId="0" fontId="13" fillId="0" borderId="15" xfId="0" applyFont="1" applyFill="1" applyBorder="1" applyAlignment="1">
      <alignment horizontal="left" vertical="top" wrapText="1"/>
    </xf>
    <xf numFmtId="0" fontId="0" fillId="0" borderId="13" xfId="0" applyBorder="1" applyAlignment="1">
      <alignment/>
    </xf>
    <xf numFmtId="0" fontId="13" fillId="0" borderId="15" xfId="0" applyFont="1" applyBorder="1" applyAlignment="1">
      <alignment vertical="top"/>
    </xf>
    <xf numFmtId="0" fontId="13" fillId="0" borderId="14" xfId="0" applyFont="1" applyFill="1" applyBorder="1" applyAlignment="1">
      <alignment horizontal="right" vertical="top" wrapText="1"/>
    </xf>
    <xf numFmtId="164" fontId="0" fillId="40" borderId="12" xfId="73" applyFont="1" applyFill="1" applyBorder="1" applyAlignment="1" applyProtection="1">
      <alignment/>
      <protection/>
    </xf>
    <xf numFmtId="0" fontId="13" fillId="40" borderId="12" xfId="0" applyFont="1" applyFill="1" applyBorder="1" applyAlignment="1">
      <alignment/>
    </xf>
    <xf numFmtId="164" fontId="0" fillId="40" borderId="12" xfId="73" applyFont="1" applyFill="1" applyBorder="1" applyAlignment="1" applyProtection="1">
      <alignment vertical="top"/>
      <protection/>
    </xf>
    <xf numFmtId="0" fontId="13" fillId="0" borderId="16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horizontal="right" vertical="top" wrapText="1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4" fontId="13" fillId="0" borderId="0" xfId="0" applyNumberFormat="1" applyFont="1" applyBorder="1" applyAlignment="1">
      <alignment horizontal="left" vertical="top"/>
    </xf>
    <xf numFmtId="165" fontId="13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165" fontId="0" fillId="0" borderId="0" xfId="0" applyNumberFormat="1" applyBorder="1" applyAlignment="1">
      <alignment/>
    </xf>
    <xf numFmtId="165" fontId="0" fillId="0" borderId="0" xfId="0" applyNumberFormat="1" applyFont="1" applyBorder="1" applyAlignment="1">
      <alignment/>
    </xf>
    <xf numFmtId="165" fontId="13" fillId="0" borderId="0" xfId="0" applyNumberFormat="1" applyFont="1" applyBorder="1" applyAlignment="1">
      <alignment/>
    </xf>
    <xf numFmtId="4" fontId="13" fillId="0" borderId="16" xfId="0" applyNumberFormat="1" applyFont="1" applyBorder="1" applyAlignment="1">
      <alignment horizontal="left" vertical="top"/>
    </xf>
    <xf numFmtId="165" fontId="13" fillId="0" borderId="16" xfId="0" applyNumberFormat="1" applyFont="1" applyBorder="1" applyAlignment="1">
      <alignment vertical="top"/>
    </xf>
    <xf numFmtId="0" fontId="13" fillId="0" borderId="16" xfId="0" applyNumberFormat="1" applyFont="1" applyBorder="1" applyAlignment="1">
      <alignment vertical="top"/>
    </xf>
    <xf numFmtId="3" fontId="13" fillId="0" borderId="16" xfId="0" applyNumberFormat="1" applyFont="1" applyBorder="1" applyAlignment="1">
      <alignment vertical="top"/>
    </xf>
    <xf numFmtId="165" fontId="0" fillId="0" borderId="16" xfId="0" applyNumberFormat="1" applyBorder="1" applyAlignment="1">
      <alignment/>
    </xf>
    <xf numFmtId="0" fontId="13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3" fillId="0" borderId="16" xfId="0" applyFont="1" applyBorder="1" applyAlignment="1">
      <alignment horizontal="left" vertical="top" wrapText="1"/>
    </xf>
    <xf numFmtId="49" fontId="13" fillId="0" borderId="16" xfId="0" applyNumberFormat="1" applyFont="1" applyBorder="1" applyAlignment="1">
      <alignment horizontal="left" vertical="top" wrapText="1"/>
    </xf>
    <xf numFmtId="0" fontId="13" fillId="0" borderId="16" xfId="0" applyFont="1" applyBorder="1" applyAlignment="1">
      <alignment vertical="top" wrapText="1"/>
    </xf>
    <xf numFmtId="0" fontId="13" fillId="0" borderId="16" xfId="0" applyFont="1" applyBorder="1" applyAlignment="1">
      <alignment vertical="top"/>
    </xf>
    <xf numFmtId="49" fontId="13" fillId="0" borderId="16" xfId="0" applyNumberFormat="1" applyFont="1" applyBorder="1" applyAlignment="1">
      <alignment horizontal="right" vertical="top" wrapText="1"/>
    </xf>
    <xf numFmtId="0" fontId="13" fillId="0" borderId="16" xfId="0" applyFont="1" applyBorder="1" applyAlignment="1">
      <alignment/>
    </xf>
    <xf numFmtId="0" fontId="0" fillId="0" borderId="16" xfId="0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 wrapText="1"/>
    </xf>
    <xf numFmtId="164" fontId="0" fillId="0" borderId="16" xfId="73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14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vertical="top"/>
    </xf>
    <xf numFmtId="164" fontId="0" fillId="0" borderId="16" xfId="73" applyFont="1" applyFill="1" applyBorder="1" applyAlignment="1" applyProtection="1">
      <alignment vertical="top"/>
      <protection/>
    </xf>
    <xf numFmtId="0" fontId="0" fillId="0" borderId="16" xfId="0" applyFont="1" applyFill="1" applyBorder="1" applyAlignment="1">
      <alignment horizontal="left" vertical="top" wrapText="1"/>
    </xf>
    <xf numFmtId="49" fontId="0" fillId="0" borderId="16" xfId="0" applyNumberFormat="1" applyFont="1" applyFill="1" applyBorder="1" applyAlignment="1">
      <alignment horizontal="left" vertical="top" wrapText="1"/>
    </xf>
    <xf numFmtId="0" fontId="0" fillId="0" borderId="16" xfId="0" applyFill="1" applyBorder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justify" vertical="top"/>
    </xf>
    <xf numFmtId="0" fontId="0" fillId="0" borderId="16" xfId="0" applyFont="1" applyBorder="1" applyAlignment="1">
      <alignment/>
    </xf>
    <xf numFmtId="0" fontId="15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shrinkToFit="1"/>
    </xf>
    <xf numFmtId="4" fontId="13" fillId="0" borderId="17" xfId="0" applyNumberFormat="1" applyFont="1" applyBorder="1" applyAlignment="1">
      <alignment horizontal="left" vertical="top"/>
    </xf>
    <xf numFmtId="3" fontId="13" fillId="0" borderId="17" xfId="0" applyNumberFormat="1" applyFont="1" applyBorder="1" applyAlignment="1">
      <alignment vertical="top"/>
    </xf>
    <xf numFmtId="165" fontId="0" fillId="0" borderId="17" xfId="0" applyNumberFormat="1" applyBorder="1" applyAlignment="1">
      <alignment/>
    </xf>
    <xf numFmtId="165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y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 1" xfId="61"/>
    <cellStyle name="Neutralny" xfId="62"/>
    <cellStyle name="Note 1" xfId="63"/>
    <cellStyle name="Obliczenia" xfId="64"/>
    <cellStyle name="Percent" xfId="65"/>
    <cellStyle name="Status 1" xfId="66"/>
    <cellStyle name="Suma" xfId="67"/>
    <cellStyle name="Tekst objaśnienia" xfId="68"/>
    <cellStyle name="Tekst ostrzeżenia" xfId="69"/>
    <cellStyle name="Text 1" xfId="70"/>
    <cellStyle name="Tytuł" xfId="71"/>
    <cellStyle name="Uwaga" xfId="72"/>
    <cellStyle name="Currency" xfId="73"/>
    <cellStyle name="Currency [0]" xfId="74"/>
    <cellStyle name="Warning 1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1">
      <selection activeCell="F65" sqref="F65"/>
    </sheetView>
  </sheetViews>
  <sheetFormatPr defaultColWidth="9.00390625" defaultRowHeight="14.25" customHeight="1"/>
  <cols>
    <col min="1" max="1" width="3.75390625" style="1" customWidth="1"/>
    <col min="2" max="2" width="53.625" style="0" customWidth="1"/>
    <col min="3" max="3" width="7.25390625" style="0" customWidth="1"/>
    <col min="4" max="4" width="7.875" style="2" customWidth="1"/>
    <col min="5" max="5" width="10.875" style="0" customWidth="1"/>
    <col min="6" max="6" width="8.125" style="0" customWidth="1"/>
    <col min="7" max="7" width="16.75390625" style="0" customWidth="1"/>
    <col min="9" max="9" width="13.125" style="0" customWidth="1"/>
    <col min="11" max="11" width="13.125" style="0" customWidth="1"/>
    <col min="13" max="13" width="13.125" style="0" customWidth="1"/>
  </cols>
  <sheetData>
    <row r="1" spans="1:7" ht="51.75" customHeight="1">
      <c r="A1" s="96" t="s">
        <v>284</v>
      </c>
      <c r="B1" s="96"/>
      <c r="C1" s="96"/>
      <c r="D1" s="96"/>
      <c r="E1" s="96"/>
      <c r="F1" s="96"/>
      <c r="G1" s="96"/>
    </row>
    <row r="2" spans="1:5" ht="21.75" customHeight="1">
      <c r="A2" s="7" t="s">
        <v>0</v>
      </c>
      <c r="B2" s="4"/>
      <c r="C2" s="4"/>
      <c r="D2" s="5"/>
      <c r="E2" s="6"/>
    </row>
    <row r="3" spans="1:5" ht="23.25" customHeight="1">
      <c r="A3" s="4" t="s">
        <v>1</v>
      </c>
      <c r="B3" s="4"/>
      <c r="C3" s="4"/>
      <c r="D3" s="5"/>
      <c r="E3" s="6"/>
    </row>
    <row r="4" spans="1:7" ht="52.5" customHeight="1">
      <c r="A4" s="64" t="s">
        <v>2</v>
      </c>
      <c r="B4" s="64" t="s">
        <v>3</v>
      </c>
      <c r="C4" s="64" t="s">
        <v>4</v>
      </c>
      <c r="D4" s="65" t="s">
        <v>5</v>
      </c>
      <c r="E4" s="46" t="s">
        <v>283</v>
      </c>
      <c r="F4" s="66" t="s">
        <v>6</v>
      </c>
      <c r="G4" s="67" t="s">
        <v>280</v>
      </c>
    </row>
    <row r="5" spans="1:7" ht="14.25" customHeight="1">
      <c r="A5" s="64">
        <v>1</v>
      </c>
      <c r="B5" s="64">
        <v>2</v>
      </c>
      <c r="C5" s="64">
        <v>3</v>
      </c>
      <c r="D5" s="68" t="s">
        <v>8</v>
      </c>
      <c r="E5" s="47">
        <v>5</v>
      </c>
      <c r="F5" s="69">
        <v>7</v>
      </c>
      <c r="G5" s="69">
        <v>8</v>
      </c>
    </row>
    <row r="6" spans="1:7" ht="18.75" customHeight="1">
      <c r="A6" s="70" t="s">
        <v>9</v>
      </c>
      <c r="B6" s="94" t="s">
        <v>27</v>
      </c>
      <c r="C6" s="70" t="s">
        <v>11</v>
      </c>
      <c r="D6" s="71"/>
      <c r="E6" s="61"/>
      <c r="F6" s="73">
        <v>50</v>
      </c>
      <c r="G6" s="72">
        <f>E6*F6</f>
        <v>0</v>
      </c>
    </row>
    <row r="7" spans="1:7" ht="14.25" customHeight="1">
      <c r="A7" s="70" t="s">
        <v>13</v>
      </c>
      <c r="B7" s="70" t="s">
        <v>33</v>
      </c>
      <c r="C7" s="70" t="s">
        <v>11</v>
      </c>
      <c r="D7" s="71" t="s">
        <v>34</v>
      </c>
      <c r="E7" s="61"/>
      <c r="F7" s="73">
        <v>50</v>
      </c>
      <c r="G7" s="72">
        <f>E7*F7</f>
        <v>0</v>
      </c>
    </row>
    <row r="8" spans="1:7" ht="14.25" customHeight="1">
      <c r="A8" s="70" t="s">
        <v>16</v>
      </c>
      <c r="B8" s="70" t="s">
        <v>36</v>
      </c>
      <c r="C8" s="70" t="s">
        <v>11</v>
      </c>
      <c r="D8" s="71" t="s">
        <v>37</v>
      </c>
      <c r="E8" s="61"/>
      <c r="F8" s="73">
        <v>200</v>
      </c>
      <c r="G8" s="72">
        <f aca="true" t="shared" si="0" ref="G8:G59">E8*F8</f>
        <v>0</v>
      </c>
    </row>
    <row r="9" spans="1:7" ht="26.25" customHeight="1">
      <c r="A9" s="70" t="s">
        <v>19</v>
      </c>
      <c r="B9" s="70" t="s">
        <v>39</v>
      </c>
      <c r="C9" s="70" t="s">
        <v>11</v>
      </c>
      <c r="D9" s="71" t="s">
        <v>37</v>
      </c>
      <c r="E9" s="61"/>
      <c r="F9" s="73">
        <v>200</v>
      </c>
      <c r="G9" s="72">
        <f t="shared" si="0"/>
        <v>0</v>
      </c>
    </row>
    <row r="10" spans="1:7" ht="14.25" customHeight="1">
      <c r="A10" s="70" t="s">
        <v>23</v>
      </c>
      <c r="B10" s="70" t="s">
        <v>41</v>
      </c>
      <c r="C10" s="70" t="s">
        <v>11</v>
      </c>
      <c r="D10" s="71" t="s">
        <v>42</v>
      </c>
      <c r="E10" s="61"/>
      <c r="F10" s="73">
        <v>200</v>
      </c>
      <c r="G10" s="72">
        <f t="shared" si="0"/>
        <v>0</v>
      </c>
    </row>
    <row r="11" spans="1:7" ht="29.25" customHeight="1">
      <c r="A11" s="70" t="s">
        <v>26</v>
      </c>
      <c r="B11" s="70" t="s">
        <v>44</v>
      </c>
      <c r="C11" s="70" t="s">
        <v>11</v>
      </c>
      <c r="D11" s="71" t="s">
        <v>42</v>
      </c>
      <c r="E11" s="61"/>
      <c r="F11" s="73">
        <v>200</v>
      </c>
      <c r="G11" s="72">
        <f t="shared" si="0"/>
        <v>0</v>
      </c>
    </row>
    <row r="12" spans="1:7" ht="21.75" customHeight="1">
      <c r="A12" s="70" t="s">
        <v>29</v>
      </c>
      <c r="B12" s="70" t="s">
        <v>46</v>
      </c>
      <c r="C12" s="70" t="s">
        <v>11</v>
      </c>
      <c r="D12" s="71" t="s">
        <v>47</v>
      </c>
      <c r="E12" s="61"/>
      <c r="F12" s="73">
        <v>200</v>
      </c>
      <c r="G12" s="72">
        <f t="shared" si="0"/>
        <v>0</v>
      </c>
    </row>
    <row r="13" spans="1:7" ht="30" customHeight="1">
      <c r="A13" s="70" t="s">
        <v>32</v>
      </c>
      <c r="B13" s="70" t="s">
        <v>49</v>
      </c>
      <c r="C13" s="70" t="s">
        <v>11</v>
      </c>
      <c r="D13" s="71" t="s">
        <v>47</v>
      </c>
      <c r="E13" s="61"/>
      <c r="F13" s="73">
        <v>200</v>
      </c>
      <c r="G13" s="72">
        <f t="shared" si="0"/>
        <v>0</v>
      </c>
    </row>
    <row r="14" spans="1:7" ht="28.5" customHeight="1">
      <c r="A14" s="70" t="s">
        <v>35</v>
      </c>
      <c r="B14" s="70" t="s">
        <v>51</v>
      </c>
      <c r="C14" s="70" t="s">
        <v>52</v>
      </c>
      <c r="D14" s="71" t="s">
        <v>53</v>
      </c>
      <c r="E14" s="61"/>
      <c r="F14" s="73">
        <v>25</v>
      </c>
      <c r="G14" s="72">
        <f t="shared" si="0"/>
        <v>0</v>
      </c>
    </row>
    <row r="15" spans="1:7" ht="25.5" customHeight="1">
      <c r="A15" s="70" t="s">
        <v>38</v>
      </c>
      <c r="B15" s="70" t="s">
        <v>55</v>
      </c>
      <c r="C15" s="70" t="s">
        <v>28</v>
      </c>
      <c r="D15" s="71" t="s">
        <v>56</v>
      </c>
      <c r="E15" s="61"/>
      <c r="F15" s="73">
        <v>50</v>
      </c>
      <c r="G15" s="72">
        <f t="shared" si="0"/>
        <v>0</v>
      </c>
    </row>
    <row r="16" spans="1:7" ht="25.5" customHeight="1">
      <c r="A16" s="70" t="s">
        <v>40</v>
      </c>
      <c r="B16" s="70" t="s">
        <v>58</v>
      </c>
      <c r="C16" s="70" t="s">
        <v>28</v>
      </c>
      <c r="D16" s="71" t="s">
        <v>56</v>
      </c>
      <c r="E16" s="61"/>
      <c r="F16" s="73">
        <v>50</v>
      </c>
      <c r="G16" s="72">
        <f t="shared" si="0"/>
        <v>0</v>
      </c>
    </row>
    <row r="17" spans="1:7" ht="25.5" customHeight="1">
      <c r="A17" s="70" t="s">
        <v>43</v>
      </c>
      <c r="B17" s="70" t="s">
        <v>60</v>
      </c>
      <c r="C17" s="70" t="s">
        <v>28</v>
      </c>
      <c r="D17" s="71"/>
      <c r="E17" s="61"/>
      <c r="F17" s="73">
        <v>50</v>
      </c>
      <c r="G17" s="72">
        <f t="shared" si="0"/>
        <v>0</v>
      </c>
    </row>
    <row r="18" spans="1:7" ht="19.5" customHeight="1">
      <c r="A18" s="70" t="s">
        <v>45</v>
      </c>
      <c r="B18" s="70" t="s">
        <v>62</v>
      </c>
      <c r="C18" s="70" t="s">
        <v>28</v>
      </c>
      <c r="D18" s="71" t="s">
        <v>63</v>
      </c>
      <c r="E18" s="61"/>
      <c r="F18" s="73">
        <v>50</v>
      </c>
      <c r="G18" s="72">
        <f t="shared" si="0"/>
        <v>0</v>
      </c>
    </row>
    <row r="19" spans="1:7" ht="19.5" customHeight="1">
      <c r="A19" s="70" t="s">
        <v>48</v>
      </c>
      <c r="B19" s="70" t="s">
        <v>65</v>
      </c>
      <c r="C19" s="70" t="s">
        <v>28</v>
      </c>
      <c r="D19" s="71" t="s">
        <v>63</v>
      </c>
      <c r="E19" s="61"/>
      <c r="F19" s="73">
        <v>100</v>
      </c>
      <c r="G19" s="72">
        <f t="shared" si="0"/>
        <v>0</v>
      </c>
    </row>
    <row r="20" spans="1:7" ht="19.5" customHeight="1">
      <c r="A20" s="70" t="s">
        <v>50</v>
      </c>
      <c r="B20" s="70" t="s">
        <v>67</v>
      </c>
      <c r="C20" s="75" t="s">
        <v>11</v>
      </c>
      <c r="D20" s="71"/>
      <c r="E20" s="61"/>
      <c r="F20" s="73">
        <v>25</v>
      </c>
      <c r="G20" s="72">
        <f t="shared" si="0"/>
        <v>0</v>
      </c>
    </row>
    <row r="21" spans="1:7" ht="28.5" customHeight="1">
      <c r="A21" s="70" t="s">
        <v>54</v>
      </c>
      <c r="B21" s="70" t="s">
        <v>69</v>
      </c>
      <c r="C21" s="70" t="s">
        <v>11</v>
      </c>
      <c r="D21" s="71" t="s">
        <v>70</v>
      </c>
      <c r="E21" s="61"/>
      <c r="F21" s="73">
        <v>25</v>
      </c>
      <c r="G21" s="72">
        <f t="shared" si="0"/>
        <v>0</v>
      </c>
    </row>
    <row r="22" spans="1:7" ht="31.5" customHeight="1">
      <c r="A22" s="70" t="s">
        <v>57</v>
      </c>
      <c r="B22" s="70" t="s">
        <v>72</v>
      </c>
      <c r="C22" s="70" t="s">
        <v>11</v>
      </c>
      <c r="D22" s="71" t="s">
        <v>70</v>
      </c>
      <c r="E22" s="61"/>
      <c r="F22" s="73">
        <v>25</v>
      </c>
      <c r="G22" s="72">
        <f t="shared" si="0"/>
        <v>0</v>
      </c>
    </row>
    <row r="23" spans="1:7" ht="19.5" customHeight="1">
      <c r="A23" s="70" t="s">
        <v>59</v>
      </c>
      <c r="B23" s="70" t="s">
        <v>74</v>
      </c>
      <c r="C23" s="70" t="s">
        <v>11</v>
      </c>
      <c r="D23" s="71"/>
      <c r="E23" s="61"/>
      <c r="F23" s="73">
        <v>25</v>
      </c>
      <c r="G23" s="72">
        <f t="shared" si="0"/>
        <v>0</v>
      </c>
    </row>
    <row r="24" spans="1:7" ht="28.5" customHeight="1">
      <c r="A24" s="70" t="s">
        <v>61</v>
      </c>
      <c r="B24" s="70" t="s">
        <v>76</v>
      </c>
      <c r="C24" s="70" t="s">
        <v>11</v>
      </c>
      <c r="D24" s="71" t="s">
        <v>70</v>
      </c>
      <c r="E24" s="61"/>
      <c r="F24" s="73">
        <v>25</v>
      </c>
      <c r="G24" s="72">
        <f t="shared" si="0"/>
        <v>0</v>
      </c>
    </row>
    <row r="25" spans="1:7" ht="31.5" customHeight="1">
      <c r="A25" s="70" t="s">
        <v>64</v>
      </c>
      <c r="B25" s="70" t="s">
        <v>78</v>
      </c>
      <c r="C25" s="70" t="s">
        <v>11</v>
      </c>
      <c r="D25" s="71" t="s">
        <v>70</v>
      </c>
      <c r="E25" s="61"/>
      <c r="F25" s="73">
        <v>25</v>
      </c>
      <c r="G25" s="72">
        <f t="shared" si="0"/>
        <v>0</v>
      </c>
    </row>
    <row r="26" spans="1:7" ht="29.25" customHeight="1">
      <c r="A26" s="70" t="s">
        <v>66</v>
      </c>
      <c r="B26" s="70" t="s">
        <v>80</v>
      </c>
      <c r="C26" s="70" t="s">
        <v>28</v>
      </c>
      <c r="D26" s="71" t="s">
        <v>81</v>
      </c>
      <c r="E26" s="61"/>
      <c r="F26" s="73">
        <v>25</v>
      </c>
      <c r="G26" s="72">
        <f t="shared" si="0"/>
        <v>0</v>
      </c>
    </row>
    <row r="27" spans="1:7" ht="21.75" customHeight="1">
      <c r="A27" s="70" t="s">
        <v>68</v>
      </c>
      <c r="B27" s="70" t="s">
        <v>89</v>
      </c>
      <c r="C27" s="70" t="s">
        <v>11</v>
      </c>
      <c r="D27" s="71" t="s">
        <v>90</v>
      </c>
      <c r="E27" s="61"/>
      <c r="F27" s="73">
        <v>15</v>
      </c>
      <c r="G27" s="72">
        <f t="shared" si="0"/>
        <v>0</v>
      </c>
    </row>
    <row r="28" spans="1:7" ht="31.5" customHeight="1">
      <c r="A28" s="70" t="s">
        <v>71</v>
      </c>
      <c r="B28" s="70" t="s">
        <v>92</v>
      </c>
      <c r="C28" s="70" t="s">
        <v>11</v>
      </c>
      <c r="D28" s="71" t="s">
        <v>90</v>
      </c>
      <c r="E28" s="61"/>
      <c r="F28" s="73">
        <v>15</v>
      </c>
      <c r="G28" s="72">
        <f t="shared" si="0"/>
        <v>0</v>
      </c>
    </row>
    <row r="29" spans="1:7" ht="25.5" customHeight="1">
      <c r="A29" s="70" t="s">
        <v>73</v>
      </c>
      <c r="B29" s="70" t="s">
        <v>94</v>
      </c>
      <c r="C29" s="70" t="s">
        <v>11</v>
      </c>
      <c r="D29" s="71" t="s">
        <v>95</v>
      </c>
      <c r="E29" s="61"/>
      <c r="F29" s="73">
        <v>10</v>
      </c>
      <c r="G29" s="72">
        <f t="shared" si="0"/>
        <v>0</v>
      </c>
    </row>
    <row r="30" spans="1:7" ht="32.25" customHeight="1">
      <c r="A30" s="70" t="s">
        <v>75</v>
      </c>
      <c r="B30" s="70" t="s">
        <v>97</v>
      </c>
      <c r="C30" s="70" t="s">
        <v>28</v>
      </c>
      <c r="D30" s="71" t="s">
        <v>98</v>
      </c>
      <c r="E30" s="61"/>
      <c r="F30" s="73">
        <v>100</v>
      </c>
      <c r="G30" s="72">
        <f t="shared" si="0"/>
        <v>0</v>
      </c>
    </row>
    <row r="31" spans="1:7" ht="30.75" customHeight="1">
      <c r="A31" s="70" t="s">
        <v>77</v>
      </c>
      <c r="B31" s="70" t="s">
        <v>100</v>
      </c>
      <c r="C31" s="70" t="s">
        <v>28</v>
      </c>
      <c r="D31" s="71" t="s">
        <v>101</v>
      </c>
      <c r="E31" s="61"/>
      <c r="F31" s="73">
        <v>50</v>
      </c>
      <c r="G31" s="72">
        <f t="shared" si="0"/>
        <v>0</v>
      </c>
    </row>
    <row r="32" spans="1:7" ht="22.5" customHeight="1">
      <c r="A32" s="78" t="s">
        <v>79</v>
      </c>
      <c r="B32" s="70" t="s">
        <v>103</v>
      </c>
      <c r="C32" s="70" t="s">
        <v>52</v>
      </c>
      <c r="D32" s="71" t="s">
        <v>104</v>
      </c>
      <c r="E32" s="61"/>
      <c r="F32" s="73">
        <v>50</v>
      </c>
      <c r="G32" s="72">
        <f t="shared" si="0"/>
        <v>0</v>
      </c>
    </row>
    <row r="33" spans="1:7" ht="24.75" customHeight="1">
      <c r="A33" s="78" t="s">
        <v>82</v>
      </c>
      <c r="B33" s="70" t="s">
        <v>106</v>
      </c>
      <c r="C33" s="70" t="s">
        <v>28</v>
      </c>
      <c r="D33" s="71" t="s">
        <v>107</v>
      </c>
      <c r="E33" s="61"/>
      <c r="F33" s="73">
        <v>50</v>
      </c>
      <c r="G33" s="72">
        <f t="shared" si="0"/>
        <v>0</v>
      </c>
    </row>
    <row r="34" spans="1:7" ht="22.5" customHeight="1">
      <c r="A34" s="78" t="s">
        <v>85</v>
      </c>
      <c r="B34" s="70" t="s">
        <v>109</v>
      </c>
      <c r="C34" s="70" t="s">
        <v>28</v>
      </c>
      <c r="D34" s="71" t="s">
        <v>107</v>
      </c>
      <c r="E34" s="61"/>
      <c r="F34" s="73">
        <v>50</v>
      </c>
      <c r="G34" s="72">
        <f t="shared" si="0"/>
        <v>0</v>
      </c>
    </row>
    <row r="35" spans="1:7" ht="22.5" customHeight="1">
      <c r="A35" s="78" t="s">
        <v>88</v>
      </c>
      <c r="B35" s="70" t="s">
        <v>111</v>
      </c>
      <c r="C35" s="70" t="s">
        <v>11</v>
      </c>
      <c r="D35" s="71"/>
      <c r="E35" s="61"/>
      <c r="F35" s="73">
        <v>200</v>
      </c>
      <c r="G35" s="72">
        <f t="shared" si="0"/>
        <v>0</v>
      </c>
    </row>
    <row r="36" spans="1:7" ht="31.5" customHeight="1">
      <c r="A36" s="78" t="s">
        <v>91</v>
      </c>
      <c r="B36" s="70" t="s">
        <v>113</v>
      </c>
      <c r="C36" s="70" t="s">
        <v>11</v>
      </c>
      <c r="D36" s="71" t="s">
        <v>114</v>
      </c>
      <c r="E36" s="61"/>
      <c r="F36" s="73">
        <v>200</v>
      </c>
      <c r="G36" s="72">
        <f t="shared" si="0"/>
        <v>0</v>
      </c>
    </row>
    <row r="37" spans="1:7" ht="38.25" customHeight="1">
      <c r="A37" s="78" t="s">
        <v>93</v>
      </c>
      <c r="B37" s="70" t="s">
        <v>116</v>
      </c>
      <c r="C37" s="70" t="s">
        <v>11</v>
      </c>
      <c r="D37" s="71" t="s">
        <v>114</v>
      </c>
      <c r="E37" s="61"/>
      <c r="F37" s="73">
        <v>200</v>
      </c>
      <c r="G37" s="72">
        <f t="shared" si="0"/>
        <v>0</v>
      </c>
    </row>
    <row r="38" spans="1:7" ht="30.75" customHeight="1">
      <c r="A38" s="78" t="s">
        <v>96</v>
      </c>
      <c r="B38" s="70" t="s">
        <v>118</v>
      </c>
      <c r="C38" s="70" t="s">
        <v>11</v>
      </c>
      <c r="D38" s="71" t="s">
        <v>114</v>
      </c>
      <c r="E38" s="61"/>
      <c r="F38" s="73">
        <v>200</v>
      </c>
      <c r="G38" s="72">
        <f t="shared" si="0"/>
        <v>0</v>
      </c>
    </row>
    <row r="39" spans="1:7" ht="31.5" customHeight="1">
      <c r="A39" s="78" t="s">
        <v>99</v>
      </c>
      <c r="B39" s="70" t="s">
        <v>120</v>
      </c>
      <c r="C39" s="70" t="s">
        <v>11</v>
      </c>
      <c r="D39" s="71" t="s">
        <v>114</v>
      </c>
      <c r="E39" s="61"/>
      <c r="F39" s="73">
        <v>200</v>
      </c>
      <c r="G39" s="72">
        <f t="shared" si="0"/>
        <v>0</v>
      </c>
    </row>
    <row r="40" spans="1:7" ht="31.5" customHeight="1">
      <c r="A40" s="78" t="s">
        <v>102</v>
      </c>
      <c r="B40" s="70" t="s">
        <v>122</v>
      </c>
      <c r="C40" s="70" t="s">
        <v>11</v>
      </c>
      <c r="D40" s="71" t="s">
        <v>114</v>
      </c>
      <c r="E40" s="61"/>
      <c r="F40" s="73">
        <v>200</v>
      </c>
      <c r="G40" s="72">
        <f t="shared" si="0"/>
        <v>0</v>
      </c>
    </row>
    <row r="41" spans="1:7" ht="36" customHeight="1">
      <c r="A41" s="78" t="s">
        <v>105</v>
      </c>
      <c r="B41" s="70" t="s">
        <v>124</v>
      </c>
      <c r="C41" s="70" t="s">
        <v>11</v>
      </c>
      <c r="D41" s="71" t="s">
        <v>114</v>
      </c>
      <c r="E41" s="61"/>
      <c r="F41" s="73">
        <v>200</v>
      </c>
      <c r="G41" s="72">
        <f t="shared" si="0"/>
        <v>0</v>
      </c>
    </row>
    <row r="42" spans="1:7" ht="34.5" customHeight="1">
      <c r="A42" s="78" t="s">
        <v>108</v>
      </c>
      <c r="B42" s="70" t="s">
        <v>126</v>
      </c>
      <c r="C42" s="70" t="s">
        <v>11</v>
      </c>
      <c r="D42" s="71" t="s">
        <v>114</v>
      </c>
      <c r="E42" s="61"/>
      <c r="F42" s="73">
        <v>50</v>
      </c>
      <c r="G42" s="72">
        <f t="shared" si="0"/>
        <v>0</v>
      </c>
    </row>
    <row r="43" spans="1:7" ht="31.5" customHeight="1">
      <c r="A43" s="78" t="s">
        <v>110</v>
      </c>
      <c r="B43" s="70" t="s">
        <v>128</v>
      </c>
      <c r="C43" s="70" t="s">
        <v>11</v>
      </c>
      <c r="D43" s="71" t="s">
        <v>114</v>
      </c>
      <c r="E43" s="61"/>
      <c r="F43" s="73">
        <v>50</v>
      </c>
      <c r="G43" s="72">
        <f t="shared" si="0"/>
        <v>0</v>
      </c>
    </row>
    <row r="44" spans="1:7" ht="22.5" customHeight="1">
      <c r="A44" s="78" t="s">
        <v>112</v>
      </c>
      <c r="B44" s="70" t="s">
        <v>130</v>
      </c>
      <c r="C44" s="70" t="s">
        <v>11</v>
      </c>
      <c r="D44" s="71"/>
      <c r="E44" s="61"/>
      <c r="F44" s="73">
        <v>50</v>
      </c>
      <c r="G44" s="72">
        <f t="shared" si="0"/>
        <v>0</v>
      </c>
    </row>
    <row r="45" spans="1:7" ht="31.5" customHeight="1">
      <c r="A45" s="78" t="s">
        <v>115</v>
      </c>
      <c r="B45" s="70" t="s">
        <v>132</v>
      </c>
      <c r="C45" s="70" t="s">
        <v>11</v>
      </c>
      <c r="D45" s="71" t="s">
        <v>133</v>
      </c>
      <c r="E45" s="61"/>
      <c r="F45" s="73">
        <v>50</v>
      </c>
      <c r="G45" s="72">
        <f t="shared" si="0"/>
        <v>0</v>
      </c>
    </row>
    <row r="46" spans="1:7" ht="34.5" customHeight="1">
      <c r="A46" s="78" t="s">
        <v>117</v>
      </c>
      <c r="B46" s="70" t="s">
        <v>135</v>
      </c>
      <c r="C46" s="70" t="s">
        <v>11</v>
      </c>
      <c r="D46" s="71" t="s">
        <v>133</v>
      </c>
      <c r="E46" s="61"/>
      <c r="F46" s="73">
        <v>50</v>
      </c>
      <c r="G46" s="72">
        <f t="shared" si="0"/>
        <v>0</v>
      </c>
    </row>
    <row r="47" spans="1:7" ht="24" customHeight="1">
      <c r="A47" s="78" t="s">
        <v>119</v>
      </c>
      <c r="B47" s="70" t="s">
        <v>137</v>
      </c>
      <c r="C47" s="70" t="s">
        <v>138</v>
      </c>
      <c r="D47" s="71" t="s">
        <v>139</v>
      </c>
      <c r="E47" s="61"/>
      <c r="F47" s="73">
        <v>10</v>
      </c>
      <c r="G47" s="72">
        <f t="shared" si="0"/>
        <v>0</v>
      </c>
    </row>
    <row r="48" spans="1:7" ht="33" customHeight="1">
      <c r="A48" s="78" t="s">
        <v>121</v>
      </c>
      <c r="B48" s="70" t="s">
        <v>141</v>
      </c>
      <c r="C48" s="70" t="s">
        <v>138</v>
      </c>
      <c r="D48" s="71" t="s">
        <v>142</v>
      </c>
      <c r="E48" s="61"/>
      <c r="F48" s="73">
        <v>15</v>
      </c>
      <c r="G48" s="72">
        <f t="shared" si="0"/>
        <v>0</v>
      </c>
    </row>
    <row r="49" spans="1:7" ht="26.25" customHeight="1">
      <c r="A49" s="78" t="s">
        <v>123</v>
      </c>
      <c r="B49" s="70" t="s">
        <v>150</v>
      </c>
      <c r="C49" s="70" t="s">
        <v>138</v>
      </c>
      <c r="D49" s="71" t="s">
        <v>142</v>
      </c>
      <c r="E49" s="61"/>
      <c r="F49" s="73">
        <v>15</v>
      </c>
      <c r="G49" s="72">
        <f t="shared" si="0"/>
        <v>0</v>
      </c>
    </row>
    <row r="50" spans="1:7" ht="24.75" customHeight="1">
      <c r="A50" s="78" t="s">
        <v>125</v>
      </c>
      <c r="B50" s="70" t="s">
        <v>154</v>
      </c>
      <c r="C50" s="70" t="s">
        <v>138</v>
      </c>
      <c r="D50" s="71" t="s">
        <v>142</v>
      </c>
      <c r="E50" s="61"/>
      <c r="F50" s="73">
        <v>10</v>
      </c>
      <c r="G50" s="72">
        <f t="shared" si="0"/>
        <v>0</v>
      </c>
    </row>
    <row r="51" spans="1:7" ht="22.5" customHeight="1">
      <c r="A51" s="78" t="s">
        <v>127</v>
      </c>
      <c r="B51" s="70" t="s">
        <v>156</v>
      </c>
      <c r="C51" s="70" t="s">
        <v>52</v>
      </c>
      <c r="D51" s="71"/>
      <c r="E51" s="61"/>
      <c r="F51" s="73">
        <v>150</v>
      </c>
      <c r="G51" s="72">
        <f t="shared" si="0"/>
        <v>0</v>
      </c>
    </row>
    <row r="52" spans="1:7" ht="24.75" customHeight="1">
      <c r="A52" s="78" t="s">
        <v>129</v>
      </c>
      <c r="B52" s="70" t="s">
        <v>166</v>
      </c>
      <c r="C52" s="70" t="s">
        <v>28</v>
      </c>
      <c r="D52" s="71" t="s">
        <v>167</v>
      </c>
      <c r="E52" s="61"/>
      <c r="F52" s="73">
        <v>10</v>
      </c>
      <c r="G52" s="72">
        <f t="shared" si="0"/>
        <v>0</v>
      </c>
    </row>
    <row r="53" spans="1:7" ht="30" customHeight="1">
      <c r="A53" s="78" t="s">
        <v>131</v>
      </c>
      <c r="B53" s="70" t="s">
        <v>169</v>
      </c>
      <c r="C53" s="70" t="s">
        <v>28</v>
      </c>
      <c r="D53" s="71" t="s">
        <v>167</v>
      </c>
      <c r="E53" s="61"/>
      <c r="F53" s="73">
        <v>20</v>
      </c>
      <c r="G53" s="72">
        <f t="shared" si="0"/>
        <v>0</v>
      </c>
    </row>
    <row r="54" spans="1:7" ht="33" customHeight="1">
      <c r="A54" s="78" t="s">
        <v>134</v>
      </c>
      <c r="B54" s="70" t="s">
        <v>171</v>
      </c>
      <c r="C54" s="70" t="s">
        <v>138</v>
      </c>
      <c r="D54" s="71" t="s">
        <v>172</v>
      </c>
      <c r="E54" s="61"/>
      <c r="F54" s="73">
        <v>2</v>
      </c>
      <c r="G54" s="72">
        <f t="shared" si="0"/>
        <v>0</v>
      </c>
    </row>
    <row r="55" spans="1:7" s="21" customFormat="1" ht="33" customHeight="1">
      <c r="A55" s="78" t="s">
        <v>136</v>
      </c>
      <c r="B55" s="78" t="s">
        <v>174</v>
      </c>
      <c r="C55" s="78" t="s">
        <v>175</v>
      </c>
      <c r="D55" s="79" t="s">
        <v>176</v>
      </c>
      <c r="E55" s="61"/>
      <c r="F55" s="80">
        <v>10</v>
      </c>
      <c r="G55" s="72">
        <f t="shared" si="0"/>
        <v>0</v>
      </c>
    </row>
    <row r="56" spans="1:7" ht="24.75" customHeight="1">
      <c r="A56" s="78" t="s">
        <v>140</v>
      </c>
      <c r="B56" s="70" t="s">
        <v>181</v>
      </c>
      <c r="C56" s="70" t="s">
        <v>138</v>
      </c>
      <c r="D56" s="71" t="s">
        <v>182</v>
      </c>
      <c r="E56" s="61"/>
      <c r="F56" s="73">
        <v>5</v>
      </c>
      <c r="G56" s="72">
        <f t="shared" si="0"/>
        <v>0</v>
      </c>
    </row>
    <row r="57" spans="1:7" ht="24.75" customHeight="1">
      <c r="A57" s="78" t="s">
        <v>143</v>
      </c>
      <c r="B57" s="70" t="s">
        <v>184</v>
      </c>
      <c r="C57" s="70" t="s">
        <v>138</v>
      </c>
      <c r="D57" s="71" t="s">
        <v>185</v>
      </c>
      <c r="E57" s="61"/>
      <c r="F57" s="73">
        <v>5</v>
      </c>
      <c r="G57" s="72">
        <f t="shared" si="0"/>
        <v>0</v>
      </c>
    </row>
    <row r="58" spans="1:7" ht="27" customHeight="1">
      <c r="A58" s="70" t="s">
        <v>145</v>
      </c>
      <c r="B58" s="70" t="s">
        <v>187</v>
      </c>
      <c r="C58" s="70" t="s">
        <v>52</v>
      </c>
      <c r="D58" s="71"/>
      <c r="E58" s="61"/>
      <c r="F58" s="73">
        <v>10</v>
      </c>
      <c r="G58" s="72">
        <f t="shared" si="0"/>
        <v>0</v>
      </c>
    </row>
    <row r="59" spans="1:7" ht="26.25" customHeight="1">
      <c r="A59" s="82" t="s">
        <v>147</v>
      </c>
      <c r="B59" s="70" t="s">
        <v>189</v>
      </c>
      <c r="C59" s="70" t="s">
        <v>52</v>
      </c>
      <c r="D59" s="71"/>
      <c r="E59" s="61"/>
      <c r="F59" s="73">
        <v>10</v>
      </c>
      <c r="G59" s="72">
        <f t="shared" si="0"/>
        <v>0</v>
      </c>
    </row>
    <row r="60" spans="2:7" ht="14.25" customHeight="1">
      <c r="B60" s="22" t="s">
        <v>217</v>
      </c>
      <c r="G60" s="23">
        <f>SUM(G6:G59)</f>
        <v>0</v>
      </c>
    </row>
    <row r="61" spans="2:7" ht="14.25" customHeight="1">
      <c r="B61" s="22" t="s">
        <v>218</v>
      </c>
      <c r="G61" s="23">
        <f>G60-G62</f>
        <v>0</v>
      </c>
    </row>
    <row r="62" spans="2:7" ht="14.25" customHeight="1">
      <c r="B62" s="22" t="s">
        <v>219</v>
      </c>
      <c r="G62" s="23">
        <f>ROUND(G60/1.23,2)</f>
        <v>0</v>
      </c>
    </row>
    <row r="63" spans="2:7" ht="38.25" customHeight="1">
      <c r="B63" s="24"/>
      <c r="G63" s="23"/>
    </row>
    <row r="64" spans="2:7" ht="14.25" customHeight="1">
      <c r="B64" s="25"/>
      <c r="G64" s="23"/>
    </row>
    <row r="65" spans="2:7" ht="14.25" customHeight="1">
      <c r="B65" s="25"/>
      <c r="G65" s="23"/>
    </row>
    <row r="66" spans="1:7" ht="12.75" customHeight="1">
      <c r="A66" s="95"/>
      <c r="B66" s="95"/>
      <c r="C66" s="95"/>
      <c r="D66" s="95"/>
      <c r="E66" s="95"/>
      <c r="F66" s="95"/>
      <c r="G66" s="95"/>
    </row>
    <row r="67" spans="1:7" ht="12.75" customHeight="1">
      <c r="A67" s="95"/>
      <c r="B67" s="95"/>
      <c r="C67" s="95"/>
      <c r="D67" s="95"/>
      <c r="E67" s="95"/>
      <c r="F67" s="95"/>
      <c r="G67" s="95"/>
    </row>
    <row r="68" spans="1:7" ht="12.75" customHeight="1">
      <c r="A68" s="95"/>
      <c r="B68" s="95"/>
      <c r="C68" s="95"/>
      <c r="D68" s="95"/>
      <c r="E68" s="95"/>
      <c r="F68" s="95"/>
      <c r="G68" s="95"/>
    </row>
    <row r="69" spans="2:7" ht="12.75" customHeight="1">
      <c r="B69" s="27"/>
      <c r="C69" s="27"/>
      <c r="D69" s="28"/>
      <c r="E69" s="27"/>
      <c r="F69" s="27"/>
      <c r="G69" s="27"/>
    </row>
    <row r="70" spans="1:7" ht="12.75" customHeight="1">
      <c r="A70" s="26"/>
      <c r="B70" s="27"/>
      <c r="C70" s="27"/>
      <c r="D70" s="28"/>
      <c r="E70" s="27"/>
      <c r="F70" s="27"/>
      <c r="G70" s="27"/>
    </row>
    <row r="71" spans="2:7" ht="17.25" customHeight="1">
      <c r="B71" s="26"/>
      <c r="C71" s="26"/>
      <c r="D71" s="29"/>
      <c r="E71" s="26"/>
      <c r="F71" s="26"/>
      <c r="G71" s="26"/>
    </row>
    <row r="72" spans="2:7" ht="17.25" customHeight="1">
      <c r="B72" s="26"/>
      <c r="C72" s="26"/>
      <c r="D72" s="29"/>
      <c r="E72" s="26"/>
      <c r="F72" s="26"/>
      <c r="G72" s="26"/>
    </row>
    <row r="73" ht="14.25" customHeight="1">
      <c r="G73" s="30"/>
    </row>
    <row r="74" spans="2:7" ht="14.25" customHeight="1">
      <c r="B74" s="25"/>
      <c r="G74" s="23"/>
    </row>
    <row r="75" spans="2:7" ht="14.25" customHeight="1">
      <c r="B75" s="31"/>
      <c r="G75" s="23"/>
    </row>
    <row r="76" spans="2:7" ht="14.25" customHeight="1">
      <c r="B76" s="31"/>
      <c r="G76" s="23"/>
    </row>
  </sheetData>
  <sheetProtection selectLockedCells="1" selectUnlockedCells="1"/>
  <mergeCells count="2">
    <mergeCell ref="A66:G68"/>
    <mergeCell ref="A1:G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zoomScalePageLayoutView="0" workbookViewId="0" topLeftCell="A1">
      <selection activeCell="A1" sqref="A1:L93"/>
    </sheetView>
  </sheetViews>
  <sheetFormatPr defaultColWidth="9.00390625" defaultRowHeight="14.25" customHeight="1"/>
  <cols>
    <col min="1" max="1" width="3.625" style="0" customWidth="1"/>
    <col min="2" max="2" width="45.625" style="0" customWidth="1"/>
    <col min="3" max="3" width="4.75390625" style="0" customWidth="1"/>
    <col min="5" max="5" width="11.00390625" style="0" customWidth="1"/>
    <col min="6" max="6" width="11.875" style="0" customWidth="1"/>
    <col min="7" max="7" width="15.375" style="0" customWidth="1"/>
    <col min="8" max="8" width="15.75390625" style="0" customWidth="1"/>
    <col min="9" max="9" width="15.625" style="0" customWidth="1"/>
    <col min="10" max="10" width="17.625" style="0" customWidth="1"/>
    <col min="11" max="11" width="12.625" style="0" customWidth="1"/>
    <col min="12" max="12" width="14.75390625" style="0" customWidth="1"/>
    <col min="13" max="13" width="10.25390625" style="0" customWidth="1"/>
    <col min="14" max="14" width="14.00390625" style="0" customWidth="1"/>
  </cols>
  <sheetData>
    <row r="1" spans="1:6" ht="30" customHeight="1">
      <c r="A1" s="3" t="s">
        <v>282</v>
      </c>
      <c r="B1" s="4"/>
      <c r="C1" s="4"/>
      <c r="D1" s="5"/>
      <c r="E1" s="6"/>
      <c r="F1" s="6"/>
    </row>
    <row r="2" spans="1:13" s="6" customFormat="1" ht="47.25" customHeight="1">
      <c r="A2" s="7" t="s">
        <v>0</v>
      </c>
      <c r="B2" s="4"/>
      <c r="C2" s="4"/>
      <c r="D2" s="5"/>
      <c r="G2"/>
      <c r="H2"/>
      <c r="I2" s="48"/>
      <c r="K2" s="48"/>
      <c r="M2" s="49"/>
    </row>
    <row r="3" spans="1:14" s="6" customFormat="1" ht="14.25" customHeight="1">
      <c r="A3" s="4" t="s">
        <v>1</v>
      </c>
      <c r="B3" s="4"/>
      <c r="C3" s="4"/>
      <c r="D3" s="5"/>
      <c r="G3"/>
      <c r="H3"/>
      <c r="I3" s="88" t="s">
        <v>277</v>
      </c>
      <c r="J3" s="63"/>
      <c r="K3" s="62" t="s">
        <v>281</v>
      </c>
      <c r="L3" s="69"/>
      <c r="M3" s="50"/>
      <c r="N3" s="50"/>
    </row>
    <row r="4" spans="1:14" s="6" customFormat="1" ht="54" customHeight="1">
      <c r="A4" s="64" t="s">
        <v>2</v>
      </c>
      <c r="B4" s="64" t="s">
        <v>3</v>
      </c>
      <c r="C4" s="64" t="s">
        <v>4</v>
      </c>
      <c r="D4" s="65" t="s">
        <v>5</v>
      </c>
      <c r="E4" s="46" t="s">
        <v>278</v>
      </c>
      <c r="F4" s="46" t="s">
        <v>279</v>
      </c>
      <c r="G4" s="66" t="s">
        <v>6</v>
      </c>
      <c r="H4" s="67" t="s">
        <v>280</v>
      </c>
      <c r="I4" s="57" t="s">
        <v>263</v>
      </c>
      <c r="J4" s="58" t="s">
        <v>264</v>
      </c>
      <c r="K4" s="89" t="s">
        <v>263</v>
      </c>
      <c r="L4" s="58" t="s">
        <v>265</v>
      </c>
      <c r="M4" s="51"/>
      <c r="N4" s="52"/>
    </row>
    <row r="5" spans="1:14" s="6" customFormat="1" ht="14.25" customHeight="1">
      <c r="A5" s="64">
        <v>1</v>
      </c>
      <c r="B5" s="64">
        <v>2</v>
      </c>
      <c r="C5" s="64">
        <v>3</v>
      </c>
      <c r="D5" s="68" t="s">
        <v>8</v>
      </c>
      <c r="E5" s="47">
        <v>5</v>
      </c>
      <c r="F5" s="47">
        <v>6</v>
      </c>
      <c r="G5" s="69">
        <v>7</v>
      </c>
      <c r="H5" s="69">
        <v>8</v>
      </c>
      <c r="I5" s="59">
        <v>9</v>
      </c>
      <c r="J5" s="60">
        <v>10</v>
      </c>
      <c r="K5" s="90">
        <v>11</v>
      </c>
      <c r="L5" s="60">
        <v>12</v>
      </c>
      <c r="M5" s="53"/>
      <c r="N5" s="53"/>
    </row>
    <row r="6" spans="1:14" s="6" customFormat="1" ht="26.25" customHeight="1">
      <c r="A6" s="70" t="s">
        <v>9</v>
      </c>
      <c r="B6" s="70" t="s">
        <v>10</v>
      </c>
      <c r="C6" s="70" t="s">
        <v>11</v>
      </c>
      <c r="D6" s="71" t="s">
        <v>12</v>
      </c>
      <c r="E6" s="61">
        <v>155</v>
      </c>
      <c r="F6" s="72">
        <f>1.2*E6</f>
        <v>186</v>
      </c>
      <c r="G6" s="73">
        <v>2300</v>
      </c>
      <c r="H6" s="72">
        <f aca="true" t="shared" si="0" ref="H6:H90">F6*G6</f>
        <v>427800</v>
      </c>
      <c r="I6" s="61">
        <v>165</v>
      </c>
      <c r="J6" s="61">
        <f>G6*I6</f>
        <v>379500</v>
      </c>
      <c r="K6" s="91">
        <v>492</v>
      </c>
      <c r="L6" s="61">
        <f>G6*K6</f>
        <v>1131600</v>
      </c>
      <c r="M6" s="54"/>
      <c r="N6" s="54"/>
    </row>
    <row r="7" spans="1:14" s="6" customFormat="1" ht="26.25" customHeight="1">
      <c r="A7" s="70" t="s">
        <v>13</v>
      </c>
      <c r="B7" s="70" t="s">
        <v>14</v>
      </c>
      <c r="C7" s="70" t="s">
        <v>11</v>
      </c>
      <c r="D7" s="71" t="s">
        <v>15</v>
      </c>
      <c r="E7" s="61">
        <v>40</v>
      </c>
      <c r="F7" s="72">
        <f aca="true" t="shared" si="1" ref="F7:F70">1.2*E7</f>
        <v>48</v>
      </c>
      <c r="G7" s="73">
        <v>10</v>
      </c>
      <c r="H7" s="72">
        <f t="shared" si="0"/>
        <v>480</v>
      </c>
      <c r="I7" s="61">
        <v>40</v>
      </c>
      <c r="J7" s="61">
        <f aca="true" t="shared" si="2" ref="J7:J70">G7*I7</f>
        <v>400</v>
      </c>
      <c r="K7" s="91">
        <v>738</v>
      </c>
      <c r="L7" s="61">
        <f aca="true" t="shared" si="3" ref="L7:L70">G7*K7</f>
        <v>7380</v>
      </c>
      <c r="M7" s="54"/>
      <c r="N7" s="54"/>
    </row>
    <row r="8" spans="1:14" s="6" customFormat="1" ht="26.25" customHeight="1">
      <c r="A8" s="70" t="s">
        <v>16</v>
      </c>
      <c r="B8" s="70" t="s">
        <v>17</v>
      </c>
      <c r="C8" s="70" t="s">
        <v>11</v>
      </c>
      <c r="D8" s="71" t="s">
        <v>18</v>
      </c>
      <c r="E8" s="61">
        <v>155</v>
      </c>
      <c r="F8" s="72">
        <f t="shared" si="1"/>
        <v>186</v>
      </c>
      <c r="G8" s="73">
        <v>2400</v>
      </c>
      <c r="H8" s="72">
        <f t="shared" si="0"/>
        <v>446400</v>
      </c>
      <c r="I8" s="61">
        <v>165</v>
      </c>
      <c r="J8" s="61">
        <f t="shared" si="2"/>
        <v>396000</v>
      </c>
      <c r="K8" s="91">
        <v>369</v>
      </c>
      <c r="L8" s="61">
        <f t="shared" si="3"/>
        <v>885600</v>
      </c>
      <c r="M8" s="54"/>
      <c r="N8" s="54"/>
    </row>
    <row r="9" spans="1:14" s="6" customFormat="1" ht="14.25" customHeight="1">
      <c r="A9" s="70" t="s">
        <v>19</v>
      </c>
      <c r="B9" s="70" t="s">
        <v>20</v>
      </c>
      <c r="C9" s="70" t="s">
        <v>21</v>
      </c>
      <c r="D9" s="71" t="s">
        <v>22</v>
      </c>
      <c r="E9" s="61">
        <v>600</v>
      </c>
      <c r="F9" s="72">
        <f t="shared" si="1"/>
        <v>720</v>
      </c>
      <c r="G9" s="73">
        <v>100</v>
      </c>
      <c r="H9" s="72">
        <f t="shared" si="0"/>
        <v>72000</v>
      </c>
      <c r="I9" s="61">
        <v>700</v>
      </c>
      <c r="J9" s="61">
        <f t="shared" si="2"/>
        <v>70000</v>
      </c>
      <c r="K9" s="91">
        <v>738</v>
      </c>
      <c r="L9" s="61">
        <f t="shared" si="3"/>
        <v>73800</v>
      </c>
      <c r="M9" s="54"/>
      <c r="N9" s="54"/>
    </row>
    <row r="10" spans="1:14" s="6" customFormat="1" ht="26.25" customHeight="1">
      <c r="A10" s="70" t="s">
        <v>23</v>
      </c>
      <c r="B10" s="70" t="s">
        <v>24</v>
      </c>
      <c r="C10" s="70" t="s">
        <v>11</v>
      </c>
      <c r="D10" s="71" t="s">
        <v>25</v>
      </c>
      <c r="E10" s="61">
        <v>90</v>
      </c>
      <c r="F10" s="72">
        <f t="shared" si="1"/>
        <v>108</v>
      </c>
      <c r="G10" s="74">
        <v>2350</v>
      </c>
      <c r="H10" s="72">
        <f t="shared" si="0"/>
        <v>253800</v>
      </c>
      <c r="I10" s="61">
        <v>95</v>
      </c>
      <c r="J10" s="61">
        <f t="shared" si="2"/>
        <v>223250</v>
      </c>
      <c r="K10" s="91">
        <v>246</v>
      </c>
      <c r="L10" s="61">
        <f t="shared" si="3"/>
        <v>578100</v>
      </c>
      <c r="M10" s="54"/>
      <c r="N10" s="54"/>
    </row>
    <row r="11" spans="1:14" s="6" customFormat="1" ht="14.25" customHeight="1">
      <c r="A11" s="70" t="s">
        <v>26</v>
      </c>
      <c r="B11" s="70" t="s">
        <v>27</v>
      </c>
      <c r="C11" s="70" t="s">
        <v>28</v>
      </c>
      <c r="D11" s="71"/>
      <c r="E11" s="61">
        <v>2</v>
      </c>
      <c r="F11" s="72">
        <f t="shared" si="1"/>
        <v>2.4</v>
      </c>
      <c r="G11" s="73">
        <v>100</v>
      </c>
      <c r="H11" s="72">
        <f t="shared" si="0"/>
        <v>240</v>
      </c>
      <c r="I11" s="61">
        <v>1</v>
      </c>
      <c r="J11" s="61">
        <f t="shared" si="2"/>
        <v>100</v>
      </c>
      <c r="K11" s="91">
        <v>36.9</v>
      </c>
      <c r="L11" s="61">
        <f t="shared" si="3"/>
        <v>3690</v>
      </c>
      <c r="M11" s="54"/>
      <c r="N11" s="54"/>
    </row>
    <row r="12" spans="1:14" s="6" customFormat="1" ht="14.25" customHeight="1">
      <c r="A12" s="70" t="s">
        <v>29</v>
      </c>
      <c r="B12" s="70" t="s">
        <v>30</v>
      </c>
      <c r="C12" s="70" t="s">
        <v>11</v>
      </c>
      <c r="D12" s="71" t="s">
        <v>31</v>
      </c>
      <c r="E12" s="61">
        <v>15</v>
      </c>
      <c r="F12" s="72">
        <f t="shared" si="1"/>
        <v>18</v>
      </c>
      <c r="G12" s="73">
        <v>500</v>
      </c>
      <c r="H12" s="72">
        <f t="shared" si="0"/>
        <v>9000</v>
      </c>
      <c r="I12" s="61">
        <v>15</v>
      </c>
      <c r="J12" s="61">
        <f t="shared" si="2"/>
        <v>7500</v>
      </c>
      <c r="K12" s="91">
        <v>73.8</v>
      </c>
      <c r="L12" s="61">
        <f t="shared" si="3"/>
        <v>36900</v>
      </c>
      <c r="M12" s="54"/>
      <c r="N12" s="54"/>
    </row>
    <row r="13" spans="1:14" s="6" customFormat="1" ht="14.25" customHeight="1">
      <c r="A13" s="70" t="s">
        <v>32</v>
      </c>
      <c r="B13" s="70" t="s">
        <v>33</v>
      </c>
      <c r="C13" s="70" t="s">
        <v>11</v>
      </c>
      <c r="D13" s="71" t="s">
        <v>34</v>
      </c>
      <c r="E13" s="61">
        <v>7</v>
      </c>
      <c r="F13" s="72">
        <f t="shared" si="1"/>
        <v>8.4</v>
      </c>
      <c r="G13" s="73">
        <v>100</v>
      </c>
      <c r="H13" s="72">
        <f t="shared" si="0"/>
        <v>840</v>
      </c>
      <c r="I13" s="61">
        <v>5</v>
      </c>
      <c r="J13" s="61">
        <f t="shared" si="2"/>
        <v>500</v>
      </c>
      <c r="K13" s="91">
        <v>307.5</v>
      </c>
      <c r="L13" s="61">
        <f t="shared" si="3"/>
        <v>30750</v>
      </c>
      <c r="M13" s="54"/>
      <c r="N13" s="54"/>
    </row>
    <row r="14" spans="1:14" s="6" customFormat="1" ht="14.25" customHeight="1">
      <c r="A14" s="70" t="s">
        <v>35</v>
      </c>
      <c r="B14" s="70" t="s">
        <v>36</v>
      </c>
      <c r="C14" s="70" t="s">
        <v>11</v>
      </c>
      <c r="D14" s="71" t="s">
        <v>37</v>
      </c>
      <c r="E14" s="61">
        <v>7</v>
      </c>
      <c r="F14" s="72">
        <f t="shared" si="1"/>
        <v>8.4</v>
      </c>
      <c r="G14" s="73">
        <v>400</v>
      </c>
      <c r="H14" s="72">
        <f t="shared" si="0"/>
        <v>3360</v>
      </c>
      <c r="I14" s="61">
        <v>7</v>
      </c>
      <c r="J14" s="61">
        <f t="shared" si="2"/>
        <v>2800</v>
      </c>
      <c r="K14" s="91">
        <v>49.2</v>
      </c>
      <c r="L14" s="61">
        <f t="shared" si="3"/>
        <v>19680</v>
      </c>
      <c r="M14" s="54"/>
      <c r="N14" s="54"/>
    </row>
    <row r="15" spans="1:14" s="6" customFormat="1" ht="26.25" customHeight="1">
      <c r="A15" s="70" t="s">
        <v>38</v>
      </c>
      <c r="B15" s="70" t="s">
        <v>39</v>
      </c>
      <c r="C15" s="70" t="s">
        <v>11</v>
      </c>
      <c r="D15" s="71" t="s">
        <v>37</v>
      </c>
      <c r="E15" s="61">
        <v>2.5</v>
      </c>
      <c r="F15" s="72">
        <f t="shared" si="1"/>
        <v>3</v>
      </c>
      <c r="G15" s="73">
        <v>400</v>
      </c>
      <c r="H15" s="72">
        <f t="shared" si="0"/>
        <v>1200</v>
      </c>
      <c r="I15" s="61">
        <v>2.5</v>
      </c>
      <c r="J15" s="61">
        <f t="shared" si="2"/>
        <v>1000</v>
      </c>
      <c r="K15" s="91">
        <v>12.3</v>
      </c>
      <c r="L15" s="61">
        <f t="shared" si="3"/>
        <v>4920</v>
      </c>
      <c r="M15" s="54"/>
      <c r="N15" s="54"/>
    </row>
    <row r="16" spans="1:14" s="6" customFormat="1" ht="14.25" customHeight="1">
      <c r="A16" s="70" t="s">
        <v>40</v>
      </c>
      <c r="B16" s="70" t="s">
        <v>41</v>
      </c>
      <c r="C16" s="70" t="s">
        <v>11</v>
      </c>
      <c r="D16" s="71" t="s">
        <v>42</v>
      </c>
      <c r="E16" s="61">
        <v>45</v>
      </c>
      <c r="F16" s="72">
        <f t="shared" si="1"/>
        <v>54</v>
      </c>
      <c r="G16" s="73">
        <v>400</v>
      </c>
      <c r="H16" s="72">
        <f t="shared" si="0"/>
        <v>21600</v>
      </c>
      <c r="I16" s="61">
        <v>45</v>
      </c>
      <c r="J16" s="61">
        <f t="shared" si="2"/>
        <v>18000</v>
      </c>
      <c r="K16" s="91">
        <v>12.3</v>
      </c>
      <c r="L16" s="61">
        <f t="shared" si="3"/>
        <v>4920</v>
      </c>
      <c r="M16" s="54"/>
      <c r="N16" s="54"/>
    </row>
    <row r="17" spans="1:14" s="6" customFormat="1" ht="26.25" customHeight="1">
      <c r="A17" s="70" t="s">
        <v>43</v>
      </c>
      <c r="B17" s="70" t="s">
        <v>44</v>
      </c>
      <c r="C17" s="70" t="s">
        <v>11</v>
      </c>
      <c r="D17" s="71" t="s">
        <v>42</v>
      </c>
      <c r="E17" s="61">
        <v>9</v>
      </c>
      <c r="F17" s="72">
        <f t="shared" si="1"/>
        <v>10.799999999999999</v>
      </c>
      <c r="G17" s="73">
        <v>400</v>
      </c>
      <c r="H17" s="72">
        <f t="shared" si="0"/>
        <v>4320</v>
      </c>
      <c r="I17" s="61">
        <v>9</v>
      </c>
      <c r="J17" s="61">
        <f t="shared" si="2"/>
        <v>3600</v>
      </c>
      <c r="K17" s="91">
        <v>24.6</v>
      </c>
      <c r="L17" s="61">
        <f t="shared" si="3"/>
        <v>9840</v>
      </c>
      <c r="M17" s="54"/>
      <c r="N17" s="54"/>
    </row>
    <row r="18" spans="1:14" s="6" customFormat="1" ht="14.25" customHeight="1">
      <c r="A18" s="70" t="s">
        <v>45</v>
      </c>
      <c r="B18" s="70" t="s">
        <v>46</v>
      </c>
      <c r="C18" s="70" t="s">
        <v>11</v>
      </c>
      <c r="D18" s="71" t="s">
        <v>47</v>
      </c>
      <c r="E18" s="61">
        <v>25</v>
      </c>
      <c r="F18" s="72">
        <f t="shared" si="1"/>
        <v>30</v>
      </c>
      <c r="G18" s="73">
        <v>400</v>
      </c>
      <c r="H18" s="72">
        <f t="shared" si="0"/>
        <v>12000</v>
      </c>
      <c r="I18" s="61">
        <v>25</v>
      </c>
      <c r="J18" s="61">
        <f t="shared" si="2"/>
        <v>10000</v>
      </c>
      <c r="K18" s="91">
        <v>49.2</v>
      </c>
      <c r="L18" s="61">
        <f t="shared" si="3"/>
        <v>19680</v>
      </c>
      <c r="M18" s="54"/>
      <c r="N18" s="54"/>
    </row>
    <row r="19" spans="1:14" s="6" customFormat="1" ht="26.25" customHeight="1">
      <c r="A19" s="70" t="s">
        <v>48</v>
      </c>
      <c r="B19" s="70" t="s">
        <v>49</v>
      </c>
      <c r="C19" s="70" t="s">
        <v>11</v>
      </c>
      <c r="D19" s="71" t="s">
        <v>47</v>
      </c>
      <c r="E19" s="61">
        <v>10</v>
      </c>
      <c r="F19" s="72">
        <f t="shared" si="1"/>
        <v>12</v>
      </c>
      <c r="G19" s="73">
        <v>400</v>
      </c>
      <c r="H19" s="72">
        <f t="shared" si="0"/>
        <v>4800</v>
      </c>
      <c r="I19" s="61">
        <v>10</v>
      </c>
      <c r="J19" s="61">
        <f t="shared" si="2"/>
        <v>4000</v>
      </c>
      <c r="K19" s="91">
        <v>24.6</v>
      </c>
      <c r="L19" s="61">
        <f t="shared" si="3"/>
        <v>9840</v>
      </c>
      <c r="M19" s="54"/>
      <c r="N19" s="54"/>
    </row>
    <row r="20" spans="1:14" s="6" customFormat="1" ht="26.25" customHeight="1">
      <c r="A20" s="70" t="s">
        <v>50</v>
      </c>
      <c r="B20" s="70" t="s">
        <v>51</v>
      </c>
      <c r="C20" s="70" t="s">
        <v>52</v>
      </c>
      <c r="D20" s="71" t="s">
        <v>53</v>
      </c>
      <c r="E20" s="61">
        <v>610</v>
      </c>
      <c r="F20" s="72">
        <f t="shared" si="1"/>
        <v>732</v>
      </c>
      <c r="G20" s="73">
        <v>50</v>
      </c>
      <c r="H20" s="72">
        <f t="shared" si="0"/>
        <v>36600</v>
      </c>
      <c r="I20" s="61">
        <v>610</v>
      </c>
      <c r="J20" s="61">
        <f t="shared" si="2"/>
        <v>30500</v>
      </c>
      <c r="K20" s="91">
        <v>676.5</v>
      </c>
      <c r="L20" s="61">
        <f t="shared" si="3"/>
        <v>33825</v>
      </c>
      <c r="M20" s="54"/>
      <c r="N20" s="54"/>
    </row>
    <row r="21" spans="1:14" s="6" customFormat="1" ht="14.25" customHeight="1">
      <c r="A21" s="70" t="s">
        <v>54</v>
      </c>
      <c r="B21" s="70" t="s">
        <v>55</v>
      </c>
      <c r="C21" s="70" t="s">
        <v>28</v>
      </c>
      <c r="D21" s="71" t="s">
        <v>56</v>
      </c>
      <c r="E21" s="61">
        <v>70</v>
      </c>
      <c r="F21" s="72">
        <f t="shared" si="1"/>
        <v>84</v>
      </c>
      <c r="G21" s="73">
        <v>50</v>
      </c>
      <c r="H21" s="72">
        <f t="shared" si="0"/>
        <v>4200</v>
      </c>
      <c r="I21" s="61">
        <v>70</v>
      </c>
      <c r="J21" s="61">
        <f t="shared" si="2"/>
        <v>3500</v>
      </c>
      <c r="K21" s="91">
        <v>123</v>
      </c>
      <c r="L21" s="61">
        <f t="shared" si="3"/>
        <v>6150</v>
      </c>
      <c r="M21" s="54"/>
      <c r="N21" s="54"/>
    </row>
    <row r="22" spans="1:14" s="6" customFormat="1" ht="14.25" customHeight="1">
      <c r="A22" s="70" t="s">
        <v>57</v>
      </c>
      <c r="B22" s="70" t="s">
        <v>58</v>
      </c>
      <c r="C22" s="70" t="s">
        <v>28</v>
      </c>
      <c r="D22" s="71" t="s">
        <v>56</v>
      </c>
      <c r="E22" s="61">
        <v>260</v>
      </c>
      <c r="F22" s="72">
        <f t="shared" si="1"/>
        <v>312</v>
      </c>
      <c r="G22" s="73">
        <v>50</v>
      </c>
      <c r="H22" s="72">
        <f t="shared" si="0"/>
        <v>15600</v>
      </c>
      <c r="I22" s="61">
        <v>270</v>
      </c>
      <c r="J22" s="61">
        <f t="shared" si="2"/>
        <v>13500</v>
      </c>
      <c r="K22" s="91">
        <v>369</v>
      </c>
      <c r="L22" s="61">
        <f t="shared" si="3"/>
        <v>18450</v>
      </c>
      <c r="M22" s="54"/>
      <c r="N22" s="54"/>
    </row>
    <row r="23" spans="1:14" s="6" customFormat="1" ht="14.25" customHeight="1">
      <c r="A23" s="70" t="s">
        <v>59</v>
      </c>
      <c r="B23" s="70" t="s">
        <v>60</v>
      </c>
      <c r="C23" s="70" t="s">
        <v>28</v>
      </c>
      <c r="D23" s="71"/>
      <c r="E23" s="61">
        <v>40</v>
      </c>
      <c r="F23" s="72">
        <f t="shared" si="1"/>
        <v>48</v>
      </c>
      <c r="G23" s="73">
        <v>50</v>
      </c>
      <c r="H23" s="72">
        <f t="shared" si="0"/>
        <v>2400</v>
      </c>
      <c r="I23" s="61">
        <v>40</v>
      </c>
      <c r="J23" s="61">
        <f t="shared" si="2"/>
        <v>2000</v>
      </c>
      <c r="K23" s="91">
        <v>18.45</v>
      </c>
      <c r="L23" s="61">
        <f t="shared" si="3"/>
        <v>922.5</v>
      </c>
      <c r="M23" s="54"/>
      <c r="N23" s="54"/>
    </row>
    <row r="24" spans="1:14" s="6" customFormat="1" ht="14.25" customHeight="1">
      <c r="A24" s="70" t="s">
        <v>61</v>
      </c>
      <c r="B24" s="70" t="s">
        <v>62</v>
      </c>
      <c r="C24" s="70" t="s">
        <v>28</v>
      </c>
      <c r="D24" s="71" t="s">
        <v>63</v>
      </c>
      <c r="E24" s="61">
        <v>75</v>
      </c>
      <c r="F24" s="72">
        <f t="shared" si="1"/>
        <v>90</v>
      </c>
      <c r="G24" s="73">
        <v>50</v>
      </c>
      <c r="H24" s="72">
        <f t="shared" si="0"/>
        <v>4500</v>
      </c>
      <c r="I24" s="61">
        <v>75</v>
      </c>
      <c r="J24" s="61">
        <f t="shared" si="2"/>
        <v>3750</v>
      </c>
      <c r="K24" s="91">
        <v>104.55</v>
      </c>
      <c r="L24" s="61">
        <f t="shared" si="3"/>
        <v>5227.5</v>
      </c>
      <c r="M24" s="54"/>
      <c r="N24" s="54"/>
    </row>
    <row r="25" spans="1:14" s="6" customFormat="1" ht="14.25" customHeight="1">
      <c r="A25" s="70" t="s">
        <v>64</v>
      </c>
      <c r="B25" s="70" t="s">
        <v>65</v>
      </c>
      <c r="C25" s="70" t="s">
        <v>28</v>
      </c>
      <c r="D25" s="71" t="s">
        <v>63</v>
      </c>
      <c r="E25" s="61">
        <v>130</v>
      </c>
      <c r="F25" s="72">
        <f t="shared" si="1"/>
        <v>156</v>
      </c>
      <c r="G25" s="73">
        <v>100</v>
      </c>
      <c r="H25" s="72">
        <f t="shared" si="0"/>
        <v>15600</v>
      </c>
      <c r="I25" s="61">
        <v>145</v>
      </c>
      <c r="J25" s="61">
        <f t="shared" si="2"/>
        <v>14500</v>
      </c>
      <c r="K25" s="91">
        <v>166.05</v>
      </c>
      <c r="L25" s="61">
        <f t="shared" si="3"/>
        <v>16605</v>
      </c>
      <c r="M25" s="54"/>
      <c r="N25" s="54"/>
    </row>
    <row r="26" spans="1:14" s="6" customFormat="1" ht="14.25" customHeight="1">
      <c r="A26" s="70" t="s">
        <v>66</v>
      </c>
      <c r="B26" s="70" t="s">
        <v>67</v>
      </c>
      <c r="C26" s="75" t="s">
        <v>11</v>
      </c>
      <c r="D26" s="71"/>
      <c r="E26" s="61">
        <v>40</v>
      </c>
      <c r="F26" s="72">
        <f t="shared" si="1"/>
        <v>48</v>
      </c>
      <c r="G26" s="73">
        <v>50</v>
      </c>
      <c r="H26" s="72">
        <f t="shared" si="0"/>
        <v>2400</v>
      </c>
      <c r="I26" s="61">
        <v>50</v>
      </c>
      <c r="J26" s="61">
        <f t="shared" si="2"/>
        <v>2500</v>
      </c>
      <c r="K26" s="91">
        <v>73.8</v>
      </c>
      <c r="L26" s="61">
        <f t="shared" si="3"/>
        <v>3690</v>
      </c>
      <c r="M26" s="54"/>
      <c r="N26" s="54"/>
    </row>
    <row r="27" spans="1:14" s="6" customFormat="1" ht="14.25" customHeight="1">
      <c r="A27" s="70" t="s">
        <v>68</v>
      </c>
      <c r="B27" s="70" t="s">
        <v>69</v>
      </c>
      <c r="C27" s="70" t="s">
        <v>11</v>
      </c>
      <c r="D27" s="71" t="s">
        <v>70</v>
      </c>
      <c r="E27" s="61">
        <v>220</v>
      </c>
      <c r="F27" s="72">
        <f t="shared" si="1"/>
        <v>264</v>
      </c>
      <c r="G27" s="73">
        <v>50</v>
      </c>
      <c r="H27" s="72">
        <f t="shared" si="0"/>
        <v>13200</v>
      </c>
      <c r="I27" s="61">
        <v>250</v>
      </c>
      <c r="J27" s="61">
        <f t="shared" si="2"/>
        <v>12500</v>
      </c>
      <c r="K27" s="91">
        <v>399.75</v>
      </c>
      <c r="L27" s="61">
        <f t="shared" si="3"/>
        <v>19987.5</v>
      </c>
      <c r="M27" s="54"/>
      <c r="N27" s="54"/>
    </row>
    <row r="28" spans="1:14" s="6" customFormat="1" ht="14.25" customHeight="1">
      <c r="A28" s="70" t="s">
        <v>71</v>
      </c>
      <c r="B28" s="70" t="s">
        <v>72</v>
      </c>
      <c r="C28" s="70" t="s">
        <v>11</v>
      </c>
      <c r="D28" s="71" t="s">
        <v>70</v>
      </c>
      <c r="E28" s="61">
        <v>260</v>
      </c>
      <c r="F28" s="72">
        <f t="shared" si="1"/>
        <v>312</v>
      </c>
      <c r="G28" s="73">
        <v>50</v>
      </c>
      <c r="H28" s="72">
        <f t="shared" si="0"/>
        <v>15600</v>
      </c>
      <c r="I28" s="61">
        <v>260</v>
      </c>
      <c r="J28" s="61">
        <f t="shared" si="2"/>
        <v>13000</v>
      </c>
      <c r="K28" s="91">
        <v>676.5</v>
      </c>
      <c r="L28" s="61">
        <f t="shared" si="3"/>
        <v>33825</v>
      </c>
      <c r="M28" s="54"/>
      <c r="N28" s="54"/>
    </row>
    <row r="29" spans="1:14" s="6" customFormat="1" ht="14.25" customHeight="1">
      <c r="A29" s="70" t="s">
        <v>73</v>
      </c>
      <c r="B29" s="70" t="s">
        <v>74</v>
      </c>
      <c r="C29" s="70" t="s">
        <v>11</v>
      </c>
      <c r="D29" s="71"/>
      <c r="E29" s="61">
        <v>30</v>
      </c>
      <c r="F29" s="72">
        <f t="shared" si="1"/>
        <v>36</v>
      </c>
      <c r="G29" s="73">
        <v>50</v>
      </c>
      <c r="H29" s="72">
        <f t="shared" si="0"/>
        <v>1800</v>
      </c>
      <c r="I29" s="61">
        <v>30</v>
      </c>
      <c r="J29" s="61">
        <f t="shared" si="2"/>
        <v>1500</v>
      </c>
      <c r="K29" s="91">
        <v>61.5</v>
      </c>
      <c r="L29" s="61">
        <f t="shared" si="3"/>
        <v>3075</v>
      </c>
      <c r="M29" s="54"/>
      <c r="N29" s="54"/>
    </row>
    <row r="30" spans="1:14" s="6" customFormat="1" ht="14.25" customHeight="1">
      <c r="A30" s="70" t="s">
        <v>75</v>
      </c>
      <c r="B30" s="70" t="s">
        <v>76</v>
      </c>
      <c r="C30" s="70" t="s">
        <v>11</v>
      </c>
      <c r="D30" s="71" t="s">
        <v>70</v>
      </c>
      <c r="E30" s="61">
        <v>90</v>
      </c>
      <c r="F30" s="72">
        <f t="shared" si="1"/>
        <v>108</v>
      </c>
      <c r="G30" s="73">
        <v>50</v>
      </c>
      <c r="H30" s="72">
        <f t="shared" si="0"/>
        <v>5400</v>
      </c>
      <c r="I30" s="61">
        <v>90</v>
      </c>
      <c r="J30" s="61">
        <f t="shared" si="2"/>
        <v>4500</v>
      </c>
      <c r="K30" s="91">
        <v>338.25</v>
      </c>
      <c r="L30" s="61">
        <f t="shared" si="3"/>
        <v>16912.5</v>
      </c>
      <c r="M30" s="54"/>
      <c r="N30" s="54"/>
    </row>
    <row r="31" spans="1:14" s="6" customFormat="1" ht="14.25" customHeight="1">
      <c r="A31" s="70" t="s">
        <v>77</v>
      </c>
      <c r="B31" s="70" t="s">
        <v>78</v>
      </c>
      <c r="C31" s="70" t="s">
        <v>11</v>
      </c>
      <c r="D31" s="71" t="s">
        <v>70</v>
      </c>
      <c r="E31" s="61">
        <v>130</v>
      </c>
      <c r="F31" s="72">
        <f t="shared" si="1"/>
        <v>156</v>
      </c>
      <c r="G31" s="73">
        <v>50</v>
      </c>
      <c r="H31" s="72">
        <f t="shared" si="0"/>
        <v>7800</v>
      </c>
      <c r="I31" s="61">
        <v>130</v>
      </c>
      <c r="J31" s="61">
        <f t="shared" si="2"/>
        <v>6500</v>
      </c>
      <c r="K31" s="91">
        <v>461.25</v>
      </c>
      <c r="L31" s="61">
        <f t="shared" si="3"/>
        <v>23062.5</v>
      </c>
      <c r="M31" s="54"/>
      <c r="N31" s="54"/>
    </row>
    <row r="32" spans="1:14" s="6" customFormat="1" ht="26.25" customHeight="1">
      <c r="A32" s="70" t="s">
        <v>79</v>
      </c>
      <c r="B32" s="70" t="s">
        <v>80</v>
      </c>
      <c r="C32" s="70" t="s">
        <v>28</v>
      </c>
      <c r="D32" s="71" t="s">
        <v>81</v>
      </c>
      <c r="E32" s="61">
        <v>150</v>
      </c>
      <c r="F32" s="72">
        <f t="shared" si="1"/>
        <v>180</v>
      </c>
      <c r="G32" s="73">
        <v>50</v>
      </c>
      <c r="H32" s="72">
        <f t="shared" si="0"/>
        <v>9000</v>
      </c>
      <c r="I32" s="61">
        <v>150</v>
      </c>
      <c r="J32" s="61">
        <f t="shared" si="2"/>
        <v>7500</v>
      </c>
      <c r="K32" s="91">
        <v>221.4</v>
      </c>
      <c r="L32" s="61">
        <f t="shared" si="3"/>
        <v>11070</v>
      </c>
      <c r="M32" s="54"/>
      <c r="N32" s="54"/>
    </row>
    <row r="33" spans="1:14" s="6" customFormat="1" ht="26.25" customHeight="1">
      <c r="A33" s="70" t="s">
        <v>82</v>
      </c>
      <c r="B33" s="70" t="s">
        <v>83</v>
      </c>
      <c r="C33" s="70" t="s">
        <v>11</v>
      </c>
      <c r="D33" s="71" t="s">
        <v>84</v>
      </c>
      <c r="E33" s="61">
        <v>25</v>
      </c>
      <c r="F33" s="72">
        <f t="shared" si="1"/>
        <v>30</v>
      </c>
      <c r="G33" s="73">
        <v>100</v>
      </c>
      <c r="H33" s="72">
        <f t="shared" si="0"/>
        <v>3000</v>
      </c>
      <c r="I33" s="61">
        <v>25</v>
      </c>
      <c r="J33" s="61">
        <f t="shared" si="2"/>
        <v>2500</v>
      </c>
      <c r="K33" s="91">
        <v>73.8</v>
      </c>
      <c r="L33" s="61">
        <f t="shared" si="3"/>
        <v>7380</v>
      </c>
      <c r="M33" s="54"/>
      <c r="N33" s="54"/>
    </row>
    <row r="34" spans="1:14" s="6" customFormat="1" ht="14.25" customHeight="1">
      <c r="A34" s="70" t="s">
        <v>85</v>
      </c>
      <c r="B34" s="70" t="s">
        <v>86</v>
      </c>
      <c r="C34" s="70" t="s">
        <v>28</v>
      </c>
      <c r="D34" s="71" t="s">
        <v>87</v>
      </c>
      <c r="E34" s="61">
        <v>30</v>
      </c>
      <c r="F34" s="72">
        <f t="shared" si="1"/>
        <v>36</v>
      </c>
      <c r="G34" s="76">
        <v>300</v>
      </c>
      <c r="H34" s="77">
        <f t="shared" si="0"/>
        <v>10800</v>
      </c>
      <c r="I34" s="61">
        <v>30</v>
      </c>
      <c r="J34" s="61">
        <f t="shared" si="2"/>
        <v>9000</v>
      </c>
      <c r="K34" s="91">
        <v>61.5</v>
      </c>
      <c r="L34" s="61">
        <f t="shared" si="3"/>
        <v>18450</v>
      </c>
      <c r="M34" s="54"/>
      <c r="N34" s="54"/>
    </row>
    <row r="35" spans="1:14" s="6" customFormat="1" ht="14.25" customHeight="1">
      <c r="A35" s="70" t="s">
        <v>88</v>
      </c>
      <c r="B35" s="70" t="s">
        <v>89</v>
      </c>
      <c r="C35" s="70" t="s">
        <v>11</v>
      </c>
      <c r="D35" s="71" t="s">
        <v>90</v>
      </c>
      <c r="E35" s="61">
        <v>25</v>
      </c>
      <c r="F35" s="72">
        <f t="shared" si="1"/>
        <v>30</v>
      </c>
      <c r="G35" s="73">
        <v>10</v>
      </c>
      <c r="H35" s="72">
        <f t="shared" si="0"/>
        <v>300</v>
      </c>
      <c r="I35" s="61">
        <v>25</v>
      </c>
      <c r="J35" s="61">
        <f t="shared" si="2"/>
        <v>250</v>
      </c>
      <c r="K35" s="91">
        <v>24.6</v>
      </c>
      <c r="L35" s="61">
        <f t="shared" si="3"/>
        <v>246</v>
      </c>
      <c r="M35" s="54"/>
      <c r="N35" s="54"/>
    </row>
    <row r="36" spans="1:14" s="6" customFormat="1" ht="26.25" customHeight="1">
      <c r="A36" s="70" t="s">
        <v>91</v>
      </c>
      <c r="B36" s="70" t="s">
        <v>92</v>
      </c>
      <c r="C36" s="70" t="s">
        <v>11</v>
      </c>
      <c r="D36" s="71" t="s">
        <v>90</v>
      </c>
      <c r="E36" s="61">
        <v>6</v>
      </c>
      <c r="F36" s="72">
        <f t="shared" si="1"/>
        <v>7.199999999999999</v>
      </c>
      <c r="G36" s="73">
        <v>10</v>
      </c>
      <c r="H36" s="72">
        <f t="shared" si="0"/>
        <v>72</v>
      </c>
      <c r="I36" s="61">
        <v>6</v>
      </c>
      <c r="J36" s="61">
        <f t="shared" si="2"/>
        <v>60</v>
      </c>
      <c r="K36" s="91">
        <v>12.3</v>
      </c>
      <c r="L36" s="61">
        <f t="shared" si="3"/>
        <v>123</v>
      </c>
      <c r="M36" s="54"/>
      <c r="N36" s="54"/>
    </row>
    <row r="37" spans="1:14" s="6" customFormat="1" ht="14.25" customHeight="1">
      <c r="A37" s="70" t="s">
        <v>93</v>
      </c>
      <c r="B37" s="70" t="s">
        <v>94</v>
      </c>
      <c r="C37" s="70" t="s">
        <v>11</v>
      </c>
      <c r="D37" s="71" t="s">
        <v>95</v>
      </c>
      <c r="E37" s="61">
        <v>20</v>
      </c>
      <c r="F37" s="72">
        <f t="shared" si="1"/>
        <v>24</v>
      </c>
      <c r="G37" s="73">
        <v>10</v>
      </c>
      <c r="H37" s="72">
        <f t="shared" si="0"/>
        <v>240</v>
      </c>
      <c r="I37" s="61">
        <v>20</v>
      </c>
      <c r="J37" s="61">
        <f t="shared" si="2"/>
        <v>200</v>
      </c>
      <c r="K37" s="91">
        <v>30.75</v>
      </c>
      <c r="L37" s="61">
        <f t="shared" si="3"/>
        <v>307.5</v>
      </c>
      <c r="M37" s="54"/>
      <c r="N37" s="54"/>
    </row>
    <row r="38" spans="1:14" s="6" customFormat="1" ht="26.25" customHeight="1">
      <c r="A38" s="70" t="s">
        <v>96</v>
      </c>
      <c r="B38" s="70" t="s">
        <v>97</v>
      </c>
      <c r="C38" s="70" t="s">
        <v>28</v>
      </c>
      <c r="D38" s="71" t="s">
        <v>98</v>
      </c>
      <c r="E38" s="61">
        <v>30</v>
      </c>
      <c r="F38" s="72">
        <f t="shared" si="1"/>
        <v>36</v>
      </c>
      <c r="G38" s="73">
        <v>100</v>
      </c>
      <c r="H38" s="72">
        <f t="shared" si="0"/>
        <v>3600</v>
      </c>
      <c r="I38" s="61">
        <v>30</v>
      </c>
      <c r="J38" s="61">
        <f t="shared" si="2"/>
        <v>3000</v>
      </c>
      <c r="K38" s="91">
        <v>61.5</v>
      </c>
      <c r="L38" s="61">
        <f t="shared" si="3"/>
        <v>6150</v>
      </c>
      <c r="M38" s="54"/>
      <c r="N38" s="54"/>
    </row>
    <row r="39" spans="1:14" s="6" customFormat="1" ht="14.25" customHeight="1">
      <c r="A39" s="70" t="s">
        <v>99</v>
      </c>
      <c r="B39" s="70" t="s">
        <v>100</v>
      </c>
      <c r="C39" s="70" t="s">
        <v>28</v>
      </c>
      <c r="D39" s="71" t="s">
        <v>101</v>
      </c>
      <c r="E39" s="61">
        <v>15</v>
      </c>
      <c r="F39" s="72">
        <f t="shared" si="1"/>
        <v>18</v>
      </c>
      <c r="G39" s="73">
        <v>100</v>
      </c>
      <c r="H39" s="72">
        <f t="shared" si="0"/>
        <v>1800</v>
      </c>
      <c r="I39" s="61">
        <v>15</v>
      </c>
      <c r="J39" s="61">
        <f t="shared" si="2"/>
        <v>1500</v>
      </c>
      <c r="K39" s="91">
        <v>12.3</v>
      </c>
      <c r="L39" s="61">
        <f t="shared" si="3"/>
        <v>1230</v>
      </c>
      <c r="M39" s="54"/>
      <c r="N39" s="54"/>
    </row>
    <row r="40" spans="1:14" s="6" customFormat="1" ht="14.25" customHeight="1">
      <c r="A40" s="78" t="s">
        <v>102</v>
      </c>
      <c r="B40" s="70" t="s">
        <v>103</v>
      </c>
      <c r="C40" s="70" t="s">
        <v>52</v>
      </c>
      <c r="D40" s="71" t="s">
        <v>104</v>
      </c>
      <c r="E40" s="61">
        <v>85</v>
      </c>
      <c r="F40" s="72">
        <f t="shared" si="1"/>
        <v>102</v>
      </c>
      <c r="G40" s="73">
        <v>100</v>
      </c>
      <c r="H40" s="72">
        <f t="shared" si="0"/>
        <v>10200</v>
      </c>
      <c r="I40" s="61">
        <v>85</v>
      </c>
      <c r="J40" s="61">
        <f t="shared" si="2"/>
        <v>8500</v>
      </c>
      <c r="K40" s="91">
        <v>123</v>
      </c>
      <c r="L40" s="61">
        <f t="shared" si="3"/>
        <v>12300</v>
      </c>
      <c r="M40" s="54"/>
      <c r="N40" s="54"/>
    </row>
    <row r="41" spans="1:14" s="6" customFormat="1" ht="14.25" customHeight="1">
      <c r="A41" s="78" t="s">
        <v>105</v>
      </c>
      <c r="B41" s="70" t="s">
        <v>106</v>
      </c>
      <c r="C41" s="70" t="s">
        <v>28</v>
      </c>
      <c r="D41" s="71" t="s">
        <v>107</v>
      </c>
      <c r="E41" s="61">
        <v>70</v>
      </c>
      <c r="F41" s="72">
        <f t="shared" si="1"/>
        <v>84</v>
      </c>
      <c r="G41" s="73">
        <v>100</v>
      </c>
      <c r="H41" s="72">
        <f t="shared" si="0"/>
        <v>8400</v>
      </c>
      <c r="I41" s="61">
        <v>80</v>
      </c>
      <c r="J41" s="61">
        <f t="shared" si="2"/>
        <v>8000</v>
      </c>
      <c r="K41" s="91">
        <v>79.95</v>
      </c>
      <c r="L41" s="61">
        <f t="shared" si="3"/>
        <v>7995</v>
      </c>
      <c r="M41" s="54"/>
      <c r="N41" s="54"/>
    </row>
    <row r="42" spans="1:14" s="6" customFormat="1" ht="14.25" customHeight="1">
      <c r="A42" s="78" t="s">
        <v>108</v>
      </c>
      <c r="B42" s="70" t="s">
        <v>109</v>
      </c>
      <c r="C42" s="70" t="s">
        <v>28</v>
      </c>
      <c r="D42" s="71" t="s">
        <v>107</v>
      </c>
      <c r="E42" s="61">
        <v>60</v>
      </c>
      <c r="F42" s="72">
        <f t="shared" si="1"/>
        <v>72</v>
      </c>
      <c r="G42" s="73">
        <v>100</v>
      </c>
      <c r="H42" s="72">
        <f t="shared" si="0"/>
        <v>7200</v>
      </c>
      <c r="I42" s="61">
        <v>70</v>
      </c>
      <c r="J42" s="61">
        <f t="shared" si="2"/>
        <v>7000</v>
      </c>
      <c r="K42" s="91">
        <v>79.95</v>
      </c>
      <c r="L42" s="61">
        <f t="shared" si="3"/>
        <v>7995</v>
      </c>
      <c r="M42" s="54"/>
      <c r="N42" s="54"/>
    </row>
    <row r="43" spans="1:14" s="6" customFormat="1" ht="14.25" customHeight="1">
      <c r="A43" s="78" t="s">
        <v>110</v>
      </c>
      <c r="B43" s="70" t="s">
        <v>111</v>
      </c>
      <c r="C43" s="70" t="s">
        <v>11</v>
      </c>
      <c r="D43" s="71"/>
      <c r="E43" s="61">
        <v>40</v>
      </c>
      <c r="F43" s="72">
        <f t="shared" si="1"/>
        <v>48</v>
      </c>
      <c r="G43" s="73">
        <v>200</v>
      </c>
      <c r="H43" s="72">
        <f t="shared" si="0"/>
        <v>9600</v>
      </c>
      <c r="I43" s="61">
        <v>40</v>
      </c>
      <c r="J43" s="61">
        <f t="shared" si="2"/>
        <v>8000</v>
      </c>
      <c r="K43" s="91">
        <v>18.45</v>
      </c>
      <c r="L43" s="61">
        <f t="shared" si="3"/>
        <v>3690</v>
      </c>
      <c r="M43" s="54"/>
      <c r="N43" s="54"/>
    </row>
    <row r="44" spans="1:14" s="6" customFormat="1" ht="26.25" customHeight="1">
      <c r="A44" s="78" t="s">
        <v>112</v>
      </c>
      <c r="B44" s="70" t="s">
        <v>113</v>
      </c>
      <c r="C44" s="70" t="s">
        <v>11</v>
      </c>
      <c r="D44" s="71" t="s">
        <v>114</v>
      </c>
      <c r="E44" s="61">
        <v>130</v>
      </c>
      <c r="F44" s="72">
        <f t="shared" si="1"/>
        <v>156</v>
      </c>
      <c r="G44" s="73">
        <v>100</v>
      </c>
      <c r="H44" s="72">
        <f t="shared" si="0"/>
        <v>15600</v>
      </c>
      <c r="I44" s="61">
        <v>130</v>
      </c>
      <c r="J44" s="61">
        <f t="shared" si="2"/>
        <v>13000</v>
      </c>
      <c r="K44" s="91">
        <v>221.4</v>
      </c>
      <c r="L44" s="61">
        <f t="shared" si="3"/>
        <v>22140</v>
      </c>
      <c r="M44" s="54"/>
      <c r="N44" s="54"/>
    </row>
    <row r="45" spans="1:14" s="6" customFormat="1" ht="38.25" customHeight="1">
      <c r="A45" s="78" t="s">
        <v>115</v>
      </c>
      <c r="B45" s="70" t="s">
        <v>116</v>
      </c>
      <c r="C45" s="70" t="s">
        <v>11</v>
      </c>
      <c r="D45" s="71" t="s">
        <v>114</v>
      </c>
      <c r="E45" s="61">
        <v>130</v>
      </c>
      <c r="F45" s="72">
        <f t="shared" si="1"/>
        <v>156</v>
      </c>
      <c r="G45" s="73">
        <v>200</v>
      </c>
      <c r="H45" s="72">
        <f t="shared" si="0"/>
        <v>31200</v>
      </c>
      <c r="I45" s="61">
        <v>130</v>
      </c>
      <c r="J45" s="61">
        <f t="shared" si="2"/>
        <v>26000</v>
      </c>
      <c r="K45" s="91">
        <v>246</v>
      </c>
      <c r="L45" s="61">
        <f t="shared" si="3"/>
        <v>49200</v>
      </c>
      <c r="M45" s="54"/>
      <c r="N45" s="54"/>
    </row>
    <row r="46" spans="1:14" s="6" customFormat="1" ht="38.25" customHeight="1">
      <c r="A46" s="78" t="s">
        <v>117</v>
      </c>
      <c r="B46" s="70" t="s">
        <v>118</v>
      </c>
      <c r="C46" s="70" t="s">
        <v>11</v>
      </c>
      <c r="D46" s="71" t="s">
        <v>114</v>
      </c>
      <c r="E46" s="61">
        <v>70</v>
      </c>
      <c r="F46" s="72">
        <f t="shared" si="1"/>
        <v>84</v>
      </c>
      <c r="G46" s="73">
        <v>200</v>
      </c>
      <c r="H46" s="72">
        <f t="shared" si="0"/>
        <v>16800</v>
      </c>
      <c r="I46" s="61">
        <v>60</v>
      </c>
      <c r="J46" s="61">
        <f t="shared" si="2"/>
        <v>12000</v>
      </c>
      <c r="K46" s="91">
        <v>233.7</v>
      </c>
      <c r="L46" s="61">
        <f t="shared" si="3"/>
        <v>46740</v>
      </c>
      <c r="M46" s="54"/>
      <c r="N46" s="54"/>
    </row>
    <row r="47" spans="1:14" s="6" customFormat="1" ht="26.25" customHeight="1">
      <c r="A47" s="78" t="s">
        <v>119</v>
      </c>
      <c r="B47" s="70" t="s">
        <v>120</v>
      </c>
      <c r="C47" s="70" t="s">
        <v>11</v>
      </c>
      <c r="D47" s="71" t="s">
        <v>114</v>
      </c>
      <c r="E47" s="61">
        <v>70</v>
      </c>
      <c r="F47" s="72">
        <f t="shared" si="1"/>
        <v>84</v>
      </c>
      <c r="G47" s="73">
        <v>200</v>
      </c>
      <c r="H47" s="72">
        <f t="shared" si="0"/>
        <v>16800</v>
      </c>
      <c r="I47" s="61">
        <v>60</v>
      </c>
      <c r="J47" s="61">
        <f t="shared" si="2"/>
        <v>12000</v>
      </c>
      <c r="K47" s="91">
        <v>209.1</v>
      </c>
      <c r="L47" s="61">
        <f t="shared" si="3"/>
        <v>41820</v>
      </c>
      <c r="M47" s="54"/>
      <c r="N47" s="54"/>
    </row>
    <row r="48" spans="1:14" s="6" customFormat="1" ht="26.25" customHeight="1">
      <c r="A48" s="78" t="s">
        <v>121</v>
      </c>
      <c r="B48" s="70" t="s">
        <v>122</v>
      </c>
      <c r="C48" s="70" t="s">
        <v>11</v>
      </c>
      <c r="D48" s="71" t="s">
        <v>114</v>
      </c>
      <c r="E48" s="61">
        <v>70</v>
      </c>
      <c r="F48" s="72">
        <f t="shared" si="1"/>
        <v>84</v>
      </c>
      <c r="G48" s="73">
        <v>200</v>
      </c>
      <c r="H48" s="72">
        <f t="shared" si="0"/>
        <v>16800</v>
      </c>
      <c r="I48" s="61">
        <v>80</v>
      </c>
      <c r="J48" s="61">
        <f t="shared" si="2"/>
        <v>16000</v>
      </c>
      <c r="K48" s="91">
        <v>184.5</v>
      </c>
      <c r="L48" s="61">
        <f t="shared" si="3"/>
        <v>36900</v>
      </c>
      <c r="M48" s="54"/>
      <c r="N48" s="54"/>
    </row>
    <row r="49" spans="1:14" s="6" customFormat="1" ht="38.25" customHeight="1">
      <c r="A49" s="78" t="s">
        <v>123</v>
      </c>
      <c r="B49" s="70" t="s">
        <v>124</v>
      </c>
      <c r="C49" s="70" t="s">
        <v>11</v>
      </c>
      <c r="D49" s="71" t="s">
        <v>114</v>
      </c>
      <c r="E49" s="61">
        <v>70</v>
      </c>
      <c r="F49" s="72">
        <f t="shared" si="1"/>
        <v>84</v>
      </c>
      <c r="G49" s="73">
        <v>200</v>
      </c>
      <c r="H49" s="72">
        <f t="shared" si="0"/>
        <v>16800</v>
      </c>
      <c r="I49" s="61">
        <v>80</v>
      </c>
      <c r="J49" s="61">
        <f t="shared" si="2"/>
        <v>16000</v>
      </c>
      <c r="K49" s="91">
        <v>196.8</v>
      </c>
      <c r="L49" s="61">
        <f t="shared" si="3"/>
        <v>39360</v>
      </c>
      <c r="M49" s="54"/>
      <c r="N49" s="54"/>
    </row>
    <row r="50" spans="1:14" s="6" customFormat="1" ht="38.25" customHeight="1">
      <c r="A50" s="78" t="s">
        <v>125</v>
      </c>
      <c r="B50" s="70" t="s">
        <v>126</v>
      </c>
      <c r="C50" s="70" t="s">
        <v>11</v>
      </c>
      <c r="D50" s="71" t="s">
        <v>114</v>
      </c>
      <c r="E50" s="61">
        <v>50</v>
      </c>
      <c r="F50" s="72">
        <f t="shared" si="1"/>
        <v>60</v>
      </c>
      <c r="G50" s="73">
        <v>200</v>
      </c>
      <c r="H50" s="72">
        <f t="shared" si="0"/>
        <v>12000</v>
      </c>
      <c r="I50" s="61">
        <v>40</v>
      </c>
      <c r="J50" s="61">
        <f t="shared" si="2"/>
        <v>8000</v>
      </c>
      <c r="K50" s="91">
        <v>196.8</v>
      </c>
      <c r="L50" s="61">
        <f t="shared" si="3"/>
        <v>39360</v>
      </c>
      <c r="M50" s="54"/>
      <c r="N50" s="54"/>
    </row>
    <row r="51" spans="1:14" s="6" customFormat="1" ht="26.25" customHeight="1">
      <c r="A51" s="78" t="s">
        <v>127</v>
      </c>
      <c r="B51" s="70" t="s">
        <v>128</v>
      </c>
      <c r="C51" s="70" t="s">
        <v>11</v>
      </c>
      <c r="D51" s="71" t="s">
        <v>114</v>
      </c>
      <c r="E51" s="61">
        <v>50</v>
      </c>
      <c r="F51" s="72">
        <f t="shared" si="1"/>
        <v>60</v>
      </c>
      <c r="G51" s="73">
        <v>200</v>
      </c>
      <c r="H51" s="72">
        <f t="shared" si="0"/>
        <v>12000</v>
      </c>
      <c r="I51" s="61">
        <v>50</v>
      </c>
      <c r="J51" s="61">
        <f t="shared" si="2"/>
        <v>10000</v>
      </c>
      <c r="K51" s="91">
        <v>184.5</v>
      </c>
      <c r="L51" s="61">
        <f t="shared" si="3"/>
        <v>36900</v>
      </c>
      <c r="M51" s="54"/>
      <c r="N51" s="54"/>
    </row>
    <row r="52" spans="1:14" s="6" customFormat="1" ht="14.25" customHeight="1">
      <c r="A52" s="78" t="s">
        <v>129</v>
      </c>
      <c r="B52" s="70" t="s">
        <v>130</v>
      </c>
      <c r="C52" s="70" t="s">
        <v>11</v>
      </c>
      <c r="D52" s="71"/>
      <c r="E52" s="61">
        <v>60</v>
      </c>
      <c r="F52" s="72">
        <f t="shared" si="1"/>
        <v>72</v>
      </c>
      <c r="G52" s="73">
        <v>200</v>
      </c>
      <c r="H52" s="72">
        <f t="shared" si="0"/>
        <v>14400</v>
      </c>
      <c r="I52" s="61">
        <v>60</v>
      </c>
      <c r="J52" s="61">
        <f t="shared" si="2"/>
        <v>12000</v>
      </c>
      <c r="K52" s="91">
        <v>98.4</v>
      </c>
      <c r="L52" s="61">
        <f t="shared" si="3"/>
        <v>19680</v>
      </c>
      <c r="M52" s="54"/>
      <c r="N52" s="54"/>
    </row>
    <row r="53" spans="1:14" s="6" customFormat="1" ht="26.25" customHeight="1">
      <c r="A53" s="78" t="s">
        <v>131</v>
      </c>
      <c r="B53" s="70" t="s">
        <v>132</v>
      </c>
      <c r="C53" s="70" t="s">
        <v>11</v>
      </c>
      <c r="D53" s="71" t="s">
        <v>133</v>
      </c>
      <c r="E53" s="61">
        <v>280</v>
      </c>
      <c r="F53" s="72">
        <f t="shared" si="1"/>
        <v>336</v>
      </c>
      <c r="G53" s="73">
        <v>30</v>
      </c>
      <c r="H53" s="72">
        <f t="shared" si="0"/>
        <v>10080</v>
      </c>
      <c r="I53" s="61">
        <v>290</v>
      </c>
      <c r="J53" s="61">
        <f t="shared" si="2"/>
        <v>8700</v>
      </c>
      <c r="K53" s="91">
        <v>553.5</v>
      </c>
      <c r="L53" s="61">
        <f t="shared" si="3"/>
        <v>16605</v>
      </c>
      <c r="M53" s="54"/>
      <c r="N53" s="54"/>
    </row>
    <row r="54" spans="1:14" s="6" customFormat="1" ht="38.25" customHeight="1">
      <c r="A54" s="78" t="s">
        <v>134</v>
      </c>
      <c r="B54" s="70" t="s">
        <v>135</v>
      </c>
      <c r="C54" s="70" t="s">
        <v>11</v>
      </c>
      <c r="D54" s="71" t="s">
        <v>133</v>
      </c>
      <c r="E54" s="61">
        <v>220</v>
      </c>
      <c r="F54" s="72">
        <f t="shared" si="1"/>
        <v>264</v>
      </c>
      <c r="G54" s="73">
        <v>200</v>
      </c>
      <c r="H54" s="72">
        <f t="shared" si="0"/>
        <v>52800</v>
      </c>
      <c r="I54" s="61">
        <v>220</v>
      </c>
      <c r="J54" s="61">
        <f t="shared" si="2"/>
        <v>44000</v>
      </c>
      <c r="K54" s="91">
        <v>369</v>
      </c>
      <c r="L54" s="61">
        <f t="shared" si="3"/>
        <v>73800</v>
      </c>
      <c r="M54" s="54"/>
      <c r="N54" s="54"/>
    </row>
    <row r="55" spans="1:14" s="6" customFormat="1" ht="14.25" customHeight="1">
      <c r="A55" s="78" t="s">
        <v>136</v>
      </c>
      <c r="B55" s="70" t="s">
        <v>137</v>
      </c>
      <c r="C55" s="70" t="s">
        <v>138</v>
      </c>
      <c r="D55" s="71" t="s">
        <v>139</v>
      </c>
      <c r="E55" s="61">
        <v>250</v>
      </c>
      <c r="F55" s="72">
        <f t="shared" si="1"/>
        <v>300</v>
      </c>
      <c r="G55" s="73">
        <v>10</v>
      </c>
      <c r="H55" s="72">
        <f t="shared" si="0"/>
        <v>3000</v>
      </c>
      <c r="I55" s="61">
        <v>300</v>
      </c>
      <c r="J55" s="61">
        <f t="shared" si="2"/>
        <v>3000</v>
      </c>
      <c r="K55" s="91">
        <v>861</v>
      </c>
      <c r="L55" s="61">
        <f t="shared" si="3"/>
        <v>8610</v>
      </c>
      <c r="M55" s="54"/>
      <c r="N55" s="54"/>
    </row>
    <row r="56" spans="1:14" s="6" customFormat="1" ht="26.25" customHeight="1">
      <c r="A56" s="78" t="s">
        <v>140</v>
      </c>
      <c r="B56" s="70" t="s">
        <v>141</v>
      </c>
      <c r="C56" s="70" t="s">
        <v>138</v>
      </c>
      <c r="D56" s="71" t="s">
        <v>142</v>
      </c>
      <c r="E56" s="61">
        <v>300</v>
      </c>
      <c r="F56" s="72">
        <f t="shared" si="1"/>
        <v>360</v>
      </c>
      <c r="G56" s="73">
        <v>15</v>
      </c>
      <c r="H56" s="72">
        <f t="shared" si="0"/>
        <v>5400</v>
      </c>
      <c r="I56" s="61">
        <v>400</v>
      </c>
      <c r="J56" s="61">
        <f t="shared" si="2"/>
        <v>6000</v>
      </c>
      <c r="K56" s="91">
        <v>553.5</v>
      </c>
      <c r="L56" s="61">
        <f t="shared" si="3"/>
        <v>8302.5</v>
      </c>
      <c r="M56" s="54"/>
      <c r="N56" s="54"/>
    </row>
    <row r="57" spans="1:14" s="6" customFormat="1" ht="26.25" customHeight="1">
      <c r="A57" s="78" t="s">
        <v>143</v>
      </c>
      <c r="B57" s="70" t="s">
        <v>144</v>
      </c>
      <c r="C57" s="70" t="s">
        <v>138</v>
      </c>
      <c r="D57" s="71" t="s">
        <v>142</v>
      </c>
      <c r="E57" s="61">
        <v>1100</v>
      </c>
      <c r="F57" s="72">
        <f t="shared" si="1"/>
        <v>1320</v>
      </c>
      <c r="G57" s="73">
        <v>5</v>
      </c>
      <c r="H57" s="72">
        <f t="shared" si="0"/>
        <v>6600</v>
      </c>
      <c r="I57" s="61">
        <v>1200</v>
      </c>
      <c r="J57" s="61">
        <f t="shared" si="2"/>
        <v>6000</v>
      </c>
      <c r="K57" s="91">
        <v>1476</v>
      </c>
      <c r="L57" s="61">
        <f t="shared" si="3"/>
        <v>7380</v>
      </c>
      <c r="M57" s="54"/>
      <c r="N57" s="54"/>
    </row>
    <row r="58" spans="1:14" s="6" customFormat="1" ht="38.25" customHeight="1">
      <c r="A58" s="78" t="s">
        <v>145</v>
      </c>
      <c r="B58" s="70" t="s">
        <v>146</v>
      </c>
      <c r="C58" s="70" t="s">
        <v>138</v>
      </c>
      <c r="D58" s="71" t="s">
        <v>142</v>
      </c>
      <c r="E58" s="61">
        <v>1350</v>
      </c>
      <c r="F58" s="72">
        <f t="shared" si="1"/>
        <v>1620</v>
      </c>
      <c r="G58" s="73">
        <v>5</v>
      </c>
      <c r="H58" s="72">
        <f t="shared" si="0"/>
        <v>8100</v>
      </c>
      <c r="I58" s="61">
        <v>1400</v>
      </c>
      <c r="J58" s="61">
        <f t="shared" si="2"/>
        <v>7000</v>
      </c>
      <c r="K58" s="91">
        <v>2214</v>
      </c>
      <c r="L58" s="61">
        <f t="shared" si="3"/>
        <v>11070</v>
      </c>
      <c r="M58" s="54"/>
      <c r="N58" s="54"/>
    </row>
    <row r="59" spans="1:14" s="6" customFormat="1" ht="38.25" customHeight="1">
      <c r="A59" s="78" t="s">
        <v>147</v>
      </c>
      <c r="B59" s="70" t="s">
        <v>148</v>
      </c>
      <c r="C59" s="70" t="s">
        <v>138</v>
      </c>
      <c r="D59" s="71" t="s">
        <v>142</v>
      </c>
      <c r="E59" s="61">
        <v>1800</v>
      </c>
      <c r="F59" s="72">
        <f t="shared" si="1"/>
        <v>2160</v>
      </c>
      <c r="G59" s="73">
        <v>4</v>
      </c>
      <c r="H59" s="72">
        <f t="shared" si="0"/>
        <v>8640</v>
      </c>
      <c r="I59" s="61">
        <v>1600</v>
      </c>
      <c r="J59" s="61">
        <f t="shared" si="2"/>
        <v>6400</v>
      </c>
      <c r="K59" s="91">
        <v>3075</v>
      </c>
      <c r="L59" s="61">
        <f t="shared" si="3"/>
        <v>12300</v>
      </c>
      <c r="M59" s="54"/>
      <c r="N59" s="54"/>
    </row>
    <row r="60" spans="1:14" s="6" customFormat="1" ht="14.25" customHeight="1">
      <c r="A60" s="78" t="s">
        <v>149</v>
      </c>
      <c r="B60" s="70" t="s">
        <v>150</v>
      </c>
      <c r="C60" s="70" t="s">
        <v>138</v>
      </c>
      <c r="D60" s="71" t="s">
        <v>142</v>
      </c>
      <c r="E60" s="61">
        <v>300</v>
      </c>
      <c r="F60" s="72">
        <f t="shared" si="1"/>
        <v>360</v>
      </c>
      <c r="G60" s="73">
        <v>15</v>
      </c>
      <c r="H60" s="72">
        <f t="shared" si="0"/>
        <v>5400</v>
      </c>
      <c r="I60" s="61">
        <v>400</v>
      </c>
      <c r="J60" s="61">
        <f t="shared" si="2"/>
        <v>6000</v>
      </c>
      <c r="K60" s="91">
        <v>492</v>
      </c>
      <c r="L60" s="61">
        <f t="shared" si="3"/>
        <v>7380</v>
      </c>
      <c r="M60" s="54"/>
      <c r="N60" s="54"/>
    </row>
    <row r="61" spans="1:14" s="6" customFormat="1" ht="26.25" customHeight="1">
      <c r="A61" s="78" t="s">
        <v>151</v>
      </c>
      <c r="B61" s="70" t="s">
        <v>152</v>
      </c>
      <c r="C61" s="70" t="s">
        <v>138</v>
      </c>
      <c r="D61" s="71" t="s">
        <v>142</v>
      </c>
      <c r="E61" s="61">
        <v>1100</v>
      </c>
      <c r="F61" s="72">
        <f t="shared" si="1"/>
        <v>1320</v>
      </c>
      <c r="G61" s="73">
        <v>5</v>
      </c>
      <c r="H61" s="72">
        <f t="shared" si="0"/>
        <v>6600</v>
      </c>
      <c r="I61" s="61">
        <v>1200</v>
      </c>
      <c r="J61" s="61">
        <f t="shared" si="2"/>
        <v>6000</v>
      </c>
      <c r="K61" s="91">
        <v>1476</v>
      </c>
      <c r="L61" s="61">
        <f t="shared" si="3"/>
        <v>7380</v>
      </c>
      <c r="M61" s="54"/>
      <c r="N61" s="54"/>
    </row>
    <row r="62" spans="1:14" s="6" customFormat="1" ht="14.25" customHeight="1">
      <c r="A62" s="78" t="s">
        <v>153</v>
      </c>
      <c r="B62" s="70" t="s">
        <v>154</v>
      </c>
      <c r="C62" s="70" t="s">
        <v>138</v>
      </c>
      <c r="D62" s="71" t="s">
        <v>142</v>
      </c>
      <c r="E62" s="61">
        <v>100</v>
      </c>
      <c r="F62" s="72">
        <f t="shared" si="1"/>
        <v>120</v>
      </c>
      <c r="G62" s="73">
        <v>10</v>
      </c>
      <c r="H62" s="72">
        <f t="shared" si="0"/>
        <v>1200</v>
      </c>
      <c r="I62" s="61">
        <v>100</v>
      </c>
      <c r="J62" s="61">
        <f t="shared" si="2"/>
        <v>1000</v>
      </c>
      <c r="K62" s="91">
        <v>430.5</v>
      </c>
      <c r="L62" s="61">
        <f t="shared" si="3"/>
        <v>4305</v>
      </c>
      <c r="M62" s="54"/>
      <c r="N62" s="54"/>
    </row>
    <row r="63" spans="1:14" s="6" customFormat="1" ht="26.25" customHeight="1">
      <c r="A63" s="78" t="s">
        <v>155</v>
      </c>
      <c r="B63" s="70" t="s">
        <v>156</v>
      </c>
      <c r="C63" s="70" t="s">
        <v>52</v>
      </c>
      <c r="D63" s="71"/>
      <c r="E63" s="61">
        <v>30</v>
      </c>
      <c r="F63" s="72">
        <f t="shared" si="1"/>
        <v>36</v>
      </c>
      <c r="G63" s="73">
        <v>150</v>
      </c>
      <c r="H63" s="72">
        <f t="shared" si="0"/>
        <v>5400</v>
      </c>
      <c r="I63" s="61">
        <v>30</v>
      </c>
      <c r="J63" s="61">
        <f t="shared" si="2"/>
        <v>4500</v>
      </c>
      <c r="K63" s="91">
        <v>73.8</v>
      </c>
      <c r="L63" s="61">
        <f t="shared" si="3"/>
        <v>11070</v>
      </c>
      <c r="M63" s="54"/>
      <c r="N63" s="54"/>
    </row>
    <row r="64" spans="1:14" s="6" customFormat="1" ht="26.25" customHeight="1">
      <c r="A64" s="78" t="s">
        <v>157</v>
      </c>
      <c r="B64" s="70" t="s">
        <v>158</v>
      </c>
      <c r="C64" s="70" t="s">
        <v>28</v>
      </c>
      <c r="D64" s="71" t="s">
        <v>159</v>
      </c>
      <c r="E64" s="61">
        <v>480</v>
      </c>
      <c r="F64" s="72">
        <f t="shared" si="1"/>
        <v>576</v>
      </c>
      <c r="G64" s="73">
        <v>10</v>
      </c>
      <c r="H64" s="72">
        <f t="shared" si="0"/>
        <v>5760</v>
      </c>
      <c r="I64" s="61">
        <v>400</v>
      </c>
      <c r="J64" s="61">
        <f t="shared" si="2"/>
        <v>4000</v>
      </c>
      <c r="K64" s="91">
        <v>2460</v>
      </c>
      <c r="L64" s="61">
        <f t="shared" si="3"/>
        <v>24600</v>
      </c>
      <c r="M64" s="54"/>
      <c r="N64" s="54"/>
    </row>
    <row r="65" spans="1:14" s="6" customFormat="1" ht="26.25" customHeight="1">
      <c r="A65" s="78" t="s">
        <v>160</v>
      </c>
      <c r="B65" s="70" t="s">
        <v>161</v>
      </c>
      <c r="C65" s="70" t="s">
        <v>28</v>
      </c>
      <c r="D65" s="71" t="s">
        <v>162</v>
      </c>
      <c r="E65" s="61">
        <v>800</v>
      </c>
      <c r="F65" s="72">
        <f t="shared" si="1"/>
        <v>960</v>
      </c>
      <c r="G65" s="73">
        <v>12</v>
      </c>
      <c r="H65" s="72">
        <f t="shared" si="0"/>
        <v>11520</v>
      </c>
      <c r="I65" s="61">
        <v>800</v>
      </c>
      <c r="J65" s="61">
        <f t="shared" si="2"/>
        <v>9600</v>
      </c>
      <c r="K65" s="91">
        <v>1845</v>
      </c>
      <c r="L65" s="61">
        <f t="shared" si="3"/>
        <v>22140</v>
      </c>
      <c r="M65" s="54"/>
      <c r="N65" s="54"/>
    </row>
    <row r="66" spans="1:14" s="6" customFormat="1" ht="50.25" customHeight="1">
      <c r="A66" s="78" t="s">
        <v>163</v>
      </c>
      <c r="B66" s="70" t="s">
        <v>164</v>
      </c>
      <c r="C66" s="70" t="s">
        <v>52</v>
      </c>
      <c r="D66" s="71"/>
      <c r="E66" s="61">
        <v>160</v>
      </c>
      <c r="F66" s="72">
        <f t="shared" si="1"/>
        <v>192</v>
      </c>
      <c r="G66" s="73">
        <v>70</v>
      </c>
      <c r="H66" s="72">
        <f t="shared" si="0"/>
        <v>13440</v>
      </c>
      <c r="I66" s="61">
        <v>160</v>
      </c>
      <c r="J66" s="61">
        <f t="shared" si="2"/>
        <v>11200</v>
      </c>
      <c r="K66" s="91">
        <v>246</v>
      </c>
      <c r="L66" s="61">
        <f t="shared" si="3"/>
        <v>17220</v>
      </c>
      <c r="M66" s="54"/>
      <c r="N66" s="54"/>
    </row>
    <row r="67" spans="1:14" s="6" customFormat="1" ht="14.25" customHeight="1">
      <c r="A67" s="78" t="s">
        <v>165</v>
      </c>
      <c r="B67" s="70" t="s">
        <v>166</v>
      </c>
      <c r="C67" s="70" t="s">
        <v>28</v>
      </c>
      <c r="D67" s="71" t="s">
        <v>167</v>
      </c>
      <c r="E67" s="61">
        <v>80</v>
      </c>
      <c r="F67" s="72">
        <f t="shared" si="1"/>
        <v>96</v>
      </c>
      <c r="G67" s="73">
        <v>10</v>
      </c>
      <c r="H67" s="72">
        <f t="shared" si="0"/>
        <v>960</v>
      </c>
      <c r="I67" s="61">
        <v>50</v>
      </c>
      <c r="J67" s="61">
        <f t="shared" si="2"/>
        <v>500</v>
      </c>
      <c r="K67" s="91">
        <v>246</v>
      </c>
      <c r="L67" s="61">
        <f t="shared" si="3"/>
        <v>2460</v>
      </c>
      <c r="M67" s="54"/>
      <c r="N67" s="54"/>
    </row>
    <row r="68" spans="1:14" s="6" customFormat="1" ht="14.25" customHeight="1">
      <c r="A68" s="78" t="s">
        <v>168</v>
      </c>
      <c r="B68" s="70" t="s">
        <v>169</v>
      </c>
      <c r="C68" s="70" t="s">
        <v>28</v>
      </c>
      <c r="D68" s="71" t="s">
        <v>167</v>
      </c>
      <c r="E68" s="61">
        <v>110</v>
      </c>
      <c r="F68" s="72">
        <f t="shared" si="1"/>
        <v>132</v>
      </c>
      <c r="G68" s="73">
        <v>20</v>
      </c>
      <c r="H68" s="72">
        <f t="shared" si="0"/>
        <v>2640</v>
      </c>
      <c r="I68" s="61">
        <v>110</v>
      </c>
      <c r="J68" s="61">
        <f t="shared" si="2"/>
        <v>2200</v>
      </c>
      <c r="K68" s="91">
        <v>246</v>
      </c>
      <c r="L68" s="61">
        <f t="shared" si="3"/>
        <v>4920</v>
      </c>
      <c r="M68" s="54"/>
      <c r="N68" s="54"/>
    </row>
    <row r="69" spans="1:14" s="6" customFormat="1" ht="26.25" customHeight="1">
      <c r="A69" s="78" t="s">
        <v>170</v>
      </c>
      <c r="B69" s="70" t="s">
        <v>171</v>
      </c>
      <c r="C69" s="70" t="s">
        <v>138</v>
      </c>
      <c r="D69" s="71" t="s">
        <v>172</v>
      </c>
      <c r="E69" s="61">
        <v>1900</v>
      </c>
      <c r="F69" s="72">
        <f t="shared" si="1"/>
        <v>2280</v>
      </c>
      <c r="G69" s="73">
        <v>5</v>
      </c>
      <c r="H69" s="72">
        <f t="shared" si="0"/>
        <v>11400</v>
      </c>
      <c r="I69" s="61">
        <v>2000</v>
      </c>
      <c r="J69" s="61">
        <f t="shared" si="2"/>
        <v>10000</v>
      </c>
      <c r="K69" s="91">
        <v>4305</v>
      </c>
      <c r="L69" s="61">
        <f t="shared" si="3"/>
        <v>21525</v>
      </c>
      <c r="M69" s="54"/>
      <c r="N69" s="54"/>
    </row>
    <row r="70" spans="1:14" s="6" customFormat="1" ht="26.25" customHeight="1">
      <c r="A70" s="78" t="s">
        <v>173</v>
      </c>
      <c r="B70" s="78" t="s">
        <v>174</v>
      </c>
      <c r="C70" s="78" t="s">
        <v>175</v>
      </c>
      <c r="D70" s="79" t="s">
        <v>176</v>
      </c>
      <c r="E70" s="61">
        <v>950</v>
      </c>
      <c r="F70" s="72">
        <f t="shared" si="1"/>
        <v>1140</v>
      </c>
      <c r="G70" s="80">
        <v>10</v>
      </c>
      <c r="H70" s="72">
        <f t="shared" si="0"/>
        <v>11400</v>
      </c>
      <c r="I70" s="61">
        <v>950</v>
      </c>
      <c r="J70" s="61">
        <f t="shared" si="2"/>
        <v>9500</v>
      </c>
      <c r="K70" s="91">
        <v>2460</v>
      </c>
      <c r="L70" s="61">
        <f t="shared" si="3"/>
        <v>24600</v>
      </c>
      <c r="M70" s="54"/>
      <c r="N70" s="54"/>
    </row>
    <row r="71" spans="1:14" s="6" customFormat="1" ht="26.25" customHeight="1">
      <c r="A71" s="78" t="s">
        <v>177</v>
      </c>
      <c r="B71" s="70" t="s">
        <v>178</v>
      </c>
      <c r="C71" s="70" t="s">
        <v>52</v>
      </c>
      <c r="D71" s="71" t="s">
        <v>179</v>
      </c>
      <c r="E71" s="61">
        <v>2200</v>
      </c>
      <c r="F71" s="72">
        <f aca="true" t="shared" si="4" ref="F71:F90">1.2*E71</f>
        <v>2640</v>
      </c>
      <c r="G71" s="73">
        <v>10</v>
      </c>
      <c r="H71" s="72">
        <f t="shared" si="0"/>
        <v>26400</v>
      </c>
      <c r="I71" s="61">
        <v>2200</v>
      </c>
      <c r="J71" s="61">
        <f aca="true" t="shared" si="5" ref="J71:J90">G71*I71</f>
        <v>22000</v>
      </c>
      <c r="K71" s="91">
        <v>3075</v>
      </c>
      <c r="L71" s="61">
        <f aca="true" t="shared" si="6" ref="L71:L90">G71*K71</f>
        <v>30750</v>
      </c>
      <c r="M71" s="54"/>
      <c r="N71" s="54"/>
    </row>
    <row r="72" spans="1:14" s="6" customFormat="1" ht="26.25" customHeight="1">
      <c r="A72" s="78" t="s">
        <v>180</v>
      </c>
      <c r="B72" s="70" t="s">
        <v>181</v>
      </c>
      <c r="C72" s="70" t="s">
        <v>138</v>
      </c>
      <c r="D72" s="71" t="s">
        <v>182</v>
      </c>
      <c r="E72" s="61">
        <v>15</v>
      </c>
      <c r="F72" s="72">
        <f t="shared" si="4"/>
        <v>18</v>
      </c>
      <c r="G72" s="73">
        <v>10</v>
      </c>
      <c r="H72" s="72">
        <f>F72*G72</f>
        <v>180</v>
      </c>
      <c r="I72" s="61">
        <v>15</v>
      </c>
      <c r="J72" s="61">
        <f t="shared" si="5"/>
        <v>150</v>
      </c>
      <c r="K72" s="91">
        <v>61.5</v>
      </c>
      <c r="L72" s="61">
        <f t="shared" si="6"/>
        <v>615</v>
      </c>
      <c r="M72" s="54"/>
      <c r="N72" s="54"/>
    </row>
    <row r="73" spans="1:14" s="6" customFormat="1" ht="14.25" customHeight="1">
      <c r="A73" s="78" t="s">
        <v>183</v>
      </c>
      <c r="B73" s="70" t="s">
        <v>184</v>
      </c>
      <c r="C73" s="70" t="s">
        <v>138</v>
      </c>
      <c r="D73" s="71" t="s">
        <v>185</v>
      </c>
      <c r="E73" s="61">
        <v>200</v>
      </c>
      <c r="F73" s="72">
        <f t="shared" si="4"/>
        <v>240</v>
      </c>
      <c r="G73" s="73">
        <v>10</v>
      </c>
      <c r="H73" s="72">
        <f t="shared" si="0"/>
        <v>2400</v>
      </c>
      <c r="I73" s="61">
        <v>200</v>
      </c>
      <c r="J73" s="61">
        <f t="shared" si="5"/>
        <v>2000</v>
      </c>
      <c r="K73" s="91">
        <v>738</v>
      </c>
      <c r="L73" s="61">
        <f t="shared" si="6"/>
        <v>7380</v>
      </c>
      <c r="M73" s="54"/>
      <c r="N73" s="54"/>
    </row>
    <row r="74" spans="1:14" s="6" customFormat="1" ht="26.25" customHeight="1">
      <c r="A74" s="78" t="s">
        <v>186</v>
      </c>
      <c r="B74" s="81" t="s">
        <v>266</v>
      </c>
      <c r="C74" s="81" t="s">
        <v>28</v>
      </c>
      <c r="D74" s="71" t="s">
        <v>192</v>
      </c>
      <c r="E74" s="61">
        <v>330</v>
      </c>
      <c r="F74" s="72">
        <f t="shared" si="4"/>
        <v>396</v>
      </c>
      <c r="G74" s="73">
        <v>30</v>
      </c>
      <c r="H74" s="72">
        <f t="shared" si="0"/>
        <v>11880</v>
      </c>
      <c r="I74" s="61">
        <v>330</v>
      </c>
      <c r="J74" s="61">
        <f t="shared" si="5"/>
        <v>9900</v>
      </c>
      <c r="K74" s="91">
        <v>369</v>
      </c>
      <c r="L74" s="61">
        <f t="shared" si="6"/>
        <v>11070</v>
      </c>
      <c r="M74" s="54"/>
      <c r="N74" s="54"/>
    </row>
    <row r="75" spans="1:14" s="6" customFormat="1" ht="26.25" customHeight="1">
      <c r="A75" s="78" t="s">
        <v>188</v>
      </c>
      <c r="B75" s="81" t="s">
        <v>273</v>
      </c>
      <c r="C75" s="81" t="s">
        <v>28</v>
      </c>
      <c r="D75" s="71" t="s">
        <v>195</v>
      </c>
      <c r="E75" s="61">
        <v>50</v>
      </c>
      <c r="F75" s="72">
        <f t="shared" si="4"/>
        <v>60</v>
      </c>
      <c r="G75" s="73">
        <v>15</v>
      </c>
      <c r="H75" s="72">
        <f t="shared" si="0"/>
        <v>900</v>
      </c>
      <c r="I75" s="61">
        <v>80</v>
      </c>
      <c r="J75" s="61">
        <f t="shared" si="5"/>
        <v>1200</v>
      </c>
      <c r="K75" s="91">
        <v>61.5</v>
      </c>
      <c r="L75" s="61">
        <f t="shared" si="6"/>
        <v>922.5</v>
      </c>
      <c r="M75" s="54"/>
      <c r="N75" s="54"/>
    </row>
    <row r="76" spans="1:14" s="6" customFormat="1" ht="26.25" customHeight="1">
      <c r="A76" s="78" t="s">
        <v>190</v>
      </c>
      <c r="B76" s="81" t="s">
        <v>267</v>
      </c>
      <c r="C76" s="81" t="s">
        <v>28</v>
      </c>
      <c r="D76" s="71" t="s">
        <v>204</v>
      </c>
      <c r="E76" s="61">
        <v>280</v>
      </c>
      <c r="F76" s="72">
        <f t="shared" si="4"/>
        <v>336</v>
      </c>
      <c r="G76" s="73">
        <v>15</v>
      </c>
      <c r="H76" s="72">
        <f t="shared" si="0"/>
        <v>5040</v>
      </c>
      <c r="I76" s="61">
        <v>280</v>
      </c>
      <c r="J76" s="61">
        <f t="shared" si="5"/>
        <v>4200</v>
      </c>
      <c r="K76" s="91">
        <v>492</v>
      </c>
      <c r="L76" s="61">
        <f t="shared" si="6"/>
        <v>7380</v>
      </c>
      <c r="M76" s="54"/>
      <c r="N76" s="54"/>
    </row>
    <row r="77" spans="1:14" s="6" customFormat="1" ht="14.25" customHeight="1">
      <c r="A77" s="78" t="s">
        <v>193</v>
      </c>
      <c r="B77" s="81" t="s">
        <v>268</v>
      </c>
      <c r="C77" s="81" t="s">
        <v>28</v>
      </c>
      <c r="D77" s="71" t="s">
        <v>204</v>
      </c>
      <c r="E77" s="61">
        <v>290</v>
      </c>
      <c r="F77" s="72">
        <f t="shared" si="4"/>
        <v>348</v>
      </c>
      <c r="G77" s="73">
        <v>20</v>
      </c>
      <c r="H77" s="72">
        <f t="shared" si="0"/>
        <v>6960</v>
      </c>
      <c r="I77" s="61">
        <v>290</v>
      </c>
      <c r="J77" s="61">
        <f t="shared" si="5"/>
        <v>5800</v>
      </c>
      <c r="K77" s="91">
        <v>492</v>
      </c>
      <c r="L77" s="61">
        <f t="shared" si="6"/>
        <v>9840</v>
      </c>
      <c r="M77" s="54"/>
      <c r="N77" s="54"/>
    </row>
    <row r="78" spans="1:14" s="6" customFormat="1" ht="26.25" customHeight="1">
      <c r="A78" s="70" t="s">
        <v>196</v>
      </c>
      <c r="B78" s="70" t="s">
        <v>187</v>
      </c>
      <c r="C78" s="70" t="s">
        <v>52</v>
      </c>
      <c r="D78" s="71"/>
      <c r="E78" s="61">
        <v>50</v>
      </c>
      <c r="F78" s="72">
        <f t="shared" si="4"/>
        <v>60</v>
      </c>
      <c r="G78" s="73">
        <v>10</v>
      </c>
      <c r="H78" s="72">
        <f t="shared" si="0"/>
        <v>600</v>
      </c>
      <c r="I78" s="61">
        <v>50</v>
      </c>
      <c r="J78" s="61">
        <f t="shared" si="5"/>
        <v>500</v>
      </c>
      <c r="K78" s="91">
        <v>61.5</v>
      </c>
      <c r="L78" s="61">
        <f t="shared" si="6"/>
        <v>615</v>
      </c>
      <c r="M78" s="54"/>
      <c r="N78" s="54"/>
    </row>
    <row r="79" spans="1:14" s="6" customFormat="1" ht="26.25" customHeight="1">
      <c r="A79" s="82" t="s">
        <v>198</v>
      </c>
      <c r="B79" s="70" t="s">
        <v>189</v>
      </c>
      <c r="C79" s="70" t="s">
        <v>52</v>
      </c>
      <c r="D79" s="71"/>
      <c r="E79" s="61">
        <v>5</v>
      </c>
      <c r="F79" s="72">
        <f t="shared" si="4"/>
        <v>6</v>
      </c>
      <c r="G79" s="73">
        <v>10</v>
      </c>
      <c r="H79" s="72">
        <f t="shared" si="0"/>
        <v>60</v>
      </c>
      <c r="I79" s="61">
        <v>5</v>
      </c>
      <c r="J79" s="61">
        <f t="shared" si="5"/>
        <v>50</v>
      </c>
      <c r="K79" s="91">
        <v>61.5</v>
      </c>
      <c r="L79" s="61">
        <f t="shared" si="6"/>
        <v>615</v>
      </c>
      <c r="M79" s="54"/>
      <c r="N79" s="54"/>
    </row>
    <row r="80" spans="1:14" s="6" customFormat="1" ht="26.25" customHeight="1">
      <c r="A80" s="82" t="s">
        <v>200</v>
      </c>
      <c r="B80" s="83" t="s">
        <v>191</v>
      </c>
      <c r="C80" s="70" t="s">
        <v>52</v>
      </c>
      <c r="D80" s="71" t="s">
        <v>207</v>
      </c>
      <c r="E80" s="61">
        <v>180</v>
      </c>
      <c r="F80" s="72">
        <f t="shared" si="4"/>
        <v>216</v>
      </c>
      <c r="G80" s="84">
        <v>50</v>
      </c>
      <c r="H80" s="72">
        <f t="shared" si="0"/>
        <v>10800</v>
      </c>
      <c r="I80" s="61">
        <v>180</v>
      </c>
      <c r="J80" s="61">
        <f t="shared" si="5"/>
        <v>9000</v>
      </c>
      <c r="K80" s="91">
        <v>369</v>
      </c>
      <c r="L80" s="61">
        <f t="shared" si="6"/>
        <v>18450</v>
      </c>
      <c r="M80" s="54"/>
      <c r="N80" s="54"/>
    </row>
    <row r="81" spans="1:14" s="6" customFormat="1" ht="26.25" customHeight="1">
      <c r="A81" s="82" t="s">
        <v>202</v>
      </c>
      <c r="B81" s="70" t="s">
        <v>194</v>
      </c>
      <c r="C81" s="70" t="s">
        <v>52</v>
      </c>
      <c r="D81" s="71" t="s">
        <v>210</v>
      </c>
      <c r="E81" s="61">
        <v>180</v>
      </c>
      <c r="F81" s="72">
        <f t="shared" si="4"/>
        <v>216</v>
      </c>
      <c r="G81" s="73">
        <v>100</v>
      </c>
      <c r="H81" s="72">
        <f t="shared" si="0"/>
        <v>21600</v>
      </c>
      <c r="I81" s="61">
        <v>180</v>
      </c>
      <c r="J81" s="61">
        <f t="shared" si="5"/>
        <v>18000</v>
      </c>
      <c r="K81" s="91">
        <v>369</v>
      </c>
      <c r="L81" s="61">
        <f t="shared" si="6"/>
        <v>36900</v>
      </c>
      <c r="M81" s="54"/>
      <c r="N81" s="54"/>
    </row>
    <row r="82" spans="1:14" s="6" customFormat="1" ht="26.25" customHeight="1">
      <c r="A82" s="82" t="s">
        <v>205</v>
      </c>
      <c r="B82" s="70" t="s">
        <v>197</v>
      </c>
      <c r="C82" s="70" t="s">
        <v>52</v>
      </c>
      <c r="D82" s="71" t="s">
        <v>210</v>
      </c>
      <c r="E82" s="61">
        <v>90</v>
      </c>
      <c r="F82" s="72">
        <f t="shared" si="4"/>
        <v>108</v>
      </c>
      <c r="G82" s="73">
        <v>150</v>
      </c>
      <c r="H82" s="72">
        <f t="shared" si="0"/>
        <v>16200</v>
      </c>
      <c r="I82" s="61">
        <v>90</v>
      </c>
      <c r="J82" s="61">
        <f t="shared" si="5"/>
        <v>13500</v>
      </c>
      <c r="K82" s="91">
        <v>246</v>
      </c>
      <c r="L82" s="61">
        <f t="shared" si="6"/>
        <v>36900</v>
      </c>
      <c r="M82" s="54"/>
      <c r="N82" s="54"/>
    </row>
    <row r="83" spans="1:14" s="6" customFormat="1" ht="26.25" customHeight="1">
      <c r="A83" s="82" t="s">
        <v>208</v>
      </c>
      <c r="B83" s="70" t="s">
        <v>199</v>
      </c>
      <c r="C83" s="70" t="s">
        <v>52</v>
      </c>
      <c r="D83" s="71" t="s">
        <v>210</v>
      </c>
      <c r="E83" s="61">
        <v>180</v>
      </c>
      <c r="F83" s="72">
        <f t="shared" si="4"/>
        <v>216</v>
      </c>
      <c r="G83" s="73">
        <v>150</v>
      </c>
      <c r="H83" s="72">
        <f t="shared" si="0"/>
        <v>32400</v>
      </c>
      <c r="I83" s="61">
        <v>180</v>
      </c>
      <c r="J83" s="61">
        <f t="shared" si="5"/>
        <v>27000</v>
      </c>
      <c r="K83" s="91">
        <v>369</v>
      </c>
      <c r="L83" s="61">
        <f t="shared" si="6"/>
        <v>55350</v>
      </c>
      <c r="M83" s="54"/>
      <c r="N83" s="54"/>
    </row>
    <row r="84" spans="1:14" s="6" customFormat="1" ht="33.75" customHeight="1">
      <c r="A84" s="82" t="s">
        <v>211</v>
      </c>
      <c r="B84" s="70" t="s">
        <v>201</v>
      </c>
      <c r="C84" s="70" t="s">
        <v>52</v>
      </c>
      <c r="D84" s="71" t="s">
        <v>210</v>
      </c>
      <c r="E84" s="61">
        <v>80</v>
      </c>
      <c r="F84" s="72">
        <f t="shared" si="4"/>
        <v>96</v>
      </c>
      <c r="G84" s="73">
        <v>150</v>
      </c>
      <c r="H84" s="72">
        <f t="shared" si="0"/>
        <v>14400</v>
      </c>
      <c r="I84" s="61">
        <v>85</v>
      </c>
      <c r="J84" s="61">
        <f t="shared" si="5"/>
        <v>12750</v>
      </c>
      <c r="K84" s="91">
        <v>246</v>
      </c>
      <c r="L84" s="61">
        <f t="shared" si="6"/>
        <v>36900</v>
      </c>
      <c r="M84" s="54"/>
      <c r="N84" s="54"/>
    </row>
    <row r="85" spans="1:14" s="6" customFormat="1" ht="52.5" customHeight="1">
      <c r="A85" s="82" t="s">
        <v>213</v>
      </c>
      <c r="B85" s="85" t="s">
        <v>203</v>
      </c>
      <c r="C85" s="70" t="s">
        <v>52</v>
      </c>
      <c r="D85" s="71" t="s">
        <v>274</v>
      </c>
      <c r="E85" s="61">
        <v>600</v>
      </c>
      <c r="F85" s="72">
        <f t="shared" si="4"/>
        <v>720</v>
      </c>
      <c r="G85" s="73">
        <v>25</v>
      </c>
      <c r="H85" s="72">
        <f t="shared" si="0"/>
        <v>18000</v>
      </c>
      <c r="I85" s="61">
        <v>600</v>
      </c>
      <c r="J85" s="61">
        <f t="shared" si="5"/>
        <v>15000</v>
      </c>
      <c r="K85" s="92">
        <v>676.5</v>
      </c>
      <c r="L85" s="61">
        <f t="shared" si="6"/>
        <v>16912.5</v>
      </c>
      <c r="M85" s="55"/>
      <c r="N85" s="54"/>
    </row>
    <row r="86" spans="1:14" s="6" customFormat="1" ht="26.25" customHeight="1">
      <c r="A86" s="82" t="s">
        <v>215</v>
      </c>
      <c r="B86" s="70" t="s">
        <v>206</v>
      </c>
      <c r="C86" s="70" t="s">
        <v>52</v>
      </c>
      <c r="D86" s="71" t="s">
        <v>275</v>
      </c>
      <c r="E86" s="61">
        <v>250</v>
      </c>
      <c r="F86" s="72">
        <f t="shared" si="4"/>
        <v>300</v>
      </c>
      <c r="G86" s="73">
        <v>50</v>
      </c>
      <c r="H86" s="72">
        <f t="shared" si="0"/>
        <v>15000</v>
      </c>
      <c r="I86" s="61">
        <v>250</v>
      </c>
      <c r="J86" s="61">
        <f t="shared" si="5"/>
        <v>12500</v>
      </c>
      <c r="K86" s="91">
        <v>799.5</v>
      </c>
      <c r="L86" s="61">
        <f t="shared" si="6"/>
        <v>39975</v>
      </c>
      <c r="M86" s="54"/>
      <c r="N86" s="54"/>
    </row>
    <row r="87" spans="1:14" s="6" customFormat="1" ht="26.25" customHeight="1">
      <c r="A87" s="82" t="s">
        <v>269</v>
      </c>
      <c r="B87" s="86" t="s">
        <v>209</v>
      </c>
      <c r="C87" s="70" t="s">
        <v>11</v>
      </c>
      <c r="D87" s="71" t="s">
        <v>276</v>
      </c>
      <c r="E87" s="61">
        <v>150</v>
      </c>
      <c r="F87" s="72">
        <f t="shared" si="4"/>
        <v>180</v>
      </c>
      <c r="G87" s="73">
        <v>50</v>
      </c>
      <c r="H87" s="72">
        <f t="shared" si="0"/>
        <v>9000</v>
      </c>
      <c r="I87" s="61">
        <v>150</v>
      </c>
      <c r="J87" s="61">
        <f t="shared" si="5"/>
        <v>7500</v>
      </c>
      <c r="K87" s="91">
        <v>246</v>
      </c>
      <c r="L87" s="61">
        <f t="shared" si="6"/>
        <v>12300</v>
      </c>
      <c r="M87" s="54"/>
      <c r="N87" s="54"/>
    </row>
    <row r="88" spans="1:14" s="6" customFormat="1" ht="26.25" customHeight="1">
      <c r="A88" s="82" t="s">
        <v>270</v>
      </c>
      <c r="B88" s="86" t="s">
        <v>212</v>
      </c>
      <c r="C88" s="70" t="s">
        <v>28</v>
      </c>
      <c r="D88" s="71"/>
      <c r="E88" s="61">
        <v>70</v>
      </c>
      <c r="F88" s="72">
        <f t="shared" si="4"/>
        <v>84</v>
      </c>
      <c r="G88" s="73">
        <v>20</v>
      </c>
      <c r="H88" s="72">
        <f t="shared" si="0"/>
        <v>1680</v>
      </c>
      <c r="I88" s="61">
        <v>70</v>
      </c>
      <c r="J88" s="61">
        <f t="shared" si="5"/>
        <v>1400</v>
      </c>
      <c r="K88" s="91">
        <v>246</v>
      </c>
      <c r="L88" s="61">
        <f t="shared" si="6"/>
        <v>4920</v>
      </c>
      <c r="M88" s="54"/>
      <c r="N88" s="54"/>
    </row>
    <row r="89" spans="1:14" s="6" customFormat="1" ht="14.25" customHeight="1">
      <c r="A89" s="82" t="s">
        <v>271</v>
      </c>
      <c r="B89" s="86" t="s">
        <v>214</v>
      </c>
      <c r="C89" s="70" t="s">
        <v>28</v>
      </c>
      <c r="D89" s="71"/>
      <c r="E89" s="61">
        <v>80</v>
      </c>
      <c r="F89" s="72">
        <f t="shared" si="4"/>
        <v>96</v>
      </c>
      <c r="G89" s="73">
        <v>20</v>
      </c>
      <c r="H89" s="72">
        <f t="shared" si="0"/>
        <v>1920</v>
      </c>
      <c r="I89" s="61">
        <v>80</v>
      </c>
      <c r="J89" s="61">
        <f t="shared" si="5"/>
        <v>1600</v>
      </c>
      <c r="K89" s="91">
        <v>369</v>
      </c>
      <c r="L89" s="61">
        <f t="shared" si="6"/>
        <v>7380</v>
      </c>
      <c r="M89" s="54"/>
      <c r="N89" s="54"/>
    </row>
    <row r="90" spans="1:14" s="6" customFormat="1" ht="14.25" customHeight="1">
      <c r="A90" s="82" t="s">
        <v>272</v>
      </c>
      <c r="B90" s="87" t="s">
        <v>216</v>
      </c>
      <c r="C90" s="70" t="s">
        <v>11</v>
      </c>
      <c r="D90" s="71"/>
      <c r="E90" s="61">
        <v>8</v>
      </c>
      <c r="F90" s="72">
        <f t="shared" si="4"/>
        <v>9.6</v>
      </c>
      <c r="G90" s="73">
        <v>300</v>
      </c>
      <c r="H90" s="72">
        <f t="shared" si="0"/>
        <v>2880</v>
      </c>
      <c r="I90" s="61">
        <v>8</v>
      </c>
      <c r="J90" s="61">
        <f t="shared" si="5"/>
        <v>2400</v>
      </c>
      <c r="K90" s="93">
        <v>24.6</v>
      </c>
      <c r="L90" s="61">
        <f t="shared" si="6"/>
        <v>7380</v>
      </c>
      <c r="N90" s="56"/>
    </row>
    <row r="91" spans="1:14" s="6" customFormat="1" ht="14.25" customHeight="1">
      <c r="A91" s="1"/>
      <c r="B91" s="22" t="s">
        <v>217</v>
      </c>
      <c r="C91"/>
      <c r="D91" s="2"/>
      <c r="E91"/>
      <c r="F91"/>
      <c r="G91"/>
      <c r="H91" s="23">
        <f>SUM(H6:H90)</f>
        <v>1968192</v>
      </c>
      <c r="J91" s="23">
        <f>SUM(J6:J90)</f>
        <v>1717460</v>
      </c>
      <c r="L91" s="23">
        <f>SUM(L6:L90)</f>
        <v>4035691.5</v>
      </c>
      <c r="N91" s="23"/>
    </row>
    <row r="92" spans="1:14" s="6" customFormat="1" ht="14.25" customHeight="1">
      <c r="A92" s="1"/>
      <c r="B92" s="22" t="s">
        <v>218</v>
      </c>
      <c r="C92"/>
      <c r="D92" s="2"/>
      <c r="E92"/>
      <c r="F92"/>
      <c r="G92"/>
      <c r="H92" s="23">
        <f>H91-H93</f>
        <v>368035.8999999999</v>
      </c>
      <c r="J92" s="23">
        <f>J91-J93</f>
        <v>321151.06000000006</v>
      </c>
      <c r="L92" s="23">
        <f>L91-L93</f>
        <v>754641.5</v>
      </c>
      <c r="N92" s="23"/>
    </row>
    <row r="93" spans="1:12" ht="14.25" customHeight="1">
      <c r="A93" s="1"/>
      <c r="B93" s="22" t="s">
        <v>219</v>
      </c>
      <c r="D93" s="2"/>
      <c r="H93" s="23">
        <f>ROUND(H91/1.23,2)</f>
        <v>1600156.1</v>
      </c>
      <c r="J93" s="23">
        <f>ROUND(J91/1.23,2)</f>
        <v>1396308.94</v>
      </c>
      <c r="L93" s="23">
        <f>ROUND(L91/1.23,2)</f>
        <v>3281050</v>
      </c>
    </row>
  </sheetData>
  <sheetProtection selectLockedCells="1" selectUnlockedCells="1"/>
  <printOptions/>
  <pageMargins left="0.2362204724409449" right="0.2362204724409449" top="0.35433070866141736" bottom="0.35433070866141736" header="0.31496062992125984" footer="0.31496062992125984"/>
  <pageSetup fitToWidth="0" horizontalDpi="600" verticalDpi="600" orientation="portrait" paperSize="9" scale="55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zoomScale="106" zoomScaleNormal="106" zoomScaleSheetLayoutView="95" zoomScalePageLayoutView="0" workbookViewId="0" topLeftCell="A40">
      <selection activeCell="A1" sqref="A1"/>
    </sheetView>
  </sheetViews>
  <sheetFormatPr defaultColWidth="9.00390625" defaultRowHeight="14.25" customHeight="1"/>
  <cols>
    <col min="1" max="1" width="2.875" style="0" customWidth="1"/>
    <col min="2" max="2" width="45.625" style="0" customWidth="1"/>
    <col min="3" max="3" width="22.75390625" style="0" customWidth="1"/>
    <col min="4" max="4" width="11.125" style="34" customWidth="1"/>
    <col min="6" max="6" width="11.00390625" style="0" customWidth="1"/>
    <col min="7" max="7" width="6.625" style="0" customWidth="1"/>
    <col min="8" max="8" width="15.375" style="0" customWidth="1"/>
    <col min="9" max="9" width="6.125" style="22" customWidth="1"/>
    <col min="10" max="10" width="13.125" style="0" customWidth="1"/>
    <col min="11" max="11" width="7.375" style="22" customWidth="1"/>
    <col min="12" max="12" width="13.125" style="0" customWidth="1"/>
    <col min="13" max="13" width="8.125" style="22" customWidth="1"/>
    <col min="14" max="14" width="13.125" style="0" customWidth="1"/>
  </cols>
  <sheetData>
    <row r="1" spans="1:6" ht="14.25" customHeight="1">
      <c r="A1" s="4" t="s">
        <v>220</v>
      </c>
      <c r="B1" s="4"/>
      <c r="C1" s="4"/>
      <c r="D1" s="35"/>
      <c r="E1" s="8"/>
      <c r="F1" s="6"/>
    </row>
    <row r="2" spans="1:14" ht="41.25" customHeight="1">
      <c r="A2" s="9" t="s">
        <v>221</v>
      </c>
      <c r="B2" s="9" t="s">
        <v>3</v>
      </c>
      <c r="C2" s="9" t="s">
        <v>4</v>
      </c>
      <c r="D2" s="36" t="s">
        <v>5</v>
      </c>
      <c r="E2" s="37" t="s">
        <v>222</v>
      </c>
      <c r="F2" s="10" t="s">
        <v>223</v>
      </c>
      <c r="G2" s="38" t="s">
        <v>6</v>
      </c>
      <c r="H2" s="12" t="s">
        <v>7</v>
      </c>
      <c r="I2" s="39"/>
      <c r="J2" s="40"/>
      <c r="K2" s="41"/>
      <c r="L2" s="40"/>
      <c r="M2" s="41"/>
      <c r="N2" s="40"/>
    </row>
    <row r="3" spans="1:14" ht="14.25" customHeight="1">
      <c r="A3" s="9">
        <v>1</v>
      </c>
      <c r="B3" s="9">
        <v>2</v>
      </c>
      <c r="C3" s="9">
        <v>3</v>
      </c>
      <c r="D3" s="36"/>
      <c r="E3" s="42">
        <v>4</v>
      </c>
      <c r="F3" s="11">
        <v>5</v>
      </c>
      <c r="G3" s="12">
        <v>6</v>
      </c>
      <c r="H3" s="12">
        <v>7</v>
      </c>
      <c r="I3" s="12"/>
      <c r="J3" s="16"/>
      <c r="K3" s="12"/>
      <c r="L3" s="16"/>
      <c r="M3" s="12"/>
      <c r="N3" s="16"/>
    </row>
    <row r="4" spans="1:14" ht="28.5" customHeight="1">
      <c r="A4" s="13">
        <v>1</v>
      </c>
      <c r="B4" s="13" t="s">
        <v>224</v>
      </c>
      <c r="C4" s="13" t="s">
        <v>11</v>
      </c>
      <c r="D4" s="14" t="s">
        <v>12</v>
      </c>
      <c r="E4" s="16">
        <v>95</v>
      </c>
      <c r="F4" s="43">
        <f aca="true" t="shared" si="0" ref="F4:F53">1.05*E4</f>
        <v>99.75</v>
      </c>
      <c r="G4" s="16">
        <v>5500</v>
      </c>
      <c r="H4" s="15">
        <f aca="true" t="shared" si="1" ref="H4:H56">F4*G4</f>
        <v>548625</v>
      </c>
      <c r="I4" s="44"/>
      <c r="J4" s="15"/>
      <c r="K4" s="44"/>
      <c r="L4" s="15"/>
      <c r="M4" s="44"/>
      <c r="N4" s="15"/>
    </row>
    <row r="5" spans="1:14" ht="27.75" customHeight="1">
      <c r="A5" s="13">
        <v>2</v>
      </c>
      <c r="B5" s="13" t="s">
        <v>14</v>
      </c>
      <c r="C5" s="13" t="s">
        <v>11</v>
      </c>
      <c r="D5" s="14" t="s">
        <v>15</v>
      </c>
      <c r="E5" s="16">
        <v>40</v>
      </c>
      <c r="F5" s="43">
        <f t="shared" si="0"/>
        <v>42</v>
      </c>
      <c r="G5" s="16">
        <v>1</v>
      </c>
      <c r="H5" s="15">
        <f t="shared" si="1"/>
        <v>42</v>
      </c>
      <c r="I5" s="44"/>
      <c r="J5" s="15"/>
      <c r="K5" s="44"/>
      <c r="L5" s="15"/>
      <c r="M5" s="44"/>
      <c r="N5" s="15"/>
    </row>
    <row r="6" spans="1:14" ht="16.5" customHeight="1">
      <c r="A6" s="13">
        <v>3</v>
      </c>
      <c r="B6" s="13" t="s">
        <v>225</v>
      </c>
      <c r="C6" s="13" t="s">
        <v>11</v>
      </c>
      <c r="D6" s="14" t="s">
        <v>18</v>
      </c>
      <c r="E6" s="16">
        <v>95</v>
      </c>
      <c r="F6" s="43">
        <f t="shared" si="0"/>
        <v>99.75</v>
      </c>
      <c r="G6" s="16">
        <v>2000</v>
      </c>
      <c r="H6" s="15">
        <f t="shared" si="1"/>
        <v>199500</v>
      </c>
      <c r="I6" s="44"/>
      <c r="J6" s="15"/>
      <c r="K6" s="44"/>
      <c r="L6" s="15"/>
      <c r="M6" s="44"/>
      <c r="N6" s="15"/>
    </row>
    <row r="7" spans="1:14" ht="14.25" customHeight="1">
      <c r="A7" s="13">
        <v>4</v>
      </c>
      <c r="B7" s="13" t="s">
        <v>20</v>
      </c>
      <c r="C7" s="13" t="s">
        <v>21</v>
      </c>
      <c r="D7" s="14" t="s">
        <v>22</v>
      </c>
      <c r="E7" s="16">
        <v>445</v>
      </c>
      <c r="F7" s="43">
        <f t="shared" si="0"/>
        <v>467.25</v>
      </c>
      <c r="G7" s="16">
        <v>50</v>
      </c>
      <c r="H7" s="15">
        <f t="shared" si="1"/>
        <v>23362.5</v>
      </c>
      <c r="I7" s="44"/>
      <c r="J7" s="15"/>
      <c r="K7" s="44"/>
      <c r="L7" s="15"/>
      <c r="M7" s="44"/>
      <c r="N7" s="15"/>
    </row>
    <row r="8" spans="1:14" ht="28.5" customHeight="1">
      <c r="A8" s="13">
        <v>5</v>
      </c>
      <c r="B8" s="13" t="s">
        <v>24</v>
      </c>
      <c r="C8" s="13" t="s">
        <v>11</v>
      </c>
      <c r="D8" s="14" t="s">
        <v>25</v>
      </c>
      <c r="E8" s="16">
        <v>80</v>
      </c>
      <c r="F8" s="43">
        <f t="shared" si="0"/>
        <v>84</v>
      </c>
      <c r="G8" s="17">
        <v>3000</v>
      </c>
      <c r="H8" s="15">
        <f t="shared" si="1"/>
        <v>252000</v>
      </c>
      <c r="I8" s="44"/>
      <c r="J8" s="15"/>
      <c r="K8" s="44"/>
      <c r="L8" s="15"/>
      <c r="M8" s="44"/>
      <c r="N8" s="15"/>
    </row>
    <row r="9" spans="1:14" ht="14.25" customHeight="1">
      <c r="A9" s="13">
        <v>6</v>
      </c>
      <c r="B9" s="13" t="s">
        <v>226</v>
      </c>
      <c r="C9" s="13" t="s">
        <v>28</v>
      </c>
      <c r="D9" s="14"/>
      <c r="E9" s="16">
        <v>6</v>
      </c>
      <c r="F9" s="43">
        <f t="shared" si="0"/>
        <v>6.300000000000001</v>
      </c>
      <c r="G9" s="16">
        <v>1</v>
      </c>
      <c r="H9" s="15">
        <f t="shared" si="1"/>
        <v>6.300000000000001</v>
      </c>
      <c r="I9" s="44"/>
      <c r="J9" s="15"/>
      <c r="K9" s="44"/>
      <c r="L9" s="15"/>
      <c r="M9" s="44"/>
      <c r="N9" s="15"/>
    </row>
    <row r="10" spans="1:14" ht="14.25" customHeight="1">
      <c r="A10" s="13">
        <v>7</v>
      </c>
      <c r="B10" s="13" t="s">
        <v>227</v>
      </c>
      <c r="C10" s="13" t="s">
        <v>11</v>
      </c>
      <c r="D10" s="14" t="s">
        <v>31</v>
      </c>
      <c r="E10" s="16">
        <v>15</v>
      </c>
      <c r="F10" s="43">
        <f t="shared" si="0"/>
        <v>15.75</v>
      </c>
      <c r="G10" s="16">
        <v>1</v>
      </c>
      <c r="H10" s="15">
        <f t="shared" si="1"/>
        <v>15.75</v>
      </c>
      <c r="I10" s="44"/>
      <c r="J10" s="15"/>
      <c r="K10" s="44"/>
      <c r="L10" s="15"/>
      <c r="M10" s="44"/>
      <c r="N10" s="15"/>
    </row>
    <row r="11" spans="1:14" ht="14.25" customHeight="1">
      <c r="A11" s="13">
        <v>8</v>
      </c>
      <c r="B11" s="13" t="s">
        <v>228</v>
      </c>
      <c r="C11" s="13" t="s">
        <v>11</v>
      </c>
      <c r="D11" s="14" t="s">
        <v>34</v>
      </c>
      <c r="E11" s="16">
        <v>15</v>
      </c>
      <c r="F11" s="43">
        <f t="shared" si="0"/>
        <v>15.75</v>
      </c>
      <c r="G11" s="16">
        <v>1</v>
      </c>
      <c r="H11" s="15">
        <f t="shared" si="1"/>
        <v>15.75</v>
      </c>
      <c r="I11" s="44"/>
      <c r="J11" s="15"/>
      <c r="K11" s="44"/>
      <c r="L11" s="15"/>
      <c r="M11" s="44"/>
      <c r="N11" s="15"/>
    </row>
    <row r="12" spans="1:14" ht="14.25" customHeight="1">
      <c r="A12" s="13">
        <v>9</v>
      </c>
      <c r="B12" s="13" t="s">
        <v>229</v>
      </c>
      <c r="C12" s="13" t="s">
        <v>11</v>
      </c>
      <c r="D12" s="14" t="s">
        <v>37</v>
      </c>
      <c r="E12" s="16">
        <v>8</v>
      </c>
      <c r="F12" s="43">
        <f t="shared" si="0"/>
        <v>8.4</v>
      </c>
      <c r="G12" s="16">
        <v>1</v>
      </c>
      <c r="H12" s="15">
        <f t="shared" si="1"/>
        <v>8.4</v>
      </c>
      <c r="I12" s="44"/>
      <c r="J12" s="15"/>
      <c r="K12" s="44"/>
      <c r="L12" s="15"/>
      <c r="M12" s="44"/>
      <c r="N12" s="15"/>
    </row>
    <row r="13" spans="1:14" ht="19.5" customHeight="1">
      <c r="A13" s="13">
        <v>10</v>
      </c>
      <c r="B13" s="13" t="s">
        <v>230</v>
      </c>
      <c r="C13" s="13" t="s">
        <v>11</v>
      </c>
      <c r="D13" s="14" t="s">
        <v>37</v>
      </c>
      <c r="E13" s="16">
        <v>2</v>
      </c>
      <c r="F13" s="43">
        <f t="shared" si="0"/>
        <v>2.1</v>
      </c>
      <c r="G13" s="16">
        <v>1</v>
      </c>
      <c r="H13" s="15">
        <f t="shared" si="1"/>
        <v>2.1</v>
      </c>
      <c r="I13" s="44"/>
      <c r="J13" s="15"/>
      <c r="K13" s="44"/>
      <c r="L13" s="15"/>
      <c r="M13" s="44"/>
      <c r="N13" s="15"/>
    </row>
    <row r="14" spans="1:14" ht="14.25" customHeight="1">
      <c r="A14" s="13">
        <v>12</v>
      </c>
      <c r="B14" s="13" t="s">
        <v>231</v>
      </c>
      <c r="C14" s="13" t="s">
        <v>11</v>
      </c>
      <c r="D14" s="14" t="s">
        <v>42</v>
      </c>
      <c r="E14" s="16">
        <v>30</v>
      </c>
      <c r="F14" s="43">
        <f t="shared" si="0"/>
        <v>31.5</v>
      </c>
      <c r="G14" s="16">
        <v>1</v>
      </c>
      <c r="H14" s="15">
        <f t="shared" si="1"/>
        <v>31.5</v>
      </c>
      <c r="I14" s="44"/>
      <c r="J14" s="15"/>
      <c r="K14" s="44"/>
      <c r="L14" s="15"/>
      <c r="M14" s="44"/>
      <c r="N14" s="15"/>
    </row>
    <row r="15" spans="1:14" ht="14.25" customHeight="1">
      <c r="A15" s="13">
        <v>13</v>
      </c>
      <c r="B15" s="13" t="s">
        <v>232</v>
      </c>
      <c r="C15" s="13" t="s">
        <v>11</v>
      </c>
      <c r="D15" s="14" t="s">
        <v>47</v>
      </c>
      <c r="E15" s="16">
        <v>6</v>
      </c>
      <c r="F15" s="43">
        <f t="shared" si="0"/>
        <v>6.300000000000001</v>
      </c>
      <c r="G15" s="16">
        <v>1</v>
      </c>
      <c r="H15" s="15">
        <f t="shared" si="1"/>
        <v>6.300000000000001</v>
      </c>
      <c r="I15" s="44"/>
      <c r="J15" s="15"/>
      <c r="K15" s="44"/>
      <c r="L15" s="15"/>
      <c r="M15" s="44"/>
      <c r="N15" s="15"/>
    </row>
    <row r="16" spans="1:14" ht="14.25" customHeight="1">
      <c r="A16" s="13">
        <v>14</v>
      </c>
      <c r="B16" s="13" t="s">
        <v>46</v>
      </c>
      <c r="C16" s="13" t="s">
        <v>11</v>
      </c>
      <c r="D16" s="14"/>
      <c r="E16" s="16">
        <v>15</v>
      </c>
      <c r="F16" s="43">
        <f t="shared" si="0"/>
        <v>15.75</v>
      </c>
      <c r="G16" s="16">
        <v>1</v>
      </c>
      <c r="H16" s="15">
        <f t="shared" si="1"/>
        <v>15.75</v>
      </c>
      <c r="I16" s="44"/>
      <c r="J16" s="15"/>
      <c r="K16" s="44"/>
      <c r="L16" s="15"/>
      <c r="M16" s="44"/>
      <c r="N16" s="15"/>
    </row>
    <row r="17" spans="1:14" ht="14.25" customHeight="1">
      <c r="A17" s="13">
        <v>15</v>
      </c>
      <c r="B17" s="13" t="s">
        <v>232</v>
      </c>
      <c r="C17" s="13" t="s">
        <v>11</v>
      </c>
      <c r="D17" s="14"/>
      <c r="E17" s="16">
        <v>7.5</v>
      </c>
      <c r="F17" s="43">
        <f t="shared" si="0"/>
        <v>7.875</v>
      </c>
      <c r="G17" s="16">
        <v>1</v>
      </c>
      <c r="H17" s="15">
        <f t="shared" si="1"/>
        <v>7.875</v>
      </c>
      <c r="I17" s="44"/>
      <c r="J17" s="15"/>
      <c r="K17" s="44"/>
      <c r="L17" s="15"/>
      <c r="M17" s="44"/>
      <c r="N17" s="15"/>
    </row>
    <row r="18" spans="1:14" ht="14.25" customHeight="1">
      <c r="A18" s="13">
        <v>16</v>
      </c>
      <c r="B18" s="13" t="s">
        <v>233</v>
      </c>
      <c r="C18" s="13" t="s">
        <v>28</v>
      </c>
      <c r="D18" s="14"/>
      <c r="E18" s="16">
        <v>25</v>
      </c>
      <c r="F18" s="43">
        <f t="shared" si="0"/>
        <v>26.25</v>
      </c>
      <c r="G18" s="16">
        <v>1</v>
      </c>
      <c r="H18" s="15">
        <f t="shared" si="1"/>
        <v>26.25</v>
      </c>
      <c r="I18" s="44"/>
      <c r="J18" s="15"/>
      <c r="K18" s="44"/>
      <c r="L18" s="15"/>
      <c r="M18" s="44"/>
      <c r="N18" s="15"/>
    </row>
    <row r="19" spans="1:14" ht="14.25" customHeight="1">
      <c r="A19" s="13">
        <v>17</v>
      </c>
      <c r="B19" s="13" t="s">
        <v>234</v>
      </c>
      <c r="C19" s="13" t="s">
        <v>28</v>
      </c>
      <c r="D19" s="14"/>
      <c r="E19" s="16">
        <v>50</v>
      </c>
      <c r="F19" s="43">
        <f t="shared" si="0"/>
        <v>52.5</v>
      </c>
      <c r="G19" s="16">
        <v>1</v>
      </c>
      <c r="H19" s="15">
        <f t="shared" si="1"/>
        <v>52.5</v>
      </c>
      <c r="I19" s="44"/>
      <c r="J19" s="15"/>
      <c r="K19" s="44"/>
      <c r="L19" s="15"/>
      <c r="M19" s="44"/>
      <c r="N19" s="15"/>
    </row>
    <row r="20" spans="1:14" ht="14.25" customHeight="1">
      <c r="A20" s="13">
        <v>18</v>
      </c>
      <c r="B20" s="13" t="s">
        <v>62</v>
      </c>
      <c r="C20" s="13" t="s">
        <v>28</v>
      </c>
      <c r="D20" s="14"/>
      <c r="E20" s="16">
        <v>50</v>
      </c>
      <c r="F20" s="43">
        <f t="shared" si="0"/>
        <v>52.5</v>
      </c>
      <c r="G20" s="16">
        <v>1</v>
      </c>
      <c r="H20" s="15">
        <f t="shared" si="1"/>
        <v>52.5</v>
      </c>
      <c r="I20" s="44"/>
      <c r="J20" s="15"/>
      <c r="K20" s="44"/>
      <c r="L20" s="15"/>
      <c r="M20" s="44"/>
      <c r="N20" s="15"/>
    </row>
    <row r="21" spans="1:14" ht="14.25" customHeight="1">
      <c r="A21" s="13">
        <v>19</v>
      </c>
      <c r="B21" s="13" t="s">
        <v>235</v>
      </c>
      <c r="C21" s="13" t="s">
        <v>28</v>
      </c>
      <c r="D21" s="14"/>
      <c r="E21" s="16">
        <v>80</v>
      </c>
      <c r="F21" s="43">
        <f t="shared" si="0"/>
        <v>84</v>
      </c>
      <c r="G21" s="16">
        <v>1</v>
      </c>
      <c r="H21" s="15">
        <f t="shared" si="1"/>
        <v>84</v>
      </c>
      <c r="I21" s="44"/>
      <c r="J21" s="15"/>
      <c r="K21" s="44"/>
      <c r="L21" s="15"/>
      <c r="M21" s="44"/>
      <c r="N21" s="15"/>
    </row>
    <row r="22" spans="1:14" ht="21.75" customHeight="1">
      <c r="A22" s="13">
        <v>20</v>
      </c>
      <c r="B22" s="13" t="s">
        <v>236</v>
      </c>
      <c r="C22" s="13" t="s">
        <v>11</v>
      </c>
      <c r="D22" s="14"/>
      <c r="E22" s="16">
        <v>80</v>
      </c>
      <c r="F22" s="43">
        <f t="shared" si="0"/>
        <v>84</v>
      </c>
      <c r="G22" s="16">
        <v>1</v>
      </c>
      <c r="H22" s="15">
        <f t="shared" si="1"/>
        <v>84</v>
      </c>
      <c r="I22" s="44"/>
      <c r="J22" s="15"/>
      <c r="K22" s="44"/>
      <c r="L22" s="15"/>
      <c r="M22" s="44"/>
      <c r="N22" s="15"/>
    </row>
    <row r="23" spans="1:14" ht="21.75" customHeight="1">
      <c r="A23" s="13">
        <v>21</v>
      </c>
      <c r="B23" s="13" t="s">
        <v>237</v>
      </c>
      <c r="C23" s="13" t="s">
        <v>11</v>
      </c>
      <c r="D23" s="14"/>
      <c r="E23" s="16">
        <v>120</v>
      </c>
      <c r="F23" s="43">
        <f t="shared" si="0"/>
        <v>126</v>
      </c>
      <c r="G23" s="16">
        <v>1</v>
      </c>
      <c r="H23" s="15">
        <f t="shared" si="1"/>
        <v>126</v>
      </c>
      <c r="I23" s="44"/>
      <c r="J23" s="15"/>
      <c r="K23" s="44"/>
      <c r="L23" s="15"/>
      <c r="M23" s="44"/>
      <c r="N23" s="15"/>
    </row>
    <row r="24" spans="1:14" ht="14.25" customHeight="1">
      <c r="A24" s="13">
        <v>22</v>
      </c>
      <c r="B24" s="13" t="s">
        <v>238</v>
      </c>
      <c r="C24" s="13" t="s">
        <v>28</v>
      </c>
      <c r="D24" s="14"/>
      <c r="E24" s="16">
        <v>120</v>
      </c>
      <c r="F24" s="43">
        <f t="shared" si="0"/>
        <v>126</v>
      </c>
      <c r="G24" s="16">
        <v>1</v>
      </c>
      <c r="H24" s="15">
        <f t="shared" si="1"/>
        <v>126</v>
      </c>
      <c r="I24" s="44"/>
      <c r="J24" s="15"/>
      <c r="K24" s="44"/>
      <c r="L24" s="15"/>
      <c r="M24" s="44"/>
      <c r="N24" s="15"/>
    </row>
    <row r="25" spans="1:14" ht="14.25" customHeight="1">
      <c r="A25" s="13">
        <v>23</v>
      </c>
      <c r="B25" s="13" t="s">
        <v>239</v>
      </c>
      <c r="C25" s="13" t="s">
        <v>11</v>
      </c>
      <c r="D25" s="14"/>
      <c r="E25" s="16">
        <v>15</v>
      </c>
      <c r="F25" s="43">
        <f t="shared" si="0"/>
        <v>15.75</v>
      </c>
      <c r="G25" s="16">
        <v>145</v>
      </c>
      <c r="H25" s="15">
        <f t="shared" si="1"/>
        <v>2283.75</v>
      </c>
      <c r="I25" s="44"/>
      <c r="J25" s="15"/>
      <c r="K25" s="44"/>
      <c r="L25" s="15"/>
      <c r="M25" s="44"/>
      <c r="N25" s="15"/>
    </row>
    <row r="26" spans="1:14" ht="13.5" customHeight="1">
      <c r="A26" s="13">
        <v>24</v>
      </c>
      <c r="B26" s="13" t="s">
        <v>240</v>
      </c>
      <c r="C26" s="13" t="s">
        <v>28</v>
      </c>
      <c r="D26" s="14"/>
      <c r="E26" s="16">
        <v>18</v>
      </c>
      <c r="F26" s="45">
        <f t="shared" si="0"/>
        <v>18.900000000000002</v>
      </c>
      <c r="G26" s="18">
        <v>100</v>
      </c>
      <c r="H26" s="19">
        <f t="shared" si="1"/>
        <v>1890.0000000000002</v>
      </c>
      <c r="I26" s="44"/>
      <c r="J26" s="15"/>
      <c r="K26" s="44"/>
      <c r="L26" s="15"/>
      <c r="M26" s="44"/>
      <c r="N26" s="15"/>
    </row>
    <row r="27" spans="1:14" ht="14.25" customHeight="1">
      <c r="A27" s="13">
        <v>25</v>
      </c>
      <c r="B27" s="13" t="s">
        <v>89</v>
      </c>
      <c r="C27" s="13" t="s">
        <v>11</v>
      </c>
      <c r="D27" s="14"/>
      <c r="E27" s="16">
        <v>10</v>
      </c>
      <c r="F27" s="43">
        <f t="shared" si="0"/>
        <v>10.5</v>
      </c>
      <c r="G27" s="16">
        <v>1</v>
      </c>
      <c r="H27" s="15">
        <f t="shared" si="1"/>
        <v>10.5</v>
      </c>
      <c r="I27" s="44"/>
      <c r="J27" s="15"/>
      <c r="K27" s="44"/>
      <c r="L27" s="15"/>
      <c r="M27" s="44"/>
      <c r="N27" s="15"/>
    </row>
    <row r="28" spans="1:14" ht="14.25" customHeight="1">
      <c r="A28" s="13">
        <v>26</v>
      </c>
      <c r="B28" s="13" t="s">
        <v>94</v>
      </c>
      <c r="C28" s="13" t="s">
        <v>11</v>
      </c>
      <c r="D28" s="14"/>
      <c r="E28" s="16">
        <v>10</v>
      </c>
      <c r="F28" s="43">
        <f t="shared" si="0"/>
        <v>10.5</v>
      </c>
      <c r="G28" s="16">
        <v>1</v>
      </c>
      <c r="H28" s="15">
        <f t="shared" si="1"/>
        <v>10.5</v>
      </c>
      <c r="I28" s="44"/>
      <c r="J28" s="15"/>
      <c r="K28" s="44"/>
      <c r="L28" s="15"/>
      <c r="M28" s="44"/>
      <c r="N28" s="15"/>
    </row>
    <row r="29" spans="1:14" ht="21.75" customHeight="1">
      <c r="A29" s="13">
        <v>27</v>
      </c>
      <c r="B29" s="13" t="s">
        <v>241</v>
      </c>
      <c r="C29" s="13" t="s">
        <v>28</v>
      </c>
      <c r="D29" s="14"/>
      <c r="E29" s="16">
        <v>20</v>
      </c>
      <c r="F29" s="43">
        <f t="shared" si="0"/>
        <v>21</v>
      </c>
      <c r="G29" s="16">
        <v>1</v>
      </c>
      <c r="H29" s="15">
        <f t="shared" si="1"/>
        <v>21</v>
      </c>
      <c r="I29" s="44"/>
      <c r="J29" s="15"/>
      <c r="K29" s="44"/>
      <c r="L29" s="15"/>
      <c r="M29" s="44"/>
      <c r="N29" s="15"/>
    </row>
    <row r="30" spans="1:14" ht="14.25" customHeight="1">
      <c r="A30" s="20">
        <v>28</v>
      </c>
      <c r="B30" s="13" t="s">
        <v>242</v>
      </c>
      <c r="C30" s="13" t="s">
        <v>28</v>
      </c>
      <c r="D30" s="14"/>
      <c r="E30" s="16">
        <v>10</v>
      </c>
      <c r="F30" s="43">
        <f t="shared" si="0"/>
        <v>10.5</v>
      </c>
      <c r="G30" s="16">
        <v>1</v>
      </c>
      <c r="H30" s="15">
        <f t="shared" si="1"/>
        <v>10.5</v>
      </c>
      <c r="I30" s="44"/>
      <c r="J30" s="15"/>
      <c r="K30" s="44"/>
      <c r="L30" s="15"/>
      <c r="M30" s="44"/>
      <c r="N30" s="15"/>
    </row>
    <row r="31" spans="1:14" ht="14.25" customHeight="1">
      <c r="A31" s="20">
        <v>29</v>
      </c>
      <c r="B31" s="13" t="s">
        <v>243</v>
      </c>
      <c r="C31" s="13" t="s">
        <v>28</v>
      </c>
      <c r="D31" s="14"/>
      <c r="E31" s="16">
        <v>55</v>
      </c>
      <c r="F31" s="43">
        <f t="shared" si="0"/>
        <v>57.75</v>
      </c>
      <c r="G31" s="16">
        <v>1</v>
      </c>
      <c r="H31" s="15">
        <f t="shared" si="1"/>
        <v>57.75</v>
      </c>
      <c r="I31" s="44"/>
      <c r="J31" s="15"/>
      <c r="K31" s="44"/>
      <c r="L31" s="15"/>
      <c r="M31" s="44"/>
      <c r="N31" s="15"/>
    </row>
    <row r="32" spans="1:14" ht="14.25" customHeight="1">
      <c r="A32" s="20">
        <v>30</v>
      </c>
      <c r="B32" s="13" t="s">
        <v>244</v>
      </c>
      <c r="C32" s="13" t="s">
        <v>28</v>
      </c>
      <c r="D32" s="14"/>
      <c r="E32" s="16">
        <v>40</v>
      </c>
      <c r="F32" s="43">
        <f t="shared" si="0"/>
        <v>42</v>
      </c>
      <c r="G32" s="16">
        <v>1</v>
      </c>
      <c r="H32" s="15">
        <f t="shared" si="1"/>
        <v>42</v>
      </c>
      <c r="I32" s="44"/>
      <c r="J32" s="15"/>
      <c r="K32" s="44"/>
      <c r="L32" s="15"/>
      <c r="M32" s="44"/>
      <c r="N32" s="15"/>
    </row>
    <row r="33" spans="1:14" ht="21.75" customHeight="1">
      <c r="A33" s="20">
        <v>31</v>
      </c>
      <c r="B33" s="13" t="s">
        <v>245</v>
      </c>
      <c r="C33" s="13" t="s">
        <v>11</v>
      </c>
      <c r="D33" s="14"/>
      <c r="E33" s="16">
        <v>80</v>
      </c>
      <c r="F33" s="43">
        <f t="shared" si="0"/>
        <v>84</v>
      </c>
      <c r="G33" s="16">
        <v>30</v>
      </c>
      <c r="H33" s="15">
        <f t="shared" si="1"/>
        <v>2520</v>
      </c>
      <c r="I33" s="44"/>
      <c r="J33" s="15"/>
      <c r="K33" s="44"/>
      <c r="L33" s="15"/>
      <c r="M33" s="44"/>
      <c r="N33" s="15"/>
    </row>
    <row r="34" spans="1:14" ht="14.25" customHeight="1">
      <c r="A34" s="20">
        <v>32</v>
      </c>
      <c r="B34" s="13" t="s">
        <v>246</v>
      </c>
      <c r="C34" s="13" t="s">
        <v>11</v>
      </c>
      <c r="D34" s="14"/>
      <c r="E34" s="16">
        <v>80</v>
      </c>
      <c r="F34" s="43">
        <f t="shared" si="0"/>
        <v>84</v>
      </c>
      <c r="G34" s="16">
        <v>30</v>
      </c>
      <c r="H34" s="15">
        <f t="shared" si="1"/>
        <v>2520</v>
      </c>
      <c r="I34" s="44"/>
      <c r="J34" s="15"/>
      <c r="K34" s="44"/>
      <c r="L34" s="15"/>
      <c r="M34" s="44"/>
      <c r="N34" s="15"/>
    </row>
    <row r="35" spans="1:14" ht="14.25" customHeight="1">
      <c r="A35" s="20">
        <v>33</v>
      </c>
      <c r="B35" s="13" t="s">
        <v>247</v>
      </c>
      <c r="C35" s="13" t="s">
        <v>11</v>
      </c>
      <c r="D35" s="14"/>
      <c r="E35" s="16">
        <v>80</v>
      </c>
      <c r="F35" s="43">
        <f t="shared" si="0"/>
        <v>84</v>
      </c>
      <c r="G35" s="16">
        <v>15</v>
      </c>
      <c r="H35" s="15">
        <f t="shared" si="1"/>
        <v>1260</v>
      </c>
      <c r="I35" s="44"/>
      <c r="J35" s="15"/>
      <c r="K35" s="44"/>
      <c r="L35" s="15"/>
      <c r="M35" s="44"/>
      <c r="N35" s="15"/>
    </row>
    <row r="36" spans="1:14" ht="21.75" customHeight="1">
      <c r="A36" s="20">
        <v>34</v>
      </c>
      <c r="B36" s="13" t="s">
        <v>248</v>
      </c>
      <c r="C36" s="13" t="s">
        <v>11</v>
      </c>
      <c r="D36" s="14"/>
      <c r="E36" s="16">
        <v>80</v>
      </c>
      <c r="F36" s="43">
        <f t="shared" si="0"/>
        <v>84</v>
      </c>
      <c r="G36" s="16">
        <v>15</v>
      </c>
      <c r="H36" s="15">
        <f t="shared" si="1"/>
        <v>1260</v>
      </c>
      <c r="I36" s="44"/>
      <c r="J36" s="15"/>
      <c r="K36" s="44"/>
      <c r="L36" s="15"/>
      <c r="M36" s="44"/>
      <c r="N36" s="15"/>
    </row>
    <row r="37" spans="1:14" ht="21.75" customHeight="1">
      <c r="A37" s="20">
        <v>35</v>
      </c>
      <c r="B37" s="13" t="s">
        <v>249</v>
      </c>
      <c r="C37" s="13" t="s">
        <v>11</v>
      </c>
      <c r="D37" s="14"/>
      <c r="E37" s="16">
        <v>65</v>
      </c>
      <c r="F37" s="43">
        <f t="shared" si="0"/>
        <v>68.25</v>
      </c>
      <c r="G37" s="16">
        <v>60</v>
      </c>
      <c r="H37" s="15">
        <f t="shared" si="1"/>
        <v>4095</v>
      </c>
      <c r="I37" s="44"/>
      <c r="J37" s="15"/>
      <c r="K37" s="44"/>
      <c r="L37" s="15"/>
      <c r="M37" s="44"/>
      <c r="N37" s="15"/>
    </row>
    <row r="38" spans="1:14" ht="14.25" customHeight="1">
      <c r="A38" s="20">
        <v>36</v>
      </c>
      <c r="B38" s="13" t="s">
        <v>250</v>
      </c>
      <c r="C38" s="13" t="s">
        <v>11</v>
      </c>
      <c r="D38" s="14"/>
      <c r="E38" s="16">
        <v>70</v>
      </c>
      <c r="F38" s="43">
        <f t="shared" si="0"/>
        <v>73.5</v>
      </c>
      <c r="G38" s="16">
        <v>28</v>
      </c>
      <c r="H38" s="15">
        <f t="shared" si="1"/>
        <v>2058</v>
      </c>
      <c r="I38" s="44"/>
      <c r="J38" s="15"/>
      <c r="K38" s="44"/>
      <c r="L38" s="15"/>
      <c r="M38" s="44"/>
      <c r="N38" s="15"/>
    </row>
    <row r="39" spans="1:14" ht="14.25" customHeight="1">
      <c r="A39" s="20">
        <v>37</v>
      </c>
      <c r="B39" s="13" t="s">
        <v>137</v>
      </c>
      <c r="C39" s="13" t="s">
        <v>138</v>
      </c>
      <c r="D39" s="14"/>
      <c r="E39" s="16">
        <v>100</v>
      </c>
      <c r="F39" s="43">
        <f t="shared" si="0"/>
        <v>105</v>
      </c>
      <c r="G39" s="16">
        <v>25</v>
      </c>
      <c r="H39" s="15">
        <f t="shared" si="1"/>
        <v>2625</v>
      </c>
      <c r="I39" s="44"/>
      <c r="J39" s="15"/>
      <c r="K39" s="44"/>
      <c r="L39" s="15"/>
      <c r="M39" s="44"/>
      <c r="N39" s="15"/>
    </row>
    <row r="40" spans="1:14" ht="14.25" customHeight="1">
      <c r="A40" s="20">
        <v>38</v>
      </c>
      <c r="B40" s="13" t="s">
        <v>251</v>
      </c>
      <c r="C40" s="13" t="s">
        <v>138</v>
      </c>
      <c r="D40" s="14"/>
      <c r="E40" s="16">
        <v>200</v>
      </c>
      <c r="F40" s="43">
        <f t="shared" si="0"/>
        <v>210</v>
      </c>
      <c r="G40" s="16">
        <v>20</v>
      </c>
      <c r="H40" s="15">
        <f t="shared" si="1"/>
        <v>4200</v>
      </c>
      <c r="I40" s="44"/>
      <c r="J40" s="15"/>
      <c r="K40" s="44"/>
      <c r="L40" s="15"/>
      <c r="M40" s="44"/>
      <c r="N40" s="15"/>
    </row>
    <row r="41" spans="1:14" ht="14.25" customHeight="1">
      <c r="A41" s="20">
        <v>39</v>
      </c>
      <c r="B41" s="13" t="s">
        <v>150</v>
      </c>
      <c r="C41" s="13" t="s">
        <v>138</v>
      </c>
      <c r="D41" s="14"/>
      <c r="E41" s="16">
        <v>200</v>
      </c>
      <c r="F41" s="43">
        <f t="shared" si="0"/>
        <v>210</v>
      </c>
      <c r="G41" s="16">
        <v>10</v>
      </c>
      <c r="H41" s="15">
        <f t="shared" si="1"/>
        <v>2100</v>
      </c>
      <c r="I41" s="44"/>
      <c r="J41" s="15"/>
      <c r="K41" s="44"/>
      <c r="L41" s="15"/>
      <c r="M41" s="44"/>
      <c r="N41" s="15"/>
    </row>
    <row r="42" spans="1:14" ht="14.25" customHeight="1">
      <c r="A42" s="20">
        <v>40</v>
      </c>
      <c r="B42" s="13" t="s">
        <v>154</v>
      </c>
      <c r="C42" s="13" t="s">
        <v>138</v>
      </c>
      <c r="D42" s="14"/>
      <c r="E42" s="16">
        <v>100</v>
      </c>
      <c r="F42" s="43">
        <f t="shared" si="0"/>
        <v>105</v>
      </c>
      <c r="G42" s="16">
        <v>6</v>
      </c>
      <c r="H42" s="15">
        <f t="shared" si="1"/>
        <v>630</v>
      </c>
      <c r="I42" s="44"/>
      <c r="J42" s="15"/>
      <c r="K42" s="44"/>
      <c r="L42" s="15"/>
      <c r="M42" s="44"/>
      <c r="N42" s="15"/>
    </row>
    <row r="43" spans="1:14" ht="14.25" customHeight="1">
      <c r="A43" s="20">
        <v>41</v>
      </c>
      <c r="B43" s="13" t="s">
        <v>252</v>
      </c>
      <c r="C43" s="13" t="s">
        <v>52</v>
      </c>
      <c r="D43" s="14"/>
      <c r="E43" s="16">
        <v>20</v>
      </c>
      <c r="F43" s="43">
        <f t="shared" si="0"/>
        <v>21</v>
      </c>
      <c r="G43" s="16">
        <v>1</v>
      </c>
      <c r="H43" s="15">
        <f t="shared" si="1"/>
        <v>21</v>
      </c>
      <c r="I43" s="44"/>
      <c r="J43" s="15"/>
      <c r="K43" s="44"/>
      <c r="L43" s="15"/>
      <c r="M43" s="44"/>
      <c r="N43" s="15"/>
    </row>
    <row r="44" spans="1:14" ht="14.25" customHeight="1">
      <c r="A44" s="20">
        <v>42</v>
      </c>
      <c r="B44" s="13" t="s">
        <v>253</v>
      </c>
      <c r="C44" s="13" t="s">
        <v>28</v>
      </c>
      <c r="D44" s="14"/>
      <c r="E44" s="16">
        <v>280</v>
      </c>
      <c r="F44" s="43">
        <f t="shared" si="0"/>
        <v>294</v>
      </c>
      <c r="G44" s="16">
        <v>1</v>
      </c>
      <c r="H44" s="15">
        <f t="shared" si="1"/>
        <v>294</v>
      </c>
      <c r="I44" s="44"/>
      <c r="J44" s="15"/>
      <c r="K44" s="44"/>
      <c r="L44" s="15"/>
      <c r="M44" s="44"/>
      <c r="N44" s="15"/>
    </row>
    <row r="45" spans="1:14" ht="14.25" customHeight="1">
      <c r="A45" s="20">
        <v>43</v>
      </c>
      <c r="B45" s="13" t="s">
        <v>166</v>
      </c>
      <c r="C45" s="13" t="s">
        <v>28</v>
      </c>
      <c r="D45" s="14"/>
      <c r="E45" s="16">
        <v>45</v>
      </c>
      <c r="F45" s="43">
        <f t="shared" si="0"/>
        <v>47.25</v>
      </c>
      <c r="G45" s="16">
        <v>1</v>
      </c>
      <c r="H45" s="15">
        <f t="shared" si="1"/>
        <v>47.25</v>
      </c>
      <c r="I45" s="44"/>
      <c r="J45" s="15"/>
      <c r="K45" s="44"/>
      <c r="L45" s="15"/>
      <c r="M45" s="44"/>
      <c r="N45" s="15"/>
    </row>
    <row r="46" spans="1:14" ht="14.25" customHeight="1">
      <c r="A46" s="20">
        <v>44</v>
      </c>
      <c r="B46" s="13" t="s">
        <v>169</v>
      </c>
      <c r="C46" s="13" t="s">
        <v>28</v>
      </c>
      <c r="D46" s="14"/>
      <c r="E46" s="16">
        <v>40</v>
      </c>
      <c r="F46" s="43">
        <f t="shared" si="0"/>
        <v>42</v>
      </c>
      <c r="G46" s="16">
        <v>1</v>
      </c>
      <c r="H46" s="15">
        <f t="shared" si="1"/>
        <v>42</v>
      </c>
      <c r="I46" s="44"/>
      <c r="J46" s="15"/>
      <c r="K46" s="44"/>
      <c r="L46" s="15"/>
      <c r="M46" s="44"/>
      <c r="N46" s="15"/>
    </row>
    <row r="47" spans="1:14" ht="14.25" customHeight="1">
      <c r="A47" s="20">
        <v>45</v>
      </c>
      <c r="B47" s="13" t="s">
        <v>254</v>
      </c>
      <c r="C47" s="13" t="s">
        <v>138</v>
      </c>
      <c r="D47" s="14"/>
      <c r="E47" s="16">
        <v>950</v>
      </c>
      <c r="F47" s="43">
        <f t="shared" si="0"/>
        <v>997.5</v>
      </c>
      <c r="G47" s="16">
        <v>1</v>
      </c>
      <c r="H47" s="15">
        <f t="shared" si="1"/>
        <v>997.5</v>
      </c>
      <c r="I47" s="44"/>
      <c r="J47" s="15"/>
      <c r="K47" s="44"/>
      <c r="L47" s="15"/>
      <c r="M47" s="44"/>
      <c r="N47" s="15"/>
    </row>
    <row r="48" spans="1:14" ht="14.25" customHeight="1">
      <c r="A48" s="20">
        <v>46</v>
      </c>
      <c r="B48" s="13" t="s">
        <v>255</v>
      </c>
      <c r="C48" s="13" t="s">
        <v>52</v>
      </c>
      <c r="D48" s="14"/>
      <c r="E48" s="16">
        <v>1200</v>
      </c>
      <c r="F48" s="43">
        <f t="shared" si="0"/>
        <v>1260</v>
      </c>
      <c r="G48" s="16">
        <v>1</v>
      </c>
      <c r="H48" s="15">
        <f t="shared" si="1"/>
        <v>1260</v>
      </c>
      <c r="I48" s="44"/>
      <c r="J48" s="15"/>
      <c r="K48" s="44"/>
      <c r="L48" s="15"/>
      <c r="M48" s="44"/>
      <c r="N48" s="15"/>
    </row>
    <row r="49" spans="1:14" ht="14.25" customHeight="1">
      <c r="A49" s="20">
        <v>47</v>
      </c>
      <c r="B49" s="13" t="s">
        <v>256</v>
      </c>
      <c r="C49" s="13" t="s">
        <v>52</v>
      </c>
      <c r="D49" s="14"/>
      <c r="E49" s="16">
        <v>1200</v>
      </c>
      <c r="F49" s="43">
        <f t="shared" si="0"/>
        <v>1260</v>
      </c>
      <c r="G49" s="16">
        <v>1</v>
      </c>
      <c r="H49" s="15">
        <f t="shared" si="1"/>
        <v>1260</v>
      </c>
      <c r="I49" s="44"/>
      <c r="J49" s="15"/>
      <c r="K49" s="44"/>
      <c r="L49" s="15"/>
      <c r="M49" s="44"/>
      <c r="N49" s="15"/>
    </row>
    <row r="50" spans="1:14" ht="14.25" customHeight="1">
      <c r="A50" s="20">
        <v>48</v>
      </c>
      <c r="B50" s="13" t="s">
        <v>257</v>
      </c>
      <c r="C50" s="13" t="s">
        <v>28</v>
      </c>
      <c r="D50" s="14"/>
      <c r="E50" s="16">
        <v>180</v>
      </c>
      <c r="F50" s="43">
        <f t="shared" si="0"/>
        <v>189</v>
      </c>
      <c r="G50" s="16">
        <v>1</v>
      </c>
      <c r="H50" s="15">
        <f t="shared" si="1"/>
        <v>189</v>
      </c>
      <c r="I50" s="44"/>
      <c r="J50" s="15"/>
      <c r="K50" s="44"/>
      <c r="L50" s="15"/>
      <c r="M50" s="44"/>
      <c r="N50" s="15"/>
    </row>
    <row r="51" spans="1:14" ht="14.25" customHeight="1">
      <c r="A51" s="13">
        <v>49</v>
      </c>
      <c r="B51" s="13" t="s">
        <v>187</v>
      </c>
      <c r="C51" s="13" t="s">
        <v>52</v>
      </c>
      <c r="D51" s="14"/>
      <c r="E51" s="16">
        <v>12</v>
      </c>
      <c r="F51" s="43">
        <f t="shared" si="0"/>
        <v>12.600000000000001</v>
      </c>
      <c r="G51" s="16">
        <v>1</v>
      </c>
      <c r="H51" s="15">
        <f t="shared" si="1"/>
        <v>12.600000000000001</v>
      </c>
      <c r="I51" s="44"/>
      <c r="J51" s="15"/>
      <c r="K51" s="44"/>
      <c r="L51" s="15"/>
      <c r="M51" s="44"/>
      <c r="N51" s="15"/>
    </row>
    <row r="52" spans="1:14" ht="14.25" customHeight="1">
      <c r="A52" s="16">
        <v>50</v>
      </c>
      <c r="B52" s="13" t="s">
        <v>258</v>
      </c>
      <c r="C52" s="13" t="s">
        <v>52</v>
      </c>
      <c r="D52" s="14"/>
      <c r="E52" s="16">
        <v>1</v>
      </c>
      <c r="F52" s="43">
        <f t="shared" si="0"/>
        <v>1.05</v>
      </c>
      <c r="G52" s="16">
        <v>1</v>
      </c>
      <c r="H52" s="15">
        <f t="shared" si="1"/>
        <v>1.05</v>
      </c>
      <c r="I52" s="44"/>
      <c r="J52" s="15"/>
      <c r="K52" s="44"/>
      <c r="L52" s="15"/>
      <c r="M52" s="44"/>
      <c r="N52" s="15"/>
    </row>
    <row r="53" spans="1:14" ht="14.25" customHeight="1">
      <c r="A53" s="16">
        <v>51</v>
      </c>
      <c r="B53" s="13" t="s">
        <v>259</v>
      </c>
      <c r="C53" s="13" t="s">
        <v>52</v>
      </c>
      <c r="D53" s="14"/>
      <c r="E53" s="16">
        <v>130</v>
      </c>
      <c r="F53" s="43">
        <f t="shared" si="0"/>
        <v>136.5</v>
      </c>
      <c r="G53" s="16">
        <v>310</v>
      </c>
      <c r="H53" s="15">
        <f t="shared" si="1"/>
        <v>42315</v>
      </c>
      <c r="I53" s="44"/>
      <c r="J53" s="15"/>
      <c r="K53" s="44"/>
      <c r="L53" s="15"/>
      <c r="M53" s="44"/>
      <c r="N53" s="15"/>
    </row>
    <row r="54" spans="1:14" ht="14.25" customHeight="1">
      <c r="A54">
        <v>52</v>
      </c>
      <c r="B54" s="13" t="s">
        <v>260</v>
      </c>
      <c r="C54" s="13" t="s">
        <v>52</v>
      </c>
      <c r="D54" s="14"/>
      <c r="E54" s="16">
        <v>60</v>
      </c>
      <c r="F54" s="43">
        <v>40</v>
      </c>
      <c r="G54" s="16">
        <v>200</v>
      </c>
      <c r="H54" s="15">
        <f t="shared" si="1"/>
        <v>8000</v>
      </c>
      <c r="I54" s="44"/>
      <c r="J54" s="15"/>
      <c r="K54" s="44"/>
      <c r="L54" s="15"/>
      <c r="M54" s="44"/>
      <c r="N54" s="15"/>
    </row>
    <row r="55" spans="1:14" ht="14.25" customHeight="1">
      <c r="A55">
        <v>53</v>
      </c>
      <c r="B55" s="13" t="s">
        <v>261</v>
      </c>
      <c r="C55" s="13" t="s">
        <v>11</v>
      </c>
      <c r="D55" s="14"/>
      <c r="E55" s="16">
        <v>16</v>
      </c>
      <c r="F55" s="43">
        <v>10.5</v>
      </c>
      <c r="G55" s="16">
        <v>360</v>
      </c>
      <c r="H55" s="15">
        <f t="shared" si="1"/>
        <v>3780</v>
      </c>
      <c r="I55" s="44"/>
      <c r="J55" s="15"/>
      <c r="K55" s="44"/>
      <c r="L55" s="15"/>
      <c r="M55" s="44"/>
      <c r="N55" s="15"/>
    </row>
    <row r="56" spans="1:14" ht="14.25" customHeight="1">
      <c r="A56">
        <v>54</v>
      </c>
      <c r="B56" s="13" t="s">
        <v>262</v>
      </c>
      <c r="C56" s="13" t="s">
        <v>11</v>
      </c>
      <c r="D56" s="14"/>
      <c r="E56" s="16">
        <v>7</v>
      </c>
      <c r="F56" s="43">
        <v>7</v>
      </c>
      <c r="G56" s="16">
        <v>350</v>
      </c>
      <c r="H56" s="15">
        <f t="shared" si="1"/>
        <v>2450</v>
      </c>
      <c r="I56" s="44"/>
      <c r="J56" s="15"/>
      <c r="K56" s="44"/>
      <c r="L56" s="15"/>
      <c r="M56" s="44"/>
      <c r="N56" s="15"/>
    </row>
    <row r="57" spans="2:14" ht="14.25" customHeight="1">
      <c r="B57" s="22" t="s">
        <v>217</v>
      </c>
      <c r="H57" s="33">
        <f>SUM(H4:H56)</f>
        <v>1112453.8750000002</v>
      </c>
      <c r="J57" s="32"/>
      <c r="L57" s="32"/>
      <c r="N57" s="32"/>
    </row>
    <row r="58" spans="2:8" ht="14.25" customHeight="1">
      <c r="B58" s="22" t="s">
        <v>218</v>
      </c>
      <c r="H58" s="33">
        <f>H57-H59</f>
        <v>208019.8350000002</v>
      </c>
    </row>
    <row r="59" spans="2:8" ht="14.25" customHeight="1">
      <c r="B59" s="22" t="s">
        <v>219</v>
      </c>
      <c r="H59" s="33">
        <f>ROUND(H57/1.23,2)</f>
        <v>904434.04</v>
      </c>
    </row>
    <row r="60" ht="12.75" customHeight="1"/>
    <row r="61" ht="12.75" customHeight="1"/>
    <row r="62" ht="12.75" customHeight="1"/>
    <row r="63" ht="12.75" customHeight="1"/>
    <row r="64" ht="12.7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82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106" zoomScaleNormal="106" zoomScaleSheetLayoutView="95" zoomScalePageLayoutView="0" workbookViewId="0" topLeftCell="A1">
      <selection activeCell="A1" sqref="A1"/>
    </sheetView>
  </sheetViews>
  <sheetFormatPr defaultColWidth="11.0039062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Waniczek</dc:creator>
  <cp:keywords/>
  <dc:description/>
  <cp:lastModifiedBy>Krzysztof Iskra</cp:lastModifiedBy>
  <cp:lastPrinted>2024-06-17T12:09:27Z</cp:lastPrinted>
  <dcterms:created xsi:type="dcterms:W3CDTF">2023-02-17T12:31:16Z</dcterms:created>
  <dcterms:modified xsi:type="dcterms:W3CDTF">2024-07-02T07:30:10Z</dcterms:modified>
  <cp:category/>
  <cp:version/>
  <cp:contentType/>
  <cp:contentStatus/>
</cp:coreProperties>
</file>