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https://officeapsl-my.sharepoint.com/personal/41715_office_apsl_edu_pl/Documents/Dokumenty/Akademia Pomorska/2022 POSTĘPOWANIA/12-TP-2022 Usługi pocztowe/SWZ TP/"/>
    </mc:Choice>
  </mc:AlternateContent>
  <xr:revisionPtr revIDLastSave="0" documentId="8_{484CA34D-D3A7-468A-A363-E9BC4F335D5A}" xr6:coauthVersionLast="36" xr6:coauthVersionMax="36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Print_Area" localSheetId="0">Arkusz1!$A$1:$W$180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0" i="1" l="1"/>
  <c r="V140" i="1" s="1"/>
  <c r="T141" i="1"/>
  <c r="V141" i="1" s="1"/>
  <c r="T142" i="1"/>
  <c r="V142" i="1" s="1"/>
  <c r="T143" i="1"/>
  <c r="V143" i="1" s="1"/>
  <c r="T144" i="1"/>
  <c r="V144" i="1" s="1"/>
  <c r="T145" i="1"/>
  <c r="V145" i="1" s="1"/>
  <c r="T146" i="1"/>
  <c r="V146" i="1" s="1"/>
  <c r="T147" i="1"/>
  <c r="V147" i="1" s="1"/>
  <c r="T148" i="1"/>
  <c r="V148" i="1" s="1"/>
  <c r="T149" i="1"/>
  <c r="V149" i="1" s="1"/>
  <c r="T136" i="1"/>
  <c r="V136" i="1" s="1"/>
  <c r="T137" i="1"/>
  <c r="V137" i="1" s="1"/>
  <c r="T138" i="1"/>
  <c r="V138" i="1" s="1"/>
  <c r="T139" i="1"/>
  <c r="V139" i="1" s="1"/>
  <c r="T131" i="1"/>
  <c r="V131" i="1" s="1"/>
  <c r="T132" i="1"/>
  <c r="V132" i="1" s="1"/>
  <c r="T133" i="1"/>
  <c r="V133" i="1" s="1"/>
  <c r="T130" i="1"/>
  <c r="V130" i="1" s="1"/>
  <c r="N144" i="1"/>
  <c r="P144" i="1" s="1"/>
  <c r="N145" i="1"/>
  <c r="P145" i="1" s="1"/>
  <c r="N146" i="1"/>
  <c r="P146" i="1" s="1"/>
  <c r="N147" i="1"/>
  <c r="P147" i="1" s="1"/>
  <c r="N148" i="1"/>
  <c r="P148" i="1" s="1"/>
  <c r="N149" i="1"/>
  <c r="P149" i="1" s="1"/>
  <c r="N137" i="1"/>
  <c r="P137" i="1" s="1"/>
  <c r="N138" i="1"/>
  <c r="P138" i="1" s="1"/>
  <c r="N139" i="1"/>
  <c r="P139" i="1" s="1"/>
  <c r="N140" i="1"/>
  <c r="P140" i="1" s="1"/>
  <c r="N141" i="1"/>
  <c r="P141" i="1" s="1"/>
  <c r="N142" i="1"/>
  <c r="P142" i="1" s="1"/>
  <c r="N143" i="1"/>
  <c r="P143" i="1" s="1"/>
  <c r="N136" i="1"/>
  <c r="P136" i="1" s="1"/>
  <c r="N132" i="1"/>
  <c r="P132" i="1" s="1"/>
  <c r="N133" i="1"/>
  <c r="P133" i="1" s="1"/>
  <c r="N131" i="1"/>
  <c r="P131" i="1" s="1"/>
  <c r="N130" i="1"/>
  <c r="P130" i="1" s="1"/>
  <c r="T36" i="1" l="1"/>
  <c r="T37" i="1"/>
  <c r="T38" i="1"/>
  <c r="T39" i="1"/>
  <c r="V17" i="1" l="1"/>
  <c r="V16" i="1"/>
  <c r="V15" i="1"/>
  <c r="V13" i="1"/>
  <c r="V12" i="1"/>
  <c r="V11" i="1"/>
  <c r="V88" i="1" l="1"/>
  <c r="V87" i="1"/>
  <c r="V86" i="1"/>
  <c r="V85" i="1"/>
  <c r="V84" i="1"/>
  <c r="V83" i="1"/>
  <c r="V79" i="1"/>
  <c r="V78" i="1"/>
  <c r="V77" i="1"/>
  <c r="V76" i="1"/>
  <c r="V75" i="1"/>
  <c r="V74" i="1"/>
  <c r="V70" i="1"/>
  <c r="V69" i="1"/>
  <c r="V68" i="1"/>
  <c r="V67" i="1"/>
  <c r="V66" i="1"/>
  <c r="V65" i="1"/>
  <c r="V61" i="1"/>
  <c r="V60" i="1"/>
  <c r="V59" i="1"/>
  <c r="V58" i="1"/>
  <c r="V57" i="1"/>
  <c r="V56" i="1"/>
  <c r="V18" i="1"/>
  <c r="T49" i="1"/>
  <c r="V49" i="1" s="1"/>
  <c r="T48" i="1"/>
  <c r="V48" i="1" s="1"/>
  <c r="T47" i="1"/>
  <c r="V47" i="1" s="1"/>
  <c r="T46" i="1"/>
  <c r="V46" i="1"/>
  <c r="N49" i="1"/>
  <c r="P49" i="1" s="1"/>
  <c r="N48" i="1"/>
  <c r="P48" i="1" s="1"/>
  <c r="N47" i="1"/>
  <c r="P47" i="1" s="1"/>
  <c r="N46" i="1"/>
  <c r="P46" i="1" s="1"/>
  <c r="V39" i="1"/>
  <c r="V38" i="1"/>
  <c r="V37" i="1"/>
  <c r="V36" i="1"/>
  <c r="N39" i="1"/>
  <c r="P39" i="1" s="1"/>
  <c r="N38" i="1"/>
  <c r="P38" i="1" s="1"/>
  <c r="N37" i="1"/>
  <c r="P37" i="1" s="1"/>
  <c r="N36" i="1"/>
  <c r="P36" i="1" s="1"/>
  <c r="V80" i="1" l="1"/>
  <c r="V62" i="1"/>
  <c r="V71" i="1"/>
  <c r="V89" i="1"/>
  <c r="N32" i="1"/>
  <c r="P32" i="1" s="1"/>
  <c r="T32" i="1"/>
  <c r="V32" i="1" s="1"/>
  <c r="N33" i="1"/>
  <c r="P33" i="1" s="1"/>
  <c r="T33" i="1"/>
  <c r="V33" i="1" s="1"/>
  <c r="N34" i="1"/>
  <c r="P34" i="1" s="1"/>
  <c r="T34" i="1"/>
  <c r="V34" i="1" s="1"/>
  <c r="N35" i="1"/>
  <c r="P35" i="1" s="1"/>
  <c r="T35" i="1"/>
  <c r="V35" i="1" s="1"/>
  <c r="V40" i="1" l="1"/>
  <c r="P40" i="1"/>
  <c r="N151" i="1"/>
  <c r="P151" i="1" s="1"/>
  <c r="T126" i="1"/>
  <c r="V126" i="1" s="1"/>
  <c r="T135" i="1"/>
  <c r="V135" i="1" s="1"/>
  <c r="T134" i="1"/>
  <c r="V134" i="1" s="1"/>
  <c r="V150" i="1" s="1"/>
  <c r="T120" i="1"/>
  <c r="V120" i="1" s="1"/>
  <c r="T121" i="1"/>
  <c r="V121" i="1" s="1"/>
  <c r="T122" i="1"/>
  <c r="V122" i="1" s="1"/>
  <c r="T123" i="1"/>
  <c r="V123" i="1" s="1"/>
  <c r="T124" i="1"/>
  <c r="V124" i="1" s="1"/>
  <c r="T119" i="1"/>
  <c r="V119" i="1" s="1"/>
  <c r="T113" i="1"/>
  <c r="V113" i="1" s="1"/>
  <c r="T114" i="1"/>
  <c r="V114" i="1" s="1"/>
  <c r="T115" i="1"/>
  <c r="V115" i="1" s="1"/>
  <c r="T112" i="1"/>
  <c r="V112" i="1" s="1"/>
  <c r="T111" i="1"/>
  <c r="V111" i="1" s="1"/>
  <c r="T110" i="1"/>
  <c r="V110" i="1" s="1"/>
  <c r="T102" i="1"/>
  <c r="V102" i="1" s="1"/>
  <c r="T103" i="1"/>
  <c r="V103" i="1" s="1"/>
  <c r="T104" i="1"/>
  <c r="V104" i="1" s="1"/>
  <c r="T105" i="1"/>
  <c r="V105" i="1" s="1"/>
  <c r="T106" i="1"/>
  <c r="V106" i="1" s="1"/>
  <c r="T101" i="1"/>
  <c r="V101" i="1" s="1"/>
  <c r="T93" i="1"/>
  <c r="V93" i="1" s="1"/>
  <c r="T94" i="1"/>
  <c r="V94" i="1" s="1"/>
  <c r="T95" i="1"/>
  <c r="V95" i="1" s="1"/>
  <c r="T96" i="1"/>
  <c r="V96" i="1" s="1"/>
  <c r="T97" i="1"/>
  <c r="V97" i="1" s="1"/>
  <c r="T92" i="1"/>
  <c r="V92" i="1" s="1"/>
  <c r="T43" i="1"/>
  <c r="V43" i="1" s="1"/>
  <c r="T44" i="1"/>
  <c r="V44" i="1" s="1"/>
  <c r="T45" i="1"/>
  <c r="V45" i="1" s="1"/>
  <c r="T42" i="1"/>
  <c r="V42" i="1" s="1"/>
  <c r="V28" i="1"/>
  <c r="V27" i="1"/>
  <c r="V26" i="1"/>
  <c r="V25" i="1"/>
  <c r="V23" i="1"/>
  <c r="V22" i="1"/>
  <c r="V21" i="1"/>
  <c r="N126" i="1"/>
  <c r="P126" i="1" s="1"/>
  <c r="V50" i="1" l="1"/>
  <c r="V29" i="1"/>
  <c r="V98" i="1"/>
  <c r="V107" i="1"/>
  <c r="V116" i="1"/>
  <c r="V125" i="1"/>
  <c r="N28" i="1"/>
  <c r="P28" i="1" s="1"/>
  <c r="N135" i="1"/>
  <c r="P135" i="1" s="1"/>
  <c r="N134" i="1"/>
  <c r="P134" i="1" s="1"/>
  <c r="N120" i="1"/>
  <c r="P120" i="1" s="1"/>
  <c r="N121" i="1"/>
  <c r="P121" i="1" s="1"/>
  <c r="N122" i="1"/>
  <c r="P122" i="1" s="1"/>
  <c r="N123" i="1"/>
  <c r="P123" i="1" s="1"/>
  <c r="N124" i="1"/>
  <c r="P124" i="1" s="1"/>
  <c r="N119" i="1"/>
  <c r="P119" i="1" s="1"/>
  <c r="N111" i="1"/>
  <c r="P111" i="1" s="1"/>
  <c r="N112" i="1"/>
  <c r="P112" i="1" s="1"/>
  <c r="N113" i="1"/>
  <c r="P113" i="1" s="1"/>
  <c r="N114" i="1"/>
  <c r="P114" i="1" s="1"/>
  <c r="N115" i="1"/>
  <c r="P115" i="1" s="1"/>
  <c r="N110" i="1"/>
  <c r="P110" i="1" s="1"/>
  <c r="N102" i="1"/>
  <c r="P102" i="1" s="1"/>
  <c r="N103" i="1"/>
  <c r="P103" i="1" s="1"/>
  <c r="N104" i="1"/>
  <c r="P104" i="1" s="1"/>
  <c r="N105" i="1"/>
  <c r="P105" i="1" s="1"/>
  <c r="N106" i="1"/>
  <c r="P106" i="1" s="1"/>
  <c r="N101" i="1"/>
  <c r="P101" i="1" s="1"/>
  <c r="N93" i="1"/>
  <c r="P93" i="1" s="1"/>
  <c r="N94" i="1"/>
  <c r="P94" i="1" s="1"/>
  <c r="N95" i="1"/>
  <c r="P95" i="1" s="1"/>
  <c r="N96" i="1"/>
  <c r="P96" i="1" s="1"/>
  <c r="N97" i="1"/>
  <c r="P97" i="1" s="1"/>
  <c r="N92" i="1"/>
  <c r="P92" i="1" s="1"/>
  <c r="N84" i="1"/>
  <c r="P84" i="1" s="1"/>
  <c r="N85" i="1"/>
  <c r="P85" i="1" s="1"/>
  <c r="N86" i="1"/>
  <c r="P86" i="1" s="1"/>
  <c r="N87" i="1"/>
  <c r="P87" i="1" s="1"/>
  <c r="N88" i="1"/>
  <c r="P88" i="1" s="1"/>
  <c r="N83" i="1"/>
  <c r="P83" i="1" s="1"/>
  <c r="N75" i="1"/>
  <c r="P75" i="1" s="1"/>
  <c r="N76" i="1"/>
  <c r="P76" i="1" s="1"/>
  <c r="N77" i="1"/>
  <c r="P77" i="1" s="1"/>
  <c r="N78" i="1"/>
  <c r="P78" i="1" s="1"/>
  <c r="N79" i="1"/>
  <c r="P79" i="1" s="1"/>
  <c r="N74" i="1"/>
  <c r="P74" i="1" s="1"/>
  <c r="N66" i="1"/>
  <c r="P66" i="1" s="1"/>
  <c r="N67" i="1"/>
  <c r="P67" i="1" s="1"/>
  <c r="N68" i="1"/>
  <c r="P68" i="1" s="1"/>
  <c r="N69" i="1"/>
  <c r="P69" i="1" s="1"/>
  <c r="N70" i="1"/>
  <c r="P70" i="1" s="1"/>
  <c r="N65" i="1"/>
  <c r="P65" i="1" s="1"/>
  <c r="N57" i="1"/>
  <c r="P57" i="1" s="1"/>
  <c r="N58" i="1"/>
  <c r="P58" i="1" s="1"/>
  <c r="N59" i="1"/>
  <c r="P59" i="1" s="1"/>
  <c r="N60" i="1"/>
  <c r="P60" i="1" s="1"/>
  <c r="N61" i="1"/>
  <c r="P61" i="1" s="1"/>
  <c r="N56" i="1"/>
  <c r="P56" i="1" s="1"/>
  <c r="N43" i="1"/>
  <c r="P43" i="1" s="1"/>
  <c r="N44" i="1"/>
  <c r="P44" i="1" s="1"/>
  <c r="N45" i="1"/>
  <c r="P45" i="1" s="1"/>
  <c r="N42" i="1"/>
  <c r="P42" i="1" s="1"/>
  <c r="P50" i="1" s="1"/>
  <c r="N26" i="1"/>
  <c r="P26" i="1" s="1"/>
  <c r="N27" i="1"/>
  <c r="P27" i="1" s="1"/>
  <c r="N25" i="1"/>
  <c r="P25" i="1" s="1"/>
  <c r="N22" i="1"/>
  <c r="P22" i="1" s="1"/>
  <c r="N23" i="1"/>
  <c r="P23" i="1" s="1"/>
  <c r="N21" i="1"/>
  <c r="P21" i="1" s="1"/>
  <c r="N16" i="1"/>
  <c r="P16" i="1" s="1"/>
  <c r="N17" i="1"/>
  <c r="P17" i="1" s="1"/>
  <c r="N15" i="1"/>
  <c r="P15" i="1" s="1"/>
  <c r="N12" i="1"/>
  <c r="P12" i="1" s="1"/>
  <c r="N13" i="1"/>
  <c r="P13" i="1" s="1"/>
  <c r="N11" i="1"/>
  <c r="P11" i="1" s="1"/>
  <c r="P150" i="1" l="1"/>
  <c r="V152" i="1"/>
  <c r="P125" i="1"/>
  <c r="P116" i="1"/>
  <c r="P107" i="1"/>
  <c r="P98" i="1"/>
  <c r="P62" i="1"/>
  <c r="P71" i="1"/>
  <c r="P89" i="1"/>
  <c r="P80" i="1"/>
  <c r="P29" i="1"/>
  <c r="P18" i="1"/>
  <c r="P152" i="1" l="1"/>
  <c r="T154" i="1" s="1"/>
</calcChain>
</file>

<file path=xl/sharedStrings.xml><?xml version="1.0" encoding="utf-8"?>
<sst xmlns="http://schemas.openxmlformats.org/spreadsheetml/2006/main" count="513" uniqueCount="137">
  <si>
    <t>PRZESYŁKI</t>
  </si>
  <si>
    <t>ZWROTY NIEODEBRANYCH</t>
  </si>
  <si>
    <t>Rodzaj przesyłki</t>
  </si>
  <si>
    <t>Cena netto za 1 szt</t>
  </si>
  <si>
    <t>(ilość orientacyjna) sztuki</t>
  </si>
  <si>
    <t>WARTOŚĆ NETTO</t>
  </si>
  <si>
    <t>VAT</t>
  </si>
  <si>
    <t>WARTOŚĆ BRUTTO</t>
  </si>
  <si>
    <t>I    OBRÓT KRAJOWY</t>
  </si>
  <si>
    <t>a</t>
  </si>
  <si>
    <t>PRZESYŁKI  LISTOWE  NIEREJESTROWANE</t>
  </si>
  <si>
    <t>EKONOMICZNE:</t>
  </si>
  <si>
    <t>zw</t>
  </si>
  <si>
    <t>ponad 350 g</t>
  </si>
  <si>
    <t>do 500 g</t>
  </si>
  <si>
    <t>ponad 1000g</t>
  </si>
  <si>
    <t>do 2000g</t>
  </si>
  <si>
    <t>b</t>
  </si>
  <si>
    <t>PRZESYŁKI LISTOWE REJESTROWANE</t>
  </si>
  <si>
    <t>c</t>
  </si>
  <si>
    <t>PACZKI</t>
  </si>
  <si>
    <t>do 1 kg </t>
  </si>
  <si>
    <t>ponad 1 kg</t>
  </si>
  <si>
    <t>do 2 kg</t>
  </si>
  <si>
    <t>ponad 2 kg</t>
  </si>
  <si>
    <t>do 5 kg</t>
  </si>
  <si>
    <t>ponad 5 kg</t>
  </si>
  <si>
    <t>do 10 kg</t>
  </si>
  <si>
    <t>II OBRÓT ZAGRANICZNY</t>
  </si>
  <si>
    <t>PRZESYŁKI LISTOWE</t>
  </si>
  <si>
    <t xml:space="preserve">A </t>
  </si>
  <si>
    <t>do 50 g</t>
  </si>
  <si>
    <t>ponad 50 g</t>
  </si>
  <si>
    <t>do 100g</t>
  </si>
  <si>
    <t>ponad 100 g</t>
  </si>
  <si>
    <t>do 350 g</t>
  </si>
  <si>
    <t>ponad 500 g</t>
  </si>
  <si>
    <t>do 1 000 g</t>
  </si>
  <si>
    <t>do 2 000 g</t>
  </si>
  <si>
    <t xml:space="preserve"> B </t>
  </si>
  <si>
    <t>NIEREJESTROWANE PRIORYTETOWE:</t>
  </si>
  <si>
    <t xml:space="preserve">B </t>
  </si>
  <si>
    <t xml:space="preserve">C </t>
  </si>
  <si>
    <t>D</t>
  </si>
  <si>
    <t>REJESTROWANE POLECONE PRIORYTETOWA:</t>
  </si>
  <si>
    <t>A</t>
  </si>
  <si>
    <t>do 100 g</t>
  </si>
  <si>
    <t>B</t>
  </si>
  <si>
    <t xml:space="preserve"> D</t>
  </si>
  <si>
    <t xml:space="preserve">PACZKI </t>
  </si>
  <si>
    <t xml:space="preserve">PRIORYTETOWE   </t>
  </si>
  <si>
    <t xml:space="preserve"> </t>
  </si>
  <si>
    <t>zwroty suma</t>
  </si>
  <si>
    <t>Wartość oferty (wysyłki + zwroty)</t>
  </si>
  <si>
    <t>do 500g</t>
  </si>
  <si>
    <t>do 1000 g</t>
  </si>
  <si>
    <t>PRIORYTETOWE:</t>
  </si>
  <si>
    <t xml:space="preserve">POTWIERDZENIE ODBIORU </t>
  </si>
  <si>
    <t xml:space="preserve">Suma </t>
  </si>
  <si>
    <t xml:space="preserve">R A Z E M </t>
  </si>
  <si>
    <t>PIORYTETOWA</t>
  </si>
  <si>
    <t>Odbiór wszystkich przesyłek z siedziby zamawiającego</t>
  </si>
  <si>
    <t xml:space="preserve">Przesyłka listowa: </t>
  </si>
  <si>
    <t>Minimum – wymiary strony adresowej nie mogą być mniejsze niż 90 x 140 mm</t>
  </si>
  <si>
    <t>Paczki pocztowe:</t>
  </si>
  <si>
    <t>Maksimum – żaden z wymiarów nie może przekroczyć: wysokość 300 mm, długość 600 mm, szerokość 500 mm</t>
  </si>
  <si>
    <t xml:space="preserve">                                                                  </t>
  </si>
  <si>
    <t>Wymiary przesyłek listowych wynoszą:</t>
  </si>
  <si>
    <t>Maksimum –suma długości,szerokości i wysokości - 900 mm, przy czym największy z tych wymiarów (długośc) nie może przekroczyć 600 mm</t>
  </si>
  <si>
    <t xml:space="preserve">Gabaryt B </t>
  </si>
  <si>
    <t>Minimum –  jęsli choć jeden z wymiarów przekracza długość 600 mm lub szerokość 500 mm, wysokośc 300 mm</t>
  </si>
  <si>
    <r>
      <rPr>
        <b/>
        <sz val="9"/>
        <color theme="1"/>
        <rFont val="Tahoma"/>
        <family val="2"/>
        <charset val="238"/>
      </rPr>
      <t>Gabaryt A</t>
    </r>
    <r>
      <rPr>
        <sz val="9"/>
        <color theme="1"/>
        <rFont val="Tahoma"/>
        <family val="2"/>
        <charset val="238"/>
      </rPr>
      <t xml:space="preserve"> to paczki o wymiarach:</t>
    </r>
  </si>
  <si>
    <t>Gabaryt A</t>
  </si>
  <si>
    <t>Gabaryt B</t>
  </si>
  <si>
    <t>Minimum – wymiary strony adresowej nie mogą być mniejsze niż 90x14 0mm</t>
  </si>
  <si>
    <t>Maksimum – żaden z wymiarów nie może przekroczyć : wysokość 20 mm, długośc 230 mm, szerokość 160 mm</t>
  </si>
  <si>
    <t>Maksimum – żaden z wymiarów nie może przekroczyć : wysokość 20 mm, długośc 325 mm, szerokość 230 mm</t>
  </si>
  <si>
    <t>Maksimum – suma długości , szerokości i wysokości 900 mm, przy czym największy z tych wymairów (długość) nie może przekroczyc 600 mm</t>
  </si>
  <si>
    <t>Wszystkie wymiary przyjmuje się z tolerancją +/- 2 mm</t>
  </si>
  <si>
    <r>
      <rPr>
        <b/>
        <sz val="9"/>
        <color theme="1"/>
        <rFont val="Tahoma"/>
        <family val="2"/>
        <charset val="238"/>
      </rPr>
      <t>Wymiar 1</t>
    </r>
    <r>
      <rPr>
        <sz val="9"/>
        <color theme="1"/>
        <rFont val="Tahoma"/>
        <family val="2"/>
        <charset val="238"/>
      </rPr>
      <t xml:space="preserve"> to przesyłki o wymiarach:</t>
    </r>
  </si>
  <si>
    <r>
      <rPr>
        <b/>
        <sz val="9"/>
        <color theme="1"/>
        <rFont val="Tahoma"/>
        <family val="2"/>
        <charset val="238"/>
      </rPr>
      <t>Wymiar 2</t>
    </r>
    <r>
      <rPr>
        <sz val="9"/>
        <color theme="1"/>
        <rFont val="Tahoma"/>
        <family val="2"/>
        <charset val="238"/>
      </rPr>
      <t xml:space="preserve"> to przesyłki o wymiarach:</t>
    </r>
  </si>
  <si>
    <r>
      <rPr>
        <b/>
        <sz val="9"/>
        <color theme="1"/>
        <rFont val="Tahoma"/>
        <family val="2"/>
        <charset val="238"/>
      </rPr>
      <t>Wymiar 3</t>
    </r>
    <r>
      <rPr>
        <sz val="9"/>
        <color theme="1"/>
        <rFont val="Tahoma"/>
        <family val="2"/>
        <charset val="238"/>
      </rPr>
      <t xml:space="preserve"> to przesyłki o wymiarach:</t>
    </r>
  </si>
  <si>
    <t>Wymiar 1</t>
  </si>
  <si>
    <t>Wymiar 2</t>
  </si>
  <si>
    <t>Wymiar 3</t>
  </si>
  <si>
    <t>Minimum – wymiary strony adresowej nie mogą być mniejsze niż 90x140mm</t>
  </si>
  <si>
    <t>Maksimum – suma długości i największego obwodu mierzonego w innym kierunku niż długość - 3000 mm, przy czym największy wymiar nie może przekroczyć 1500 mm</t>
  </si>
  <si>
    <t>Ukraina</t>
  </si>
  <si>
    <t>do 1 kg</t>
  </si>
  <si>
    <t xml:space="preserve">ponad 1 kg </t>
  </si>
  <si>
    <t>do</t>
  </si>
  <si>
    <t>2 kg</t>
  </si>
  <si>
    <t xml:space="preserve">ponad 2 kg </t>
  </si>
  <si>
    <t>ponad 3 kg</t>
  </si>
  <si>
    <t>3 kg</t>
  </si>
  <si>
    <t>4 kg</t>
  </si>
  <si>
    <t xml:space="preserve"> ponad 4 kg   do          5 kg</t>
  </si>
  <si>
    <t xml:space="preserve"> ponad 5 kg   do          6 kg</t>
  </si>
  <si>
    <t xml:space="preserve">ponad 6 kg </t>
  </si>
  <si>
    <t xml:space="preserve">ponad 7 kg </t>
  </si>
  <si>
    <t xml:space="preserve">ponad 8 kg </t>
  </si>
  <si>
    <t xml:space="preserve">ponad 9 kg </t>
  </si>
  <si>
    <t xml:space="preserve">ponad 10 kg </t>
  </si>
  <si>
    <t xml:space="preserve">ponad 11 kg </t>
  </si>
  <si>
    <t xml:space="preserve">ponad 12 kg </t>
  </si>
  <si>
    <t xml:space="preserve">ponad 13 kg </t>
  </si>
  <si>
    <t>ponad 14 kg</t>
  </si>
  <si>
    <t>ponad 15 kg</t>
  </si>
  <si>
    <t>ponad 16 kg</t>
  </si>
  <si>
    <t>ponad 17 kg</t>
  </si>
  <si>
    <t>ponad 18 kg</t>
  </si>
  <si>
    <t>ponad 19 kg</t>
  </si>
  <si>
    <t>7 kg</t>
  </si>
  <si>
    <t>8 kg</t>
  </si>
  <si>
    <t>9 kg</t>
  </si>
  <si>
    <t>10 kg</t>
  </si>
  <si>
    <t>11 kg</t>
  </si>
  <si>
    <t>12 kg</t>
  </si>
  <si>
    <t>13 kg</t>
  </si>
  <si>
    <t>14 kg</t>
  </si>
  <si>
    <t>15 kg</t>
  </si>
  <si>
    <t>16 kg</t>
  </si>
  <si>
    <t>17 kg</t>
  </si>
  <si>
    <t>18 kg</t>
  </si>
  <si>
    <t>19 kg</t>
  </si>
  <si>
    <t>20 kg</t>
  </si>
  <si>
    <t>do 1000g</t>
  </si>
  <si>
    <r>
      <t xml:space="preserve">Strefa A </t>
    </r>
    <r>
      <rPr>
        <b/>
        <sz val="8"/>
        <color rgb="FF000000"/>
        <rFont val="Tahoma"/>
        <family val="2"/>
        <charset val="238"/>
      </rPr>
      <t>(dot. Kraje Europy łącznie z Cyprem, całą Rosją i Izraelem)</t>
    </r>
  </si>
  <si>
    <t>Strefa B (dot. Ameryki Północnej i Afryki)</t>
  </si>
  <si>
    <r>
      <t xml:space="preserve">Strefa C </t>
    </r>
    <r>
      <rPr>
        <b/>
        <sz val="8"/>
        <color rgb="FF000000"/>
        <rFont val="Tahoma"/>
        <family val="2"/>
        <charset val="238"/>
      </rPr>
      <t>(dot. Ameryki Południowej,Srodkowej i Azji)</t>
    </r>
  </si>
  <si>
    <t>Strefa D (dot. Australii i Oceanii)</t>
  </si>
  <si>
    <t xml:space="preserve">Podane szacunkowe miesięczne ilości i rodzaje  przesyłek zostały wyliczone na podstawie uśrednionego zapotrzebowania w roku 2021. W przypadkach, gdy 
Zamawiający nie jest w  stanie zaplanować rozmiaru usługi jak w przypadku zwrotów, bądź gdy były one świadczone w pojedynczych ilościach w kolumnie 
„ilość szacunkowa” wpisano wartość 1.  Ilości szacunkowe zostały wprowadzone tylko w celu zapotrzebowania a Wykonawca nie będzie dochodził roszczeń z tytułu zmian rodzajowych i liczbowych w trakcie realizacji niniejszego zamówienia.  </t>
  </si>
  <si>
    <r>
      <t xml:space="preserve">Strefa A
</t>
    </r>
    <r>
      <rPr>
        <b/>
        <sz val="8"/>
        <color rgb="FFFF0000"/>
        <rFont val="Tahoma"/>
        <family val="2"/>
        <charset val="238"/>
      </rPr>
      <t>(dot. Kraje Europy łącznie z Cyprem, całą Rosją i Izraelem)</t>
    </r>
  </si>
  <si>
    <r>
      <t xml:space="preserve">Strefa B
</t>
    </r>
    <r>
      <rPr>
        <b/>
        <sz val="8"/>
        <color rgb="FFFF0000"/>
        <rFont val="Tahoma"/>
        <family val="2"/>
        <charset val="238"/>
      </rPr>
      <t>(dot. Ameryki Północnej i Afryki)</t>
    </r>
  </si>
  <si>
    <r>
      <t xml:space="preserve">Strefa C
</t>
    </r>
    <r>
      <rPr>
        <b/>
        <sz val="8"/>
        <color rgb="FFFF0000"/>
        <rFont val="Tahoma"/>
        <family val="2"/>
        <charset val="238"/>
      </rPr>
      <t>(dot. Ameryki Południowej,Srodkowej i Azji)</t>
    </r>
  </si>
  <si>
    <r>
      <t xml:space="preserve">Strefa D
</t>
    </r>
    <r>
      <rPr>
        <b/>
        <sz val="8"/>
        <color rgb="FFFF0000"/>
        <rFont val="Tahoma"/>
        <family val="2"/>
        <charset val="238"/>
      </rPr>
      <t>(dot. Australii i Oceanii)</t>
    </r>
  </si>
  <si>
    <r>
      <t xml:space="preserve">Formularz asortymentowo-ilościowy częśc nr 1 </t>
    </r>
    <r>
      <rPr>
        <b/>
        <sz val="11"/>
        <color rgb="FFFF0000"/>
        <rFont val="Calibri"/>
        <family val="2"/>
        <charset val="238"/>
        <scheme val="minor"/>
      </rPr>
      <t xml:space="preserve">po modyfikacji z dnia 15.06.2022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</si>
</sst>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_ ;[Red]\-#,##0.00\ 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</font>
    <font>
      <b/>
      <sz val="8"/>
      <color indexed="8"/>
      <name val="Tahoma"/>
      <family val="2"/>
      <charset val="238"/>
    </font>
    <font>
      <b/>
      <i/>
      <sz val="8"/>
      <color indexed="8"/>
      <name val="Tahoma"/>
      <family val="2"/>
      <charset val="238"/>
    </font>
    <font>
      <b/>
      <i/>
      <sz val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name val="Tahoma"/>
      <family val="2"/>
      <charset val="238"/>
    </font>
    <font>
      <sz val="11"/>
      <name val="Calibri"/>
      <family val="2"/>
    </font>
    <font>
      <sz val="8"/>
      <color indexed="8"/>
      <name val="Calibri"/>
      <family val="2"/>
      <charset val="238"/>
    </font>
    <font>
      <i/>
      <sz val="8"/>
      <color indexed="10"/>
      <name val="Tahoma"/>
      <family val="2"/>
      <charset val="238"/>
    </font>
    <font>
      <sz val="8"/>
      <color indexed="10"/>
      <name val="Tahoma"/>
      <family val="2"/>
      <charset val="238"/>
    </font>
    <font>
      <b/>
      <sz val="8"/>
      <name val="Tahoma"/>
      <family val="2"/>
      <charset val="238"/>
    </font>
    <font>
      <i/>
      <sz val="8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8"/>
      <name val="Tahoma"/>
      <family val="2"/>
      <charset val="238"/>
    </font>
    <font>
      <strike/>
      <sz val="11"/>
      <name val="Calibri"/>
      <family val="2"/>
      <charset val="238"/>
      <scheme val="minor"/>
    </font>
    <font>
      <strike/>
      <sz val="8"/>
      <color indexed="8"/>
      <name val="Tahoma"/>
      <family val="2"/>
      <charset val="238"/>
    </font>
    <font>
      <b/>
      <sz val="8"/>
      <color rgb="FFFF0000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3">
    <xf numFmtId="0" fontId="0" fillId="0" borderId="0" xfId="0"/>
    <xf numFmtId="0" fontId="0" fillId="2" borderId="0" xfId="0" applyFill="1"/>
    <xf numFmtId="0" fontId="0" fillId="0" borderId="0" xfId="0" applyFill="1"/>
    <xf numFmtId="0" fontId="4" fillId="3" borderId="13" xfId="0" applyFont="1" applyFill="1" applyBorder="1" applyAlignment="1">
      <alignment vertical="center" wrapText="1"/>
    </xf>
    <xf numFmtId="2" fontId="0" fillId="0" borderId="0" xfId="0" applyNumberFormat="1"/>
    <xf numFmtId="0" fontId="0" fillId="0" borderId="14" xfId="0" applyBorder="1" applyAlignment="1">
      <alignment horizontal="center"/>
    </xf>
    <xf numFmtId="0" fontId="4" fillId="5" borderId="24" xfId="0" applyFont="1" applyFill="1" applyBorder="1" applyAlignment="1">
      <alignment horizontal="left" vertical="center"/>
    </xf>
    <xf numFmtId="0" fontId="4" fillId="5" borderId="25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2" fillId="7" borderId="4" xfId="0" applyFont="1" applyFill="1" applyBorder="1"/>
    <xf numFmtId="0" fontId="3" fillId="7" borderId="21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vertical="center" wrapText="1"/>
    </xf>
    <xf numFmtId="2" fontId="8" fillId="7" borderId="13" xfId="0" applyNumberFormat="1" applyFont="1" applyFill="1" applyBorder="1" applyAlignment="1">
      <alignment horizontal="right" vertical="center" wrapText="1"/>
    </xf>
    <xf numFmtId="0" fontId="9" fillId="7" borderId="13" xfId="0" applyFont="1" applyFill="1" applyBorder="1" applyAlignment="1">
      <alignment horizontal="right" vertical="center" wrapText="1"/>
    </xf>
    <xf numFmtId="2" fontId="9" fillId="7" borderId="13" xfId="0" applyNumberFormat="1" applyFont="1" applyFill="1" applyBorder="1" applyAlignment="1">
      <alignment horizontal="right" vertical="center" wrapText="1"/>
    </xf>
    <xf numFmtId="0" fontId="9" fillId="7" borderId="13" xfId="0" applyNumberFormat="1" applyFont="1" applyFill="1" applyBorder="1" applyAlignment="1">
      <alignment horizontal="right" vertical="center" wrapText="1"/>
    </xf>
    <xf numFmtId="0" fontId="15" fillId="7" borderId="13" xfId="0" applyFont="1" applyFill="1" applyBorder="1" applyAlignment="1">
      <alignment horizontal="right" vertical="center" wrapText="1"/>
    </xf>
    <xf numFmtId="2" fontId="9" fillId="7" borderId="20" xfId="0" applyNumberFormat="1" applyFont="1" applyFill="1" applyBorder="1" applyAlignment="1">
      <alignment horizontal="right" vertical="center" wrapText="1"/>
    </xf>
    <xf numFmtId="0" fontId="6" fillId="7" borderId="13" xfId="0" applyFont="1" applyFill="1" applyBorder="1" applyAlignment="1">
      <alignment horizontal="right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right" vertical="center" wrapText="1"/>
    </xf>
    <xf numFmtId="0" fontId="13" fillId="7" borderId="13" xfId="0" applyFont="1" applyFill="1" applyBorder="1" applyAlignment="1">
      <alignment horizontal="right" vertical="center" wrapText="1"/>
    </xf>
    <xf numFmtId="164" fontId="8" fillId="7" borderId="13" xfId="0" applyNumberFormat="1" applyFont="1" applyFill="1" applyBorder="1" applyAlignment="1">
      <alignment horizontal="right" wrapText="1"/>
    </xf>
    <xf numFmtId="0" fontId="6" fillId="7" borderId="19" xfId="0" applyFont="1" applyFill="1" applyBorder="1" applyAlignment="1">
      <alignment horizontal="right" vertical="center" wrapText="1"/>
    </xf>
    <xf numFmtId="2" fontId="6" fillId="7" borderId="13" xfId="0" applyNumberFormat="1" applyFont="1" applyFill="1" applyBorder="1" applyAlignment="1">
      <alignment horizontal="right" vertical="center" wrapText="1"/>
    </xf>
    <xf numFmtId="2" fontId="6" fillId="7" borderId="9" xfId="0" applyNumberFormat="1" applyFont="1" applyFill="1" applyBorder="1" applyAlignment="1">
      <alignment horizontal="right" vertical="center" wrapText="1"/>
    </xf>
    <xf numFmtId="0" fontId="6" fillId="7" borderId="9" xfId="0" applyFont="1" applyFill="1" applyBorder="1" applyAlignment="1">
      <alignment horizontal="right" vertical="center" wrapText="1"/>
    </xf>
    <xf numFmtId="0" fontId="11" fillId="7" borderId="9" xfId="0" applyFont="1" applyFill="1" applyBorder="1" applyAlignment="1">
      <alignment horizontal="right" vertical="center" wrapText="1"/>
    </xf>
    <xf numFmtId="0" fontId="9" fillId="7" borderId="9" xfId="0" applyFont="1" applyFill="1" applyBorder="1" applyAlignment="1">
      <alignment horizontal="right" vertical="center" wrapText="1"/>
    </xf>
    <xf numFmtId="0" fontId="11" fillId="7" borderId="13" xfId="0" applyFont="1" applyFill="1" applyBorder="1" applyAlignment="1">
      <alignment horizontal="right" vertical="center" wrapText="1"/>
    </xf>
    <xf numFmtId="2" fontId="6" fillId="7" borderId="20" xfId="0" applyNumberFormat="1" applyFont="1" applyFill="1" applyBorder="1" applyAlignment="1">
      <alignment horizontal="right" vertical="center" wrapText="1"/>
    </xf>
    <xf numFmtId="0" fontId="6" fillId="7" borderId="20" xfId="0" applyFont="1" applyFill="1" applyBorder="1" applyAlignment="1">
      <alignment horizontal="right" vertical="center" wrapText="1"/>
    </xf>
    <xf numFmtId="0" fontId="11" fillId="7" borderId="20" xfId="0" applyFont="1" applyFill="1" applyBorder="1" applyAlignment="1">
      <alignment horizontal="right" vertical="center" wrapText="1"/>
    </xf>
    <xf numFmtId="0" fontId="9" fillId="7" borderId="20" xfId="0" applyFont="1" applyFill="1" applyBorder="1" applyAlignment="1">
      <alignment horizontal="right" vertical="center" wrapText="1"/>
    </xf>
    <xf numFmtId="164" fontId="8" fillId="7" borderId="13" xfId="0" applyNumberFormat="1" applyFont="1" applyFill="1" applyBorder="1" applyAlignment="1">
      <alignment horizontal="center" wrapText="1"/>
    </xf>
    <xf numFmtId="0" fontId="6" fillId="7" borderId="13" xfId="0" applyFont="1" applyFill="1" applyBorder="1" applyAlignment="1">
      <alignment vertical="center" wrapText="1"/>
    </xf>
    <xf numFmtId="2" fontId="6" fillId="7" borderId="13" xfId="0" applyNumberFormat="1" applyFont="1" applyFill="1" applyBorder="1" applyAlignment="1">
      <alignment vertical="center" wrapText="1"/>
    </xf>
    <xf numFmtId="2" fontId="7" fillId="7" borderId="13" xfId="0" applyNumberFormat="1" applyFont="1" applyFill="1" applyBorder="1" applyAlignment="1">
      <alignment horizontal="center" vertical="center" wrapText="1"/>
    </xf>
    <xf numFmtId="2" fontId="8" fillId="7" borderId="13" xfId="0" applyNumberFormat="1" applyFont="1" applyFill="1" applyBorder="1" applyAlignment="1">
      <alignment horizontal="center" wrapText="1"/>
    </xf>
    <xf numFmtId="164" fontId="8" fillId="7" borderId="20" xfId="0" applyNumberFormat="1" applyFont="1" applyFill="1" applyBorder="1" applyAlignment="1">
      <alignment horizontal="right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2" xfId="0" applyBorder="1"/>
    <xf numFmtId="0" fontId="0" fillId="0" borderId="0" xfId="0" applyBorder="1"/>
    <xf numFmtId="0" fontId="6" fillId="7" borderId="20" xfId="0" applyFont="1" applyFill="1" applyBorder="1" applyAlignment="1">
      <alignment horizontal="center" vertical="center" wrapText="1"/>
    </xf>
    <xf numFmtId="44" fontId="8" fillId="7" borderId="13" xfId="0" applyNumberFormat="1" applyFont="1" applyFill="1" applyBorder="1" applyAlignment="1">
      <alignment horizontal="right" vertical="center" wrapText="1"/>
    </xf>
    <xf numFmtId="44" fontId="6" fillId="7" borderId="13" xfId="0" applyNumberFormat="1" applyFont="1" applyFill="1" applyBorder="1" applyAlignment="1">
      <alignment vertical="center" wrapText="1"/>
    </xf>
    <xf numFmtId="44" fontId="8" fillId="7" borderId="9" xfId="0" applyNumberFormat="1" applyFont="1" applyFill="1" applyBorder="1" applyAlignment="1">
      <alignment horizontal="right" vertical="center" wrapText="1"/>
    </xf>
    <xf numFmtId="44" fontId="7" fillId="7" borderId="13" xfId="0" applyNumberFormat="1" applyFont="1" applyFill="1" applyBorder="1" applyAlignment="1">
      <alignment horizontal="right" vertical="center" wrapText="1"/>
    </xf>
    <xf numFmtId="44" fontId="6" fillId="7" borderId="13" xfId="0" applyNumberFormat="1" applyFont="1" applyFill="1" applyBorder="1" applyAlignment="1">
      <alignment horizontal="right" vertical="center" wrapText="1"/>
    </xf>
    <xf numFmtId="44" fontId="6" fillId="7" borderId="9" xfId="0" applyNumberFormat="1" applyFont="1" applyFill="1" applyBorder="1" applyAlignment="1">
      <alignment horizontal="right" vertical="center" wrapText="1"/>
    </xf>
    <xf numFmtId="44" fontId="9" fillId="7" borderId="13" xfId="0" applyNumberFormat="1" applyFont="1" applyFill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right" vertical="center" wrapText="1"/>
    </xf>
    <xf numFmtId="44" fontId="8" fillId="9" borderId="13" xfId="0" applyNumberFormat="1" applyFont="1" applyFill="1" applyBorder="1" applyAlignment="1">
      <alignment horizontal="righ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44" fontId="6" fillId="9" borderId="13" xfId="0" applyNumberFormat="1" applyFont="1" applyFill="1" applyBorder="1" applyAlignment="1">
      <alignment horizontal="right" vertical="center" wrapText="1"/>
    </xf>
    <xf numFmtId="2" fontId="6" fillId="9" borderId="13" xfId="0" applyNumberFormat="1" applyFont="1" applyFill="1" applyBorder="1" applyAlignment="1">
      <alignment horizontal="right" vertical="center" wrapText="1"/>
    </xf>
    <xf numFmtId="44" fontId="8" fillId="7" borderId="20" xfId="0" applyNumberFormat="1" applyFont="1" applyFill="1" applyBorder="1" applyAlignment="1">
      <alignment horizontal="right" vertical="center" wrapText="1"/>
    </xf>
    <xf numFmtId="0" fontId="3" fillId="0" borderId="15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2" fontId="7" fillId="0" borderId="15" xfId="0" applyNumberFormat="1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2" fontId="8" fillId="0" borderId="15" xfId="0" applyNumberFormat="1" applyFont="1" applyBorder="1" applyAlignment="1">
      <alignment horizontal="right" vertical="center" wrapText="1"/>
    </xf>
    <xf numFmtId="2" fontId="3" fillId="7" borderId="23" xfId="0" applyNumberFormat="1" applyFont="1" applyFill="1" applyBorder="1" applyAlignment="1">
      <alignment horizontal="right" vertical="center" wrapText="1"/>
    </xf>
    <xf numFmtId="0" fontId="6" fillId="7" borderId="15" xfId="0" applyFont="1" applyFill="1" applyBorder="1" applyAlignment="1">
      <alignment horizontal="right" vertical="center" wrapText="1"/>
    </xf>
    <xf numFmtId="2" fontId="9" fillId="0" borderId="15" xfId="0" applyNumberFormat="1" applyFont="1" applyBorder="1" applyAlignment="1">
      <alignment horizontal="right" vertical="center" wrapText="1"/>
    </xf>
    <xf numFmtId="0" fontId="9" fillId="0" borderId="15" xfId="0" applyFont="1" applyBorder="1" applyAlignment="1">
      <alignment horizontal="right" vertical="center" wrapText="1"/>
    </xf>
    <xf numFmtId="2" fontId="14" fillId="7" borderId="23" xfId="0" applyNumberFormat="1" applyFont="1" applyFill="1" applyBorder="1" applyAlignment="1">
      <alignment horizontal="right" vertical="center" wrapText="1"/>
    </xf>
    <xf numFmtId="0" fontId="9" fillId="9" borderId="13" xfId="0" applyFont="1" applyFill="1" applyBorder="1" applyAlignment="1">
      <alignment horizontal="right" vertical="center" wrapText="1"/>
    </xf>
    <xf numFmtId="44" fontId="9" fillId="9" borderId="13" xfId="0" applyNumberFormat="1" applyFont="1" applyFill="1" applyBorder="1" applyAlignment="1">
      <alignment horizontal="right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164" fontId="8" fillId="9" borderId="15" xfId="0" applyNumberFormat="1" applyFont="1" applyFill="1" applyBorder="1" applyAlignment="1">
      <alignment horizontal="right" wrapText="1"/>
    </xf>
    <xf numFmtId="0" fontId="6" fillId="9" borderId="18" xfId="0" applyFont="1" applyFill="1" applyBorder="1" applyAlignment="1">
      <alignment horizontal="right" vertical="center" wrapText="1"/>
    </xf>
    <xf numFmtId="44" fontId="8" fillId="9" borderId="18" xfId="0" applyNumberFormat="1" applyFont="1" applyFill="1" applyBorder="1" applyAlignment="1">
      <alignment horizontal="right" vertical="center" wrapText="1"/>
    </xf>
    <xf numFmtId="2" fontId="6" fillId="9" borderId="18" xfId="0" applyNumberFormat="1" applyFont="1" applyFill="1" applyBorder="1" applyAlignment="1">
      <alignment horizontal="right" vertical="center" wrapText="1"/>
    </xf>
    <xf numFmtId="2" fontId="6" fillId="9" borderId="19" xfId="0" applyNumberFormat="1" applyFont="1" applyFill="1" applyBorder="1" applyAlignment="1">
      <alignment horizontal="right" vertical="center" wrapText="1"/>
    </xf>
    <xf numFmtId="2" fontId="9" fillId="9" borderId="18" xfId="0" applyNumberFormat="1" applyFont="1" applyFill="1" applyBorder="1" applyAlignment="1">
      <alignment horizontal="right" vertical="center" wrapText="1"/>
    </xf>
    <xf numFmtId="2" fontId="9" fillId="9" borderId="19" xfId="0" applyNumberFormat="1" applyFont="1" applyFill="1" applyBorder="1" applyAlignment="1">
      <alignment horizontal="right" vertical="center" wrapText="1"/>
    </xf>
    <xf numFmtId="2" fontId="8" fillId="7" borderId="20" xfId="0" applyNumberFormat="1" applyFont="1" applyFill="1" applyBorder="1" applyAlignment="1">
      <alignment horizontal="center" wrapText="1"/>
    </xf>
    <xf numFmtId="0" fontId="4" fillId="9" borderId="17" xfId="0" applyFont="1" applyFill="1" applyBorder="1" applyAlignment="1">
      <alignment vertical="center" wrapText="1"/>
    </xf>
    <xf numFmtId="2" fontId="8" fillId="9" borderId="18" xfId="0" applyNumberFormat="1" applyFont="1" applyFill="1" applyBorder="1" applyAlignment="1">
      <alignment horizontal="center" wrapText="1"/>
    </xf>
    <xf numFmtId="2" fontId="6" fillId="9" borderId="17" xfId="0" applyNumberFormat="1" applyFont="1" applyFill="1" applyBorder="1" applyAlignment="1">
      <alignment horizontal="right" vertical="center" wrapText="1"/>
    </xf>
    <xf numFmtId="0" fontId="9" fillId="9" borderId="18" xfId="0" applyFont="1" applyFill="1" applyBorder="1" applyAlignment="1">
      <alignment horizontal="right" vertical="center" wrapText="1"/>
    </xf>
    <xf numFmtId="0" fontId="10" fillId="7" borderId="20" xfId="0" applyFont="1" applyFill="1" applyBorder="1" applyAlignment="1">
      <alignment vertical="center" wrapText="1"/>
    </xf>
    <xf numFmtId="0" fontId="16" fillId="7" borderId="20" xfId="0" applyFont="1" applyFill="1" applyBorder="1" applyAlignment="1">
      <alignment horizontal="center" vertical="center"/>
    </xf>
    <xf numFmtId="164" fontId="7" fillId="7" borderId="20" xfId="0" applyNumberFormat="1" applyFont="1" applyFill="1" applyBorder="1" applyAlignment="1">
      <alignment horizontal="center"/>
    </xf>
    <xf numFmtId="44" fontId="6" fillId="7" borderId="20" xfId="0" applyNumberFormat="1" applyFont="1" applyFill="1" applyBorder="1" applyAlignment="1">
      <alignment horizontal="right" vertical="center" wrapText="1"/>
    </xf>
    <xf numFmtId="164" fontId="7" fillId="9" borderId="18" xfId="0" applyNumberFormat="1" applyFont="1" applyFill="1" applyBorder="1" applyAlignment="1">
      <alignment horizontal="center"/>
    </xf>
    <xf numFmtId="0" fontId="3" fillId="9" borderId="17" xfId="0" applyFont="1" applyFill="1" applyBorder="1" applyAlignment="1">
      <alignment horizontal="center" vertical="center" wrapText="1"/>
    </xf>
    <xf numFmtId="0" fontId="11" fillId="9" borderId="18" xfId="0" applyFont="1" applyFill="1" applyBorder="1" applyAlignment="1">
      <alignment horizontal="right" vertical="center" wrapText="1"/>
    </xf>
    <xf numFmtId="0" fontId="4" fillId="9" borderId="17" xfId="0" applyFont="1" applyFill="1" applyBorder="1" applyAlignment="1">
      <alignment horizontal="left" vertical="center" wrapText="1"/>
    </xf>
    <xf numFmtId="164" fontId="8" fillId="9" borderId="18" xfId="0" applyNumberFormat="1" applyFont="1" applyFill="1" applyBorder="1" applyAlignment="1">
      <alignment horizontal="right" wrapText="1"/>
    </xf>
    <xf numFmtId="44" fontId="7" fillId="9" borderId="18" xfId="0" applyNumberFormat="1" applyFont="1" applyFill="1" applyBorder="1" applyAlignment="1">
      <alignment horizontal="right" vertical="center" wrapText="1"/>
    </xf>
    <xf numFmtId="0" fontId="14" fillId="9" borderId="17" xfId="0" applyFont="1" applyFill="1" applyBorder="1" applyAlignment="1">
      <alignment vertical="center" wrapText="1"/>
    </xf>
    <xf numFmtId="0" fontId="9" fillId="9" borderId="18" xfId="0" applyFont="1" applyFill="1" applyBorder="1" applyAlignment="1">
      <alignment horizontal="center" vertical="center" wrapText="1"/>
    </xf>
    <xf numFmtId="2" fontId="8" fillId="9" borderId="18" xfId="0" applyNumberFormat="1" applyFont="1" applyFill="1" applyBorder="1" applyAlignment="1">
      <alignment horizontal="right" vertical="center" wrapText="1"/>
    </xf>
    <xf numFmtId="0" fontId="0" fillId="0" borderId="17" xfId="0" applyBorder="1" applyAlignment="1">
      <alignment horizontal="center"/>
    </xf>
    <xf numFmtId="0" fontId="0" fillId="0" borderId="33" xfId="0" applyBorder="1" applyAlignment="1"/>
    <xf numFmtId="0" fontId="4" fillId="4" borderId="29" xfId="0" applyFont="1" applyFill="1" applyBorder="1" applyAlignment="1">
      <alignment vertical="center" wrapText="1"/>
    </xf>
    <xf numFmtId="0" fontId="4" fillId="4" borderId="29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horizontal="left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164" fontId="8" fillId="9" borderId="0" xfId="0" applyNumberFormat="1" applyFont="1" applyFill="1" applyBorder="1" applyAlignment="1">
      <alignment horizontal="right" wrapText="1"/>
    </xf>
    <xf numFmtId="0" fontId="6" fillId="9" borderId="6" xfId="0" applyFont="1" applyFill="1" applyBorder="1" applyAlignment="1">
      <alignment horizontal="right" vertical="center" wrapText="1"/>
    </xf>
    <xf numFmtId="44" fontId="8" fillId="9" borderId="6" xfId="0" applyNumberFormat="1" applyFont="1" applyFill="1" applyBorder="1" applyAlignment="1">
      <alignment horizontal="right" vertical="center" wrapText="1"/>
    </xf>
    <xf numFmtId="0" fontId="17" fillId="0" borderId="0" xfId="0" applyFont="1"/>
    <xf numFmtId="2" fontId="9" fillId="9" borderId="13" xfId="0" applyNumberFormat="1" applyFont="1" applyFill="1" applyBorder="1" applyAlignment="1">
      <alignment horizontal="right" vertical="center" wrapText="1"/>
    </xf>
    <xf numFmtId="0" fontId="0" fillId="12" borderId="17" xfId="0" applyFill="1" applyBorder="1" applyAlignment="1">
      <alignment horizontal="center"/>
    </xf>
    <xf numFmtId="0" fontId="18" fillId="12" borderId="18" xfId="0" applyFont="1" applyFill="1" applyBorder="1"/>
    <xf numFmtId="0" fontId="9" fillId="12" borderId="18" xfId="0" applyFont="1" applyFill="1" applyBorder="1" applyAlignment="1">
      <alignment horizontal="right" vertical="center" wrapText="1"/>
    </xf>
    <xf numFmtId="44" fontId="9" fillId="12" borderId="18" xfId="0" applyNumberFormat="1" applyFont="1" applyFill="1" applyBorder="1" applyAlignment="1">
      <alignment horizontal="right" vertical="center" wrapText="1"/>
    </xf>
    <xf numFmtId="2" fontId="8" fillId="12" borderId="18" xfId="0" applyNumberFormat="1" applyFont="1" applyFill="1" applyBorder="1" applyAlignment="1">
      <alignment horizontal="right" vertical="center" wrapText="1"/>
    </xf>
    <xf numFmtId="2" fontId="9" fillId="12" borderId="18" xfId="0" applyNumberFormat="1" applyFont="1" applyFill="1" applyBorder="1" applyAlignment="1">
      <alignment horizontal="right" vertical="center" wrapText="1"/>
    </xf>
    <xf numFmtId="2" fontId="9" fillId="12" borderId="19" xfId="0" applyNumberFormat="1" applyFont="1" applyFill="1" applyBorder="1" applyAlignment="1">
      <alignment horizontal="right" vertical="center" wrapText="1"/>
    </xf>
    <xf numFmtId="2" fontId="20" fillId="12" borderId="13" xfId="0" applyNumberFormat="1" applyFont="1" applyFill="1" applyBorder="1" applyAlignment="1">
      <alignment vertical="center"/>
    </xf>
    <xf numFmtId="0" fontId="9" fillId="12" borderId="13" xfId="0" applyFont="1" applyFill="1" applyBorder="1" applyAlignment="1">
      <alignment horizontal="right" vertical="center" wrapText="1"/>
    </xf>
    <xf numFmtId="9" fontId="9" fillId="12" borderId="13" xfId="0" applyNumberFormat="1" applyFont="1" applyFill="1" applyBorder="1" applyAlignment="1">
      <alignment horizontal="right" vertical="center" wrapText="1"/>
    </xf>
    <xf numFmtId="44" fontId="9" fillId="12" borderId="13" xfId="0" applyNumberFormat="1" applyFont="1" applyFill="1" applyBorder="1" applyAlignment="1">
      <alignment horizontal="right" vertical="center" wrapText="1"/>
    </xf>
    <xf numFmtId="0" fontId="19" fillId="0" borderId="0" xfId="0" applyFont="1"/>
    <xf numFmtId="0" fontId="19" fillId="2" borderId="0" xfId="0" applyFont="1" applyFill="1"/>
    <xf numFmtId="0" fontId="19" fillId="0" borderId="0" xfId="0" applyFont="1" applyFill="1"/>
    <xf numFmtId="0" fontId="19" fillId="0" borderId="6" xfId="0" applyFont="1" applyBorder="1"/>
    <xf numFmtId="0" fontId="19" fillId="2" borderId="6" xfId="0" applyFont="1" applyFill="1" applyBorder="1"/>
    <xf numFmtId="0" fontId="19" fillId="0" borderId="6" xfId="0" applyFont="1" applyFill="1" applyBorder="1"/>
    <xf numFmtId="0" fontId="19" fillId="0" borderId="7" xfId="0" applyFont="1" applyBorder="1"/>
    <xf numFmtId="0" fontId="21" fillId="0" borderId="11" xfId="0" applyFont="1" applyBorder="1"/>
    <xf numFmtId="0" fontId="21" fillId="0" borderId="0" xfId="0" applyFont="1" applyBorder="1"/>
    <xf numFmtId="0" fontId="21" fillId="2" borderId="0" xfId="0" applyFont="1" applyFill="1" applyBorder="1"/>
    <xf numFmtId="0" fontId="21" fillId="0" borderId="0" xfId="0" applyFont="1" applyFill="1" applyBorder="1"/>
    <xf numFmtId="0" fontId="21" fillId="0" borderId="12" xfId="0" applyFont="1" applyBorder="1"/>
    <xf numFmtId="0" fontId="22" fillId="0" borderId="11" xfId="0" applyFont="1" applyBorder="1"/>
    <xf numFmtId="0" fontId="21" fillId="0" borderId="14" xfId="0" applyFont="1" applyBorder="1"/>
    <xf numFmtId="0" fontId="21" fillId="0" borderId="15" xfId="0" applyFont="1" applyBorder="1"/>
    <xf numFmtId="0" fontId="21" fillId="2" borderId="15" xfId="0" applyFont="1" applyFill="1" applyBorder="1"/>
    <xf numFmtId="0" fontId="21" fillId="0" borderId="15" xfId="0" applyFont="1" applyFill="1" applyBorder="1"/>
    <xf numFmtId="0" fontId="21" fillId="0" borderId="16" xfId="0" applyFont="1" applyBorder="1"/>
    <xf numFmtId="0" fontId="23" fillId="0" borderId="5" xfId="0" applyFont="1" applyBorder="1" applyAlignment="1"/>
    <xf numFmtId="0" fontId="23" fillId="0" borderId="6" xfId="0" applyFont="1" applyBorder="1" applyAlignment="1"/>
    <xf numFmtId="0" fontId="9" fillId="7" borderId="13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vertical="center" wrapText="1"/>
    </xf>
    <xf numFmtId="0" fontId="3" fillId="7" borderId="20" xfId="0" applyFont="1" applyFill="1" applyBorder="1" applyAlignment="1">
      <alignment vertical="center" wrapText="1"/>
    </xf>
    <xf numFmtId="0" fontId="3" fillId="7" borderId="8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1" fillId="0" borderId="5" xfId="0" applyFont="1" applyBorder="1"/>
    <xf numFmtId="0" fontId="21" fillId="0" borderId="6" xfId="0" applyFont="1" applyBorder="1"/>
    <xf numFmtId="0" fontId="21" fillId="2" borderId="6" xfId="0" applyFont="1" applyFill="1" applyBorder="1"/>
    <xf numFmtId="0" fontId="21" fillId="0" borderId="6" xfId="0" applyFont="1" applyFill="1" applyBorder="1"/>
    <xf numFmtId="0" fontId="21" fillId="0" borderId="7" xfId="0" applyFont="1" applyBorder="1"/>
    <xf numFmtId="0" fontId="19" fillId="0" borderId="15" xfId="0" applyFont="1" applyBorder="1"/>
    <xf numFmtId="0" fontId="19" fillId="2" borderId="15" xfId="0" applyFont="1" applyFill="1" applyBorder="1"/>
    <xf numFmtId="0" fontId="19" fillId="0" borderId="15" xfId="0" applyFont="1" applyFill="1" applyBorder="1"/>
    <xf numFmtId="0" fontId="19" fillId="0" borderId="16" xfId="0" applyFont="1" applyBorder="1"/>
    <xf numFmtId="0" fontId="21" fillId="0" borderId="13" xfId="0" applyFont="1" applyBorder="1"/>
    <xf numFmtId="0" fontId="10" fillId="9" borderId="14" xfId="0" applyFont="1" applyFill="1" applyBorder="1" applyAlignment="1">
      <alignment vertical="center" wrapText="1"/>
    </xf>
    <xf numFmtId="0" fontId="16" fillId="9" borderId="15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vertical="center" wrapText="1"/>
    </xf>
    <xf numFmtId="0" fontId="16" fillId="7" borderId="18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>
      <alignment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2" fontId="8" fillId="7" borderId="13" xfId="0" applyNumberFormat="1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vertical="center" wrapText="1"/>
    </xf>
    <xf numFmtId="44" fontId="9" fillId="7" borderId="13" xfId="0" applyNumberFormat="1" applyFont="1" applyFill="1" applyBorder="1" applyAlignment="1">
      <alignment vertical="center" wrapText="1"/>
    </xf>
    <xf numFmtId="2" fontId="9" fillId="7" borderId="13" xfId="0" applyNumberFormat="1" applyFont="1" applyFill="1" applyBorder="1" applyAlignment="1">
      <alignment vertical="center" wrapText="1"/>
    </xf>
    <xf numFmtId="164" fontId="8" fillId="7" borderId="13" xfId="0" applyNumberFormat="1" applyFont="1" applyFill="1" applyBorder="1" applyAlignment="1">
      <alignment horizontal="center"/>
    </xf>
    <xf numFmtId="2" fontId="28" fillId="7" borderId="20" xfId="0" applyNumberFormat="1" applyFont="1" applyFill="1" applyBorder="1" applyAlignment="1">
      <alignment horizontal="center" vertical="center" wrapText="1"/>
    </xf>
    <xf numFmtId="0" fontId="28" fillId="7" borderId="20" xfId="0" applyFont="1" applyFill="1" applyBorder="1" applyAlignment="1">
      <alignment horizontal="right" vertical="center" wrapText="1"/>
    </xf>
    <xf numFmtId="2" fontId="26" fillId="7" borderId="20" xfId="0" applyNumberFormat="1" applyFont="1" applyFill="1" applyBorder="1" applyAlignment="1">
      <alignment horizontal="right" vertical="center" wrapText="1"/>
    </xf>
    <xf numFmtId="0" fontId="26" fillId="7" borderId="20" xfId="0" applyFont="1" applyFill="1" applyBorder="1" applyAlignment="1">
      <alignment horizontal="right" vertical="center" wrapText="1"/>
    </xf>
    <xf numFmtId="2" fontId="28" fillId="7" borderId="20" xfId="0" applyNumberFormat="1" applyFont="1" applyFill="1" applyBorder="1" applyAlignment="1">
      <alignment horizontal="right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right" vertical="center" wrapText="1"/>
    </xf>
    <xf numFmtId="44" fontId="8" fillId="9" borderId="0" xfId="0" applyNumberFormat="1" applyFont="1" applyFill="1" applyBorder="1" applyAlignment="1">
      <alignment horizontal="right" vertical="center" wrapText="1"/>
    </xf>
    <xf numFmtId="0" fontId="28" fillId="9" borderId="0" xfId="0" applyFont="1" applyFill="1" applyBorder="1" applyAlignment="1">
      <alignment horizontal="right" vertical="center" wrapText="1"/>
    </xf>
    <xf numFmtId="44" fontId="28" fillId="9" borderId="0" xfId="0" applyNumberFormat="1" applyFont="1" applyFill="1" applyBorder="1" applyAlignment="1">
      <alignment horizontal="right" vertical="center" wrapText="1"/>
    </xf>
    <xf numFmtId="2" fontId="28" fillId="9" borderId="0" xfId="0" applyNumberFormat="1" applyFont="1" applyFill="1" applyBorder="1" applyAlignment="1">
      <alignment horizontal="right" vertical="center" wrapText="1"/>
    </xf>
    <xf numFmtId="2" fontId="26" fillId="9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0" fontId="18" fillId="12" borderId="18" xfId="0" applyFont="1" applyFill="1" applyBorder="1" applyAlignment="1">
      <alignment wrapText="1"/>
    </xf>
    <xf numFmtId="0" fontId="4" fillId="11" borderId="39" xfId="0" applyFont="1" applyFill="1" applyBorder="1" applyAlignment="1">
      <alignment horizontal="left" vertical="center" wrapText="1"/>
    </xf>
    <xf numFmtId="0" fontId="4" fillId="11" borderId="18" xfId="0" applyFont="1" applyFill="1" applyBorder="1" applyAlignment="1">
      <alignment horizontal="left" vertical="center" wrapText="1"/>
    </xf>
    <xf numFmtId="0" fontId="4" fillId="11" borderId="19" xfId="0" applyFont="1" applyFill="1" applyBorder="1" applyAlignment="1">
      <alignment horizontal="left" vertical="center" wrapText="1"/>
    </xf>
    <xf numFmtId="0" fontId="4" fillId="5" borderId="39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4" fillId="4" borderId="39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3" fillId="6" borderId="24" xfId="0" applyFont="1" applyFill="1" applyBorder="1" applyAlignment="1">
      <alignment vertical="center" wrapText="1"/>
    </xf>
    <xf numFmtId="0" fontId="3" fillId="6" borderId="25" xfId="0" applyFont="1" applyFill="1" applyBorder="1" applyAlignment="1">
      <alignment vertical="center" wrapText="1"/>
    </xf>
    <xf numFmtId="0" fontId="3" fillId="6" borderId="26" xfId="0" applyFont="1" applyFill="1" applyBorder="1" applyAlignment="1">
      <alignment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left" vertical="center" wrapText="1"/>
    </xf>
    <xf numFmtId="0" fontId="4" fillId="4" borderId="35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33" xfId="0" applyBorder="1" applyAlignment="1"/>
    <xf numFmtId="0" fontId="0" fillId="0" borderId="21" xfId="0" applyBorder="1" applyAlignment="1"/>
    <xf numFmtId="0" fontId="6" fillId="7" borderId="17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25" fillId="7" borderId="19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left" vertical="center" wrapText="1"/>
    </xf>
    <xf numFmtId="0" fontId="4" fillId="8" borderId="18" xfId="0" applyFont="1" applyFill="1" applyBorder="1" applyAlignment="1">
      <alignment horizontal="left" vertical="center" wrapText="1"/>
    </xf>
    <xf numFmtId="0" fontId="4" fillId="8" borderId="19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6" fillId="7" borderId="17" xfId="0" applyFont="1" applyFill="1" applyBorder="1" applyAlignment="1">
      <alignment horizontal="center" vertical="center" wrapText="1"/>
    </xf>
    <xf numFmtId="0" fontId="27" fillId="7" borderId="19" xfId="0" applyFont="1" applyFill="1" applyBorder="1" applyAlignment="1">
      <alignment horizontal="center" vertical="center" wrapText="1"/>
    </xf>
    <xf numFmtId="0" fontId="26" fillId="7" borderId="1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0" fontId="5" fillId="8" borderId="17" xfId="0" applyFont="1" applyFill="1" applyBorder="1" applyAlignment="1">
      <alignment horizontal="left" vertical="center" wrapText="1"/>
    </xf>
    <xf numFmtId="0" fontId="5" fillId="8" borderId="15" xfId="0" applyFont="1" applyFill="1" applyBorder="1" applyAlignment="1">
      <alignment horizontal="left" vertical="center" wrapText="1"/>
    </xf>
    <xf numFmtId="0" fontId="5" fillId="8" borderId="18" xfId="0" applyFont="1" applyFill="1" applyBorder="1" applyAlignment="1">
      <alignment horizontal="left" vertical="center" wrapText="1"/>
    </xf>
    <xf numFmtId="0" fontId="5" fillId="8" borderId="19" xfId="0" applyFont="1" applyFill="1" applyBorder="1" applyAlignment="1">
      <alignment horizontal="left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wrapText="1"/>
    </xf>
    <xf numFmtId="0" fontId="1" fillId="12" borderId="2" xfId="0" applyFont="1" applyFill="1" applyBorder="1" applyAlignment="1">
      <alignment wrapText="1"/>
    </xf>
    <xf numFmtId="2" fontId="1" fillId="12" borderId="2" xfId="0" applyNumberFormat="1" applyFont="1" applyFill="1" applyBorder="1" applyAlignment="1">
      <alignment wrapText="1"/>
    </xf>
    <xf numFmtId="0" fontId="1" fillId="12" borderId="3" xfId="0" applyFont="1" applyFill="1" applyBorder="1" applyAlignment="1">
      <alignment wrapText="1"/>
    </xf>
    <xf numFmtId="0" fontId="24" fillId="0" borderId="0" xfId="0" applyFont="1" applyBorder="1" applyAlignment="1">
      <alignment horizontal="right" wrapText="1"/>
    </xf>
    <xf numFmtId="0" fontId="25" fillId="0" borderId="0" xfId="0" applyFont="1" applyBorder="1" applyAlignment="1">
      <alignment horizontal="right" wrapText="1"/>
    </xf>
    <xf numFmtId="0" fontId="9" fillId="7" borderId="13" xfId="0" applyFont="1" applyFill="1" applyBorder="1" applyAlignment="1">
      <alignment horizontal="left" vertical="center" wrapText="1"/>
    </xf>
    <xf numFmtId="0" fontId="5" fillId="10" borderId="36" xfId="0" applyFont="1" applyFill="1" applyBorder="1" applyAlignment="1">
      <alignment horizontal="left" vertical="center" wrapText="1"/>
    </xf>
    <xf numFmtId="0" fontId="5" fillId="10" borderId="37" xfId="0" applyFont="1" applyFill="1" applyBorder="1" applyAlignment="1">
      <alignment horizontal="left" vertical="center" wrapText="1"/>
    </xf>
    <xf numFmtId="0" fontId="5" fillId="10" borderId="38" xfId="0" applyFont="1" applyFill="1" applyBorder="1" applyAlignment="1">
      <alignment horizontal="left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vertical="center" wrapText="1"/>
    </xf>
    <xf numFmtId="0" fontId="4" fillId="4" borderId="29" xfId="0" applyFont="1" applyFill="1" applyBorder="1" applyAlignment="1">
      <alignment vertical="center" wrapText="1"/>
    </xf>
    <xf numFmtId="0" fontId="0" fillId="0" borderId="21" xfId="0" applyBorder="1" applyAlignment="1">
      <alignment horizontal="center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B184"/>
  <sheetViews>
    <sheetView tabSelected="1" zoomScaleNormal="100" workbookViewId="0">
      <selection activeCell="P2" sqref="P2"/>
    </sheetView>
  </sheetViews>
  <sheetFormatPr defaultRowHeight="15" x14ac:dyDescent="0.25"/>
  <cols>
    <col min="1" max="1" width="4.140625" customWidth="1"/>
    <col min="2" max="2" width="5.85546875" customWidth="1"/>
    <col min="3" max="3" width="9.7109375" customWidth="1"/>
    <col min="5" max="5" width="2.85546875" customWidth="1"/>
    <col min="6" max="7" width="9.140625" hidden="1" customWidth="1"/>
    <col min="9" max="9" width="3.28515625" customWidth="1"/>
    <col min="10" max="11" width="9.140625" hidden="1" customWidth="1"/>
    <col min="12" max="12" width="11.140625" customWidth="1"/>
    <col min="13" max="13" width="12.5703125" customWidth="1"/>
    <col min="14" max="14" width="14.28515625" customWidth="1"/>
    <col min="15" max="15" width="10.140625" customWidth="1"/>
    <col min="16" max="16" width="13.7109375" customWidth="1"/>
    <col min="17" max="17" width="2.5703125" style="1" customWidth="1"/>
    <col min="18" max="18" width="11" style="2" customWidth="1"/>
    <col min="19" max="19" width="16.140625" customWidth="1"/>
    <col min="20" max="20" width="14.85546875" customWidth="1"/>
    <col min="21" max="21" width="9.5703125" hidden="1" customWidth="1"/>
    <col min="22" max="22" width="14.140625" hidden="1" customWidth="1"/>
    <col min="23" max="23" width="9.5703125" hidden="1" customWidth="1"/>
    <col min="24" max="24" width="9.5703125" customWidth="1"/>
    <col min="25" max="26" width="9.140625" customWidth="1"/>
    <col min="38" max="38" width="9.140625" customWidth="1"/>
  </cols>
  <sheetData>
    <row r="2" spans="2:27" x14ac:dyDescent="0.25">
      <c r="B2" s="279" t="s">
        <v>136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T2" s="243"/>
      <c r="U2" s="243"/>
      <c r="V2" s="243"/>
    </row>
    <row r="3" spans="2:27" ht="15.75" thickBot="1" x14ac:dyDescent="0.3"/>
    <row r="4" spans="2:27" ht="15.75" thickBot="1" x14ac:dyDescent="0.3">
      <c r="L4" s="244" t="s">
        <v>0</v>
      </c>
      <c r="M4" s="245"/>
      <c r="N4" s="245"/>
      <c r="O4" s="245"/>
      <c r="P4" s="245"/>
      <c r="Q4" s="9"/>
      <c r="R4" s="245" t="s">
        <v>1</v>
      </c>
      <c r="S4" s="245"/>
      <c r="T4" s="245"/>
      <c r="U4" s="245"/>
      <c r="V4" s="246"/>
    </row>
    <row r="5" spans="2:27" x14ac:dyDescent="0.25">
      <c r="B5" s="247" t="s">
        <v>2</v>
      </c>
      <c r="C5" s="248"/>
      <c r="D5" s="248"/>
      <c r="E5" s="248"/>
      <c r="F5" s="248"/>
      <c r="G5" s="248"/>
      <c r="H5" s="248"/>
      <c r="I5" s="248"/>
      <c r="J5" s="248"/>
      <c r="K5" s="249"/>
      <c r="L5" s="256" t="s">
        <v>3</v>
      </c>
      <c r="M5" s="256" t="s">
        <v>4</v>
      </c>
      <c r="N5" s="257" t="s">
        <v>5</v>
      </c>
      <c r="O5" s="256" t="s">
        <v>6</v>
      </c>
      <c r="P5" s="259" t="s">
        <v>7</v>
      </c>
      <c r="Q5" s="10"/>
      <c r="R5" s="252" t="s">
        <v>3</v>
      </c>
      <c r="S5" s="256" t="s">
        <v>4</v>
      </c>
      <c r="T5" s="257" t="s">
        <v>5</v>
      </c>
      <c r="U5" s="256" t="s">
        <v>6</v>
      </c>
      <c r="V5" s="263" t="s">
        <v>7</v>
      </c>
    </row>
    <row r="6" spans="2:27" x14ac:dyDescent="0.25">
      <c r="B6" s="250"/>
      <c r="C6" s="251"/>
      <c r="D6" s="251"/>
      <c r="E6" s="251"/>
      <c r="F6" s="251"/>
      <c r="G6" s="251"/>
      <c r="H6" s="251"/>
      <c r="I6" s="251"/>
      <c r="J6" s="251"/>
      <c r="K6" s="252"/>
      <c r="L6" s="256"/>
      <c r="M6" s="256"/>
      <c r="N6" s="258"/>
      <c r="O6" s="256"/>
      <c r="P6" s="250"/>
      <c r="Q6" s="10"/>
      <c r="R6" s="252"/>
      <c r="S6" s="256"/>
      <c r="T6" s="258"/>
      <c r="U6" s="256"/>
      <c r="V6" s="256"/>
    </row>
    <row r="7" spans="2:27" ht="15.75" thickBot="1" x14ac:dyDescent="0.3">
      <c r="B7" s="253"/>
      <c r="C7" s="254"/>
      <c r="D7" s="254"/>
      <c r="E7" s="254"/>
      <c r="F7" s="254"/>
      <c r="G7" s="254"/>
      <c r="H7" s="254"/>
      <c r="I7" s="254"/>
      <c r="J7" s="254"/>
      <c r="K7" s="255"/>
      <c r="L7" s="257"/>
      <c r="M7" s="257"/>
      <c r="N7" s="258"/>
      <c r="O7" s="257"/>
      <c r="P7" s="253"/>
      <c r="Q7" s="11"/>
      <c r="R7" s="255"/>
      <c r="S7" s="257"/>
      <c r="T7" s="258"/>
      <c r="U7" s="257"/>
      <c r="V7" s="257"/>
    </row>
    <row r="8" spans="2:27" x14ac:dyDescent="0.25">
      <c r="B8" s="264" t="s">
        <v>8</v>
      </c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5"/>
      <c r="R8" s="264"/>
      <c r="S8" s="264"/>
      <c r="T8" s="3"/>
      <c r="U8" s="3"/>
      <c r="V8" s="3"/>
      <c r="AA8" s="116"/>
    </row>
    <row r="9" spans="2:27" x14ac:dyDescent="0.25">
      <c r="B9" s="258" t="s">
        <v>9</v>
      </c>
      <c r="C9" s="266" t="s">
        <v>10</v>
      </c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4"/>
    </row>
    <row r="10" spans="2:27" x14ac:dyDescent="0.25">
      <c r="B10" s="258"/>
      <c r="C10" s="267" t="s">
        <v>11</v>
      </c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</row>
    <row r="11" spans="2:27" ht="15" customHeight="1" x14ac:dyDescent="0.25">
      <c r="B11" s="258"/>
      <c r="C11" s="149" t="s">
        <v>82</v>
      </c>
      <c r="D11" s="219"/>
      <c r="E11" s="219"/>
      <c r="F11" s="219"/>
      <c r="G11" s="219"/>
      <c r="H11" s="219" t="s">
        <v>54</v>
      </c>
      <c r="I11" s="219"/>
      <c r="J11" s="219"/>
      <c r="K11" s="219"/>
      <c r="L11" s="38"/>
      <c r="M11" s="19">
        <v>3000</v>
      </c>
      <c r="N11" s="52">
        <f>L11*M11</f>
        <v>0</v>
      </c>
      <c r="O11" s="19" t="s">
        <v>12</v>
      </c>
      <c r="P11" s="52">
        <f>N11</f>
        <v>0</v>
      </c>
      <c r="Q11" s="19"/>
      <c r="R11" s="38"/>
      <c r="S11" s="19">
        <v>10</v>
      </c>
      <c r="T11" s="38"/>
      <c r="U11" s="19" t="s">
        <v>12</v>
      </c>
      <c r="V11" s="15">
        <f>S11*T11</f>
        <v>0</v>
      </c>
      <c r="X11" s="4"/>
      <c r="Z11" s="4"/>
    </row>
    <row r="12" spans="2:27" ht="15" customHeight="1" x14ac:dyDescent="0.25">
      <c r="B12" s="258"/>
      <c r="C12" s="178" t="s">
        <v>83</v>
      </c>
      <c r="D12" s="260"/>
      <c r="E12" s="261"/>
      <c r="F12" s="178"/>
      <c r="G12" s="178"/>
      <c r="H12" s="237" t="s">
        <v>126</v>
      </c>
      <c r="I12" s="238"/>
      <c r="J12" s="178"/>
      <c r="K12" s="178"/>
      <c r="L12" s="39"/>
      <c r="M12" s="14">
        <v>300</v>
      </c>
      <c r="N12" s="52">
        <f t="shared" ref="N12:N13" si="0">L12*M12</f>
        <v>0</v>
      </c>
      <c r="O12" s="14" t="s">
        <v>12</v>
      </c>
      <c r="P12" s="52">
        <f>N12</f>
        <v>0</v>
      </c>
      <c r="Q12" s="14"/>
      <c r="R12" s="39"/>
      <c r="S12" s="14">
        <v>10</v>
      </c>
      <c r="T12" s="39"/>
      <c r="U12" s="14" t="s">
        <v>12</v>
      </c>
      <c r="V12" s="15">
        <f>T12*S12</f>
        <v>0</v>
      </c>
      <c r="X12" s="4"/>
      <c r="Z12" s="4"/>
    </row>
    <row r="13" spans="2:27" x14ac:dyDescent="0.25">
      <c r="B13" s="258"/>
      <c r="C13" s="178" t="s">
        <v>84</v>
      </c>
      <c r="D13" s="262"/>
      <c r="E13" s="262"/>
      <c r="F13" s="262"/>
      <c r="G13" s="262"/>
      <c r="H13" s="236" t="s">
        <v>16</v>
      </c>
      <c r="I13" s="236"/>
      <c r="J13" s="236"/>
      <c r="K13" s="236"/>
      <c r="L13" s="39"/>
      <c r="M13" s="14">
        <v>300</v>
      </c>
      <c r="N13" s="52">
        <f t="shared" si="0"/>
        <v>0</v>
      </c>
      <c r="O13" s="14" t="s">
        <v>12</v>
      </c>
      <c r="P13" s="52">
        <f>N13</f>
        <v>0</v>
      </c>
      <c r="Q13" s="178"/>
      <c r="R13" s="39"/>
      <c r="S13" s="14">
        <v>10</v>
      </c>
      <c r="T13" s="39"/>
      <c r="U13" s="14" t="s">
        <v>12</v>
      </c>
      <c r="V13" s="15">
        <f>T13*S13</f>
        <v>0</v>
      </c>
      <c r="X13" s="4"/>
      <c r="Z13" s="4"/>
    </row>
    <row r="14" spans="2:27" x14ac:dyDescent="0.25">
      <c r="B14" s="41"/>
      <c r="C14" s="235" t="s">
        <v>60</v>
      </c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X14" s="4"/>
      <c r="Z14" s="4"/>
    </row>
    <row r="15" spans="2:27" x14ac:dyDescent="0.25">
      <c r="B15" s="41"/>
      <c r="C15" s="178" t="s">
        <v>82</v>
      </c>
      <c r="D15" s="236"/>
      <c r="E15" s="236"/>
      <c r="F15" s="236"/>
      <c r="G15" s="236"/>
      <c r="H15" s="236" t="s">
        <v>54</v>
      </c>
      <c r="I15" s="236"/>
      <c r="J15" s="236"/>
      <c r="K15" s="236"/>
      <c r="L15" s="187"/>
      <c r="M15" s="14">
        <v>520</v>
      </c>
      <c r="N15" s="52">
        <f>L15*M15</f>
        <v>0</v>
      </c>
      <c r="O15" s="14" t="s">
        <v>12</v>
      </c>
      <c r="P15" s="52">
        <f>N15</f>
        <v>0</v>
      </c>
      <c r="Q15" s="14"/>
      <c r="R15" s="187"/>
      <c r="S15" s="14">
        <v>15</v>
      </c>
      <c r="T15" s="187"/>
      <c r="U15" s="14" t="s">
        <v>12</v>
      </c>
      <c r="V15" s="15">
        <f>S15*T15</f>
        <v>0</v>
      </c>
      <c r="X15" s="4"/>
      <c r="Z15" s="4"/>
    </row>
    <row r="16" spans="2:27" x14ac:dyDescent="0.25">
      <c r="B16" s="41"/>
      <c r="C16" s="178" t="s">
        <v>83</v>
      </c>
      <c r="D16" s="237"/>
      <c r="E16" s="238"/>
      <c r="F16" s="178"/>
      <c r="G16" s="178"/>
      <c r="H16" s="237" t="s">
        <v>55</v>
      </c>
      <c r="I16" s="238"/>
      <c r="J16" s="178"/>
      <c r="K16" s="178"/>
      <c r="L16" s="39"/>
      <c r="M16" s="14">
        <v>250</v>
      </c>
      <c r="N16" s="52">
        <f t="shared" ref="N16:N17" si="1">L16*M16</f>
        <v>0</v>
      </c>
      <c r="O16" s="14" t="s">
        <v>12</v>
      </c>
      <c r="P16" s="52">
        <f>N16</f>
        <v>0</v>
      </c>
      <c r="Q16" s="14"/>
      <c r="R16" s="39"/>
      <c r="S16" s="14">
        <v>15</v>
      </c>
      <c r="T16" s="39"/>
      <c r="U16" s="14" t="s">
        <v>12</v>
      </c>
      <c r="V16" s="15">
        <f>S16*T16</f>
        <v>0</v>
      </c>
      <c r="X16" s="4"/>
      <c r="Z16" s="4"/>
    </row>
    <row r="17" spans="2:28" x14ac:dyDescent="0.25">
      <c r="B17" s="41"/>
      <c r="C17" s="178" t="s">
        <v>84</v>
      </c>
      <c r="D17" s="239"/>
      <c r="E17" s="239"/>
      <c r="F17" s="239"/>
      <c r="G17" s="239"/>
      <c r="H17" s="239" t="s">
        <v>16</v>
      </c>
      <c r="I17" s="239"/>
      <c r="J17" s="239"/>
      <c r="K17" s="239"/>
      <c r="L17" s="88"/>
      <c r="M17" s="34">
        <v>75</v>
      </c>
      <c r="N17" s="66">
        <f t="shared" si="1"/>
        <v>0</v>
      </c>
      <c r="O17" s="34" t="s">
        <v>12</v>
      </c>
      <c r="P17" s="66">
        <f>N17</f>
        <v>0</v>
      </c>
      <c r="Q17" s="178"/>
      <c r="R17" s="88"/>
      <c r="S17" s="14">
        <v>15</v>
      </c>
      <c r="T17" s="88"/>
      <c r="U17" s="14" t="s">
        <v>12</v>
      </c>
      <c r="V17" s="18">
        <f>S17*T17</f>
        <v>0</v>
      </c>
      <c r="X17" s="4"/>
      <c r="Z17" s="4"/>
    </row>
    <row r="18" spans="2:28" x14ac:dyDescent="0.25">
      <c r="B18" s="59"/>
      <c r="C18" s="89"/>
      <c r="D18" s="80"/>
      <c r="E18" s="80"/>
      <c r="F18" s="80"/>
      <c r="G18" s="80"/>
      <c r="H18" s="80"/>
      <c r="I18" s="80"/>
      <c r="J18" s="80"/>
      <c r="K18" s="80"/>
      <c r="L18" s="90"/>
      <c r="M18" s="82"/>
      <c r="N18" s="83"/>
      <c r="O18" s="60" t="s">
        <v>58</v>
      </c>
      <c r="P18" s="61">
        <f>P11+P12+P13+P15+P16+P17</f>
        <v>0</v>
      </c>
      <c r="Q18" s="80"/>
      <c r="R18" s="91"/>
      <c r="S18" s="82"/>
      <c r="T18" s="86"/>
      <c r="U18" s="92" t="s">
        <v>58</v>
      </c>
      <c r="V18" s="87">
        <f>V11+V12+V13+V15+V16+V17</f>
        <v>0</v>
      </c>
      <c r="X18" s="4"/>
      <c r="Z18" s="4"/>
    </row>
    <row r="19" spans="2:28" x14ac:dyDescent="0.25">
      <c r="B19" s="258" t="s">
        <v>17</v>
      </c>
      <c r="C19" s="268" t="s">
        <v>18</v>
      </c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9"/>
      <c r="R19" s="268"/>
      <c r="S19" s="268"/>
      <c r="T19" s="268"/>
      <c r="U19" s="268"/>
      <c r="V19" s="268"/>
    </row>
    <row r="20" spans="2:28" x14ac:dyDescent="0.25">
      <c r="B20" s="258"/>
      <c r="C20" s="269" t="s">
        <v>11</v>
      </c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</row>
    <row r="21" spans="2:28" x14ac:dyDescent="0.25">
      <c r="B21" s="258"/>
      <c r="C21" s="149" t="s">
        <v>82</v>
      </c>
      <c r="D21" s="219"/>
      <c r="E21" s="219"/>
      <c r="F21" s="219"/>
      <c r="G21" s="219"/>
      <c r="H21" s="219" t="s">
        <v>54</v>
      </c>
      <c r="I21" s="219"/>
      <c r="J21" s="219"/>
      <c r="K21" s="219"/>
      <c r="L21" s="35"/>
      <c r="M21" s="36">
        <v>4500</v>
      </c>
      <c r="N21" s="53">
        <f>L21*M21</f>
        <v>0</v>
      </c>
      <c r="O21" s="19" t="s">
        <v>12</v>
      </c>
      <c r="P21" s="53">
        <f>N21</f>
        <v>0</v>
      </c>
      <c r="Q21" s="36"/>
      <c r="R21" s="35"/>
      <c r="S21" s="36">
        <v>100</v>
      </c>
      <c r="T21" s="37"/>
      <c r="U21" s="19" t="s">
        <v>12</v>
      </c>
      <c r="V21" s="37">
        <f>T21</f>
        <v>0</v>
      </c>
      <c r="X21" s="4"/>
    </row>
    <row r="22" spans="2:28" ht="15" customHeight="1" x14ac:dyDescent="0.25">
      <c r="B22" s="258"/>
      <c r="C22" s="178" t="s">
        <v>83</v>
      </c>
      <c r="D22" s="237"/>
      <c r="E22" s="238"/>
      <c r="F22" s="178"/>
      <c r="G22" s="178"/>
      <c r="H22" s="237" t="s">
        <v>126</v>
      </c>
      <c r="I22" s="238"/>
      <c r="J22" s="178"/>
      <c r="K22" s="178"/>
      <c r="L22" s="35"/>
      <c r="M22" s="188">
        <v>100</v>
      </c>
      <c r="N22" s="189">
        <f t="shared" ref="N22:N23" si="2">L22*M22</f>
        <v>0</v>
      </c>
      <c r="O22" s="14" t="s">
        <v>12</v>
      </c>
      <c r="P22" s="189">
        <f>N22</f>
        <v>0</v>
      </c>
      <c r="Q22" s="188"/>
      <c r="R22" s="35"/>
      <c r="S22" s="188">
        <v>100</v>
      </c>
      <c r="T22" s="190"/>
      <c r="U22" s="14" t="s">
        <v>12</v>
      </c>
      <c r="V22" s="190">
        <f>T22</f>
        <v>0</v>
      </c>
      <c r="X22" s="4"/>
    </row>
    <row r="23" spans="2:28" x14ac:dyDescent="0.25">
      <c r="B23" s="258"/>
      <c r="C23" s="178" t="s">
        <v>84</v>
      </c>
      <c r="D23" s="236"/>
      <c r="E23" s="236"/>
      <c r="F23" s="236"/>
      <c r="G23" s="236"/>
      <c r="H23" s="236" t="s">
        <v>16</v>
      </c>
      <c r="I23" s="236"/>
      <c r="J23" s="236"/>
      <c r="K23" s="236"/>
      <c r="L23" s="35"/>
      <c r="M23" s="188">
        <v>100</v>
      </c>
      <c r="N23" s="189">
        <f t="shared" si="2"/>
        <v>0</v>
      </c>
      <c r="O23" s="14" t="s">
        <v>12</v>
      </c>
      <c r="P23" s="189">
        <f>N23</f>
        <v>0</v>
      </c>
      <c r="Q23" s="188"/>
      <c r="R23" s="35"/>
      <c r="S23" s="188">
        <v>100</v>
      </c>
      <c r="T23" s="190"/>
      <c r="U23" s="14" t="s">
        <v>12</v>
      </c>
      <c r="V23" s="190">
        <f>T23</f>
        <v>0</v>
      </c>
      <c r="X23" s="4"/>
    </row>
    <row r="24" spans="2:28" x14ac:dyDescent="0.25">
      <c r="B24" s="258"/>
      <c r="C24" s="270" t="s">
        <v>56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2"/>
      <c r="N24" s="272"/>
      <c r="O24" s="272"/>
      <c r="P24" s="272"/>
      <c r="Q24" s="272"/>
      <c r="R24" s="272"/>
      <c r="S24" s="272"/>
      <c r="T24" s="272"/>
      <c r="U24" s="272"/>
      <c r="V24" s="273"/>
    </row>
    <row r="25" spans="2:28" x14ac:dyDescent="0.25">
      <c r="B25" s="258"/>
      <c r="C25" s="178" t="s">
        <v>82</v>
      </c>
      <c r="D25" s="236"/>
      <c r="E25" s="236"/>
      <c r="F25" s="236"/>
      <c r="G25" s="236"/>
      <c r="H25" s="236" t="s">
        <v>54</v>
      </c>
      <c r="I25" s="236"/>
      <c r="J25" s="236"/>
      <c r="K25" s="236"/>
      <c r="L25" s="191"/>
      <c r="M25" s="14">
        <v>800</v>
      </c>
      <c r="N25" s="52">
        <f>L25*M25</f>
        <v>0</v>
      </c>
      <c r="O25" s="14" t="s">
        <v>12</v>
      </c>
      <c r="P25" s="58">
        <f>N25</f>
        <v>0</v>
      </c>
      <c r="Q25" s="14"/>
      <c r="R25" s="191"/>
      <c r="S25" s="14">
        <v>100</v>
      </c>
      <c r="T25" s="15"/>
      <c r="U25" s="14" t="s">
        <v>12</v>
      </c>
      <c r="V25" s="15">
        <f>T25</f>
        <v>0</v>
      </c>
    </row>
    <row r="26" spans="2:28" ht="15" customHeight="1" x14ac:dyDescent="0.25">
      <c r="B26" s="258"/>
      <c r="C26" s="178" t="s">
        <v>83</v>
      </c>
      <c r="D26" s="237"/>
      <c r="E26" s="238"/>
      <c r="F26" s="178"/>
      <c r="G26" s="178"/>
      <c r="H26" s="237" t="s">
        <v>126</v>
      </c>
      <c r="I26" s="238"/>
      <c r="J26" s="178"/>
      <c r="K26" s="178"/>
      <c r="L26" s="191"/>
      <c r="M26" s="14">
        <v>50</v>
      </c>
      <c r="N26" s="52">
        <f t="shared" ref="N26:N28" si="3">L26*M26</f>
        <v>0</v>
      </c>
      <c r="O26" s="14" t="s">
        <v>12</v>
      </c>
      <c r="P26" s="58">
        <f t="shared" ref="P26:P28" si="4">N26</f>
        <v>0</v>
      </c>
      <c r="Q26" s="14"/>
      <c r="R26" s="191"/>
      <c r="S26" s="14">
        <v>100</v>
      </c>
      <c r="T26" s="15"/>
      <c r="U26" s="14" t="s">
        <v>12</v>
      </c>
      <c r="V26" s="15">
        <f>T26</f>
        <v>0</v>
      </c>
    </row>
    <row r="27" spans="2:28" x14ac:dyDescent="0.25">
      <c r="B27" s="258"/>
      <c r="C27" s="182" t="s">
        <v>84</v>
      </c>
      <c r="D27" s="239"/>
      <c r="E27" s="239"/>
      <c r="F27" s="239"/>
      <c r="G27" s="239"/>
      <c r="H27" s="239" t="s">
        <v>16</v>
      </c>
      <c r="I27" s="239"/>
      <c r="J27" s="236"/>
      <c r="K27" s="236"/>
      <c r="L27" s="191"/>
      <c r="M27" s="14">
        <v>50</v>
      </c>
      <c r="N27" s="52">
        <f t="shared" si="3"/>
        <v>0</v>
      </c>
      <c r="O27" s="14" t="s">
        <v>12</v>
      </c>
      <c r="P27" s="58">
        <f t="shared" si="4"/>
        <v>0</v>
      </c>
      <c r="Q27" s="14"/>
      <c r="R27" s="191"/>
      <c r="S27" s="14">
        <v>100</v>
      </c>
      <c r="T27" s="15"/>
      <c r="U27" s="14" t="s">
        <v>12</v>
      </c>
      <c r="V27" s="15">
        <f>T27</f>
        <v>0</v>
      </c>
    </row>
    <row r="28" spans="2:28" x14ac:dyDescent="0.25">
      <c r="B28" s="59"/>
      <c r="C28" s="176"/>
      <c r="D28" s="177" t="s">
        <v>57</v>
      </c>
      <c r="E28" s="150"/>
      <c r="F28" s="150"/>
      <c r="G28" s="150"/>
      <c r="H28" s="150"/>
      <c r="I28" s="151"/>
      <c r="J28" s="153"/>
      <c r="K28" s="46"/>
      <c r="L28" s="95"/>
      <c r="M28" s="32">
        <v>3750</v>
      </c>
      <c r="N28" s="66">
        <f t="shared" si="3"/>
        <v>0</v>
      </c>
      <c r="O28" s="32" t="s">
        <v>12</v>
      </c>
      <c r="P28" s="96">
        <f t="shared" si="4"/>
        <v>0</v>
      </c>
      <c r="Q28" s="32"/>
      <c r="R28" s="192"/>
      <c r="S28" s="193">
        <v>0</v>
      </c>
      <c r="T28" s="194"/>
      <c r="U28" s="195" t="s">
        <v>12</v>
      </c>
      <c r="V28" s="194">
        <f>T28</f>
        <v>0</v>
      </c>
    </row>
    <row r="29" spans="2:28" x14ac:dyDescent="0.25">
      <c r="B29" s="45"/>
      <c r="C29" s="173"/>
      <c r="D29" s="174"/>
      <c r="E29" s="175"/>
      <c r="F29" s="175"/>
      <c r="G29" s="175"/>
      <c r="H29" s="175"/>
      <c r="I29" s="175"/>
      <c r="J29" s="80"/>
      <c r="K29" s="80"/>
      <c r="L29" s="97"/>
      <c r="M29" s="82"/>
      <c r="N29" s="83"/>
      <c r="O29" s="60" t="s">
        <v>58</v>
      </c>
      <c r="P29" s="64">
        <f>P21+P22+P23+P25+P26+P27+P28</f>
        <v>0</v>
      </c>
      <c r="Q29" s="82"/>
      <c r="R29" s="84"/>
      <c r="S29" s="82"/>
      <c r="T29" s="86"/>
      <c r="U29" s="77" t="s">
        <v>58</v>
      </c>
      <c r="V29" s="117">
        <f>V21+V22+V23+V25+V26+V27+V28</f>
        <v>0</v>
      </c>
    </row>
    <row r="30" spans="2:28" x14ac:dyDescent="0.25">
      <c r="B30" s="247" t="s">
        <v>19</v>
      </c>
      <c r="C30" s="62" t="s">
        <v>20</v>
      </c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4"/>
      <c r="O30" s="43"/>
      <c r="P30" s="43"/>
      <c r="Q30" s="43"/>
      <c r="R30" s="43"/>
      <c r="S30" s="43"/>
      <c r="T30" s="43"/>
      <c r="U30" s="43"/>
      <c r="V30" s="63"/>
      <c r="AB30" s="49"/>
    </row>
    <row r="31" spans="2:28" ht="15.75" thickBot="1" x14ac:dyDescent="0.3">
      <c r="B31" s="250"/>
      <c r="C31" s="6" t="s">
        <v>11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8"/>
    </row>
    <row r="32" spans="2:28" x14ac:dyDescent="0.25">
      <c r="B32" s="256"/>
      <c r="C32" s="157"/>
      <c r="D32" s="218"/>
      <c r="E32" s="218"/>
      <c r="F32" s="218"/>
      <c r="G32" s="218"/>
      <c r="H32" s="218" t="s">
        <v>21</v>
      </c>
      <c r="I32" s="218"/>
      <c r="J32" s="218"/>
      <c r="K32" s="218"/>
      <c r="L32" s="26"/>
      <c r="M32" s="27">
        <v>10</v>
      </c>
      <c r="N32" s="54">
        <f>L32*M32</f>
        <v>0</v>
      </c>
      <c r="O32" s="26" t="s">
        <v>12</v>
      </c>
      <c r="P32" s="57">
        <f>N32</f>
        <v>0</v>
      </c>
      <c r="Q32" s="28"/>
      <c r="R32" s="26"/>
      <c r="S32" s="28">
        <v>1</v>
      </c>
      <c r="T32" s="26">
        <f>R32*S32</f>
        <v>0</v>
      </c>
      <c r="U32" s="29" t="s">
        <v>12</v>
      </c>
      <c r="V32" s="26">
        <f t="shared" ref="V32:V35" si="5">T32</f>
        <v>0</v>
      </c>
    </row>
    <row r="33" spans="1:28" x14ac:dyDescent="0.25">
      <c r="B33" s="256"/>
      <c r="C33" s="157" t="s">
        <v>72</v>
      </c>
      <c r="D33" s="219" t="s">
        <v>22</v>
      </c>
      <c r="E33" s="219"/>
      <c r="F33" s="219"/>
      <c r="G33" s="219"/>
      <c r="H33" s="219" t="s">
        <v>23</v>
      </c>
      <c r="I33" s="219"/>
      <c r="J33" s="219"/>
      <c r="K33" s="219"/>
      <c r="L33" s="25"/>
      <c r="M33" s="19">
        <v>30</v>
      </c>
      <c r="N33" s="54">
        <f t="shared" ref="N33:N39" si="6">L33*M33</f>
        <v>0</v>
      </c>
      <c r="O33" s="25" t="s">
        <v>12</v>
      </c>
      <c r="P33" s="57">
        <f t="shared" ref="P33:P39" si="7">N33</f>
        <v>0</v>
      </c>
      <c r="Q33" s="30"/>
      <c r="R33" s="25"/>
      <c r="S33" s="30">
        <v>1</v>
      </c>
      <c r="T33" s="26">
        <f t="shared" ref="T33:T39" si="8">R33*S33</f>
        <v>0</v>
      </c>
      <c r="U33" s="14" t="s">
        <v>12</v>
      </c>
      <c r="V33" s="25">
        <f t="shared" si="5"/>
        <v>0</v>
      </c>
    </row>
    <row r="34" spans="1:28" x14ac:dyDescent="0.25">
      <c r="B34" s="256"/>
      <c r="C34" s="157"/>
      <c r="D34" s="219" t="s">
        <v>24</v>
      </c>
      <c r="E34" s="219"/>
      <c r="F34" s="219"/>
      <c r="G34" s="219"/>
      <c r="H34" s="219" t="s">
        <v>25</v>
      </c>
      <c r="I34" s="219"/>
      <c r="J34" s="219"/>
      <c r="K34" s="219"/>
      <c r="L34" s="25"/>
      <c r="M34" s="19">
        <v>10</v>
      </c>
      <c r="N34" s="54">
        <f t="shared" si="6"/>
        <v>0</v>
      </c>
      <c r="O34" s="25" t="s">
        <v>12</v>
      </c>
      <c r="P34" s="57">
        <f t="shared" si="7"/>
        <v>0</v>
      </c>
      <c r="Q34" s="30"/>
      <c r="R34" s="25"/>
      <c r="S34" s="30">
        <v>1</v>
      </c>
      <c r="T34" s="26">
        <f t="shared" si="8"/>
        <v>0</v>
      </c>
      <c r="U34" s="14" t="s">
        <v>12</v>
      </c>
      <c r="V34" s="25">
        <f t="shared" si="5"/>
        <v>0</v>
      </c>
    </row>
    <row r="35" spans="1:28" x14ac:dyDescent="0.25">
      <c r="B35" s="256"/>
      <c r="C35" s="155"/>
      <c r="D35" s="274" t="s">
        <v>26</v>
      </c>
      <c r="E35" s="274"/>
      <c r="F35" s="274"/>
      <c r="G35" s="274"/>
      <c r="H35" s="219" t="s">
        <v>27</v>
      </c>
      <c r="I35" s="219"/>
      <c r="J35" s="219"/>
      <c r="K35" s="219"/>
      <c r="L35" s="31"/>
      <c r="M35" s="32">
        <v>5</v>
      </c>
      <c r="N35" s="54">
        <f t="shared" si="6"/>
        <v>0</v>
      </c>
      <c r="O35" s="25" t="s">
        <v>12</v>
      </c>
      <c r="P35" s="57">
        <f t="shared" si="7"/>
        <v>0</v>
      </c>
      <c r="Q35" s="33"/>
      <c r="R35" s="31"/>
      <c r="S35" s="33">
        <v>1</v>
      </c>
      <c r="T35" s="26">
        <f t="shared" si="8"/>
        <v>0</v>
      </c>
      <c r="U35" s="14" t="s">
        <v>12</v>
      </c>
      <c r="V35" s="31">
        <f t="shared" si="5"/>
        <v>0</v>
      </c>
    </row>
    <row r="36" spans="1:28" x14ac:dyDescent="0.25">
      <c r="B36" s="256"/>
      <c r="C36" s="156"/>
      <c r="D36" s="152"/>
      <c r="E36" s="151"/>
      <c r="F36" s="154"/>
      <c r="G36" s="154"/>
      <c r="H36" s="218" t="s">
        <v>21</v>
      </c>
      <c r="I36" s="218"/>
      <c r="J36" s="218"/>
      <c r="K36" s="218"/>
      <c r="L36" s="31"/>
      <c r="M36" s="32">
        <v>10</v>
      </c>
      <c r="N36" s="54">
        <f t="shared" si="6"/>
        <v>0</v>
      </c>
      <c r="O36" s="25" t="s">
        <v>12</v>
      </c>
      <c r="P36" s="57">
        <f t="shared" si="7"/>
        <v>0</v>
      </c>
      <c r="Q36" s="33"/>
      <c r="R36" s="31"/>
      <c r="S36" s="33">
        <v>1</v>
      </c>
      <c r="T36" s="26">
        <f t="shared" si="8"/>
        <v>0</v>
      </c>
      <c r="U36" s="14" t="s">
        <v>12</v>
      </c>
      <c r="V36" s="31">
        <f>T36</f>
        <v>0</v>
      </c>
    </row>
    <row r="37" spans="1:28" x14ac:dyDescent="0.25">
      <c r="B37" s="256"/>
      <c r="C37" s="157"/>
      <c r="D37" s="219" t="s">
        <v>22</v>
      </c>
      <c r="E37" s="219"/>
      <c r="F37" s="219"/>
      <c r="G37" s="219"/>
      <c r="H37" s="219" t="s">
        <v>23</v>
      </c>
      <c r="I37" s="219"/>
      <c r="J37" s="219"/>
      <c r="K37" s="219"/>
      <c r="L37" s="31"/>
      <c r="M37" s="32">
        <v>30</v>
      </c>
      <c r="N37" s="54">
        <f t="shared" si="6"/>
        <v>0</v>
      </c>
      <c r="O37" s="25" t="s">
        <v>12</v>
      </c>
      <c r="P37" s="57">
        <f t="shared" si="7"/>
        <v>0</v>
      </c>
      <c r="Q37" s="33"/>
      <c r="R37" s="31"/>
      <c r="S37" s="33">
        <v>1</v>
      </c>
      <c r="T37" s="26">
        <f t="shared" si="8"/>
        <v>0</v>
      </c>
      <c r="U37" s="14" t="s">
        <v>12</v>
      </c>
      <c r="V37" s="31">
        <f>T37</f>
        <v>0</v>
      </c>
    </row>
    <row r="38" spans="1:28" x14ac:dyDescent="0.25">
      <c r="B38" s="256"/>
      <c r="C38" s="157" t="s">
        <v>73</v>
      </c>
      <c r="D38" s="219" t="s">
        <v>24</v>
      </c>
      <c r="E38" s="219"/>
      <c r="F38" s="219"/>
      <c r="G38" s="219"/>
      <c r="H38" s="219" t="s">
        <v>25</v>
      </c>
      <c r="I38" s="219"/>
      <c r="J38" s="219"/>
      <c r="K38" s="219"/>
      <c r="L38" s="31"/>
      <c r="M38" s="32">
        <v>10</v>
      </c>
      <c r="N38" s="54">
        <f t="shared" si="6"/>
        <v>0</v>
      </c>
      <c r="O38" s="25" t="s">
        <v>12</v>
      </c>
      <c r="P38" s="57">
        <f t="shared" si="7"/>
        <v>0</v>
      </c>
      <c r="Q38" s="33"/>
      <c r="R38" s="31"/>
      <c r="S38" s="33">
        <v>1</v>
      </c>
      <c r="T38" s="26">
        <f t="shared" si="8"/>
        <v>0</v>
      </c>
      <c r="U38" s="14" t="s">
        <v>12</v>
      </c>
      <c r="V38" s="31">
        <f>T38</f>
        <v>0</v>
      </c>
    </row>
    <row r="39" spans="1:28" x14ac:dyDescent="0.25">
      <c r="B39" s="256"/>
      <c r="C39" s="157"/>
      <c r="D39" s="274" t="s">
        <v>26</v>
      </c>
      <c r="E39" s="274"/>
      <c r="F39" s="274"/>
      <c r="G39" s="274"/>
      <c r="H39" s="274" t="s">
        <v>27</v>
      </c>
      <c r="I39" s="274"/>
      <c r="J39" s="274"/>
      <c r="K39" s="274"/>
      <c r="L39" s="31"/>
      <c r="M39" s="32">
        <v>5</v>
      </c>
      <c r="N39" s="54">
        <f t="shared" si="6"/>
        <v>0</v>
      </c>
      <c r="O39" s="25" t="s">
        <v>12</v>
      </c>
      <c r="P39" s="57">
        <f t="shared" si="7"/>
        <v>0</v>
      </c>
      <c r="Q39" s="33"/>
      <c r="R39" s="31"/>
      <c r="S39" s="33">
        <v>1</v>
      </c>
      <c r="T39" s="26">
        <f t="shared" si="8"/>
        <v>0</v>
      </c>
      <c r="U39" s="14" t="s">
        <v>12</v>
      </c>
      <c r="V39" s="31">
        <f>T39</f>
        <v>0</v>
      </c>
    </row>
    <row r="40" spans="1:28" x14ac:dyDescent="0.25">
      <c r="A40" s="49"/>
      <c r="B40" s="47"/>
      <c r="C40" s="98"/>
      <c r="D40" s="80"/>
      <c r="E40" s="80"/>
      <c r="F40" s="80"/>
      <c r="G40" s="80"/>
      <c r="H40" s="80"/>
      <c r="I40" s="80"/>
      <c r="J40" s="80"/>
      <c r="K40" s="80"/>
      <c r="L40" s="84"/>
      <c r="M40" s="82"/>
      <c r="N40" s="83"/>
      <c r="O40" s="65" t="s">
        <v>58</v>
      </c>
      <c r="P40" s="64">
        <f>P32+P33+P34+P35+P36+P37+P38+P39</f>
        <v>0</v>
      </c>
      <c r="Q40" s="99"/>
      <c r="R40" s="84"/>
      <c r="S40" s="99"/>
      <c r="T40" s="84"/>
      <c r="U40" s="77" t="s">
        <v>58</v>
      </c>
      <c r="V40" s="85">
        <f>V32+V33+V34+V35+V36+V37+V38+V39</f>
        <v>0</v>
      </c>
    </row>
    <row r="41" spans="1:28" ht="15" customHeight="1" x14ac:dyDescent="0.25">
      <c r="A41" s="49"/>
      <c r="B41" s="42"/>
      <c r="C41" s="240" t="s">
        <v>56</v>
      </c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2"/>
      <c r="AB41" s="49"/>
    </row>
    <row r="42" spans="1:28" x14ac:dyDescent="0.25">
      <c r="A42" s="50"/>
      <c r="B42" s="160"/>
      <c r="C42" s="158"/>
      <c r="D42" s="218"/>
      <c r="E42" s="218"/>
      <c r="F42" s="218"/>
      <c r="G42" s="218"/>
      <c r="H42" s="218" t="s">
        <v>21</v>
      </c>
      <c r="I42" s="218"/>
      <c r="J42" s="218"/>
      <c r="K42" s="218"/>
      <c r="L42" s="26"/>
      <c r="M42" s="27">
        <v>5</v>
      </c>
      <c r="N42" s="54">
        <f>L42*M42</f>
        <v>0</v>
      </c>
      <c r="O42" s="26" t="s">
        <v>12</v>
      </c>
      <c r="P42" s="57">
        <f>N42</f>
        <v>0</v>
      </c>
      <c r="Q42" s="28"/>
      <c r="R42" s="26"/>
      <c r="S42" s="28">
        <v>1</v>
      </c>
      <c r="T42" s="26">
        <f>R42*S42</f>
        <v>0</v>
      </c>
      <c r="U42" s="29" t="s">
        <v>12</v>
      </c>
      <c r="V42" s="26">
        <f t="shared" ref="V42:V49" si="9">T42</f>
        <v>0</v>
      </c>
      <c r="AB42" s="50"/>
    </row>
    <row r="43" spans="1:28" x14ac:dyDescent="0.25">
      <c r="A43" s="50"/>
      <c r="B43" s="161"/>
      <c r="C43" s="157" t="s">
        <v>72</v>
      </c>
      <c r="D43" s="219" t="s">
        <v>22</v>
      </c>
      <c r="E43" s="219"/>
      <c r="F43" s="219"/>
      <c r="G43" s="219"/>
      <c r="H43" s="219" t="s">
        <v>23</v>
      </c>
      <c r="I43" s="219"/>
      <c r="J43" s="219"/>
      <c r="K43" s="219"/>
      <c r="L43" s="25"/>
      <c r="M43" s="19">
        <v>20</v>
      </c>
      <c r="N43" s="54">
        <f t="shared" ref="N43:N49" si="10">L43*M43</f>
        <v>0</v>
      </c>
      <c r="O43" s="25" t="s">
        <v>12</v>
      </c>
      <c r="P43" s="57">
        <f t="shared" ref="P43:P49" si="11">N43</f>
        <v>0</v>
      </c>
      <c r="Q43" s="30"/>
      <c r="R43" s="25"/>
      <c r="S43" s="30">
        <v>1</v>
      </c>
      <c r="T43" s="26">
        <f t="shared" ref="T43:T49" si="12">R43*S43</f>
        <v>0</v>
      </c>
      <c r="U43" s="14" t="s">
        <v>12</v>
      </c>
      <c r="V43" s="25">
        <f t="shared" si="9"/>
        <v>0</v>
      </c>
      <c r="AB43" s="50"/>
    </row>
    <row r="44" spans="1:28" x14ac:dyDescent="0.25">
      <c r="A44" s="50"/>
      <c r="B44" s="161"/>
      <c r="C44" s="159"/>
      <c r="D44" s="219" t="s">
        <v>24</v>
      </c>
      <c r="E44" s="219"/>
      <c r="F44" s="219"/>
      <c r="G44" s="219"/>
      <c r="H44" s="219" t="s">
        <v>25</v>
      </c>
      <c r="I44" s="219"/>
      <c r="J44" s="219"/>
      <c r="K44" s="219"/>
      <c r="L44" s="25"/>
      <c r="M44" s="19">
        <v>10</v>
      </c>
      <c r="N44" s="54">
        <f t="shared" si="10"/>
        <v>0</v>
      </c>
      <c r="O44" s="25" t="s">
        <v>12</v>
      </c>
      <c r="P44" s="57">
        <f t="shared" si="11"/>
        <v>0</v>
      </c>
      <c r="Q44" s="30"/>
      <c r="R44" s="25"/>
      <c r="S44" s="30">
        <v>1</v>
      </c>
      <c r="T44" s="26">
        <f t="shared" si="12"/>
        <v>0</v>
      </c>
      <c r="U44" s="14" t="s">
        <v>12</v>
      </c>
      <c r="V44" s="25">
        <f t="shared" si="9"/>
        <v>0</v>
      </c>
      <c r="AB44" s="50"/>
    </row>
    <row r="45" spans="1:28" x14ac:dyDescent="0.25">
      <c r="A45" s="50"/>
      <c r="B45" s="161"/>
      <c r="C45" s="162"/>
      <c r="D45" s="219" t="s">
        <v>26</v>
      </c>
      <c r="E45" s="219"/>
      <c r="F45" s="219"/>
      <c r="G45" s="219"/>
      <c r="H45" s="219" t="s">
        <v>27</v>
      </c>
      <c r="I45" s="219"/>
      <c r="J45" s="219"/>
      <c r="K45" s="219"/>
      <c r="L45" s="25"/>
      <c r="M45" s="19">
        <v>5</v>
      </c>
      <c r="N45" s="54">
        <f t="shared" si="10"/>
        <v>0</v>
      </c>
      <c r="O45" s="25" t="s">
        <v>12</v>
      </c>
      <c r="P45" s="57">
        <f t="shared" si="11"/>
        <v>0</v>
      </c>
      <c r="Q45" s="30"/>
      <c r="R45" s="25"/>
      <c r="S45" s="30">
        <v>1</v>
      </c>
      <c r="T45" s="26">
        <f t="shared" si="12"/>
        <v>0</v>
      </c>
      <c r="U45" s="14" t="s">
        <v>12</v>
      </c>
      <c r="V45" s="25">
        <f t="shared" si="9"/>
        <v>0</v>
      </c>
      <c r="AB45" s="50"/>
    </row>
    <row r="46" spans="1:28" x14ac:dyDescent="0.25">
      <c r="A46" s="50"/>
      <c r="B46" s="161"/>
      <c r="C46" s="159"/>
      <c r="D46" s="218"/>
      <c r="E46" s="218"/>
      <c r="F46" s="218"/>
      <c r="G46" s="218"/>
      <c r="H46" s="218" t="s">
        <v>21</v>
      </c>
      <c r="I46" s="218"/>
      <c r="J46" s="218"/>
      <c r="K46" s="218"/>
      <c r="L46" s="25"/>
      <c r="M46" s="19">
        <v>10</v>
      </c>
      <c r="N46" s="54">
        <f t="shared" si="10"/>
        <v>0</v>
      </c>
      <c r="O46" s="25" t="s">
        <v>12</v>
      </c>
      <c r="P46" s="57">
        <f t="shared" si="11"/>
        <v>0</v>
      </c>
      <c r="Q46" s="30"/>
      <c r="R46" s="25"/>
      <c r="S46" s="30">
        <v>1</v>
      </c>
      <c r="T46" s="26">
        <f t="shared" si="12"/>
        <v>0</v>
      </c>
      <c r="U46" s="14" t="s">
        <v>12</v>
      </c>
      <c r="V46" s="25">
        <f t="shared" si="9"/>
        <v>0</v>
      </c>
      <c r="AB46" s="50"/>
    </row>
    <row r="47" spans="1:28" x14ac:dyDescent="0.25">
      <c r="A47" s="50"/>
      <c r="B47" s="161"/>
      <c r="C47" s="159"/>
      <c r="D47" s="219" t="s">
        <v>22</v>
      </c>
      <c r="E47" s="219"/>
      <c r="F47" s="219"/>
      <c r="G47" s="219"/>
      <c r="H47" s="219" t="s">
        <v>23</v>
      </c>
      <c r="I47" s="219"/>
      <c r="J47" s="219"/>
      <c r="K47" s="219"/>
      <c r="L47" s="25"/>
      <c r="M47" s="19">
        <v>20</v>
      </c>
      <c r="N47" s="54">
        <f t="shared" si="10"/>
        <v>0</v>
      </c>
      <c r="O47" s="25" t="s">
        <v>12</v>
      </c>
      <c r="P47" s="57">
        <f t="shared" si="11"/>
        <v>0</v>
      </c>
      <c r="Q47" s="30"/>
      <c r="R47" s="25"/>
      <c r="S47" s="30">
        <v>1</v>
      </c>
      <c r="T47" s="26">
        <f t="shared" si="12"/>
        <v>0</v>
      </c>
      <c r="U47" s="14" t="s">
        <v>12</v>
      </c>
      <c r="V47" s="25">
        <f t="shared" si="9"/>
        <v>0</v>
      </c>
      <c r="AB47" s="50"/>
    </row>
    <row r="48" spans="1:28" x14ac:dyDescent="0.25">
      <c r="A48" s="50"/>
      <c r="B48" s="161"/>
      <c r="C48" s="157" t="s">
        <v>73</v>
      </c>
      <c r="D48" s="219" t="s">
        <v>24</v>
      </c>
      <c r="E48" s="219"/>
      <c r="F48" s="219"/>
      <c r="G48" s="219"/>
      <c r="H48" s="219" t="s">
        <v>25</v>
      </c>
      <c r="I48" s="219"/>
      <c r="J48" s="219"/>
      <c r="K48" s="219"/>
      <c r="L48" s="25"/>
      <c r="M48" s="19">
        <v>10</v>
      </c>
      <c r="N48" s="54">
        <f t="shared" si="10"/>
        <v>0</v>
      </c>
      <c r="O48" s="25" t="s">
        <v>12</v>
      </c>
      <c r="P48" s="57">
        <f t="shared" si="11"/>
        <v>0</v>
      </c>
      <c r="Q48" s="30"/>
      <c r="R48" s="25"/>
      <c r="S48" s="30">
        <v>1</v>
      </c>
      <c r="T48" s="26">
        <f t="shared" si="12"/>
        <v>0</v>
      </c>
      <c r="U48" s="14" t="s">
        <v>12</v>
      </c>
      <c r="V48" s="25">
        <f t="shared" si="9"/>
        <v>0</v>
      </c>
      <c r="AB48" s="50"/>
    </row>
    <row r="49" spans="1:28" x14ac:dyDescent="0.25">
      <c r="A49" s="50"/>
      <c r="B49" s="161"/>
      <c r="C49" s="159"/>
      <c r="D49" s="219" t="s">
        <v>26</v>
      </c>
      <c r="E49" s="219"/>
      <c r="F49" s="219"/>
      <c r="G49" s="219"/>
      <c r="H49" s="219" t="s">
        <v>27</v>
      </c>
      <c r="I49" s="219"/>
      <c r="J49" s="219"/>
      <c r="K49" s="219"/>
      <c r="L49" s="25"/>
      <c r="M49" s="19">
        <v>5</v>
      </c>
      <c r="N49" s="54">
        <f t="shared" si="10"/>
        <v>0</v>
      </c>
      <c r="O49" s="25" t="s">
        <v>12</v>
      </c>
      <c r="P49" s="57">
        <f t="shared" si="11"/>
        <v>0</v>
      </c>
      <c r="Q49" s="30"/>
      <c r="R49" s="25"/>
      <c r="S49" s="30">
        <v>1</v>
      </c>
      <c r="T49" s="26">
        <f t="shared" si="12"/>
        <v>0</v>
      </c>
      <c r="U49" s="14" t="s">
        <v>12</v>
      </c>
      <c r="V49" s="25">
        <f t="shared" si="9"/>
        <v>0</v>
      </c>
      <c r="AB49" s="50"/>
    </row>
    <row r="50" spans="1:28" x14ac:dyDescent="0.25">
      <c r="A50" s="50"/>
      <c r="B50" s="59"/>
      <c r="C50" s="100"/>
      <c r="D50" s="80"/>
      <c r="E50" s="80"/>
      <c r="F50" s="80"/>
      <c r="G50" s="80"/>
      <c r="H50" s="80"/>
      <c r="I50" s="80"/>
      <c r="J50" s="80"/>
      <c r="K50" s="80"/>
      <c r="L50" s="84"/>
      <c r="M50" s="82"/>
      <c r="N50" s="83"/>
      <c r="O50" s="65" t="s">
        <v>58</v>
      </c>
      <c r="P50" s="64">
        <f>P42+P43+P44+P45+P46+P47+P48+P49</f>
        <v>0</v>
      </c>
      <c r="Q50" s="99"/>
      <c r="R50" s="84"/>
      <c r="S50" s="99"/>
      <c r="T50" s="84"/>
      <c r="U50" s="77" t="s">
        <v>58</v>
      </c>
      <c r="V50" s="85">
        <f>V42+V43+V44+V45+V46+V47+V48+V49</f>
        <v>0</v>
      </c>
      <c r="AB50" s="50"/>
    </row>
    <row r="51" spans="1:28" ht="18.95" customHeight="1" thickBot="1" x14ac:dyDescent="0.3">
      <c r="B51" s="215" t="s">
        <v>28</v>
      </c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7"/>
    </row>
    <row r="52" spans="1:28" ht="22.5" customHeight="1" x14ac:dyDescent="0.25">
      <c r="B52" s="223"/>
      <c r="C52" s="220" t="s">
        <v>29</v>
      </c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2"/>
    </row>
    <row r="53" spans="1:28" ht="14.45" customHeight="1" x14ac:dyDescent="0.25">
      <c r="B53" s="224"/>
      <c r="C53" s="111"/>
      <c r="D53" s="197"/>
      <c r="E53" s="197"/>
      <c r="F53" s="197"/>
      <c r="G53" s="197"/>
      <c r="H53" s="197"/>
      <c r="I53" s="197"/>
      <c r="J53" s="197"/>
      <c r="K53" s="197"/>
      <c r="L53" s="113"/>
      <c r="M53" s="198"/>
      <c r="N53" s="199"/>
      <c r="O53" s="200"/>
      <c r="P53" s="201"/>
      <c r="Q53" s="200"/>
      <c r="R53" s="202"/>
      <c r="S53" s="200"/>
      <c r="T53" s="203"/>
      <c r="U53" s="200"/>
      <c r="V53" s="203"/>
    </row>
    <row r="54" spans="1:28" ht="15" customHeight="1" x14ac:dyDescent="0.25">
      <c r="B54" s="225"/>
      <c r="C54" s="229" t="s">
        <v>40</v>
      </c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1"/>
    </row>
    <row r="55" spans="1:28" x14ac:dyDescent="0.25">
      <c r="B55" s="225"/>
      <c r="C55" s="232" t="s">
        <v>132</v>
      </c>
      <c r="D55" s="226"/>
      <c r="E55" s="227"/>
      <c r="F55" s="227"/>
      <c r="G55" s="228"/>
      <c r="H55" s="226"/>
      <c r="I55" s="227"/>
      <c r="J55" s="227"/>
      <c r="K55" s="228"/>
      <c r="L55" s="19"/>
      <c r="M55" s="20" t="s">
        <v>30</v>
      </c>
      <c r="N55" s="21"/>
      <c r="O55" s="19"/>
      <c r="P55" s="19"/>
      <c r="Q55" s="19"/>
      <c r="R55" s="19"/>
      <c r="S55" s="20"/>
      <c r="T55" s="22"/>
      <c r="U55" s="22"/>
      <c r="V55" s="22"/>
    </row>
    <row r="56" spans="1:28" x14ac:dyDescent="0.25">
      <c r="B56" s="225"/>
      <c r="C56" s="233"/>
      <c r="D56" s="226"/>
      <c r="E56" s="227"/>
      <c r="F56" s="227"/>
      <c r="G56" s="228"/>
      <c r="H56" s="226" t="s">
        <v>31</v>
      </c>
      <c r="I56" s="227"/>
      <c r="J56" s="227"/>
      <c r="K56" s="228"/>
      <c r="L56" s="23"/>
      <c r="M56" s="19">
        <v>100</v>
      </c>
      <c r="N56" s="52">
        <f>L56*M56</f>
        <v>0</v>
      </c>
      <c r="O56" s="19" t="s">
        <v>12</v>
      </c>
      <c r="P56" s="56">
        <f>N56</f>
        <v>0</v>
      </c>
      <c r="Q56" s="19"/>
      <c r="R56" s="23"/>
      <c r="S56" s="19">
        <v>1</v>
      </c>
      <c r="T56" s="23"/>
      <c r="U56" s="19" t="s">
        <v>12</v>
      </c>
      <c r="V56" s="25">
        <f t="shared" ref="V56:V61" si="13">T56</f>
        <v>0</v>
      </c>
    </row>
    <row r="57" spans="1:28" ht="14.45" customHeight="1" x14ac:dyDescent="0.25">
      <c r="B57" s="225"/>
      <c r="C57" s="233"/>
      <c r="D57" s="226" t="s">
        <v>32</v>
      </c>
      <c r="E57" s="227"/>
      <c r="F57" s="227"/>
      <c r="G57" s="228"/>
      <c r="H57" s="226" t="s">
        <v>33</v>
      </c>
      <c r="I57" s="227"/>
      <c r="J57" s="227"/>
      <c r="K57" s="228"/>
      <c r="L57" s="23"/>
      <c r="M57" s="19">
        <v>50</v>
      </c>
      <c r="N57" s="52">
        <f t="shared" ref="N57:N61" si="14">L57*M57</f>
        <v>0</v>
      </c>
      <c r="O57" s="19" t="s">
        <v>12</v>
      </c>
      <c r="P57" s="56">
        <f t="shared" ref="P57:P61" si="15">N57</f>
        <v>0</v>
      </c>
      <c r="Q57" s="19"/>
      <c r="R57" s="23"/>
      <c r="S57" s="19">
        <v>1</v>
      </c>
      <c r="T57" s="23"/>
      <c r="U57" s="19" t="s">
        <v>12</v>
      </c>
      <c r="V57" s="25">
        <f t="shared" si="13"/>
        <v>0</v>
      </c>
    </row>
    <row r="58" spans="1:28" ht="14.45" customHeight="1" x14ac:dyDescent="0.25">
      <c r="B58" s="225"/>
      <c r="C58" s="233"/>
      <c r="D58" s="226" t="s">
        <v>34</v>
      </c>
      <c r="E58" s="227"/>
      <c r="F58" s="227"/>
      <c r="G58" s="228"/>
      <c r="H58" s="226" t="s">
        <v>35</v>
      </c>
      <c r="I58" s="227"/>
      <c r="J58" s="227"/>
      <c r="K58" s="228"/>
      <c r="L58" s="23"/>
      <c r="M58" s="19">
        <v>20</v>
      </c>
      <c r="N58" s="52">
        <f t="shared" si="14"/>
        <v>0</v>
      </c>
      <c r="O58" s="19" t="s">
        <v>12</v>
      </c>
      <c r="P58" s="56">
        <f t="shared" si="15"/>
        <v>0</v>
      </c>
      <c r="Q58" s="19"/>
      <c r="R58" s="23"/>
      <c r="S58" s="19">
        <v>1</v>
      </c>
      <c r="T58" s="23"/>
      <c r="U58" s="19" t="s">
        <v>12</v>
      </c>
      <c r="V58" s="25">
        <f t="shared" si="13"/>
        <v>0</v>
      </c>
    </row>
    <row r="59" spans="1:28" ht="14.45" customHeight="1" x14ac:dyDescent="0.25">
      <c r="B59" s="225"/>
      <c r="C59" s="233"/>
      <c r="D59" s="226" t="s">
        <v>13</v>
      </c>
      <c r="E59" s="227"/>
      <c r="F59" s="227"/>
      <c r="G59" s="228"/>
      <c r="H59" s="226" t="s">
        <v>14</v>
      </c>
      <c r="I59" s="227"/>
      <c r="J59" s="227"/>
      <c r="K59" s="228"/>
      <c r="L59" s="23"/>
      <c r="M59" s="19">
        <v>20</v>
      </c>
      <c r="N59" s="52">
        <f t="shared" si="14"/>
        <v>0</v>
      </c>
      <c r="O59" s="19" t="s">
        <v>12</v>
      </c>
      <c r="P59" s="56">
        <f t="shared" si="15"/>
        <v>0</v>
      </c>
      <c r="Q59" s="19"/>
      <c r="R59" s="23"/>
      <c r="S59" s="19">
        <v>1</v>
      </c>
      <c r="T59" s="23"/>
      <c r="U59" s="19" t="s">
        <v>12</v>
      </c>
      <c r="V59" s="25">
        <f t="shared" si="13"/>
        <v>0</v>
      </c>
    </row>
    <row r="60" spans="1:28" ht="14.45" customHeight="1" x14ac:dyDescent="0.25">
      <c r="B60" s="225"/>
      <c r="C60" s="233"/>
      <c r="D60" s="226" t="s">
        <v>36</v>
      </c>
      <c r="E60" s="227"/>
      <c r="F60" s="227"/>
      <c r="G60" s="228"/>
      <c r="H60" s="226" t="s">
        <v>37</v>
      </c>
      <c r="I60" s="227"/>
      <c r="J60" s="227"/>
      <c r="K60" s="228"/>
      <c r="L60" s="23"/>
      <c r="M60" s="19">
        <v>5</v>
      </c>
      <c r="N60" s="52">
        <f t="shared" si="14"/>
        <v>0</v>
      </c>
      <c r="O60" s="19" t="s">
        <v>12</v>
      </c>
      <c r="P60" s="56">
        <f t="shared" si="15"/>
        <v>0</v>
      </c>
      <c r="Q60" s="19"/>
      <c r="R60" s="23"/>
      <c r="S60" s="19">
        <v>1</v>
      </c>
      <c r="T60" s="23"/>
      <c r="U60" s="19" t="s">
        <v>12</v>
      </c>
      <c r="V60" s="25">
        <f t="shared" si="13"/>
        <v>0</v>
      </c>
    </row>
    <row r="61" spans="1:28" ht="14.45" customHeight="1" x14ac:dyDescent="0.25">
      <c r="B61" s="225"/>
      <c r="C61" s="234"/>
      <c r="D61" s="226" t="s">
        <v>15</v>
      </c>
      <c r="E61" s="227"/>
      <c r="F61" s="227"/>
      <c r="G61" s="228"/>
      <c r="H61" s="226" t="s">
        <v>38</v>
      </c>
      <c r="I61" s="227"/>
      <c r="J61" s="227"/>
      <c r="K61" s="228"/>
      <c r="L61" s="23"/>
      <c r="M61" s="19">
        <v>5</v>
      </c>
      <c r="N61" s="52">
        <f t="shared" si="14"/>
        <v>0</v>
      </c>
      <c r="O61" s="19" t="s">
        <v>12</v>
      </c>
      <c r="P61" s="56">
        <f t="shared" si="15"/>
        <v>0</v>
      </c>
      <c r="Q61" s="19"/>
      <c r="R61" s="23"/>
      <c r="S61" s="19">
        <v>1</v>
      </c>
      <c r="T61" s="23"/>
      <c r="U61" s="19" t="s">
        <v>12</v>
      </c>
      <c r="V61" s="25">
        <f t="shared" si="13"/>
        <v>0</v>
      </c>
    </row>
    <row r="62" spans="1:28" ht="14.45" customHeight="1" x14ac:dyDescent="0.25">
      <c r="B62" s="224"/>
      <c r="C62" s="98"/>
      <c r="D62" s="80"/>
      <c r="E62" s="80"/>
      <c r="F62" s="80"/>
      <c r="G62" s="80"/>
      <c r="H62" s="80"/>
      <c r="I62" s="80"/>
      <c r="J62" s="80"/>
      <c r="K62" s="80"/>
      <c r="L62" s="101"/>
      <c r="M62" s="82"/>
      <c r="N62" s="83"/>
      <c r="O62" s="60" t="s">
        <v>58</v>
      </c>
      <c r="P62" s="64">
        <f>P56+P57+P58+P59+P60+P61</f>
        <v>0</v>
      </c>
      <c r="Q62" s="82"/>
      <c r="R62" s="84"/>
      <c r="S62" s="82"/>
      <c r="T62" s="84"/>
      <c r="U62" s="60" t="s">
        <v>58</v>
      </c>
      <c r="V62" s="85">
        <f>V56+V57+V58+V59+V60+V61</f>
        <v>0</v>
      </c>
    </row>
    <row r="63" spans="1:28" ht="14.45" customHeight="1" x14ac:dyDescent="0.25">
      <c r="B63" s="225"/>
      <c r="C63" s="212" t="s">
        <v>40</v>
      </c>
      <c r="D63" s="213"/>
      <c r="E63" s="213"/>
      <c r="F63" s="213"/>
      <c r="G63" s="213"/>
      <c r="H63" s="213"/>
      <c r="I63" s="213"/>
      <c r="J63" s="213"/>
      <c r="K63" s="213"/>
      <c r="L63" s="213"/>
      <c r="M63" s="213"/>
      <c r="N63" s="213"/>
      <c r="O63" s="213"/>
      <c r="P63" s="213"/>
      <c r="Q63" s="213"/>
      <c r="R63" s="213"/>
      <c r="S63" s="213"/>
      <c r="T63" s="213"/>
      <c r="U63" s="213"/>
      <c r="V63" s="214"/>
    </row>
    <row r="64" spans="1:28" x14ac:dyDescent="0.25">
      <c r="B64" s="225"/>
      <c r="C64" s="232" t="s">
        <v>133</v>
      </c>
      <c r="D64" s="226"/>
      <c r="E64" s="227"/>
      <c r="F64" s="227"/>
      <c r="G64" s="228"/>
      <c r="H64" s="226"/>
      <c r="I64" s="227"/>
      <c r="J64" s="227"/>
      <c r="K64" s="228"/>
      <c r="L64" s="19"/>
      <c r="M64" s="20" t="s">
        <v>39</v>
      </c>
      <c r="N64" s="21"/>
      <c r="O64" s="19"/>
      <c r="P64" s="19"/>
      <c r="Q64" s="19"/>
      <c r="R64" s="19"/>
      <c r="S64" s="20"/>
      <c r="T64" s="22"/>
      <c r="U64" s="22"/>
      <c r="V64" s="22"/>
    </row>
    <row r="65" spans="2:22" x14ac:dyDescent="0.25">
      <c r="B65" s="225"/>
      <c r="C65" s="233"/>
      <c r="D65" s="226"/>
      <c r="E65" s="227"/>
      <c r="F65" s="227"/>
      <c r="G65" s="228"/>
      <c r="H65" s="226" t="s">
        <v>31</v>
      </c>
      <c r="I65" s="227"/>
      <c r="J65" s="227"/>
      <c r="K65" s="228"/>
      <c r="L65" s="23"/>
      <c r="M65" s="19">
        <v>1</v>
      </c>
      <c r="N65" s="52">
        <f>L65*M65</f>
        <v>0</v>
      </c>
      <c r="O65" s="19" t="s">
        <v>12</v>
      </c>
      <c r="P65" s="56">
        <f>N65</f>
        <v>0</v>
      </c>
      <c r="Q65" s="19"/>
      <c r="R65" s="23"/>
      <c r="S65" s="19">
        <v>1</v>
      </c>
      <c r="T65" s="23"/>
      <c r="U65" s="19" t="s">
        <v>12</v>
      </c>
      <c r="V65" s="25">
        <f t="shared" ref="V65:V70" si="16">T65</f>
        <v>0</v>
      </c>
    </row>
    <row r="66" spans="2:22" x14ac:dyDescent="0.25">
      <c r="B66" s="225"/>
      <c r="C66" s="233"/>
      <c r="D66" s="226" t="s">
        <v>32</v>
      </c>
      <c r="E66" s="227"/>
      <c r="F66" s="227"/>
      <c r="G66" s="228"/>
      <c r="H66" s="226" t="s">
        <v>33</v>
      </c>
      <c r="I66" s="227"/>
      <c r="J66" s="227"/>
      <c r="K66" s="228"/>
      <c r="L66" s="23"/>
      <c r="M66" s="19">
        <v>1</v>
      </c>
      <c r="N66" s="52">
        <f t="shared" ref="N66:N70" si="17">L66*M66</f>
        <v>0</v>
      </c>
      <c r="O66" s="19" t="s">
        <v>12</v>
      </c>
      <c r="P66" s="56">
        <f t="shared" ref="P66:P70" si="18">N66</f>
        <v>0</v>
      </c>
      <c r="Q66" s="19"/>
      <c r="R66" s="23"/>
      <c r="S66" s="19">
        <v>1</v>
      </c>
      <c r="T66" s="23"/>
      <c r="U66" s="19" t="s">
        <v>12</v>
      </c>
      <c r="V66" s="25">
        <f t="shared" si="16"/>
        <v>0</v>
      </c>
    </row>
    <row r="67" spans="2:22" ht="15" customHeight="1" x14ac:dyDescent="0.25">
      <c r="B67" s="225"/>
      <c r="C67" s="233"/>
      <c r="D67" s="226" t="s">
        <v>34</v>
      </c>
      <c r="E67" s="227"/>
      <c r="F67" s="227"/>
      <c r="G67" s="228"/>
      <c r="H67" s="226" t="s">
        <v>35</v>
      </c>
      <c r="I67" s="227"/>
      <c r="J67" s="227"/>
      <c r="K67" s="228"/>
      <c r="L67" s="23"/>
      <c r="M67" s="19">
        <v>1</v>
      </c>
      <c r="N67" s="52">
        <f t="shared" si="17"/>
        <v>0</v>
      </c>
      <c r="O67" s="19" t="s">
        <v>12</v>
      </c>
      <c r="P67" s="56">
        <f t="shared" si="18"/>
        <v>0</v>
      </c>
      <c r="Q67" s="19"/>
      <c r="R67" s="23"/>
      <c r="S67" s="19">
        <v>1</v>
      </c>
      <c r="T67" s="23"/>
      <c r="U67" s="19" t="s">
        <v>12</v>
      </c>
      <c r="V67" s="25">
        <f t="shared" si="16"/>
        <v>0</v>
      </c>
    </row>
    <row r="68" spans="2:22" ht="15" customHeight="1" x14ac:dyDescent="0.25">
      <c r="B68" s="225"/>
      <c r="C68" s="233"/>
      <c r="D68" s="226" t="s">
        <v>13</v>
      </c>
      <c r="E68" s="227"/>
      <c r="F68" s="227"/>
      <c r="G68" s="228"/>
      <c r="H68" s="226" t="s">
        <v>14</v>
      </c>
      <c r="I68" s="227"/>
      <c r="J68" s="227"/>
      <c r="K68" s="228"/>
      <c r="L68" s="23"/>
      <c r="M68" s="19">
        <v>1</v>
      </c>
      <c r="N68" s="52">
        <f t="shared" si="17"/>
        <v>0</v>
      </c>
      <c r="O68" s="19" t="s">
        <v>12</v>
      </c>
      <c r="P68" s="56">
        <f t="shared" si="18"/>
        <v>0</v>
      </c>
      <c r="Q68" s="19"/>
      <c r="R68" s="23"/>
      <c r="S68" s="19">
        <v>1</v>
      </c>
      <c r="T68" s="23"/>
      <c r="U68" s="19" t="s">
        <v>12</v>
      </c>
      <c r="V68" s="25">
        <f t="shared" si="16"/>
        <v>0</v>
      </c>
    </row>
    <row r="69" spans="2:22" ht="15" customHeight="1" x14ac:dyDescent="0.25">
      <c r="B69" s="225"/>
      <c r="C69" s="233"/>
      <c r="D69" s="226" t="s">
        <v>36</v>
      </c>
      <c r="E69" s="227"/>
      <c r="F69" s="227"/>
      <c r="G69" s="228"/>
      <c r="H69" s="226" t="s">
        <v>37</v>
      </c>
      <c r="I69" s="227"/>
      <c r="J69" s="227"/>
      <c r="K69" s="228"/>
      <c r="L69" s="23"/>
      <c r="M69" s="19">
        <v>1</v>
      </c>
      <c r="N69" s="52">
        <f t="shared" si="17"/>
        <v>0</v>
      </c>
      <c r="O69" s="19" t="s">
        <v>12</v>
      </c>
      <c r="P69" s="56">
        <f t="shared" si="18"/>
        <v>0</v>
      </c>
      <c r="Q69" s="19"/>
      <c r="R69" s="23"/>
      <c r="S69" s="19">
        <v>1</v>
      </c>
      <c r="T69" s="23"/>
      <c r="U69" s="19" t="s">
        <v>12</v>
      </c>
      <c r="V69" s="25">
        <f t="shared" si="16"/>
        <v>0</v>
      </c>
    </row>
    <row r="70" spans="2:22" ht="14.45" customHeight="1" x14ac:dyDescent="0.25">
      <c r="B70" s="225"/>
      <c r="C70" s="234"/>
      <c r="D70" s="226" t="s">
        <v>15</v>
      </c>
      <c r="E70" s="227"/>
      <c r="F70" s="227"/>
      <c r="G70" s="228"/>
      <c r="H70" s="226" t="s">
        <v>38</v>
      </c>
      <c r="I70" s="227"/>
      <c r="J70" s="227"/>
      <c r="K70" s="228"/>
      <c r="L70" s="23"/>
      <c r="M70" s="19">
        <v>1</v>
      </c>
      <c r="N70" s="52">
        <f t="shared" si="17"/>
        <v>0</v>
      </c>
      <c r="O70" s="19" t="s">
        <v>12</v>
      </c>
      <c r="P70" s="56">
        <f t="shared" si="18"/>
        <v>0</v>
      </c>
      <c r="Q70" s="19"/>
      <c r="R70" s="23"/>
      <c r="S70" s="19">
        <v>1</v>
      </c>
      <c r="T70" s="23"/>
      <c r="U70" s="19" t="s">
        <v>12</v>
      </c>
      <c r="V70" s="25">
        <f t="shared" si="16"/>
        <v>0</v>
      </c>
    </row>
    <row r="71" spans="2:22" ht="14.45" customHeight="1" x14ac:dyDescent="0.25">
      <c r="B71" s="224"/>
      <c r="C71" s="98"/>
      <c r="D71" s="80"/>
      <c r="E71" s="80"/>
      <c r="F71" s="80"/>
      <c r="G71" s="80"/>
      <c r="H71" s="80"/>
      <c r="I71" s="80"/>
      <c r="J71" s="80"/>
      <c r="K71" s="80"/>
      <c r="L71" s="101"/>
      <c r="M71" s="82"/>
      <c r="N71" s="83"/>
      <c r="O71" s="60" t="s">
        <v>58</v>
      </c>
      <c r="P71" s="64">
        <f>P65+P66+P67+P68+P69+P70</f>
        <v>0</v>
      </c>
      <c r="Q71" s="82"/>
      <c r="R71" s="84"/>
      <c r="S71" s="82"/>
      <c r="T71" s="84"/>
      <c r="U71" s="60" t="s">
        <v>58</v>
      </c>
      <c r="V71" s="85">
        <f>V65+V66+V67+V68+V69+V70</f>
        <v>0</v>
      </c>
    </row>
    <row r="72" spans="2:22" ht="15" customHeight="1" x14ac:dyDescent="0.25">
      <c r="B72" s="225"/>
      <c r="C72" s="212" t="s">
        <v>40</v>
      </c>
      <c r="D72" s="213"/>
      <c r="E72" s="213"/>
      <c r="F72" s="213"/>
      <c r="G72" s="213"/>
      <c r="H72" s="213"/>
      <c r="I72" s="213"/>
      <c r="J72" s="213"/>
      <c r="K72" s="213"/>
      <c r="L72" s="213"/>
      <c r="M72" s="213"/>
      <c r="N72" s="213"/>
      <c r="O72" s="213"/>
      <c r="P72" s="213"/>
      <c r="Q72" s="213"/>
      <c r="R72" s="213"/>
      <c r="S72" s="213"/>
      <c r="T72" s="213"/>
      <c r="U72" s="213"/>
      <c r="V72" s="214"/>
    </row>
    <row r="73" spans="2:22" x14ac:dyDescent="0.25">
      <c r="B73" s="225"/>
      <c r="C73" s="232" t="s">
        <v>134</v>
      </c>
      <c r="D73" s="226"/>
      <c r="E73" s="227"/>
      <c r="F73" s="227"/>
      <c r="G73" s="228"/>
      <c r="H73" s="226"/>
      <c r="I73" s="227"/>
      <c r="J73" s="227"/>
      <c r="K73" s="228"/>
      <c r="L73" s="19"/>
      <c r="M73" s="20" t="s">
        <v>42</v>
      </c>
      <c r="N73" s="21"/>
      <c r="O73" s="19"/>
      <c r="P73" s="19"/>
      <c r="Q73" s="19"/>
      <c r="R73" s="19"/>
      <c r="S73" s="20"/>
      <c r="T73" s="22"/>
      <c r="U73" s="22"/>
      <c r="V73" s="22"/>
    </row>
    <row r="74" spans="2:22" x14ac:dyDescent="0.25">
      <c r="B74" s="225"/>
      <c r="C74" s="233"/>
      <c r="D74" s="226"/>
      <c r="E74" s="227"/>
      <c r="F74" s="227"/>
      <c r="G74" s="228"/>
      <c r="H74" s="226" t="s">
        <v>31</v>
      </c>
      <c r="I74" s="227"/>
      <c r="J74" s="227"/>
      <c r="K74" s="228"/>
      <c r="L74" s="23"/>
      <c r="M74" s="19">
        <v>1</v>
      </c>
      <c r="N74" s="55">
        <f>L74*M74</f>
        <v>0</v>
      </c>
      <c r="O74" s="19" t="s">
        <v>12</v>
      </c>
      <c r="P74" s="56">
        <f>N74</f>
        <v>0</v>
      </c>
      <c r="Q74" s="19"/>
      <c r="R74" s="23"/>
      <c r="S74" s="19">
        <v>1</v>
      </c>
      <c r="T74" s="23"/>
      <c r="U74" s="19" t="s">
        <v>12</v>
      </c>
      <c r="V74" s="25">
        <f t="shared" ref="V74:V79" si="19">T74</f>
        <v>0</v>
      </c>
    </row>
    <row r="75" spans="2:22" x14ac:dyDescent="0.25">
      <c r="B75" s="225"/>
      <c r="C75" s="233"/>
      <c r="D75" s="226" t="s">
        <v>32</v>
      </c>
      <c r="E75" s="227"/>
      <c r="F75" s="227"/>
      <c r="G75" s="228"/>
      <c r="H75" s="226" t="s">
        <v>33</v>
      </c>
      <c r="I75" s="227"/>
      <c r="J75" s="227"/>
      <c r="K75" s="228"/>
      <c r="L75" s="23"/>
      <c r="M75" s="19">
        <v>1</v>
      </c>
      <c r="N75" s="55">
        <f t="shared" ref="N75:N79" si="20">L75*M75</f>
        <v>0</v>
      </c>
      <c r="O75" s="19" t="s">
        <v>12</v>
      </c>
      <c r="P75" s="56">
        <f t="shared" ref="P75:P79" si="21">N75</f>
        <v>0</v>
      </c>
      <c r="Q75" s="19"/>
      <c r="R75" s="23"/>
      <c r="S75" s="19">
        <v>1</v>
      </c>
      <c r="T75" s="23"/>
      <c r="U75" s="19" t="s">
        <v>12</v>
      </c>
      <c r="V75" s="25">
        <f t="shared" si="19"/>
        <v>0</v>
      </c>
    </row>
    <row r="76" spans="2:22" ht="15" customHeight="1" x14ac:dyDescent="0.25">
      <c r="B76" s="225"/>
      <c r="C76" s="233"/>
      <c r="D76" s="226" t="s">
        <v>34</v>
      </c>
      <c r="E76" s="227"/>
      <c r="F76" s="227"/>
      <c r="G76" s="228"/>
      <c r="H76" s="226" t="s">
        <v>35</v>
      </c>
      <c r="I76" s="227"/>
      <c r="J76" s="227"/>
      <c r="K76" s="228"/>
      <c r="L76" s="23"/>
      <c r="M76" s="19">
        <v>1</v>
      </c>
      <c r="N76" s="55">
        <f t="shared" si="20"/>
        <v>0</v>
      </c>
      <c r="O76" s="19" t="s">
        <v>12</v>
      </c>
      <c r="P76" s="56">
        <f t="shared" si="21"/>
        <v>0</v>
      </c>
      <c r="Q76" s="19"/>
      <c r="R76" s="23"/>
      <c r="S76" s="19">
        <v>1</v>
      </c>
      <c r="T76" s="23"/>
      <c r="U76" s="19" t="s">
        <v>12</v>
      </c>
      <c r="V76" s="25">
        <f t="shared" si="19"/>
        <v>0</v>
      </c>
    </row>
    <row r="77" spans="2:22" ht="15" customHeight="1" x14ac:dyDescent="0.25">
      <c r="B77" s="225"/>
      <c r="C77" s="233"/>
      <c r="D77" s="226" t="s">
        <v>13</v>
      </c>
      <c r="E77" s="227"/>
      <c r="F77" s="227"/>
      <c r="G77" s="228"/>
      <c r="H77" s="226" t="s">
        <v>14</v>
      </c>
      <c r="I77" s="227"/>
      <c r="J77" s="227"/>
      <c r="K77" s="228"/>
      <c r="L77" s="23"/>
      <c r="M77" s="19">
        <v>1</v>
      </c>
      <c r="N77" s="55">
        <f t="shared" si="20"/>
        <v>0</v>
      </c>
      <c r="O77" s="19" t="s">
        <v>12</v>
      </c>
      <c r="P77" s="56">
        <f t="shared" si="21"/>
        <v>0</v>
      </c>
      <c r="Q77" s="19"/>
      <c r="R77" s="23"/>
      <c r="S77" s="19">
        <v>1</v>
      </c>
      <c r="T77" s="23"/>
      <c r="U77" s="19" t="s">
        <v>12</v>
      </c>
      <c r="V77" s="25">
        <f t="shared" si="19"/>
        <v>0</v>
      </c>
    </row>
    <row r="78" spans="2:22" ht="15" customHeight="1" x14ac:dyDescent="0.25">
      <c r="B78" s="225"/>
      <c r="C78" s="233"/>
      <c r="D78" s="226" t="s">
        <v>36</v>
      </c>
      <c r="E78" s="227"/>
      <c r="F78" s="227"/>
      <c r="G78" s="228"/>
      <c r="H78" s="226" t="s">
        <v>37</v>
      </c>
      <c r="I78" s="227"/>
      <c r="J78" s="227"/>
      <c r="K78" s="228"/>
      <c r="L78" s="23"/>
      <c r="M78" s="19">
        <v>1</v>
      </c>
      <c r="N78" s="55">
        <f t="shared" si="20"/>
        <v>0</v>
      </c>
      <c r="O78" s="19" t="s">
        <v>12</v>
      </c>
      <c r="P78" s="56">
        <f t="shared" si="21"/>
        <v>0</v>
      </c>
      <c r="Q78" s="19"/>
      <c r="R78" s="23"/>
      <c r="S78" s="19">
        <v>1</v>
      </c>
      <c r="T78" s="23"/>
      <c r="U78" s="19" t="s">
        <v>12</v>
      </c>
      <c r="V78" s="25">
        <f t="shared" si="19"/>
        <v>0</v>
      </c>
    </row>
    <row r="79" spans="2:22" ht="15" customHeight="1" x14ac:dyDescent="0.25">
      <c r="B79" s="225"/>
      <c r="C79" s="234"/>
      <c r="D79" s="226" t="s">
        <v>15</v>
      </c>
      <c r="E79" s="227"/>
      <c r="F79" s="227"/>
      <c r="G79" s="228"/>
      <c r="H79" s="226" t="s">
        <v>38</v>
      </c>
      <c r="I79" s="227"/>
      <c r="J79" s="227"/>
      <c r="K79" s="228"/>
      <c r="L79" s="23"/>
      <c r="M79" s="19">
        <v>1</v>
      </c>
      <c r="N79" s="55">
        <f t="shared" si="20"/>
        <v>0</v>
      </c>
      <c r="O79" s="19" t="s">
        <v>12</v>
      </c>
      <c r="P79" s="56">
        <f t="shared" si="21"/>
        <v>0</v>
      </c>
      <c r="Q79" s="19"/>
      <c r="R79" s="23"/>
      <c r="S79" s="19">
        <v>1</v>
      </c>
      <c r="T79" s="23"/>
      <c r="U79" s="19" t="s">
        <v>12</v>
      </c>
      <c r="V79" s="25">
        <f t="shared" si="19"/>
        <v>0</v>
      </c>
    </row>
    <row r="80" spans="2:22" x14ac:dyDescent="0.25">
      <c r="B80" s="224"/>
      <c r="C80" s="98"/>
      <c r="D80" s="80"/>
      <c r="E80" s="80"/>
      <c r="F80" s="80"/>
      <c r="G80" s="80"/>
      <c r="H80" s="80"/>
      <c r="I80" s="80"/>
      <c r="J80" s="80"/>
      <c r="K80" s="80"/>
      <c r="L80" s="101"/>
      <c r="M80" s="82"/>
      <c r="N80" s="102"/>
      <c r="O80" s="60" t="s">
        <v>58</v>
      </c>
      <c r="P80" s="64">
        <f>P74+P75+P76+P77+P78+P79</f>
        <v>0</v>
      </c>
      <c r="Q80" s="82"/>
      <c r="R80" s="84"/>
      <c r="S80" s="82"/>
      <c r="T80" s="84"/>
      <c r="U80" s="60" t="s">
        <v>58</v>
      </c>
      <c r="V80" s="85">
        <f>V74+V75+V76+V77+V78+V79</f>
        <v>0</v>
      </c>
    </row>
    <row r="81" spans="2:22" ht="15" customHeight="1" x14ac:dyDescent="0.25">
      <c r="B81" s="225"/>
      <c r="C81" s="212" t="s">
        <v>40</v>
      </c>
      <c r="D81" s="213"/>
      <c r="E81" s="213"/>
      <c r="F81" s="213"/>
      <c r="G81" s="213"/>
      <c r="H81" s="213"/>
      <c r="I81" s="213"/>
      <c r="J81" s="213"/>
      <c r="K81" s="213"/>
      <c r="L81" s="213"/>
      <c r="M81" s="213"/>
      <c r="N81" s="213"/>
      <c r="O81" s="213"/>
      <c r="P81" s="213"/>
      <c r="Q81" s="213"/>
      <c r="R81" s="213"/>
      <c r="S81" s="213"/>
      <c r="T81" s="213"/>
      <c r="U81" s="213"/>
      <c r="V81" s="214"/>
    </row>
    <row r="82" spans="2:22" x14ac:dyDescent="0.25">
      <c r="B82" s="225"/>
      <c r="C82" s="232" t="s">
        <v>135</v>
      </c>
      <c r="D82" s="226"/>
      <c r="E82" s="227"/>
      <c r="F82" s="227"/>
      <c r="G82" s="228"/>
      <c r="H82" s="226"/>
      <c r="I82" s="227"/>
      <c r="J82" s="227"/>
      <c r="K82" s="228"/>
      <c r="L82" s="19"/>
      <c r="M82" s="20" t="s">
        <v>43</v>
      </c>
      <c r="N82" s="21"/>
      <c r="O82" s="19"/>
      <c r="P82" s="19"/>
      <c r="Q82" s="19"/>
      <c r="R82" s="19"/>
      <c r="S82" s="20"/>
      <c r="T82" s="22"/>
      <c r="U82" s="22"/>
      <c r="V82" s="22"/>
    </row>
    <row r="83" spans="2:22" x14ac:dyDescent="0.25">
      <c r="B83" s="225"/>
      <c r="C83" s="233"/>
      <c r="D83" s="226"/>
      <c r="E83" s="227"/>
      <c r="F83" s="227"/>
      <c r="G83" s="228"/>
      <c r="H83" s="226" t="s">
        <v>31</v>
      </c>
      <c r="I83" s="227"/>
      <c r="J83" s="227"/>
      <c r="K83" s="228"/>
      <c r="L83" s="23"/>
      <c r="M83" s="24">
        <v>1</v>
      </c>
      <c r="N83" s="55">
        <f>L83*M83</f>
        <v>0</v>
      </c>
      <c r="O83" s="19" t="s">
        <v>12</v>
      </c>
      <c r="P83" s="56">
        <f>N83</f>
        <v>0</v>
      </c>
      <c r="Q83" s="19"/>
      <c r="R83" s="23"/>
      <c r="S83" s="19">
        <v>1</v>
      </c>
      <c r="T83" s="23"/>
      <c r="U83" s="19" t="s">
        <v>12</v>
      </c>
      <c r="V83" s="25">
        <f t="shared" ref="V83:V88" si="22">T83</f>
        <v>0</v>
      </c>
    </row>
    <row r="84" spans="2:22" x14ac:dyDescent="0.25">
      <c r="B84" s="225"/>
      <c r="C84" s="233"/>
      <c r="D84" s="226" t="s">
        <v>32</v>
      </c>
      <c r="E84" s="227"/>
      <c r="F84" s="227"/>
      <c r="G84" s="228"/>
      <c r="H84" s="226" t="s">
        <v>33</v>
      </c>
      <c r="I84" s="227"/>
      <c r="J84" s="227"/>
      <c r="K84" s="228"/>
      <c r="L84" s="23"/>
      <c r="M84" s="24">
        <v>1</v>
      </c>
      <c r="N84" s="55">
        <f t="shared" ref="N84:N88" si="23">L84*M84</f>
        <v>0</v>
      </c>
      <c r="O84" s="19" t="s">
        <v>12</v>
      </c>
      <c r="P84" s="56">
        <f t="shared" ref="P84:P88" si="24">N84</f>
        <v>0</v>
      </c>
      <c r="Q84" s="19"/>
      <c r="R84" s="23"/>
      <c r="S84" s="19">
        <v>1</v>
      </c>
      <c r="T84" s="23"/>
      <c r="U84" s="19" t="s">
        <v>12</v>
      </c>
      <c r="V84" s="25">
        <f t="shared" si="22"/>
        <v>0</v>
      </c>
    </row>
    <row r="85" spans="2:22" ht="15" customHeight="1" x14ac:dyDescent="0.25">
      <c r="B85" s="225"/>
      <c r="C85" s="233"/>
      <c r="D85" s="226" t="s">
        <v>34</v>
      </c>
      <c r="E85" s="227"/>
      <c r="F85" s="227"/>
      <c r="G85" s="228"/>
      <c r="H85" s="226" t="s">
        <v>35</v>
      </c>
      <c r="I85" s="227"/>
      <c r="J85" s="227"/>
      <c r="K85" s="228"/>
      <c r="L85" s="23"/>
      <c r="M85" s="24">
        <v>1</v>
      </c>
      <c r="N85" s="55">
        <f t="shared" si="23"/>
        <v>0</v>
      </c>
      <c r="O85" s="19" t="s">
        <v>12</v>
      </c>
      <c r="P85" s="56">
        <f t="shared" si="24"/>
        <v>0</v>
      </c>
      <c r="Q85" s="19"/>
      <c r="R85" s="23"/>
      <c r="S85" s="19">
        <v>1</v>
      </c>
      <c r="T85" s="23"/>
      <c r="U85" s="19" t="s">
        <v>12</v>
      </c>
      <c r="V85" s="25">
        <f t="shared" si="22"/>
        <v>0</v>
      </c>
    </row>
    <row r="86" spans="2:22" ht="15" customHeight="1" x14ac:dyDescent="0.25">
      <c r="B86" s="225"/>
      <c r="C86" s="233"/>
      <c r="D86" s="226" t="s">
        <v>13</v>
      </c>
      <c r="E86" s="227"/>
      <c r="F86" s="227"/>
      <c r="G86" s="228"/>
      <c r="H86" s="226" t="s">
        <v>14</v>
      </c>
      <c r="I86" s="227"/>
      <c r="J86" s="227"/>
      <c r="K86" s="228"/>
      <c r="L86" s="23"/>
      <c r="M86" s="24">
        <v>1</v>
      </c>
      <c r="N86" s="55">
        <f t="shared" si="23"/>
        <v>0</v>
      </c>
      <c r="O86" s="19" t="s">
        <v>12</v>
      </c>
      <c r="P86" s="56">
        <f t="shared" si="24"/>
        <v>0</v>
      </c>
      <c r="Q86" s="19"/>
      <c r="R86" s="23"/>
      <c r="S86" s="19">
        <v>1</v>
      </c>
      <c r="T86" s="23"/>
      <c r="U86" s="19" t="s">
        <v>12</v>
      </c>
      <c r="V86" s="25">
        <f t="shared" si="22"/>
        <v>0</v>
      </c>
    </row>
    <row r="87" spans="2:22" ht="15" customHeight="1" x14ac:dyDescent="0.25">
      <c r="B87" s="225"/>
      <c r="C87" s="233"/>
      <c r="D87" s="226" t="s">
        <v>36</v>
      </c>
      <c r="E87" s="227"/>
      <c r="F87" s="227"/>
      <c r="G87" s="228"/>
      <c r="H87" s="226" t="s">
        <v>37</v>
      </c>
      <c r="I87" s="227"/>
      <c r="J87" s="227"/>
      <c r="K87" s="228"/>
      <c r="L87" s="23"/>
      <c r="M87" s="24">
        <v>1</v>
      </c>
      <c r="N87" s="55">
        <f t="shared" si="23"/>
        <v>0</v>
      </c>
      <c r="O87" s="19" t="s">
        <v>12</v>
      </c>
      <c r="P87" s="56">
        <f t="shared" si="24"/>
        <v>0</v>
      </c>
      <c r="Q87" s="19"/>
      <c r="R87" s="23"/>
      <c r="S87" s="19">
        <v>1</v>
      </c>
      <c r="T87" s="23"/>
      <c r="U87" s="19" t="s">
        <v>12</v>
      </c>
      <c r="V87" s="25">
        <f t="shared" si="22"/>
        <v>0</v>
      </c>
    </row>
    <row r="88" spans="2:22" ht="15" customHeight="1" x14ac:dyDescent="0.25">
      <c r="B88" s="225"/>
      <c r="C88" s="234"/>
      <c r="D88" s="226" t="s">
        <v>15</v>
      </c>
      <c r="E88" s="227"/>
      <c r="F88" s="227"/>
      <c r="G88" s="228"/>
      <c r="H88" s="226" t="s">
        <v>38</v>
      </c>
      <c r="I88" s="227"/>
      <c r="J88" s="227"/>
      <c r="K88" s="228"/>
      <c r="L88" s="23"/>
      <c r="M88" s="24">
        <v>1</v>
      </c>
      <c r="N88" s="55">
        <f t="shared" si="23"/>
        <v>0</v>
      </c>
      <c r="O88" s="19" t="s">
        <v>12</v>
      </c>
      <c r="P88" s="56">
        <f t="shared" si="24"/>
        <v>0</v>
      </c>
      <c r="Q88" s="19"/>
      <c r="R88" s="23"/>
      <c r="S88" s="19">
        <v>1</v>
      </c>
      <c r="T88" s="23"/>
      <c r="U88" s="19" t="s">
        <v>12</v>
      </c>
      <c r="V88" s="25">
        <f t="shared" si="22"/>
        <v>0</v>
      </c>
    </row>
    <row r="89" spans="2:22" x14ac:dyDescent="0.25">
      <c r="B89" s="225"/>
      <c r="C89" s="79"/>
      <c r="D89" s="80"/>
      <c r="E89" s="80"/>
      <c r="F89" s="80"/>
      <c r="G89" s="80"/>
      <c r="H89" s="80"/>
      <c r="I89" s="80"/>
      <c r="J89" s="80"/>
      <c r="K89" s="80"/>
      <c r="L89" s="81"/>
      <c r="M89" s="82"/>
      <c r="N89" s="102"/>
      <c r="O89" s="60" t="s">
        <v>58</v>
      </c>
      <c r="P89" s="64">
        <f>P83+P84+P85+P86+P87+P88</f>
        <v>0</v>
      </c>
      <c r="Q89" s="82"/>
      <c r="R89" s="84"/>
      <c r="S89" s="82"/>
      <c r="T89" s="84"/>
      <c r="U89" s="82" t="s">
        <v>58</v>
      </c>
      <c r="V89" s="85">
        <f>V83+V84+V85+V86+V87+V88</f>
        <v>0</v>
      </c>
    </row>
    <row r="90" spans="2:22" ht="15" customHeight="1" x14ac:dyDescent="0.25">
      <c r="B90" s="225"/>
      <c r="C90" s="209" t="s">
        <v>44</v>
      </c>
      <c r="D90" s="210"/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10"/>
      <c r="P90" s="210"/>
      <c r="Q90" s="210"/>
      <c r="R90" s="210"/>
      <c r="S90" s="210"/>
      <c r="T90" s="210"/>
      <c r="U90" s="210"/>
      <c r="V90" s="211"/>
    </row>
    <row r="91" spans="2:22" x14ac:dyDescent="0.25">
      <c r="B91" s="225"/>
      <c r="C91" s="232" t="s">
        <v>127</v>
      </c>
      <c r="D91" s="226"/>
      <c r="E91" s="227"/>
      <c r="F91" s="227"/>
      <c r="G91" s="228"/>
      <c r="H91" s="226"/>
      <c r="I91" s="227"/>
      <c r="J91" s="227"/>
      <c r="K91" s="228"/>
      <c r="L91" s="19"/>
      <c r="M91" s="20" t="s">
        <v>30</v>
      </c>
      <c r="N91" s="21"/>
      <c r="O91" s="19"/>
      <c r="P91" s="19"/>
      <c r="Q91" s="19"/>
      <c r="R91" s="19"/>
      <c r="S91" s="20" t="s">
        <v>45</v>
      </c>
      <c r="T91" s="22"/>
      <c r="U91" s="22"/>
      <c r="V91" s="22"/>
    </row>
    <row r="92" spans="2:22" x14ac:dyDescent="0.25">
      <c r="B92" s="225"/>
      <c r="C92" s="233"/>
      <c r="D92" s="226"/>
      <c r="E92" s="227"/>
      <c r="F92" s="227"/>
      <c r="G92" s="228"/>
      <c r="H92" s="226" t="s">
        <v>31</v>
      </c>
      <c r="I92" s="227"/>
      <c r="J92" s="227"/>
      <c r="K92" s="228"/>
      <c r="L92" s="23"/>
      <c r="M92" s="19">
        <v>100</v>
      </c>
      <c r="N92" s="52">
        <f>L92*M92</f>
        <v>0</v>
      </c>
      <c r="O92" s="19" t="s">
        <v>12</v>
      </c>
      <c r="P92" s="56">
        <f>N92</f>
        <v>0</v>
      </c>
      <c r="Q92" s="19"/>
      <c r="R92" s="23"/>
      <c r="S92" s="19">
        <v>1</v>
      </c>
      <c r="T92" s="25">
        <f>R92*S92</f>
        <v>0</v>
      </c>
      <c r="U92" s="14" t="s">
        <v>12</v>
      </c>
      <c r="V92" s="25">
        <f t="shared" ref="V92:V97" si="25">T92</f>
        <v>0</v>
      </c>
    </row>
    <row r="93" spans="2:22" x14ac:dyDescent="0.25">
      <c r="B93" s="225"/>
      <c r="C93" s="233"/>
      <c r="D93" s="226" t="s">
        <v>32</v>
      </c>
      <c r="E93" s="227"/>
      <c r="F93" s="227"/>
      <c r="G93" s="228"/>
      <c r="H93" s="226" t="s">
        <v>46</v>
      </c>
      <c r="I93" s="227"/>
      <c r="J93" s="227"/>
      <c r="K93" s="228"/>
      <c r="L93" s="23"/>
      <c r="M93" s="19">
        <v>50</v>
      </c>
      <c r="N93" s="52">
        <f t="shared" ref="N93:N97" si="26">L93*M93</f>
        <v>0</v>
      </c>
      <c r="O93" s="19" t="s">
        <v>12</v>
      </c>
      <c r="P93" s="56">
        <f t="shared" ref="P93:P97" si="27">N93</f>
        <v>0</v>
      </c>
      <c r="Q93" s="19"/>
      <c r="R93" s="23"/>
      <c r="S93" s="19">
        <v>1</v>
      </c>
      <c r="T93" s="25">
        <f t="shared" ref="T93:T97" si="28">R93*S93</f>
        <v>0</v>
      </c>
      <c r="U93" s="14" t="s">
        <v>12</v>
      </c>
      <c r="V93" s="25">
        <f t="shared" si="25"/>
        <v>0</v>
      </c>
    </row>
    <row r="94" spans="2:22" x14ac:dyDescent="0.25">
      <c r="B94" s="225"/>
      <c r="C94" s="233"/>
      <c r="D94" s="226" t="s">
        <v>34</v>
      </c>
      <c r="E94" s="227"/>
      <c r="F94" s="227"/>
      <c r="G94" s="228"/>
      <c r="H94" s="226" t="s">
        <v>35</v>
      </c>
      <c r="I94" s="227"/>
      <c r="J94" s="227"/>
      <c r="K94" s="228"/>
      <c r="L94" s="23"/>
      <c r="M94" s="19">
        <v>20</v>
      </c>
      <c r="N94" s="52">
        <f t="shared" si="26"/>
        <v>0</v>
      </c>
      <c r="O94" s="19" t="s">
        <v>12</v>
      </c>
      <c r="P94" s="56">
        <f t="shared" si="27"/>
        <v>0</v>
      </c>
      <c r="Q94" s="19"/>
      <c r="R94" s="23"/>
      <c r="S94" s="19">
        <v>1</v>
      </c>
      <c r="T94" s="25">
        <f t="shared" si="28"/>
        <v>0</v>
      </c>
      <c r="U94" s="14" t="s">
        <v>12</v>
      </c>
      <c r="V94" s="25">
        <f t="shared" si="25"/>
        <v>0</v>
      </c>
    </row>
    <row r="95" spans="2:22" x14ac:dyDescent="0.25">
      <c r="B95" s="225"/>
      <c r="C95" s="233"/>
      <c r="D95" s="226" t="s">
        <v>13</v>
      </c>
      <c r="E95" s="227"/>
      <c r="F95" s="227"/>
      <c r="G95" s="228"/>
      <c r="H95" s="226" t="s">
        <v>14</v>
      </c>
      <c r="I95" s="227"/>
      <c r="J95" s="227"/>
      <c r="K95" s="228"/>
      <c r="L95" s="23"/>
      <c r="M95" s="19">
        <v>20</v>
      </c>
      <c r="N95" s="52">
        <f t="shared" si="26"/>
        <v>0</v>
      </c>
      <c r="O95" s="19" t="s">
        <v>12</v>
      </c>
      <c r="P95" s="56">
        <f t="shared" si="27"/>
        <v>0</v>
      </c>
      <c r="Q95" s="19"/>
      <c r="R95" s="23"/>
      <c r="S95" s="19">
        <v>1</v>
      </c>
      <c r="T95" s="25">
        <f t="shared" si="28"/>
        <v>0</v>
      </c>
      <c r="U95" s="14" t="s">
        <v>12</v>
      </c>
      <c r="V95" s="25">
        <f t="shared" si="25"/>
        <v>0</v>
      </c>
    </row>
    <row r="96" spans="2:22" x14ac:dyDescent="0.25">
      <c r="B96" s="225"/>
      <c r="C96" s="233"/>
      <c r="D96" s="226" t="s">
        <v>36</v>
      </c>
      <c r="E96" s="227"/>
      <c r="F96" s="227"/>
      <c r="G96" s="228"/>
      <c r="H96" s="226" t="s">
        <v>37</v>
      </c>
      <c r="I96" s="227"/>
      <c r="J96" s="227"/>
      <c r="K96" s="228"/>
      <c r="L96" s="23"/>
      <c r="M96" s="19">
        <v>10</v>
      </c>
      <c r="N96" s="52">
        <f t="shared" si="26"/>
        <v>0</v>
      </c>
      <c r="O96" s="19" t="s">
        <v>12</v>
      </c>
      <c r="P96" s="56">
        <f t="shared" si="27"/>
        <v>0</v>
      </c>
      <c r="Q96" s="19"/>
      <c r="R96" s="23"/>
      <c r="S96" s="19">
        <v>1</v>
      </c>
      <c r="T96" s="25">
        <f t="shared" si="28"/>
        <v>0</v>
      </c>
      <c r="U96" s="14" t="s">
        <v>12</v>
      </c>
      <c r="V96" s="25">
        <f t="shared" si="25"/>
        <v>0</v>
      </c>
    </row>
    <row r="97" spans="2:22" x14ac:dyDescent="0.25">
      <c r="B97" s="225"/>
      <c r="C97" s="234"/>
      <c r="D97" s="226" t="s">
        <v>15</v>
      </c>
      <c r="E97" s="227"/>
      <c r="F97" s="227"/>
      <c r="G97" s="228"/>
      <c r="H97" s="226" t="s">
        <v>38</v>
      </c>
      <c r="I97" s="227"/>
      <c r="J97" s="227"/>
      <c r="K97" s="228"/>
      <c r="L97" s="23"/>
      <c r="M97" s="19">
        <v>5</v>
      </c>
      <c r="N97" s="52">
        <f t="shared" si="26"/>
        <v>0</v>
      </c>
      <c r="O97" s="19" t="s">
        <v>12</v>
      </c>
      <c r="P97" s="56">
        <f t="shared" si="27"/>
        <v>0</v>
      </c>
      <c r="Q97" s="19"/>
      <c r="R97" s="23"/>
      <c r="S97" s="19">
        <v>1</v>
      </c>
      <c r="T97" s="25">
        <f t="shared" si="28"/>
        <v>0</v>
      </c>
      <c r="U97" s="14" t="s">
        <v>12</v>
      </c>
      <c r="V97" s="25">
        <f t="shared" si="25"/>
        <v>0</v>
      </c>
    </row>
    <row r="98" spans="2:22" x14ac:dyDescent="0.25">
      <c r="B98" s="225"/>
      <c r="C98" s="79"/>
      <c r="D98" s="80"/>
      <c r="E98" s="80"/>
      <c r="F98" s="80"/>
      <c r="G98" s="80"/>
      <c r="H98" s="80"/>
      <c r="I98" s="80"/>
      <c r="J98" s="80"/>
      <c r="K98" s="80"/>
      <c r="L98" s="81"/>
      <c r="M98" s="82"/>
      <c r="N98" s="83"/>
      <c r="O98" s="60" t="s">
        <v>58</v>
      </c>
      <c r="P98" s="64">
        <f>P92+P93+P94+P95+P96+P97</f>
        <v>0</v>
      </c>
      <c r="Q98" s="82"/>
      <c r="R98" s="84"/>
      <c r="S98" s="82"/>
      <c r="T98" s="84"/>
      <c r="U98" s="92" t="s">
        <v>58</v>
      </c>
      <c r="V98" s="85">
        <f>V92+V93+V94+V95+V96+V97</f>
        <v>0</v>
      </c>
    </row>
    <row r="99" spans="2:22" ht="15" customHeight="1" x14ac:dyDescent="0.25">
      <c r="B99" s="225"/>
      <c r="C99" s="209" t="s">
        <v>44</v>
      </c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  <c r="Q99" s="210"/>
      <c r="R99" s="210"/>
      <c r="S99" s="210"/>
      <c r="T99" s="210"/>
      <c r="U99" s="210"/>
      <c r="V99" s="211"/>
    </row>
    <row r="100" spans="2:22" x14ac:dyDescent="0.25">
      <c r="B100" s="225"/>
      <c r="C100" s="232" t="s">
        <v>128</v>
      </c>
      <c r="D100" s="226"/>
      <c r="E100" s="227"/>
      <c r="F100" s="227"/>
      <c r="G100" s="228"/>
      <c r="H100" s="226"/>
      <c r="I100" s="227"/>
      <c r="J100" s="227"/>
      <c r="K100" s="228"/>
      <c r="L100" s="19"/>
      <c r="M100" s="20" t="s">
        <v>47</v>
      </c>
      <c r="N100" s="21"/>
      <c r="O100" s="19"/>
      <c r="P100" s="19"/>
      <c r="Q100" s="19"/>
      <c r="R100" s="19"/>
      <c r="S100" s="20" t="s">
        <v>41</v>
      </c>
      <c r="T100" s="22"/>
      <c r="U100" s="22"/>
      <c r="V100" s="22"/>
    </row>
    <row r="101" spans="2:22" x14ac:dyDescent="0.25">
      <c r="B101" s="225"/>
      <c r="C101" s="233"/>
      <c r="D101" s="226"/>
      <c r="E101" s="227"/>
      <c r="F101" s="227"/>
      <c r="G101" s="228"/>
      <c r="H101" s="226" t="s">
        <v>31</v>
      </c>
      <c r="I101" s="227"/>
      <c r="J101" s="227"/>
      <c r="K101" s="228"/>
      <c r="L101" s="23"/>
      <c r="M101" s="19">
        <v>1</v>
      </c>
      <c r="N101" s="52">
        <f>L101*M101</f>
        <v>0</v>
      </c>
      <c r="O101" s="19" t="s">
        <v>12</v>
      </c>
      <c r="P101" s="56">
        <f>N101</f>
        <v>0</v>
      </c>
      <c r="Q101" s="19"/>
      <c r="R101" s="23"/>
      <c r="S101" s="19">
        <v>1</v>
      </c>
      <c r="T101" s="25">
        <f>R101*S101</f>
        <v>0</v>
      </c>
      <c r="U101" s="14" t="s">
        <v>12</v>
      </c>
      <c r="V101" s="25">
        <f t="shared" ref="V101:V106" si="29">T101</f>
        <v>0</v>
      </c>
    </row>
    <row r="102" spans="2:22" x14ac:dyDescent="0.25">
      <c r="B102" s="225"/>
      <c r="C102" s="233"/>
      <c r="D102" s="226" t="s">
        <v>32</v>
      </c>
      <c r="E102" s="227"/>
      <c r="F102" s="227"/>
      <c r="G102" s="228"/>
      <c r="H102" s="226" t="s">
        <v>46</v>
      </c>
      <c r="I102" s="227"/>
      <c r="J102" s="227"/>
      <c r="K102" s="228"/>
      <c r="L102" s="23"/>
      <c r="M102" s="19">
        <v>1</v>
      </c>
      <c r="N102" s="52">
        <f t="shared" ref="N102:N106" si="30">L102*M102</f>
        <v>0</v>
      </c>
      <c r="O102" s="19" t="s">
        <v>12</v>
      </c>
      <c r="P102" s="56">
        <f t="shared" ref="P102:P106" si="31">N102</f>
        <v>0</v>
      </c>
      <c r="Q102" s="19"/>
      <c r="R102" s="23"/>
      <c r="S102" s="19">
        <v>1</v>
      </c>
      <c r="T102" s="25">
        <f t="shared" ref="T102:T106" si="32">R102*S102</f>
        <v>0</v>
      </c>
      <c r="U102" s="14" t="s">
        <v>12</v>
      </c>
      <c r="V102" s="25">
        <f t="shared" si="29"/>
        <v>0</v>
      </c>
    </row>
    <row r="103" spans="2:22" x14ac:dyDescent="0.25">
      <c r="B103" s="225"/>
      <c r="C103" s="233"/>
      <c r="D103" s="226" t="s">
        <v>34</v>
      </c>
      <c r="E103" s="227"/>
      <c r="F103" s="227"/>
      <c r="G103" s="228"/>
      <c r="H103" s="226" t="s">
        <v>35</v>
      </c>
      <c r="I103" s="227"/>
      <c r="J103" s="227"/>
      <c r="K103" s="228"/>
      <c r="L103" s="23"/>
      <c r="M103" s="19">
        <v>1</v>
      </c>
      <c r="N103" s="52">
        <f t="shared" si="30"/>
        <v>0</v>
      </c>
      <c r="O103" s="19" t="s">
        <v>12</v>
      </c>
      <c r="P103" s="56">
        <f t="shared" si="31"/>
        <v>0</v>
      </c>
      <c r="Q103" s="19"/>
      <c r="R103" s="23"/>
      <c r="S103" s="19">
        <v>1</v>
      </c>
      <c r="T103" s="25">
        <f t="shared" si="32"/>
        <v>0</v>
      </c>
      <c r="U103" s="14" t="s">
        <v>12</v>
      </c>
      <c r="V103" s="25">
        <f t="shared" si="29"/>
        <v>0</v>
      </c>
    </row>
    <row r="104" spans="2:22" x14ac:dyDescent="0.25">
      <c r="B104" s="225"/>
      <c r="C104" s="233"/>
      <c r="D104" s="226" t="s">
        <v>13</v>
      </c>
      <c r="E104" s="227"/>
      <c r="F104" s="227"/>
      <c r="G104" s="228"/>
      <c r="H104" s="226" t="s">
        <v>14</v>
      </c>
      <c r="I104" s="227"/>
      <c r="J104" s="227"/>
      <c r="K104" s="228"/>
      <c r="L104" s="23"/>
      <c r="M104" s="19">
        <v>1</v>
      </c>
      <c r="N104" s="52">
        <f t="shared" si="30"/>
        <v>0</v>
      </c>
      <c r="O104" s="19" t="s">
        <v>12</v>
      </c>
      <c r="P104" s="56">
        <f t="shared" si="31"/>
        <v>0</v>
      </c>
      <c r="Q104" s="19"/>
      <c r="R104" s="23"/>
      <c r="S104" s="19">
        <v>1</v>
      </c>
      <c r="T104" s="25">
        <f t="shared" si="32"/>
        <v>0</v>
      </c>
      <c r="U104" s="14" t="s">
        <v>12</v>
      </c>
      <c r="V104" s="25">
        <f t="shared" si="29"/>
        <v>0</v>
      </c>
    </row>
    <row r="105" spans="2:22" x14ac:dyDescent="0.25">
      <c r="B105" s="225"/>
      <c r="C105" s="233"/>
      <c r="D105" s="226" t="s">
        <v>36</v>
      </c>
      <c r="E105" s="227"/>
      <c r="F105" s="227"/>
      <c r="G105" s="228"/>
      <c r="H105" s="226" t="s">
        <v>37</v>
      </c>
      <c r="I105" s="227"/>
      <c r="J105" s="227"/>
      <c r="K105" s="228"/>
      <c r="L105" s="23"/>
      <c r="M105" s="19">
        <v>1</v>
      </c>
      <c r="N105" s="52">
        <f t="shared" si="30"/>
        <v>0</v>
      </c>
      <c r="O105" s="19" t="s">
        <v>12</v>
      </c>
      <c r="P105" s="56">
        <f t="shared" si="31"/>
        <v>0</v>
      </c>
      <c r="Q105" s="19"/>
      <c r="R105" s="23"/>
      <c r="S105" s="19">
        <v>1</v>
      </c>
      <c r="T105" s="25">
        <f t="shared" si="32"/>
        <v>0</v>
      </c>
      <c r="U105" s="14" t="s">
        <v>12</v>
      </c>
      <c r="V105" s="25">
        <f t="shared" si="29"/>
        <v>0</v>
      </c>
    </row>
    <row r="106" spans="2:22" x14ac:dyDescent="0.25">
      <c r="B106" s="225"/>
      <c r="C106" s="233"/>
      <c r="D106" s="290" t="s">
        <v>15</v>
      </c>
      <c r="E106" s="291"/>
      <c r="F106" s="291"/>
      <c r="G106" s="292"/>
      <c r="H106" s="290" t="s">
        <v>38</v>
      </c>
      <c r="I106" s="291"/>
      <c r="J106" s="291"/>
      <c r="K106" s="292"/>
      <c r="L106" s="40"/>
      <c r="M106" s="19">
        <v>1</v>
      </c>
      <c r="N106" s="66">
        <f t="shared" si="30"/>
        <v>0</v>
      </c>
      <c r="O106" s="32" t="s">
        <v>12</v>
      </c>
      <c r="P106" s="96">
        <f t="shared" si="31"/>
        <v>0</v>
      </c>
      <c r="Q106" s="32"/>
      <c r="R106" s="40"/>
      <c r="S106" s="32">
        <v>1</v>
      </c>
      <c r="T106" s="25">
        <f t="shared" si="32"/>
        <v>0</v>
      </c>
      <c r="U106" s="34" t="s">
        <v>12</v>
      </c>
      <c r="V106" s="31">
        <f t="shared" si="29"/>
        <v>0</v>
      </c>
    </row>
    <row r="107" spans="2:22" x14ac:dyDescent="0.25">
      <c r="B107" s="224"/>
      <c r="C107" s="98"/>
      <c r="D107" s="80"/>
      <c r="E107" s="80"/>
      <c r="F107" s="80"/>
      <c r="G107" s="80"/>
      <c r="H107" s="80"/>
      <c r="I107" s="80"/>
      <c r="J107" s="80"/>
      <c r="K107" s="80"/>
      <c r="L107" s="101"/>
      <c r="M107" s="82"/>
      <c r="N107" s="83"/>
      <c r="O107" s="60" t="s">
        <v>58</v>
      </c>
      <c r="P107" s="64">
        <f>P101+P102+P103+P104+P105+P106</f>
        <v>0</v>
      </c>
      <c r="Q107" s="82"/>
      <c r="R107" s="84"/>
      <c r="S107" s="82"/>
      <c r="T107" s="84"/>
      <c r="U107" s="92" t="s">
        <v>58</v>
      </c>
      <c r="V107" s="85">
        <f>V101+V102+V103+V104+V105+V106</f>
        <v>0</v>
      </c>
    </row>
    <row r="108" spans="2:22" ht="15" customHeight="1" x14ac:dyDescent="0.25">
      <c r="B108" s="225"/>
      <c r="C108" s="206" t="s">
        <v>44</v>
      </c>
      <c r="D108" s="207"/>
      <c r="E108" s="207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  <c r="R108" s="207"/>
      <c r="S108" s="207"/>
      <c r="T108" s="207"/>
      <c r="U108" s="207"/>
      <c r="V108" s="208"/>
    </row>
    <row r="109" spans="2:22" x14ac:dyDescent="0.25">
      <c r="B109" s="225"/>
      <c r="C109" s="232" t="s">
        <v>129</v>
      </c>
      <c r="D109" s="226"/>
      <c r="E109" s="227"/>
      <c r="F109" s="227"/>
      <c r="G109" s="228"/>
      <c r="H109" s="226"/>
      <c r="I109" s="227"/>
      <c r="J109" s="227"/>
      <c r="K109" s="228"/>
      <c r="L109" s="19"/>
      <c r="M109" s="20" t="s">
        <v>42</v>
      </c>
      <c r="N109" s="21"/>
      <c r="O109" s="19"/>
      <c r="P109" s="19"/>
      <c r="Q109" s="19"/>
      <c r="R109" s="19"/>
      <c r="S109" s="20" t="s">
        <v>42</v>
      </c>
      <c r="T109" s="22"/>
      <c r="U109" s="22"/>
      <c r="V109" s="22"/>
    </row>
    <row r="110" spans="2:22" x14ac:dyDescent="0.25">
      <c r="B110" s="225"/>
      <c r="C110" s="233"/>
      <c r="D110" s="226"/>
      <c r="E110" s="227"/>
      <c r="F110" s="227"/>
      <c r="G110" s="228"/>
      <c r="H110" s="226" t="s">
        <v>31</v>
      </c>
      <c r="I110" s="227"/>
      <c r="J110" s="227"/>
      <c r="K110" s="228"/>
      <c r="L110" s="23"/>
      <c r="M110" s="19">
        <v>1</v>
      </c>
      <c r="N110" s="52">
        <f>L110*M110</f>
        <v>0</v>
      </c>
      <c r="O110" s="19" t="s">
        <v>12</v>
      </c>
      <c r="P110" s="56">
        <f>N110</f>
        <v>0</v>
      </c>
      <c r="Q110" s="19"/>
      <c r="R110" s="23"/>
      <c r="S110" s="19">
        <v>1</v>
      </c>
      <c r="T110" s="25">
        <f>R110*S110</f>
        <v>0</v>
      </c>
      <c r="U110" s="14" t="s">
        <v>12</v>
      </c>
      <c r="V110" s="25">
        <f t="shared" ref="V110:V115" si="33">T110</f>
        <v>0</v>
      </c>
    </row>
    <row r="111" spans="2:22" x14ac:dyDescent="0.25">
      <c r="B111" s="225"/>
      <c r="C111" s="233"/>
      <c r="D111" s="226" t="s">
        <v>32</v>
      </c>
      <c r="E111" s="227"/>
      <c r="F111" s="227"/>
      <c r="G111" s="228"/>
      <c r="H111" s="226" t="s">
        <v>46</v>
      </c>
      <c r="I111" s="227"/>
      <c r="J111" s="227"/>
      <c r="K111" s="228"/>
      <c r="L111" s="23"/>
      <c r="M111" s="19">
        <v>1</v>
      </c>
      <c r="N111" s="52">
        <f t="shared" ref="N111:N115" si="34">L111*M111</f>
        <v>0</v>
      </c>
      <c r="O111" s="19" t="s">
        <v>12</v>
      </c>
      <c r="P111" s="56">
        <f t="shared" ref="P111:P115" si="35">N111</f>
        <v>0</v>
      </c>
      <c r="Q111" s="19"/>
      <c r="R111" s="23"/>
      <c r="S111" s="19">
        <v>1</v>
      </c>
      <c r="T111" s="25">
        <f>R111*S111</f>
        <v>0</v>
      </c>
      <c r="U111" s="14" t="s">
        <v>12</v>
      </c>
      <c r="V111" s="25">
        <f t="shared" si="33"/>
        <v>0</v>
      </c>
    </row>
    <row r="112" spans="2:22" x14ac:dyDescent="0.25">
      <c r="B112" s="225"/>
      <c r="C112" s="233"/>
      <c r="D112" s="226" t="s">
        <v>34</v>
      </c>
      <c r="E112" s="227"/>
      <c r="F112" s="227"/>
      <c r="G112" s="228"/>
      <c r="H112" s="226" t="s">
        <v>35</v>
      </c>
      <c r="I112" s="227"/>
      <c r="J112" s="227"/>
      <c r="K112" s="228"/>
      <c r="L112" s="23"/>
      <c r="M112" s="19">
        <v>1</v>
      </c>
      <c r="N112" s="52">
        <f t="shared" si="34"/>
        <v>0</v>
      </c>
      <c r="O112" s="19" t="s">
        <v>12</v>
      </c>
      <c r="P112" s="56">
        <f t="shared" si="35"/>
        <v>0</v>
      </c>
      <c r="Q112" s="19"/>
      <c r="R112" s="23"/>
      <c r="S112" s="19">
        <v>1</v>
      </c>
      <c r="T112" s="25">
        <f>R112*S112</f>
        <v>0</v>
      </c>
      <c r="U112" s="14" t="s">
        <v>12</v>
      </c>
      <c r="V112" s="25">
        <f t="shared" si="33"/>
        <v>0</v>
      </c>
    </row>
    <row r="113" spans="2:25" x14ac:dyDescent="0.25">
      <c r="B113" s="225"/>
      <c r="C113" s="233"/>
      <c r="D113" s="226" t="s">
        <v>13</v>
      </c>
      <c r="E113" s="227"/>
      <c r="F113" s="227"/>
      <c r="G113" s="228"/>
      <c r="H113" s="226" t="s">
        <v>14</v>
      </c>
      <c r="I113" s="227"/>
      <c r="J113" s="227"/>
      <c r="K113" s="228"/>
      <c r="L113" s="23"/>
      <c r="M113" s="19">
        <v>1</v>
      </c>
      <c r="N113" s="52">
        <f t="shared" si="34"/>
        <v>0</v>
      </c>
      <c r="O113" s="19" t="s">
        <v>12</v>
      </c>
      <c r="P113" s="56">
        <f t="shared" si="35"/>
        <v>0</v>
      </c>
      <c r="Q113" s="19"/>
      <c r="R113" s="23"/>
      <c r="S113" s="19">
        <v>1</v>
      </c>
      <c r="T113" s="25">
        <f t="shared" ref="T113:T115" si="36">R113*S113</f>
        <v>0</v>
      </c>
      <c r="U113" s="14" t="s">
        <v>12</v>
      </c>
      <c r="V113" s="25">
        <f t="shared" si="33"/>
        <v>0</v>
      </c>
    </row>
    <row r="114" spans="2:25" x14ac:dyDescent="0.25">
      <c r="B114" s="225"/>
      <c r="C114" s="233"/>
      <c r="D114" s="226" t="s">
        <v>36</v>
      </c>
      <c r="E114" s="227"/>
      <c r="F114" s="227"/>
      <c r="G114" s="228"/>
      <c r="H114" s="226" t="s">
        <v>37</v>
      </c>
      <c r="I114" s="227"/>
      <c r="J114" s="227"/>
      <c r="K114" s="228"/>
      <c r="L114" s="23"/>
      <c r="M114" s="19">
        <v>1</v>
      </c>
      <c r="N114" s="52">
        <f t="shared" si="34"/>
        <v>0</v>
      </c>
      <c r="O114" s="19" t="s">
        <v>12</v>
      </c>
      <c r="P114" s="56">
        <f t="shared" si="35"/>
        <v>0</v>
      </c>
      <c r="Q114" s="19"/>
      <c r="R114" s="23"/>
      <c r="S114" s="19">
        <v>1</v>
      </c>
      <c r="T114" s="25">
        <f t="shared" si="36"/>
        <v>0</v>
      </c>
      <c r="U114" s="14" t="s">
        <v>12</v>
      </c>
      <c r="V114" s="25">
        <f t="shared" si="33"/>
        <v>0</v>
      </c>
    </row>
    <row r="115" spans="2:25" x14ac:dyDescent="0.25">
      <c r="B115" s="225"/>
      <c r="C115" s="234"/>
      <c r="D115" s="226" t="s">
        <v>15</v>
      </c>
      <c r="E115" s="227"/>
      <c r="F115" s="227"/>
      <c r="G115" s="228"/>
      <c r="H115" s="226" t="s">
        <v>38</v>
      </c>
      <c r="I115" s="227"/>
      <c r="J115" s="227"/>
      <c r="K115" s="228"/>
      <c r="L115" s="23"/>
      <c r="M115" s="19">
        <v>1</v>
      </c>
      <c r="N115" s="52">
        <f t="shared" si="34"/>
        <v>0</v>
      </c>
      <c r="O115" s="19" t="s">
        <v>12</v>
      </c>
      <c r="P115" s="56">
        <f t="shared" si="35"/>
        <v>0</v>
      </c>
      <c r="Q115" s="19"/>
      <c r="R115" s="23"/>
      <c r="S115" s="19">
        <v>1</v>
      </c>
      <c r="T115" s="25">
        <f t="shared" si="36"/>
        <v>0</v>
      </c>
      <c r="U115" s="14" t="s">
        <v>12</v>
      </c>
      <c r="V115" s="25">
        <f t="shared" si="33"/>
        <v>0</v>
      </c>
    </row>
    <row r="116" spans="2:25" x14ac:dyDescent="0.25">
      <c r="B116" s="225"/>
      <c r="C116" s="79"/>
      <c r="D116" s="80"/>
      <c r="E116" s="80"/>
      <c r="F116" s="80"/>
      <c r="G116" s="80"/>
      <c r="H116" s="80"/>
      <c r="I116" s="80"/>
      <c r="J116" s="80"/>
      <c r="K116" s="80"/>
      <c r="L116" s="81"/>
      <c r="M116" s="82"/>
      <c r="N116" s="83"/>
      <c r="O116" s="60" t="s">
        <v>58</v>
      </c>
      <c r="P116" s="64">
        <f>P110+P111+P112+P113+P114+P115</f>
        <v>0</v>
      </c>
      <c r="Q116" s="82"/>
      <c r="R116" s="84"/>
      <c r="S116" s="82"/>
      <c r="T116" s="84"/>
      <c r="U116" s="77" t="s">
        <v>58</v>
      </c>
      <c r="V116" s="85">
        <f>V110+V111+V112+V113+V114+V115</f>
        <v>0</v>
      </c>
    </row>
    <row r="117" spans="2:25" ht="15" customHeight="1" x14ac:dyDescent="0.25">
      <c r="B117" s="225"/>
      <c r="C117" s="206" t="s">
        <v>44</v>
      </c>
      <c r="D117" s="207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  <c r="R117" s="207"/>
      <c r="S117" s="207"/>
      <c r="T117" s="207"/>
      <c r="U117" s="207"/>
      <c r="V117" s="208"/>
    </row>
    <row r="118" spans="2:25" x14ac:dyDescent="0.25">
      <c r="B118" s="225"/>
      <c r="C118" s="232" t="s">
        <v>130</v>
      </c>
      <c r="D118" s="226"/>
      <c r="E118" s="227"/>
      <c r="F118" s="227"/>
      <c r="G118" s="228"/>
      <c r="H118" s="226"/>
      <c r="I118" s="227"/>
      <c r="J118" s="227"/>
      <c r="K118" s="228"/>
      <c r="L118" s="19"/>
      <c r="M118" s="20" t="s">
        <v>48</v>
      </c>
      <c r="N118" s="21"/>
      <c r="O118" s="19"/>
      <c r="P118" s="19"/>
      <c r="Q118" s="19"/>
      <c r="R118" s="19"/>
      <c r="S118" s="20" t="s">
        <v>48</v>
      </c>
      <c r="T118" s="22"/>
      <c r="U118" s="14"/>
      <c r="V118" s="22"/>
    </row>
    <row r="119" spans="2:25" x14ac:dyDescent="0.25">
      <c r="B119" s="225"/>
      <c r="C119" s="233"/>
      <c r="D119" s="226"/>
      <c r="E119" s="227"/>
      <c r="F119" s="227"/>
      <c r="G119" s="228"/>
      <c r="H119" s="226" t="s">
        <v>31</v>
      </c>
      <c r="I119" s="227"/>
      <c r="J119" s="227"/>
      <c r="K119" s="228"/>
      <c r="L119" s="23"/>
      <c r="M119" s="24">
        <v>1</v>
      </c>
      <c r="N119" s="52">
        <f>L119*M119</f>
        <v>0</v>
      </c>
      <c r="O119" s="19" t="s">
        <v>12</v>
      </c>
      <c r="P119" s="56">
        <f>N119</f>
        <v>0</v>
      </c>
      <c r="Q119" s="19"/>
      <c r="R119" s="23"/>
      <c r="S119" s="19">
        <v>1</v>
      </c>
      <c r="T119" s="25">
        <f>R119*S119</f>
        <v>0</v>
      </c>
      <c r="U119" s="14" t="s">
        <v>12</v>
      </c>
      <c r="V119" s="25">
        <f t="shared" ref="V119:V124" si="37">T119</f>
        <v>0</v>
      </c>
    </row>
    <row r="120" spans="2:25" x14ac:dyDescent="0.25">
      <c r="B120" s="225"/>
      <c r="C120" s="233"/>
      <c r="D120" s="226" t="s">
        <v>32</v>
      </c>
      <c r="E120" s="227"/>
      <c r="F120" s="227"/>
      <c r="G120" s="228"/>
      <c r="H120" s="226" t="s">
        <v>46</v>
      </c>
      <c r="I120" s="227"/>
      <c r="J120" s="227"/>
      <c r="K120" s="228"/>
      <c r="L120" s="23"/>
      <c r="M120" s="24">
        <v>1</v>
      </c>
      <c r="N120" s="52">
        <f t="shared" ref="N120:N124" si="38">L120*M120</f>
        <v>0</v>
      </c>
      <c r="O120" s="19" t="s">
        <v>12</v>
      </c>
      <c r="P120" s="56">
        <f t="shared" ref="P120:P124" si="39">N120</f>
        <v>0</v>
      </c>
      <c r="Q120" s="19"/>
      <c r="R120" s="23"/>
      <c r="S120" s="19">
        <v>1</v>
      </c>
      <c r="T120" s="25">
        <f t="shared" ref="T120:T124" si="40">R120*S120</f>
        <v>0</v>
      </c>
      <c r="U120" s="14" t="s">
        <v>12</v>
      </c>
      <c r="V120" s="25">
        <f t="shared" si="37"/>
        <v>0</v>
      </c>
    </row>
    <row r="121" spans="2:25" x14ac:dyDescent="0.25">
      <c r="B121" s="225"/>
      <c r="C121" s="233"/>
      <c r="D121" s="226" t="s">
        <v>34</v>
      </c>
      <c r="E121" s="227"/>
      <c r="F121" s="227"/>
      <c r="G121" s="228"/>
      <c r="H121" s="226" t="s">
        <v>35</v>
      </c>
      <c r="I121" s="227"/>
      <c r="J121" s="227"/>
      <c r="K121" s="228"/>
      <c r="L121" s="23"/>
      <c r="M121" s="24">
        <v>1</v>
      </c>
      <c r="N121" s="52">
        <f t="shared" si="38"/>
        <v>0</v>
      </c>
      <c r="O121" s="19" t="s">
        <v>12</v>
      </c>
      <c r="P121" s="56">
        <f t="shared" si="39"/>
        <v>0</v>
      </c>
      <c r="Q121" s="19"/>
      <c r="R121" s="23"/>
      <c r="S121" s="19">
        <v>1</v>
      </c>
      <c r="T121" s="25">
        <f t="shared" si="40"/>
        <v>0</v>
      </c>
      <c r="U121" s="14" t="s">
        <v>12</v>
      </c>
      <c r="V121" s="25">
        <f t="shared" si="37"/>
        <v>0</v>
      </c>
    </row>
    <row r="122" spans="2:25" x14ac:dyDescent="0.25">
      <c r="B122" s="225"/>
      <c r="C122" s="233"/>
      <c r="D122" s="226" t="s">
        <v>13</v>
      </c>
      <c r="E122" s="227"/>
      <c r="F122" s="227"/>
      <c r="G122" s="228"/>
      <c r="H122" s="226" t="s">
        <v>14</v>
      </c>
      <c r="I122" s="227"/>
      <c r="J122" s="227"/>
      <c r="K122" s="228"/>
      <c r="L122" s="23"/>
      <c r="M122" s="24">
        <v>1</v>
      </c>
      <c r="N122" s="52">
        <f t="shared" si="38"/>
        <v>0</v>
      </c>
      <c r="O122" s="19" t="s">
        <v>12</v>
      </c>
      <c r="P122" s="56">
        <f t="shared" si="39"/>
        <v>0</v>
      </c>
      <c r="Q122" s="19"/>
      <c r="R122" s="23"/>
      <c r="S122" s="19">
        <v>1</v>
      </c>
      <c r="T122" s="25">
        <f t="shared" si="40"/>
        <v>0</v>
      </c>
      <c r="U122" s="14" t="s">
        <v>12</v>
      </c>
      <c r="V122" s="25">
        <f t="shared" si="37"/>
        <v>0</v>
      </c>
    </row>
    <row r="123" spans="2:25" x14ac:dyDescent="0.25">
      <c r="B123" s="225"/>
      <c r="C123" s="233"/>
      <c r="D123" s="226" t="s">
        <v>36</v>
      </c>
      <c r="E123" s="227"/>
      <c r="F123" s="227"/>
      <c r="G123" s="228"/>
      <c r="H123" s="226" t="s">
        <v>37</v>
      </c>
      <c r="I123" s="227"/>
      <c r="J123" s="227"/>
      <c r="K123" s="228"/>
      <c r="L123" s="23"/>
      <c r="M123" s="24">
        <v>1</v>
      </c>
      <c r="N123" s="52">
        <f t="shared" si="38"/>
        <v>0</v>
      </c>
      <c r="O123" s="19" t="s">
        <v>12</v>
      </c>
      <c r="P123" s="56">
        <f t="shared" si="39"/>
        <v>0</v>
      </c>
      <c r="Q123" s="19"/>
      <c r="R123" s="23"/>
      <c r="S123" s="19">
        <v>1</v>
      </c>
      <c r="T123" s="25">
        <f t="shared" si="40"/>
        <v>0</v>
      </c>
      <c r="U123" s="14" t="s">
        <v>12</v>
      </c>
      <c r="V123" s="25">
        <f t="shared" si="37"/>
        <v>0</v>
      </c>
    </row>
    <row r="124" spans="2:25" x14ac:dyDescent="0.25">
      <c r="B124" s="225"/>
      <c r="C124" s="234"/>
      <c r="D124" s="226" t="s">
        <v>15</v>
      </c>
      <c r="E124" s="227"/>
      <c r="F124" s="227"/>
      <c r="G124" s="228"/>
      <c r="H124" s="226" t="s">
        <v>38</v>
      </c>
      <c r="I124" s="227"/>
      <c r="J124" s="227"/>
      <c r="K124" s="228"/>
      <c r="L124" s="23"/>
      <c r="M124" s="24">
        <v>1</v>
      </c>
      <c r="N124" s="52">
        <f t="shared" si="38"/>
        <v>0</v>
      </c>
      <c r="O124" s="19" t="s">
        <v>12</v>
      </c>
      <c r="P124" s="56">
        <f t="shared" si="39"/>
        <v>0</v>
      </c>
      <c r="Q124" s="19"/>
      <c r="R124" s="23"/>
      <c r="S124" s="19">
        <v>1</v>
      </c>
      <c r="T124" s="25">
        <f t="shared" si="40"/>
        <v>0</v>
      </c>
      <c r="U124" s="14" t="s">
        <v>12</v>
      </c>
      <c r="V124" s="25">
        <f t="shared" si="37"/>
        <v>0</v>
      </c>
    </row>
    <row r="125" spans="2:25" x14ac:dyDescent="0.25">
      <c r="B125" s="225"/>
      <c r="C125" s="111"/>
      <c r="D125" s="112"/>
      <c r="E125" s="112"/>
      <c r="F125" s="112"/>
      <c r="G125" s="112"/>
      <c r="H125" s="112"/>
      <c r="I125" s="112"/>
      <c r="J125" s="112"/>
      <c r="K125" s="112"/>
      <c r="L125" s="113"/>
      <c r="M125" s="114"/>
      <c r="N125" s="115"/>
      <c r="O125" s="60" t="s">
        <v>58</v>
      </c>
      <c r="P125" s="64">
        <f>P119+P120+P121+P122+P123+P124</f>
        <v>0</v>
      </c>
      <c r="Q125" s="82"/>
      <c r="R125" s="84"/>
      <c r="S125" s="82"/>
      <c r="T125" s="84"/>
      <c r="U125" s="92" t="s">
        <v>58</v>
      </c>
      <c r="V125" s="85">
        <f>V119+V120+V121+V122+V123+V124+V126</f>
        <v>0</v>
      </c>
    </row>
    <row r="126" spans="2:25" x14ac:dyDescent="0.25">
      <c r="B126" s="107"/>
      <c r="C126" s="93"/>
      <c r="D126" s="94" t="s">
        <v>57</v>
      </c>
      <c r="E126" s="51"/>
      <c r="F126" s="51"/>
      <c r="G126" s="51"/>
      <c r="H126" s="51"/>
      <c r="I126" s="51"/>
      <c r="J126" s="51"/>
      <c r="K126" s="51"/>
      <c r="L126" s="95"/>
      <c r="M126" s="32">
        <v>200</v>
      </c>
      <c r="N126" s="66">
        <f t="shared" ref="N126" si="41">L126*M126</f>
        <v>0</v>
      </c>
      <c r="O126" s="32" t="s">
        <v>12</v>
      </c>
      <c r="P126" s="96">
        <f t="shared" ref="P126" si="42">N126</f>
        <v>0</v>
      </c>
      <c r="Q126" s="32"/>
      <c r="R126" s="196"/>
      <c r="S126" s="193">
        <v>1</v>
      </c>
      <c r="T126" s="194">
        <f>R126*S126</f>
        <v>0</v>
      </c>
      <c r="U126" s="195" t="s">
        <v>12</v>
      </c>
      <c r="V126" s="194">
        <f>T126</f>
        <v>0</v>
      </c>
    </row>
    <row r="127" spans="2:25" ht="15.75" customHeight="1" thickBot="1" x14ac:dyDescent="0.3">
      <c r="B127" s="287" t="s">
        <v>49</v>
      </c>
      <c r="C127" s="288"/>
      <c r="D127" s="288"/>
      <c r="E127" s="288"/>
      <c r="F127" s="108"/>
      <c r="G127" s="108"/>
      <c r="H127" s="108"/>
      <c r="I127" s="108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10"/>
    </row>
    <row r="128" spans="2:25" ht="15" customHeight="1" x14ac:dyDescent="0.25">
      <c r="B128" s="289"/>
      <c r="C128" s="282" t="s">
        <v>50</v>
      </c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4"/>
      <c r="Y128" t="s">
        <v>51</v>
      </c>
    </row>
    <row r="129" spans="2:23" x14ac:dyDescent="0.25">
      <c r="B129" s="289"/>
      <c r="C129" s="12" t="s">
        <v>87</v>
      </c>
      <c r="D129" s="237"/>
      <c r="E129" s="285"/>
      <c r="F129" s="285"/>
      <c r="G129" s="285"/>
      <c r="H129" s="285"/>
      <c r="I129" s="286"/>
      <c r="J129" s="236"/>
      <c r="K129" s="236"/>
      <c r="L129" s="14"/>
      <c r="M129" s="14"/>
      <c r="N129" s="17"/>
      <c r="O129" s="14"/>
      <c r="P129" s="14"/>
      <c r="Q129" s="14"/>
      <c r="R129" s="14"/>
      <c r="S129" s="14"/>
      <c r="T129" s="14"/>
      <c r="U129" s="14"/>
      <c r="V129" s="14"/>
      <c r="W129" s="116"/>
    </row>
    <row r="130" spans="2:23" x14ac:dyDescent="0.25">
      <c r="B130" s="289"/>
      <c r="C130" s="12"/>
      <c r="D130" s="179"/>
      <c r="E130" s="180"/>
      <c r="F130" s="180"/>
      <c r="G130" s="180"/>
      <c r="H130" s="180" t="s">
        <v>88</v>
      </c>
      <c r="I130" s="181"/>
      <c r="J130" s="178"/>
      <c r="K130" s="178"/>
      <c r="L130" s="14"/>
      <c r="M130" s="14">
        <v>1</v>
      </c>
      <c r="N130" s="52">
        <f t="shared" ref="N130:N133" si="43">L130*M130</f>
        <v>0</v>
      </c>
      <c r="O130" s="14" t="s">
        <v>12</v>
      </c>
      <c r="P130" s="52">
        <f>N130</f>
        <v>0</v>
      </c>
      <c r="Q130" s="14"/>
      <c r="R130" s="14"/>
      <c r="S130" s="14">
        <v>1</v>
      </c>
      <c r="T130" s="15">
        <f>SUM(R130*S130)</f>
        <v>0</v>
      </c>
      <c r="U130" s="14" t="s">
        <v>12</v>
      </c>
      <c r="V130" s="15">
        <f>T130</f>
        <v>0</v>
      </c>
      <c r="W130" s="116"/>
    </row>
    <row r="131" spans="2:23" x14ac:dyDescent="0.25">
      <c r="B131" s="289"/>
      <c r="C131" s="12"/>
      <c r="D131" s="179" t="s">
        <v>89</v>
      </c>
      <c r="E131" s="180" t="s">
        <v>90</v>
      </c>
      <c r="F131" s="180"/>
      <c r="G131" s="180"/>
      <c r="H131" s="180" t="s">
        <v>91</v>
      </c>
      <c r="I131" s="181"/>
      <c r="J131" s="178"/>
      <c r="K131" s="178"/>
      <c r="L131" s="14"/>
      <c r="M131" s="14">
        <v>1</v>
      </c>
      <c r="N131" s="52">
        <f t="shared" si="43"/>
        <v>0</v>
      </c>
      <c r="O131" s="14" t="s">
        <v>12</v>
      </c>
      <c r="P131" s="52">
        <f>N131</f>
        <v>0</v>
      </c>
      <c r="Q131" s="14"/>
      <c r="R131" s="14"/>
      <c r="S131" s="14">
        <v>1</v>
      </c>
      <c r="T131" s="15">
        <f t="shared" ref="T131:T133" si="44">SUM(R131*S131)</f>
        <v>0</v>
      </c>
      <c r="U131" s="14" t="s">
        <v>12</v>
      </c>
      <c r="V131" s="15">
        <f t="shared" ref="V131:V133" si="45">T131</f>
        <v>0</v>
      </c>
      <c r="W131" s="116"/>
    </row>
    <row r="132" spans="2:23" x14ac:dyDescent="0.25">
      <c r="B132" s="289"/>
      <c r="C132" s="12"/>
      <c r="D132" s="179" t="s">
        <v>92</v>
      </c>
      <c r="E132" s="180" t="s">
        <v>90</v>
      </c>
      <c r="F132" s="180"/>
      <c r="G132" s="180"/>
      <c r="H132" s="180" t="s">
        <v>94</v>
      </c>
      <c r="I132" s="181"/>
      <c r="J132" s="178"/>
      <c r="K132" s="178"/>
      <c r="L132" s="14"/>
      <c r="M132" s="14">
        <v>1</v>
      </c>
      <c r="N132" s="52">
        <f t="shared" si="43"/>
        <v>0</v>
      </c>
      <c r="O132" s="14" t="s">
        <v>12</v>
      </c>
      <c r="P132" s="52">
        <f t="shared" ref="P132:P133" si="46">N132</f>
        <v>0</v>
      </c>
      <c r="Q132" s="14"/>
      <c r="R132" s="14"/>
      <c r="S132" s="14">
        <v>1</v>
      </c>
      <c r="T132" s="15">
        <f t="shared" si="44"/>
        <v>0</v>
      </c>
      <c r="U132" s="14" t="s">
        <v>12</v>
      </c>
      <c r="V132" s="15">
        <f t="shared" si="45"/>
        <v>0</v>
      </c>
      <c r="W132" s="116"/>
    </row>
    <row r="133" spans="2:23" x14ac:dyDescent="0.25">
      <c r="B133" s="289"/>
      <c r="C133" s="12"/>
      <c r="D133" s="179" t="s">
        <v>93</v>
      </c>
      <c r="E133" s="180" t="s">
        <v>90</v>
      </c>
      <c r="F133" s="180"/>
      <c r="G133" s="180"/>
      <c r="H133" s="180" t="s">
        <v>95</v>
      </c>
      <c r="I133" s="181"/>
      <c r="J133" s="178"/>
      <c r="K133" s="178"/>
      <c r="L133" s="14"/>
      <c r="M133" s="14">
        <v>1</v>
      </c>
      <c r="N133" s="52">
        <f t="shared" si="43"/>
        <v>0</v>
      </c>
      <c r="O133" s="14" t="s">
        <v>12</v>
      </c>
      <c r="P133" s="52">
        <f t="shared" si="46"/>
        <v>0</v>
      </c>
      <c r="Q133" s="14"/>
      <c r="R133" s="14"/>
      <c r="S133" s="14">
        <v>1</v>
      </c>
      <c r="T133" s="15">
        <f t="shared" si="44"/>
        <v>0</v>
      </c>
      <c r="U133" s="14" t="s">
        <v>12</v>
      </c>
      <c r="V133" s="15">
        <f t="shared" si="45"/>
        <v>0</v>
      </c>
      <c r="W133" s="116"/>
    </row>
    <row r="134" spans="2:23" x14ac:dyDescent="0.25">
      <c r="B134" s="289"/>
      <c r="C134" s="12"/>
      <c r="D134" s="281" t="s">
        <v>96</v>
      </c>
      <c r="E134" s="281"/>
      <c r="F134" s="281"/>
      <c r="G134" s="281"/>
      <c r="H134" s="281"/>
      <c r="I134" s="281"/>
      <c r="J134" s="236" t="s">
        <v>21</v>
      </c>
      <c r="K134" s="236"/>
      <c r="L134" s="13"/>
      <c r="M134" s="14">
        <v>1</v>
      </c>
      <c r="N134" s="52">
        <f>L134*M134</f>
        <v>0</v>
      </c>
      <c r="O134" s="14" t="s">
        <v>12</v>
      </c>
      <c r="P134" s="58">
        <f>N134</f>
        <v>0</v>
      </c>
      <c r="Q134" s="14"/>
      <c r="R134" s="13"/>
      <c r="S134" s="16">
        <v>1</v>
      </c>
      <c r="T134" s="15">
        <f>R134*S134</f>
        <v>0</v>
      </c>
      <c r="U134" s="14" t="s">
        <v>12</v>
      </c>
      <c r="V134" s="15">
        <f>T134</f>
        <v>0</v>
      </c>
    </row>
    <row r="135" spans="2:23" x14ac:dyDescent="0.25">
      <c r="B135" s="289"/>
      <c r="C135" s="12"/>
      <c r="D135" s="281" t="s">
        <v>97</v>
      </c>
      <c r="E135" s="281"/>
      <c r="F135" s="281"/>
      <c r="G135" s="281"/>
      <c r="H135" s="281"/>
      <c r="I135" s="281"/>
      <c r="J135" s="236" t="s">
        <v>23</v>
      </c>
      <c r="K135" s="236"/>
      <c r="L135" s="13"/>
      <c r="M135" s="14">
        <v>1</v>
      </c>
      <c r="N135" s="52">
        <f t="shared" ref="N135:N149" si="47">L135*M135</f>
        <v>0</v>
      </c>
      <c r="O135" s="14" t="s">
        <v>12</v>
      </c>
      <c r="P135" s="58">
        <f t="shared" ref="P135:P149" si="48">N135</f>
        <v>0</v>
      </c>
      <c r="Q135" s="14"/>
      <c r="R135" s="13"/>
      <c r="S135" s="14">
        <v>1</v>
      </c>
      <c r="T135" s="15">
        <f>R135*S135</f>
        <v>0</v>
      </c>
      <c r="U135" s="14" t="s">
        <v>12</v>
      </c>
      <c r="V135" s="15">
        <f t="shared" ref="V135:V149" si="49">T135</f>
        <v>0</v>
      </c>
    </row>
    <row r="136" spans="2:23" x14ac:dyDescent="0.25">
      <c r="B136" s="289"/>
      <c r="C136" s="183"/>
      <c r="D136" s="179" t="s">
        <v>98</v>
      </c>
      <c r="E136" s="180" t="s">
        <v>90</v>
      </c>
      <c r="F136" s="180"/>
      <c r="G136" s="180"/>
      <c r="H136" s="180" t="s">
        <v>112</v>
      </c>
      <c r="I136" s="181"/>
      <c r="J136" s="181"/>
      <c r="K136" s="178"/>
      <c r="L136" s="13"/>
      <c r="M136" s="14">
        <v>1</v>
      </c>
      <c r="N136" s="52">
        <f t="shared" si="47"/>
        <v>0</v>
      </c>
      <c r="O136" s="14" t="s">
        <v>12</v>
      </c>
      <c r="P136" s="58">
        <f t="shared" si="48"/>
        <v>0</v>
      </c>
      <c r="Q136" s="14"/>
      <c r="R136" s="13"/>
      <c r="S136" s="14">
        <v>1</v>
      </c>
      <c r="T136" s="15">
        <f t="shared" ref="T136:T149" si="50">R136*S136</f>
        <v>0</v>
      </c>
      <c r="U136" s="14" t="s">
        <v>12</v>
      </c>
      <c r="V136" s="15">
        <f t="shared" si="49"/>
        <v>0</v>
      </c>
    </row>
    <row r="137" spans="2:23" x14ac:dyDescent="0.25">
      <c r="B137" s="289"/>
      <c r="C137" s="183"/>
      <c r="D137" s="179" t="s">
        <v>99</v>
      </c>
      <c r="E137" s="185" t="s">
        <v>90</v>
      </c>
      <c r="F137" s="185"/>
      <c r="G137" s="185"/>
      <c r="H137" s="185" t="s">
        <v>113</v>
      </c>
      <c r="I137" s="186"/>
      <c r="J137" s="181"/>
      <c r="K137" s="178"/>
      <c r="L137" s="13"/>
      <c r="M137" s="14">
        <v>1</v>
      </c>
      <c r="N137" s="52">
        <f t="shared" si="47"/>
        <v>0</v>
      </c>
      <c r="O137" s="14" t="s">
        <v>12</v>
      </c>
      <c r="P137" s="58">
        <f t="shared" si="48"/>
        <v>0</v>
      </c>
      <c r="Q137" s="14"/>
      <c r="R137" s="13"/>
      <c r="S137" s="14">
        <v>1</v>
      </c>
      <c r="T137" s="15">
        <f t="shared" si="50"/>
        <v>0</v>
      </c>
      <c r="U137" s="14" t="s">
        <v>12</v>
      </c>
      <c r="V137" s="15">
        <f t="shared" si="49"/>
        <v>0</v>
      </c>
    </row>
    <row r="138" spans="2:23" x14ac:dyDescent="0.25">
      <c r="B138" s="289"/>
      <c r="C138" s="183"/>
      <c r="D138" s="179" t="s">
        <v>100</v>
      </c>
      <c r="E138" s="185" t="s">
        <v>90</v>
      </c>
      <c r="F138" s="185"/>
      <c r="G138" s="185"/>
      <c r="H138" s="185" t="s">
        <v>114</v>
      </c>
      <c r="I138" s="186"/>
      <c r="J138" s="181"/>
      <c r="K138" s="178"/>
      <c r="L138" s="13"/>
      <c r="M138" s="14">
        <v>1</v>
      </c>
      <c r="N138" s="52">
        <f t="shared" si="47"/>
        <v>0</v>
      </c>
      <c r="O138" s="14" t="s">
        <v>12</v>
      </c>
      <c r="P138" s="58">
        <f t="shared" si="48"/>
        <v>0</v>
      </c>
      <c r="Q138" s="14"/>
      <c r="R138" s="13"/>
      <c r="S138" s="14">
        <v>1</v>
      </c>
      <c r="T138" s="15">
        <f t="shared" si="50"/>
        <v>0</v>
      </c>
      <c r="U138" s="14" t="s">
        <v>12</v>
      </c>
      <c r="V138" s="15">
        <f t="shared" si="49"/>
        <v>0</v>
      </c>
    </row>
    <row r="139" spans="2:23" x14ac:dyDescent="0.25">
      <c r="B139" s="289"/>
      <c r="C139" s="183"/>
      <c r="D139" s="179" t="s">
        <v>101</v>
      </c>
      <c r="E139" s="185" t="s">
        <v>90</v>
      </c>
      <c r="F139" s="185"/>
      <c r="G139" s="185"/>
      <c r="H139" s="185" t="s">
        <v>115</v>
      </c>
      <c r="I139" s="186"/>
      <c r="J139" s="181"/>
      <c r="K139" s="178"/>
      <c r="L139" s="13"/>
      <c r="M139" s="14">
        <v>1</v>
      </c>
      <c r="N139" s="52">
        <f t="shared" si="47"/>
        <v>0</v>
      </c>
      <c r="O139" s="14" t="s">
        <v>12</v>
      </c>
      <c r="P139" s="58">
        <f t="shared" si="48"/>
        <v>0</v>
      </c>
      <c r="Q139" s="14"/>
      <c r="R139" s="13"/>
      <c r="S139" s="14">
        <v>1</v>
      </c>
      <c r="T139" s="15">
        <f t="shared" si="50"/>
        <v>0</v>
      </c>
      <c r="U139" s="14" t="s">
        <v>12</v>
      </c>
      <c r="V139" s="15">
        <f t="shared" si="49"/>
        <v>0</v>
      </c>
    </row>
    <row r="140" spans="2:23" ht="13.5" customHeight="1" x14ac:dyDescent="0.25">
      <c r="B140" s="289"/>
      <c r="C140" s="183"/>
      <c r="D140" s="179" t="s">
        <v>102</v>
      </c>
      <c r="E140" s="185" t="s">
        <v>90</v>
      </c>
      <c r="F140" s="185"/>
      <c r="G140" s="185"/>
      <c r="H140" s="185" t="s">
        <v>116</v>
      </c>
      <c r="I140" s="186"/>
      <c r="J140" s="181"/>
      <c r="K140" s="178"/>
      <c r="L140" s="13"/>
      <c r="M140" s="14">
        <v>1</v>
      </c>
      <c r="N140" s="52">
        <f t="shared" si="47"/>
        <v>0</v>
      </c>
      <c r="O140" s="14" t="s">
        <v>12</v>
      </c>
      <c r="P140" s="58">
        <f t="shared" si="48"/>
        <v>0</v>
      </c>
      <c r="Q140" s="14"/>
      <c r="R140" s="13"/>
      <c r="S140" s="14">
        <v>1</v>
      </c>
      <c r="T140" s="15">
        <f t="shared" si="50"/>
        <v>0</v>
      </c>
      <c r="U140" s="14" t="s">
        <v>12</v>
      </c>
      <c r="V140" s="15">
        <f t="shared" si="49"/>
        <v>0</v>
      </c>
    </row>
    <row r="141" spans="2:23" ht="17.25" customHeight="1" x14ac:dyDescent="0.25">
      <c r="B141" s="289"/>
      <c r="C141" s="183"/>
      <c r="D141" s="179" t="s">
        <v>103</v>
      </c>
      <c r="E141" s="185" t="s">
        <v>90</v>
      </c>
      <c r="F141" s="185"/>
      <c r="G141" s="185"/>
      <c r="H141" s="185" t="s">
        <v>117</v>
      </c>
      <c r="I141" s="186"/>
      <c r="J141" s="181"/>
      <c r="K141" s="178"/>
      <c r="L141" s="13"/>
      <c r="M141" s="14">
        <v>1</v>
      </c>
      <c r="N141" s="52">
        <f t="shared" si="47"/>
        <v>0</v>
      </c>
      <c r="O141" s="14" t="s">
        <v>12</v>
      </c>
      <c r="P141" s="58">
        <f t="shared" si="48"/>
        <v>0</v>
      </c>
      <c r="Q141" s="14"/>
      <c r="R141" s="13"/>
      <c r="S141" s="14">
        <v>1</v>
      </c>
      <c r="T141" s="15">
        <f t="shared" si="50"/>
        <v>0</v>
      </c>
      <c r="U141" s="14" t="s">
        <v>12</v>
      </c>
      <c r="V141" s="15">
        <f t="shared" si="49"/>
        <v>0</v>
      </c>
    </row>
    <row r="142" spans="2:23" ht="16.5" customHeight="1" x14ac:dyDescent="0.25">
      <c r="B142" s="289"/>
      <c r="C142" s="183"/>
      <c r="D142" s="179" t="s">
        <v>104</v>
      </c>
      <c r="E142" s="185" t="s">
        <v>90</v>
      </c>
      <c r="F142" s="185"/>
      <c r="G142" s="185"/>
      <c r="H142" s="185" t="s">
        <v>118</v>
      </c>
      <c r="I142" s="186"/>
      <c r="J142" s="181"/>
      <c r="K142" s="178"/>
      <c r="L142" s="13"/>
      <c r="M142" s="14">
        <v>1</v>
      </c>
      <c r="N142" s="52">
        <f t="shared" si="47"/>
        <v>0</v>
      </c>
      <c r="O142" s="14" t="s">
        <v>12</v>
      </c>
      <c r="P142" s="58">
        <f t="shared" si="48"/>
        <v>0</v>
      </c>
      <c r="Q142" s="14"/>
      <c r="R142" s="13"/>
      <c r="S142" s="14">
        <v>1</v>
      </c>
      <c r="T142" s="15">
        <f t="shared" si="50"/>
        <v>0</v>
      </c>
      <c r="U142" s="14" t="s">
        <v>12</v>
      </c>
      <c r="V142" s="15">
        <f t="shared" si="49"/>
        <v>0</v>
      </c>
    </row>
    <row r="143" spans="2:23" ht="15.75" customHeight="1" x14ac:dyDescent="0.25">
      <c r="B143" s="289"/>
      <c r="C143" s="183"/>
      <c r="D143" s="179" t="s">
        <v>105</v>
      </c>
      <c r="E143" s="185" t="s">
        <v>90</v>
      </c>
      <c r="F143" s="185"/>
      <c r="G143" s="185"/>
      <c r="H143" s="185" t="s">
        <v>119</v>
      </c>
      <c r="I143" s="186"/>
      <c r="J143" s="181"/>
      <c r="K143" s="178"/>
      <c r="L143" s="13"/>
      <c r="M143" s="14">
        <v>1</v>
      </c>
      <c r="N143" s="52">
        <f t="shared" si="47"/>
        <v>0</v>
      </c>
      <c r="O143" s="14" t="s">
        <v>12</v>
      </c>
      <c r="P143" s="58">
        <f t="shared" si="48"/>
        <v>0</v>
      </c>
      <c r="Q143" s="14"/>
      <c r="R143" s="13"/>
      <c r="S143" s="14">
        <v>1</v>
      </c>
      <c r="T143" s="15">
        <f t="shared" si="50"/>
        <v>0</v>
      </c>
      <c r="U143" s="14" t="s">
        <v>12</v>
      </c>
      <c r="V143" s="15">
        <f t="shared" si="49"/>
        <v>0</v>
      </c>
    </row>
    <row r="144" spans="2:23" ht="15.75" customHeight="1" x14ac:dyDescent="0.25">
      <c r="B144" s="289"/>
      <c r="C144" s="183"/>
      <c r="D144" s="184" t="s">
        <v>106</v>
      </c>
      <c r="E144" s="185" t="s">
        <v>90</v>
      </c>
      <c r="F144" s="185"/>
      <c r="G144" s="185"/>
      <c r="H144" s="185" t="s">
        <v>120</v>
      </c>
      <c r="I144" s="186"/>
      <c r="J144" s="181"/>
      <c r="K144" s="178"/>
      <c r="L144" s="13"/>
      <c r="M144" s="14">
        <v>1</v>
      </c>
      <c r="N144" s="52">
        <f t="shared" si="47"/>
        <v>0</v>
      </c>
      <c r="O144" s="14" t="s">
        <v>12</v>
      </c>
      <c r="P144" s="58">
        <f t="shared" si="48"/>
        <v>0</v>
      </c>
      <c r="Q144" s="14"/>
      <c r="R144" s="13"/>
      <c r="S144" s="14">
        <v>1</v>
      </c>
      <c r="T144" s="15">
        <f t="shared" si="50"/>
        <v>0</v>
      </c>
      <c r="U144" s="14" t="s">
        <v>12</v>
      </c>
      <c r="V144" s="15">
        <f t="shared" si="49"/>
        <v>0</v>
      </c>
    </row>
    <row r="145" spans="2:22" ht="15.75" customHeight="1" x14ac:dyDescent="0.25">
      <c r="B145" s="289"/>
      <c r="C145" s="183"/>
      <c r="D145" s="184" t="s">
        <v>107</v>
      </c>
      <c r="E145" s="185" t="s">
        <v>90</v>
      </c>
      <c r="F145" s="185"/>
      <c r="G145" s="185"/>
      <c r="H145" s="185" t="s">
        <v>121</v>
      </c>
      <c r="I145" s="186"/>
      <c r="J145" s="181"/>
      <c r="K145" s="178"/>
      <c r="L145" s="13"/>
      <c r="M145" s="14">
        <v>1</v>
      </c>
      <c r="N145" s="52">
        <f t="shared" si="47"/>
        <v>0</v>
      </c>
      <c r="O145" s="14" t="s">
        <v>12</v>
      </c>
      <c r="P145" s="58">
        <f t="shared" si="48"/>
        <v>0</v>
      </c>
      <c r="Q145" s="14"/>
      <c r="R145" s="13"/>
      <c r="S145" s="14">
        <v>1</v>
      </c>
      <c r="T145" s="15">
        <f t="shared" si="50"/>
        <v>0</v>
      </c>
      <c r="U145" s="14" t="s">
        <v>12</v>
      </c>
      <c r="V145" s="15">
        <f t="shared" si="49"/>
        <v>0</v>
      </c>
    </row>
    <row r="146" spans="2:22" ht="15.75" customHeight="1" x14ac:dyDescent="0.25">
      <c r="B146" s="289"/>
      <c r="C146" s="183"/>
      <c r="D146" s="184" t="s">
        <v>108</v>
      </c>
      <c r="E146" s="185" t="s">
        <v>90</v>
      </c>
      <c r="F146" s="185"/>
      <c r="G146" s="185"/>
      <c r="H146" s="185" t="s">
        <v>122</v>
      </c>
      <c r="I146" s="186"/>
      <c r="J146" s="181"/>
      <c r="K146" s="178"/>
      <c r="L146" s="13"/>
      <c r="M146" s="14">
        <v>1</v>
      </c>
      <c r="N146" s="52">
        <f t="shared" si="47"/>
        <v>0</v>
      </c>
      <c r="O146" s="14" t="s">
        <v>12</v>
      </c>
      <c r="P146" s="58">
        <f t="shared" si="48"/>
        <v>0</v>
      </c>
      <c r="Q146" s="14"/>
      <c r="R146" s="13"/>
      <c r="S146" s="14">
        <v>1</v>
      </c>
      <c r="T146" s="15">
        <f t="shared" si="50"/>
        <v>0</v>
      </c>
      <c r="U146" s="14" t="s">
        <v>12</v>
      </c>
      <c r="V146" s="15">
        <f t="shared" si="49"/>
        <v>0</v>
      </c>
    </row>
    <row r="147" spans="2:22" ht="15.75" customHeight="1" x14ac:dyDescent="0.25">
      <c r="B147" s="289"/>
      <c r="C147" s="183"/>
      <c r="D147" s="184" t="s">
        <v>109</v>
      </c>
      <c r="E147" s="185" t="s">
        <v>90</v>
      </c>
      <c r="F147" s="185"/>
      <c r="G147" s="185"/>
      <c r="H147" s="185" t="s">
        <v>123</v>
      </c>
      <c r="I147" s="186"/>
      <c r="J147" s="181"/>
      <c r="K147" s="178"/>
      <c r="L147" s="13"/>
      <c r="M147" s="14">
        <v>1</v>
      </c>
      <c r="N147" s="52">
        <f t="shared" si="47"/>
        <v>0</v>
      </c>
      <c r="O147" s="14" t="s">
        <v>12</v>
      </c>
      <c r="P147" s="58">
        <f t="shared" si="48"/>
        <v>0</v>
      </c>
      <c r="Q147" s="14"/>
      <c r="R147" s="13"/>
      <c r="S147" s="14">
        <v>1</v>
      </c>
      <c r="T147" s="15">
        <f t="shared" si="50"/>
        <v>0</v>
      </c>
      <c r="U147" s="14" t="s">
        <v>12</v>
      </c>
      <c r="V147" s="15">
        <f t="shared" si="49"/>
        <v>0</v>
      </c>
    </row>
    <row r="148" spans="2:22" ht="15.75" customHeight="1" x14ac:dyDescent="0.25">
      <c r="B148" s="289"/>
      <c r="C148" s="183"/>
      <c r="D148" s="184" t="s">
        <v>110</v>
      </c>
      <c r="E148" s="185" t="s">
        <v>90</v>
      </c>
      <c r="F148" s="185"/>
      <c r="G148" s="185"/>
      <c r="H148" s="185" t="s">
        <v>124</v>
      </c>
      <c r="I148" s="186"/>
      <c r="J148" s="181"/>
      <c r="K148" s="178"/>
      <c r="L148" s="13"/>
      <c r="M148" s="14">
        <v>1</v>
      </c>
      <c r="N148" s="52">
        <f t="shared" si="47"/>
        <v>0</v>
      </c>
      <c r="O148" s="14" t="s">
        <v>12</v>
      </c>
      <c r="P148" s="58">
        <f t="shared" si="48"/>
        <v>0</v>
      </c>
      <c r="Q148" s="14"/>
      <c r="R148" s="13"/>
      <c r="S148" s="14">
        <v>1</v>
      </c>
      <c r="T148" s="15">
        <f t="shared" si="50"/>
        <v>0</v>
      </c>
      <c r="U148" s="14" t="s">
        <v>12</v>
      </c>
      <c r="V148" s="15">
        <f t="shared" si="49"/>
        <v>0</v>
      </c>
    </row>
    <row r="149" spans="2:22" ht="15.75" customHeight="1" x14ac:dyDescent="0.25">
      <c r="B149" s="289"/>
      <c r="C149" s="183"/>
      <c r="D149" s="184" t="s">
        <v>111</v>
      </c>
      <c r="E149" s="185" t="s">
        <v>90</v>
      </c>
      <c r="F149" s="185"/>
      <c r="G149" s="185"/>
      <c r="H149" s="185" t="s">
        <v>125</v>
      </c>
      <c r="I149" s="186"/>
      <c r="J149" s="181"/>
      <c r="K149" s="178"/>
      <c r="L149" s="13"/>
      <c r="M149" s="14">
        <v>1</v>
      </c>
      <c r="N149" s="52">
        <f t="shared" si="47"/>
        <v>0</v>
      </c>
      <c r="O149" s="14" t="s">
        <v>12</v>
      </c>
      <c r="P149" s="58">
        <f t="shared" si="48"/>
        <v>0</v>
      </c>
      <c r="Q149" s="14"/>
      <c r="R149" s="13"/>
      <c r="S149" s="14">
        <v>1</v>
      </c>
      <c r="T149" s="15">
        <f t="shared" si="50"/>
        <v>0</v>
      </c>
      <c r="U149" s="14" t="s">
        <v>12</v>
      </c>
      <c r="V149" s="15">
        <f t="shared" si="49"/>
        <v>0</v>
      </c>
    </row>
    <row r="150" spans="2:22" x14ac:dyDescent="0.25">
      <c r="B150" s="106"/>
      <c r="C150" s="103"/>
      <c r="D150" s="104"/>
      <c r="E150" s="104"/>
      <c r="F150" s="104"/>
      <c r="G150" s="104"/>
      <c r="H150" s="104"/>
      <c r="I150" s="104"/>
      <c r="J150" s="104"/>
      <c r="K150" s="104"/>
      <c r="L150" s="105"/>
      <c r="M150" s="92"/>
      <c r="N150" s="83"/>
      <c r="O150" s="77" t="s">
        <v>58</v>
      </c>
      <c r="P150" s="78">
        <f>SUM(P130:P149)</f>
        <v>0</v>
      </c>
      <c r="Q150" s="92"/>
      <c r="R150" s="105"/>
      <c r="S150" s="92"/>
      <c r="T150" s="86"/>
      <c r="U150" s="77" t="s">
        <v>58</v>
      </c>
      <c r="V150" s="87">
        <f>SUM(V130:V149)</f>
        <v>0</v>
      </c>
    </row>
    <row r="151" spans="2:22" ht="27" customHeight="1" x14ac:dyDescent="0.25">
      <c r="B151" s="118"/>
      <c r="C151" s="205" t="s">
        <v>61</v>
      </c>
      <c r="D151" s="205"/>
      <c r="E151" s="205"/>
      <c r="F151" s="205"/>
      <c r="G151" s="205"/>
      <c r="H151" s="205"/>
      <c r="I151" s="205"/>
      <c r="J151" s="119"/>
      <c r="K151" s="119"/>
      <c r="L151" s="125"/>
      <c r="M151" s="126">
        <v>24</v>
      </c>
      <c r="N151" s="121">
        <f>L151*M151</f>
        <v>0</v>
      </c>
      <c r="O151" s="127">
        <v>0.23</v>
      </c>
      <c r="P151" s="128">
        <f>N151*O151+N151</f>
        <v>0</v>
      </c>
      <c r="Q151" s="120"/>
      <c r="R151" s="122"/>
      <c r="S151" s="120"/>
      <c r="T151" s="123"/>
      <c r="U151" s="120"/>
      <c r="V151" s="124"/>
    </row>
    <row r="152" spans="2:22" ht="21.75" thickBot="1" x14ac:dyDescent="0.3">
      <c r="B152" s="5"/>
      <c r="C152" s="67"/>
      <c r="D152" s="68"/>
      <c r="E152" s="68"/>
      <c r="F152" s="68"/>
      <c r="G152" s="68"/>
      <c r="H152" s="68"/>
      <c r="I152" s="68"/>
      <c r="J152" s="68"/>
      <c r="K152" s="68"/>
      <c r="L152" s="69"/>
      <c r="M152" s="70"/>
      <c r="N152" s="71"/>
      <c r="O152" s="48" t="s">
        <v>59</v>
      </c>
      <c r="P152" s="72">
        <f>P18+P29+P40+P50+P53+P62+P71+P80+P89+P98+P107+P116+P125+P126+P150+P151</f>
        <v>0</v>
      </c>
      <c r="Q152" s="73"/>
      <c r="R152" s="69"/>
      <c r="S152" s="70"/>
      <c r="T152" s="74"/>
      <c r="U152" s="75" t="s">
        <v>52</v>
      </c>
      <c r="V152" s="76">
        <f>V150+V125+V116+V107+V98+V89+V80+V71+V62+V53+V50+V40+V29+V18</f>
        <v>0</v>
      </c>
    </row>
    <row r="153" spans="2:22" ht="15.75" thickBot="1" x14ac:dyDescent="0.3"/>
    <row r="154" spans="2:22" ht="24.75" customHeight="1" thickBot="1" x14ac:dyDescent="0.3">
      <c r="P154" s="275" t="s">
        <v>53</v>
      </c>
      <c r="Q154" s="276"/>
      <c r="R154" s="276"/>
      <c r="S154" s="276"/>
      <c r="T154" s="277">
        <f>SUM(P152,V152)</f>
        <v>0</v>
      </c>
      <c r="U154" s="276"/>
      <c r="V154" s="278"/>
    </row>
    <row r="156" spans="2:22" ht="58.5" customHeight="1" x14ac:dyDescent="0.25">
      <c r="B156" s="204" t="s">
        <v>131</v>
      </c>
      <c r="C156" s="204"/>
      <c r="D156" s="204"/>
      <c r="E156" s="204"/>
      <c r="F156" s="204"/>
      <c r="G156" s="204"/>
      <c r="H156" s="204"/>
      <c r="I156" s="204"/>
      <c r="J156" s="204"/>
      <c r="K156" s="204"/>
      <c r="L156" s="204"/>
      <c r="M156" s="204"/>
      <c r="N156" s="204"/>
      <c r="O156" s="204"/>
      <c r="P156" s="204"/>
      <c r="Q156" s="204"/>
      <c r="R156" s="204"/>
      <c r="S156" s="204"/>
      <c r="T156" s="204"/>
    </row>
    <row r="159" spans="2:22" x14ac:dyDescent="0.25">
      <c r="B159" s="147" t="s">
        <v>62</v>
      </c>
      <c r="C159" s="148"/>
      <c r="D159" s="148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3"/>
      <c r="R159" s="134"/>
      <c r="S159" s="135"/>
      <c r="T159" s="129"/>
    </row>
    <row r="160" spans="2:22" x14ac:dyDescent="0.25">
      <c r="B160" s="136" t="s">
        <v>67</v>
      </c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8"/>
      <c r="R160" s="139"/>
      <c r="S160" s="140"/>
      <c r="T160" s="129"/>
    </row>
    <row r="161" spans="2:20" x14ac:dyDescent="0.25">
      <c r="B161" s="136" t="s">
        <v>63</v>
      </c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8"/>
      <c r="R161" s="139"/>
      <c r="S161" s="140"/>
      <c r="T161" s="129"/>
    </row>
    <row r="162" spans="2:20" x14ac:dyDescent="0.25">
      <c r="B162" s="136" t="s">
        <v>68</v>
      </c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8"/>
      <c r="R162" s="139"/>
      <c r="S162" s="140"/>
      <c r="T162" s="129"/>
    </row>
    <row r="163" spans="2:20" x14ac:dyDescent="0.25">
      <c r="B163" s="136" t="s">
        <v>79</v>
      </c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8"/>
      <c r="R163" s="139"/>
      <c r="S163" s="140"/>
      <c r="T163" s="129"/>
    </row>
    <row r="164" spans="2:20" x14ac:dyDescent="0.25">
      <c r="B164" s="136" t="s">
        <v>85</v>
      </c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8"/>
      <c r="R164" s="139"/>
      <c r="S164" s="140"/>
      <c r="T164" s="129"/>
    </row>
    <row r="165" spans="2:20" x14ac:dyDescent="0.25">
      <c r="B165" s="136" t="s">
        <v>75</v>
      </c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8"/>
      <c r="R165" s="139"/>
      <c r="S165" s="140"/>
      <c r="T165" s="129"/>
    </row>
    <row r="166" spans="2:20" x14ac:dyDescent="0.25">
      <c r="B166" s="136" t="s">
        <v>80</v>
      </c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8"/>
      <c r="R166" s="139"/>
      <c r="S166" s="140"/>
      <c r="T166" s="129"/>
    </row>
    <row r="167" spans="2:20" x14ac:dyDescent="0.25">
      <c r="B167" s="136" t="s">
        <v>74</v>
      </c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8"/>
      <c r="R167" s="139"/>
      <c r="S167" s="140"/>
      <c r="T167" s="129"/>
    </row>
    <row r="168" spans="2:20" x14ac:dyDescent="0.25">
      <c r="B168" s="136" t="s">
        <v>76</v>
      </c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8"/>
      <c r="R168" s="139"/>
      <c r="S168" s="140"/>
      <c r="T168" s="129"/>
    </row>
    <row r="169" spans="2:20" x14ac:dyDescent="0.25">
      <c r="B169" s="136" t="s">
        <v>81</v>
      </c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8"/>
      <c r="R169" s="139"/>
      <c r="S169" s="140"/>
      <c r="T169" s="129"/>
    </row>
    <row r="170" spans="2:20" x14ac:dyDescent="0.25">
      <c r="B170" s="136" t="s">
        <v>74</v>
      </c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8"/>
      <c r="R170" s="139"/>
      <c r="S170" s="140"/>
      <c r="T170" s="129"/>
    </row>
    <row r="171" spans="2:20" x14ac:dyDescent="0.25">
      <c r="B171" s="136" t="s">
        <v>77</v>
      </c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8"/>
      <c r="R171" s="139"/>
      <c r="S171" s="140"/>
      <c r="T171" s="129"/>
    </row>
    <row r="172" spans="2:20" x14ac:dyDescent="0.25">
      <c r="B172" s="142" t="s">
        <v>78</v>
      </c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4"/>
      <c r="R172" s="145"/>
      <c r="S172" s="146"/>
      <c r="T172" s="129"/>
    </row>
    <row r="173" spans="2:20" x14ac:dyDescent="0.25">
      <c r="B173" s="147" t="s">
        <v>64</v>
      </c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8"/>
      <c r="R173" s="139"/>
      <c r="S173" s="137"/>
      <c r="T173" s="172"/>
    </row>
    <row r="174" spans="2:20" x14ac:dyDescent="0.25">
      <c r="B174" s="163" t="s">
        <v>71</v>
      </c>
      <c r="C174" s="164"/>
      <c r="D174" s="164"/>
      <c r="E174" s="164"/>
      <c r="F174" s="164"/>
      <c r="G174" s="164"/>
      <c r="H174" s="164"/>
      <c r="I174" s="164"/>
      <c r="J174" s="164"/>
      <c r="K174" s="164"/>
      <c r="L174" s="164"/>
      <c r="M174" s="164"/>
      <c r="N174" s="164"/>
      <c r="O174" s="164"/>
      <c r="P174" s="164"/>
      <c r="Q174" s="165"/>
      <c r="R174" s="166"/>
      <c r="S174" s="164"/>
      <c r="T174" s="167"/>
    </row>
    <row r="175" spans="2:20" x14ac:dyDescent="0.25">
      <c r="B175" s="136" t="s">
        <v>63</v>
      </c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8"/>
      <c r="R175" s="139"/>
      <c r="S175" s="137"/>
      <c r="T175" s="140"/>
    </row>
    <row r="176" spans="2:20" x14ac:dyDescent="0.25">
      <c r="B176" s="136" t="s">
        <v>65</v>
      </c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8"/>
      <c r="R176" s="139"/>
      <c r="S176" s="137"/>
      <c r="T176" s="140"/>
    </row>
    <row r="177" spans="2:20" x14ac:dyDescent="0.25">
      <c r="B177" s="141" t="s">
        <v>69</v>
      </c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8"/>
      <c r="R177" s="139"/>
      <c r="S177" s="137"/>
      <c r="T177" s="140"/>
    </row>
    <row r="178" spans="2:20" x14ac:dyDescent="0.25">
      <c r="B178" s="136" t="s">
        <v>70</v>
      </c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8"/>
      <c r="R178" s="139"/>
      <c r="S178" s="137"/>
      <c r="T178" s="140"/>
    </row>
    <row r="179" spans="2:20" x14ac:dyDescent="0.25">
      <c r="B179" s="142" t="s">
        <v>86</v>
      </c>
      <c r="C179" s="168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9"/>
      <c r="R179" s="170"/>
      <c r="S179" s="168"/>
      <c r="T179" s="171"/>
    </row>
    <row r="180" spans="2:20" x14ac:dyDescent="0.25">
      <c r="B180" s="129" t="s">
        <v>51</v>
      </c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30"/>
      <c r="R180" s="131"/>
      <c r="S180" s="129"/>
      <c r="T180" s="129"/>
    </row>
    <row r="181" spans="2:20" x14ac:dyDescent="0.25">
      <c r="B181" s="129"/>
    </row>
    <row r="184" spans="2:20" x14ac:dyDescent="0.25">
      <c r="B184" t="s">
        <v>66</v>
      </c>
    </row>
  </sheetData>
  <mergeCells count="225">
    <mergeCell ref="D135:I135"/>
    <mergeCell ref="H122:K122"/>
    <mergeCell ref="D123:G123"/>
    <mergeCell ref="H123:K123"/>
    <mergeCell ref="D124:G124"/>
    <mergeCell ref="H124:K124"/>
    <mergeCell ref="D113:G113"/>
    <mergeCell ref="H113:K113"/>
    <mergeCell ref="D114:G114"/>
    <mergeCell ref="H114:K114"/>
    <mergeCell ref="D115:G115"/>
    <mergeCell ref="H115:K115"/>
    <mergeCell ref="P154:S154"/>
    <mergeCell ref="T154:V154"/>
    <mergeCell ref="B2:O2"/>
    <mergeCell ref="D134:I134"/>
    <mergeCell ref="J134:K134"/>
    <mergeCell ref="J135:K135"/>
    <mergeCell ref="C128:V128"/>
    <mergeCell ref="D129:I129"/>
    <mergeCell ref="J129:K129"/>
    <mergeCell ref="B127:E127"/>
    <mergeCell ref="B128:B149"/>
    <mergeCell ref="D85:G85"/>
    <mergeCell ref="H85:K85"/>
    <mergeCell ref="D86:G86"/>
    <mergeCell ref="H86:K86"/>
    <mergeCell ref="D87:G87"/>
    <mergeCell ref="H87:K87"/>
    <mergeCell ref="D88:G88"/>
    <mergeCell ref="H88:K88"/>
    <mergeCell ref="D69:G69"/>
    <mergeCell ref="H69:K69"/>
    <mergeCell ref="D122:G122"/>
    <mergeCell ref="D46:G46"/>
    <mergeCell ref="H46:K46"/>
    <mergeCell ref="C118:C124"/>
    <mergeCell ref="D118:G118"/>
    <mergeCell ref="H118:K118"/>
    <mergeCell ref="D119:G119"/>
    <mergeCell ref="H119:K119"/>
    <mergeCell ref="D120:G120"/>
    <mergeCell ref="H120:K120"/>
    <mergeCell ref="D121:G121"/>
    <mergeCell ref="H121:K121"/>
    <mergeCell ref="C109:C115"/>
    <mergeCell ref="D109:G109"/>
    <mergeCell ref="H109:K109"/>
    <mergeCell ref="D110:G110"/>
    <mergeCell ref="H110:K110"/>
    <mergeCell ref="D111:G111"/>
    <mergeCell ref="H111:K111"/>
    <mergeCell ref="D112:G112"/>
    <mergeCell ref="H112:K112"/>
    <mergeCell ref="C100:C106"/>
    <mergeCell ref="D100:G100"/>
    <mergeCell ref="H100:K100"/>
    <mergeCell ref="D101:G101"/>
    <mergeCell ref="H101:K101"/>
    <mergeCell ref="D102:G102"/>
    <mergeCell ref="H102:K102"/>
    <mergeCell ref="D103:G103"/>
    <mergeCell ref="H103:K103"/>
    <mergeCell ref="D104:G104"/>
    <mergeCell ref="H104:K104"/>
    <mergeCell ref="D105:G105"/>
    <mergeCell ref="H105:K105"/>
    <mergeCell ref="D106:G106"/>
    <mergeCell ref="H106:K106"/>
    <mergeCell ref="C90:V90"/>
    <mergeCell ref="C91:C97"/>
    <mergeCell ref="D91:G91"/>
    <mergeCell ref="H91:K91"/>
    <mergeCell ref="D92:G92"/>
    <mergeCell ref="H92:K92"/>
    <mergeCell ref="H97:K97"/>
    <mergeCell ref="D93:G93"/>
    <mergeCell ref="H93:K93"/>
    <mergeCell ref="D94:G94"/>
    <mergeCell ref="H94:K94"/>
    <mergeCell ref="D95:G95"/>
    <mergeCell ref="H95:K95"/>
    <mergeCell ref="D96:G96"/>
    <mergeCell ref="H96:K96"/>
    <mergeCell ref="D97:G97"/>
    <mergeCell ref="D83:G83"/>
    <mergeCell ref="H83:K83"/>
    <mergeCell ref="D84:G84"/>
    <mergeCell ref="H84:K84"/>
    <mergeCell ref="C73:C79"/>
    <mergeCell ref="D73:G73"/>
    <mergeCell ref="H73:K73"/>
    <mergeCell ref="D77:G77"/>
    <mergeCell ref="H77:K77"/>
    <mergeCell ref="D78:G78"/>
    <mergeCell ref="H78:K78"/>
    <mergeCell ref="D74:G74"/>
    <mergeCell ref="H74:K74"/>
    <mergeCell ref="D75:G75"/>
    <mergeCell ref="H75:K75"/>
    <mergeCell ref="D76:G76"/>
    <mergeCell ref="H76:K76"/>
    <mergeCell ref="C81:V81"/>
    <mergeCell ref="C82:C88"/>
    <mergeCell ref="D82:G82"/>
    <mergeCell ref="H82:K82"/>
    <mergeCell ref="D79:G79"/>
    <mergeCell ref="H79:K79"/>
    <mergeCell ref="D56:G56"/>
    <mergeCell ref="H56:K56"/>
    <mergeCell ref="D57:G57"/>
    <mergeCell ref="H57:K57"/>
    <mergeCell ref="C63:V63"/>
    <mergeCell ref="C64:C70"/>
    <mergeCell ref="D64:G64"/>
    <mergeCell ref="H64:K64"/>
    <mergeCell ref="D65:G65"/>
    <mergeCell ref="H65:K65"/>
    <mergeCell ref="D66:G66"/>
    <mergeCell ref="H66:K66"/>
    <mergeCell ref="D67:G67"/>
    <mergeCell ref="H67:K67"/>
    <mergeCell ref="D68:G68"/>
    <mergeCell ref="H68:K68"/>
    <mergeCell ref="D70:G70"/>
    <mergeCell ref="H70:K70"/>
    <mergeCell ref="B30:B39"/>
    <mergeCell ref="D32:G32"/>
    <mergeCell ref="H32:K32"/>
    <mergeCell ref="D33:G33"/>
    <mergeCell ref="H33:K33"/>
    <mergeCell ref="D34:G34"/>
    <mergeCell ref="H34:K34"/>
    <mergeCell ref="D35:G35"/>
    <mergeCell ref="H35:K35"/>
    <mergeCell ref="D37:G37"/>
    <mergeCell ref="D38:G38"/>
    <mergeCell ref="D39:G39"/>
    <mergeCell ref="H36:K36"/>
    <mergeCell ref="H37:K37"/>
    <mergeCell ref="H38:K38"/>
    <mergeCell ref="H39:K39"/>
    <mergeCell ref="B19:B27"/>
    <mergeCell ref="C19:V19"/>
    <mergeCell ref="C20:V20"/>
    <mergeCell ref="D21:G21"/>
    <mergeCell ref="H21:K21"/>
    <mergeCell ref="D22:E22"/>
    <mergeCell ref="H22:I22"/>
    <mergeCell ref="D23:G23"/>
    <mergeCell ref="H23:K23"/>
    <mergeCell ref="C24:V24"/>
    <mergeCell ref="D25:G25"/>
    <mergeCell ref="H25:K25"/>
    <mergeCell ref="D26:E26"/>
    <mergeCell ref="H26:I26"/>
    <mergeCell ref="D27:G27"/>
    <mergeCell ref="H27:K27"/>
    <mergeCell ref="D12:E12"/>
    <mergeCell ref="H12:I12"/>
    <mergeCell ref="D13:G13"/>
    <mergeCell ref="H13:K13"/>
    <mergeCell ref="T5:T7"/>
    <mergeCell ref="U5:U7"/>
    <mergeCell ref="V5:V7"/>
    <mergeCell ref="B8:S8"/>
    <mergeCell ref="B9:B13"/>
    <mergeCell ref="C9:V9"/>
    <mergeCell ref="C10:V10"/>
    <mergeCell ref="D11:G11"/>
    <mergeCell ref="H11:K11"/>
    <mergeCell ref="T2:V2"/>
    <mergeCell ref="L4:P4"/>
    <mergeCell ref="R4:V4"/>
    <mergeCell ref="B5:K7"/>
    <mergeCell ref="L5:L7"/>
    <mergeCell ref="M5:M7"/>
    <mergeCell ref="N5:N7"/>
    <mergeCell ref="O5:O7"/>
    <mergeCell ref="P5:P7"/>
    <mergeCell ref="R5:R7"/>
    <mergeCell ref="S5:S7"/>
    <mergeCell ref="H55:K55"/>
    <mergeCell ref="C14:V14"/>
    <mergeCell ref="D15:G15"/>
    <mergeCell ref="H15:K15"/>
    <mergeCell ref="D16:E16"/>
    <mergeCell ref="H16:I16"/>
    <mergeCell ref="D17:G17"/>
    <mergeCell ref="H17:K17"/>
    <mergeCell ref="D44:G44"/>
    <mergeCell ref="D45:G45"/>
    <mergeCell ref="H44:K44"/>
    <mergeCell ref="H45:K45"/>
    <mergeCell ref="C41:V41"/>
    <mergeCell ref="D47:G47"/>
    <mergeCell ref="H47:K47"/>
    <mergeCell ref="D48:G48"/>
    <mergeCell ref="H48:K48"/>
    <mergeCell ref="D49:G49"/>
    <mergeCell ref="H49:K49"/>
    <mergeCell ref="B156:T156"/>
    <mergeCell ref="C151:I151"/>
    <mergeCell ref="C117:V117"/>
    <mergeCell ref="C108:V108"/>
    <mergeCell ref="C99:V99"/>
    <mergeCell ref="C72:V72"/>
    <mergeCell ref="B51:V51"/>
    <mergeCell ref="D42:G42"/>
    <mergeCell ref="H42:K42"/>
    <mergeCell ref="D43:G43"/>
    <mergeCell ref="H43:K43"/>
    <mergeCell ref="C52:V52"/>
    <mergeCell ref="B52:B125"/>
    <mergeCell ref="D58:G58"/>
    <mergeCell ref="H58:K58"/>
    <mergeCell ref="D59:G59"/>
    <mergeCell ref="H59:K59"/>
    <mergeCell ref="D60:G60"/>
    <mergeCell ref="H60:K60"/>
    <mergeCell ref="D61:G61"/>
    <mergeCell ref="H61:K61"/>
    <mergeCell ref="C54:V54"/>
    <mergeCell ref="C55:C61"/>
    <mergeCell ref="D55:G55"/>
  </mergeCells>
  <pageMargins left="0.7" right="0.7" top="0.75" bottom="0.75" header="0.3" footer="0.3"/>
  <pageSetup paperSize="9" scale="87" fitToHeight="0" orientation="landscape" r:id="rId1"/>
  <rowBreaks count="5" manualBreakCount="5">
    <brk id="50" max="22" man="1"/>
    <brk id="71" max="22" man="1"/>
    <brk id="107" max="22" man="1"/>
    <brk id="145" max="22" man="1"/>
    <brk id="179" max="22" man="1"/>
  </rowBreaks>
  <colBreaks count="1" manualBreakCount="1">
    <brk id="22" max="17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1C6825551F6245ACA80E4BA01A996B" ma:contentTypeVersion="13" ma:contentTypeDescription="Utwórz nowy dokument." ma:contentTypeScope="" ma:versionID="519777e9de6a1be4fc7031b97900ab2f">
  <xsd:schema xmlns:xsd="http://www.w3.org/2001/XMLSchema" xmlns:xs="http://www.w3.org/2001/XMLSchema" xmlns:p="http://schemas.microsoft.com/office/2006/metadata/properties" xmlns:ns3="95f79286-34b9-4f28-bf71-e1f7b7e20e9a" xmlns:ns4="6911d08f-30fe-41f2-b7a9-826573871485" targetNamespace="http://schemas.microsoft.com/office/2006/metadata/properties" ma:root="true" ma:fieldsID="be8ed995e95da65baa311a35b7315de2" ns3:_="" ns4:_="">
    <xsd:import namespace="95f79286-34b9-4f28-bf71-e1f7b7e20e9a"/>
    <xsd:import namespace="6911d08f-30fe-41f2-b7a9-82657387148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79286-34b9-4f28-bf71-e1f7b7e20e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11d08f-30fe-41f2-b7a9-82657387148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6C3802-8E31-45C2-BBB8-0DC89A53F3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151558-3A27-47C7-A674-2929026CF6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f79286-34b9-4f28-bf71-e1f7b7e20e9a"/>
    <ds:schemaRef ds:uri="6911d08f-30fe-41f2-b7a9-8265738714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C83205-C83A-4C46-8026-37F65D462218}">
  <ds:schemaRefs>
    <ds:schemaRef ds:uri="6911d08f-30fe-41f2-b7a9-826573871485"/>
    <ds:schemaRef ds:uri="95f79286-34b9-4f28-bf71-e1f7b7e20e9a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Stanisław</dc:creator>
  <cp:lastModifiedBy>APSL</cp:lastModifiedBy>
  <cp:lastPrinted>2022-06-08T08:04:47Z</cp:lastPrinted>
  <dcterms:created xsi:type="dcterms:W3CDTF">2018-05-14T07:35:48Z</dcterms:created>
  <dcterms:modified xsi:type="dcterms:W3CDTF">2022-06-15T08:38:47Z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0x010100631C6825551F6245ACA80E4BA01A996B</vt:lpwstr>
  </property>
</Properties>
</file>