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020" windowHeight="7590" activeTab="2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lokalizacje" sheetId="6" r:id="rId6"/>
    <sheet name="szkodowość" sheetId="7" r:id="rId7"/>
  </sheets>
  <definedNames>
    <definedName name="_xlnm.Print_Area" localSheetId="3">'auta'!$A$1:$V$31</definedName>
    <definedName name="_xlnm.Print_Area" localSheetId="1">'budynki'!$A$1:$Z$161</definedName>
    <definedName name="_xlnm.Print_Area" localSheetId="2">'elektronika '!$A$1:$D$362</definedName>
    <definedName name="_xlnm.Print_Area" localSheetId="0">'informacje ogólne'!$A$1:$J$16</definedName>
    <definedName name="_xlnm.Print_Area" localSheetId="5">'lokalizacje'!$A$1:$C$13</definedName>
    <definedName name="_xlnm.Print_Area" localSheetId="4">'środki trwałe'!$A$1:$D$19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<sst xmlns="http://schemas.openxmlformats.org/spreadsheetml/2006/main" count="3386" uniqueCount="1075">
  <si>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</si>
  <si>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</si>
  <si>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</si>
  <si>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</si>
  <si>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</si>
  <si>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</si>
  <si>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</si>
  <si>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</si>
  <si>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</si>
  <si>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</si>
  <si>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</si>
  <si>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</si>
  <si>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</si>
  <si>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</si>
  <si>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</si>
  <si>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</si>
  <si>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</si>
  <si>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</si>
  <si>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</si>
  <si>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</si>
  <si>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</si>
  <si>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</si>
  <si>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</si>
  <si>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</si>
  <si>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</si>
  <si>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</si>
  <si>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</si>
  <si>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</si>
  <si>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</si>
  <si>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</si>
  <si>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</si>
  <si>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</si>
  <si>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</si>
  <si>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</si>
  <si>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</si>
  <si>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</si>
  <si>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</si>
  <si>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</si>
  <si>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</si>
  <si>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</si>
  <si>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</si>
  <si>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</si>
  <si>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</si>
  <si>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</si>
  <si>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</si>
  <si>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</si>
  <si>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</si>
  <si>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</si>
  <si>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</si>
  <si>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</si>
  <si>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</si>
  <si>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</si>
  <si>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</si>
  <si>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</si>
  <si>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</si>
  <si>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</si>
  <si>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</si>
  <si>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</si>
  <si>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</si>
  <si>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</si>
  <si>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</si>
  <si>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 xml:space="preserve">Czy od 1997 r. wystąpiło w jednostce ryzyko powodzi? </t>
  </si>
  <si>
    <t>Gminna Biblioteka Publiczna</t>
  </si>
  <si>
    <t>Lp</t>
  </si>
  <si>
    <t>1. Urząd Gminy</t>
  </si>
  <si>
    <t>informacja o przeprowadzonych remontach i modernizacji budynków starszych niż 50 lat (data remontu, czego dotyczył remont, wielkość poniesionych nakładów na remont)</t>
  </si>
  <si>
    <t>Urząd Gminy</t>
  </si>
  <si>
    <t>8510Z</t>
  </si>
  <si>
    <t xml:space="preserve">Urząd Gminy </t>
  </si>
  <si>
    <t>rodzaj wartości ubezpieczenia (KB / O / RZ)</t>
  </si>
  <si>
    <t>499-03-57-682</t>
  </si>
  <si>
    <t>499-04-49-444</t>
  </si>
  <si>
    <t>331451321</t>
  </si>
  <si>
    <t>8520Z</t>
  </si>
  <si>
    <t>499-04-49-289</t>
  </si>
  <si>
    <t>nie</t>
  </si>
  <si>
    <t>499-04-51-688</t>
  </si>
  <si>
    <t>499-05517-34</t>
  </si>
  <si>
    <t>499-03-57-995</t>
  </si>
  <si>
    <t>499-03-56-725</t>
  </si>
  <si>
    <t>330916717</t>
  </si>
  <si>
    <t>budynek szkolny</t>
  </si>
  <si>
    <t>TAK</t>
  </si>
  <si>
    <t>NIE</t>
  </si>
  <si>
    <t>pustaki ceramiczne- gazobeton ocieplane styropianem</t>
  </si>
  <si>
    <t>drewniana szkieletowa pokrycie blacha falista na łatach folia izolacyjna</t>
  </si>
  <si>
    <t>nie dotyczy</t>
  </si>
  <si>
    <t>dobry</t>
  </si>
  <si>
    <t>drukarka Brother</t>
  </si>
  <si>
    <t>Tabela nr 3 - Wykaz sprzętu elektronicznego w Gminie Będzino</t>
  </si>
  <si>
    <t>szkoła-budynek piętrowy</t>
  </si>
  <si>
    <t>oświatowe</t>
  </si>
  <si>
    <t>tak</t>
  </si>
  <si>
    <t>Pawilon szkolny</t>
  </si>
  <si>
    <t>Kotłownia</t>
  </si>
  <si>
    <t>przedwojenny</t>
  </si>
  <si>
    <t>tak  3 hydranty, gaśnice proszkowe i sniegowe, kraty w dwóch pomieszczeniach, alar elektroniczny, czujki w 4 salach</t>
  </si>
  <si>
    <t>Łekno 14,76-037 Bedzino</t>
  </si>
  <si>
    <t>tak, gaśnice proszkowe i sniegowe, kraty w jednym pomieszczeniu, alar elektroniczny, czujki w 5 pomieszczeniach.</t>
  </si>
  <si>
    <t>Łekno 14, 76-037 Będzino</t>
  </si>
  <si>
    <t>tak, gaśnice proszkowe</t>
  </si>
  <si>
    <t>tak, gaśnice proszkowe, 2 hyfranty</t>
  </si>
  <si>
    <t>cegła</t>
  </si>
  <si>
    <t>płyta żerańska</t>
  </si>
  <si>
    <t xml:space="preserve"> blacha trapezowa</t>
  </si>
  <si>
    <t>cegła, suporeks</t>
  </si>
  <si>
    <t>żelbetonowy</t>
  </si>
  <si>
    <t>papa</t>
  </si>
  <si>
    <t>cegła, suporeks,</t>
  </si>
  <si>
    <t>drewniany</t>
  </si>
  <si>
    <t>Dobudowa pietra, wymiana dachu  1990 r.</t>
  </si>
  <si>
    <t>remont generalny 2003 r.</t>
  </si>
  <si>
    <t>konstrukcja dachu drewniana poszycie blacha trapezowa - do remontu, wymiany</t>
  </si>
  <si>
    <t>miedziana -  dobra, po wymianie</t>
  </si>
  <si>
    <t>woda z wodociągu gminnego, kanalizacja - szambo, ogrzewanie własne olejowe, obieg wymuszony</t>
  </si>
  <si>
    <t>okna PVC + drewno, stolarka drzwiowa drewniana, dobra - po wymianie</t>
  </si>
  <si>
    <t>nie ma</t>
  </si>
  <si>
    <t>strop żelbetonowy, papa stan dobry</t>
  </si>
  <si>
    <t>miedziana- dobra, po wymianie</t>
  </si>
  <si>
    <t>okna PVC, stolarka drzwiowa drewniana, dobra po wymianie</t>
  </si>
  <si>
    <t>strop żelbetonowy, papa, stan dobry</t>
  </si>
  <si>
    <t>miedziana - dobra, po wymianie</t>
  </si>
  <si>
    <t>okna w kształtkach stalowych, dobre</t>
  </si>
  <si>
    <t>strop drewniany, stan dobry</t>
  </si>
  <si>
    <t>miedziana, - dobra, po wymianie</t>
  </si>
  <si>
    <t>okna PVC = drewniane, stolarka drzwiowa drewniana, dobra po wymianie</t>
  </si>
  <si>
    <t>wentylacja, ciąg wymuszony elektrycznie</t>
  </si>
  <si>
    <t>Budynek szkolny</t>
  </si>
  <si>
    <t>szkoła</t>
  </si>
  <si>
    <t>dobra</t>
  </si>
  <si>
    <t>76-037 Będzino 21</t>
  </si>
  <si>
    <t>gaśnica proszkowa - 2 szt.</t>
  </si>
  <si>
    <t>76-038 Dobrzyca 62</t>
  </si>
  <si>
    <t>gaśnica proszkowa - 1 szt.</t>
  </si>
  <si>
    <t>76-035 Tymień 51</t>
  </si>
  <si>
    <t>gaśnica proszkowa - 1 szt., alarm</t>
  </si>
  <si>
    <t>499-01-89-291</t>
  </si>
  <si>
    <t>Szkoła Podstawowa w Dobrzycy</t>
  </si>
  <si>
    <t>Urząd Gminy Będzino</t>
  </si>
  <si>
    <t>Budynek administracyjny</t>
  </si>
  <si>
    <t>Nr 19 Będzino</t>
  </si>
  <si>
    <t>Była zlewnia mleka</t>
  </si>
  <si>
    <t>Nr 17 Borkowice</t>
  </si>
  <si>
    <t>SUASW3RAP5S680651</t>
  </si>
  <si>
    <t>L04SS, A0909</t>
  </si>
  <si>
    <t xml:space="preserve">Autosan </t>
  </si>
  <si>
    <t>VOLKSWAGEN</t>
  </si>
  <si>
    <t>CRAFTER 35 TDI</t>
  </si>
  <si>
    <t>WV1ZZZZEZ96015487</t>
  </si>
  <si>
    <t>autobus</t>
  </si>
  <si>
    <t>JELCZ</t>
  </si>
  <si>
    <t>STAR</t>
  </si>
  <si>
    <t>DACIA</t>
  </si>
  <si>
    <t>DUSTER 10</t>
  </si>
  <si>
    <t>UU1HSDACN45823728</t>
  </si>
  <si>
    <t>MERCEDES-BENZ</t>
  </si>
  <si>
    <t xml:space="preserve">1229 ATEGO 2 </t>
  </si>
  <si>
    <t>WDB9763741L499093</t>
  </si>
  <si>
    <t>KHJKJ9898090900</t>
  </si>
  <si>
    <t>Budynek- cześć stara</t>
  </si>
  <si>
    <t>Budynek- część nowa</t>
  </si>
  <si>
    <t>2 hydranty, 4 gaśnice planowe, czujniki w korytarzu, alarm, dozór</t>
  </si>
  <si>
    <t>Mścice ul. Szkolna 1a</t>
  </si>
  <si>
    <t>Dom Kultury w Dobrzycy + 1 mieszkanie (+ biblioteka)</t>
  </si>
  <si>
    <t>Szatnia LZS w Dobrzycy</t>
  </si>
  <si>
    <t>Świetlica w Słowienkowie</t>
  </si>
  <si>
    <t>Świetlica w Barninie + mieszkanie nr 8</t>
  </si>
  <si>
    <t>Świetlica w Smolnem - bud. Szkolny</t>
  </si>
  <si>
    <t>Lokal mieszkalny Dobiesławiec 14/2</t>
  </si>
  <si>
    <t>Budynek mieszkalno usługowy w Borkowicach</t>
  </si>
  <si>
    <t>Ośrodek Zdrowia w Będzinie + 3 lokale mieszkalne</t>
  </si>
  <si>
    <t>Remiza Strażacka w Będzinie</t>
  </si>
  <si>
    <t>Świetlica Borkowice 3</t>
  </si>
  <si>
    <t>Bud. Gospodarczy przy Ośrodku Zdrowia w Dobrzycy</t>
  </si>
  <si>
    <t>O</t>
  </si>
  <si>
    <t>3. Szkoła Podstawowa Łekno</t>
  </si>
  <si>
    <t>Szkolna 1B, 76-031 Mścice</t>
  </si>
  <si>
    <t>4.Szkoła Podstawowa w Dobrzycy</t>
  </si>
  <si>
    <t>Tabela nr 1 - Informacje ogólne do oceny ryzyka w Gminie Będzino</t>
  </si>
  <si>
    <t>Tabela nr 2 - Wykaz budynków i budowli w Gminie Będzino</t>
  </si>
  <si>
    <t>Tabela nr 4 - Wykaz pojazdów w Gminie Będzino</t>
  </si>
  <si>
    <t>------------</t>
  </si>
  <si>
    <t>----------</t>
  </si>
  <si>
    <t>ZKO 94FA</t>
  </si>
  <si>
    <t>ZKO 11PA</t>
  </si>
  <si>
    <t>ZKO J404</t>
  </si>
  <si>
    <t>004</t>
  </si>
  <si>
    <t>ZKO 93TW</t>
  </si>
  <si>
    <t>ZKO 85LT</t>
  </si>
  <si>
    <t>ZKO 77WX</t>
  </si>
  <si>
    <t>000532122</t>
  </si>
  <si>
    <t xml:space="preserve">Gminny Ośrodek Pomocy Społecznej </t>
  </si>
  <si>
    <t>1. Gminna Biblioteka Publiczna</t>
  </si>
  <si>
    <t>Gminny Zakład Komunalny</t>
  </si>
  <si>
    <t>320453120</t>
  </si>
  <si>
    <t>p. kradzieży i p.poż</t>
  </si>
  <si>
    <t>pustak ceramiczny</t>
  </si>
  <si>
    <t>żelbetowy</t>
  </si>
  <si>
    <t>żelbetowy kryty papą</t>
  </si>
  <si>
    <t>zgodnie z książką obiektu budowlanego</t>
  </si>
  <si>
    <t>sprawne</t>
  </si>
  <si>
    <t>budynek użyteczności publicznej</t>
  </si>
  <si>
    <t>brak</t>
  </si>
  <si>
    <t>nr 21</t>
  </si>
  <si>
    <t>dzwigary dachowe kryte blachą</t>
  </si>
  <si>
    <t>drewniane</t>
  </si>
  <si>
    <t>drewniany kryty papą i eternitem falistym</t>
  </si>
  <si>
    <t>siporeks</t>
  </si>
  <si>
    <t>drewniany kryty papą</t>
  </si>
  <si>
    <t>drewniany kryty dachówką</t>
  </si>
  <si>
    <t>nr 8</t>
  </si>
  <si>
    <t>bud. gospodarczy</t>
  </si>
  <si>
    <t>nr 20</t>
  </si>
  <si>
    <t>budynek mieszkalny 1 lokal</t>
  </si>
  <si>
    <t>nr 3a</t>
  </si>
  <si>
    <t>1 lokal mieszkalny w budynku</t>
  </si>
  <si>
    <t>nr 14</t>
  </si>
  <si>
    <t>dreniany kryty dachówką</t>
  </si>
  <si>
    <t>budynek użyteczności publicznej + 2 lokale mieszkalne</t>
  </si>
  <si>
    <t>nr 26</t>
  </si>
  <si>
    <t>budynek użyteczności publicznej + 3 lokale mieszkalne</t>
  </si>
  <si>
    <t>nr 18</t>
  </si>
  <si>
    <t>dreniany kryty papą i blachą</t>
  </si>
  <si>
    <t>drewniany kryty blachą</t>
  </si>
  <si>
    <t>Świetlica w Strzeżenicy </t>
  </si>
  <si>
    <t>12B</t>
  </si>
  <si>
    <t>p. kradzieży</t>
  </si>
  <si>
    <t>2. Szkoła Podstawowa Łekno</t>
  </si>
  <si>
    <t xml:space="preserve">dobra </t>
  </si>
  <si>
    <t>Przedszkole w Będzinie</t>
  </si>
  <si>
    <t>Przedszkole</t>
  </si>
  <si>
    <t>gaśnice, monitoring, alarm</t>
  </si>
  <si>
    <t>pustaki</t>
  </si>
  <si>
    <t>belki drewniane</t>
  </si>
  <si>
    <t xml:space="preserve">330497930 </t>
  </si>
  <si>
    <t>499-01-89-316</t>
  </si>
  <si>
    <t>Dom Ludowy w Tymieniu</t>
  </si>
  <si>
    <t>Wierzchominko świetlica wiejska</t>
  </si>
  <si>
    <t>Dom Ludowy w Mścicach</t>
  </si>
  <si>
    <t>45a</t>
  </si>
  <si>
    <t>Mścice ul. Południowa 11</t>
  </si>
  <si>
    <t>Dobre</t>
  </si>
  <si>
    <t>Łekno</t>
  </si>
  <si>
    <t>Wierzchomino</t>
  </si>
  <si>
    <t>Tymień</t>
  </si>
  <si>
    <t>Borkowice</t>
  </si>
  <si>
    <t>Miłogoszcz</t>
  </si>
  <si>
    <t>Dobrzyca</t>
  </si>
  <si>
    <t>Mścice</t>
  </si>
  <si>
    <t>stacja uzdatniania wody</t>
  </si>
  <si>
    <t>suporex</t>
  </si>
  <si>
    <t>żelbet</t>
  </si>
  <si>
    <t>blachodachówka - konstrukcja drewniana</t>
  </si>
  <si>
    <t>stropodach - pokrycie papą</t>
  </si>
  <si>
    <t>bardzo dobry</t>
  </si>
  <si>
    <t>-</t>
  </si>
  <si>
    <t>MAN</t>
  </si>
  <si>
    <t>Renault</t>
  </si>
  <si>
    <t>Mascot</t>
  </si>
  <si>
    <t>20.10.2004</t>
  </si>
  <si>
    <t>-----------</t>
  </si>
  <si>
    <t>ZKO 69UN</t>
  </si>
  <si>
    <t>VF652AFA000065016</t>
  </si>
  <si>
    <t>SWH23602328B023194</t>
  </si>
  <si>
    <t>Przedszkole Samorządowe w Będzinie</t>
  </si>
  <si>
    <t>7. Przedszkole Samorządowe w Będzinie</t>
  </si>
  <si>
    <t>Strachomino</t>
  </si>
  <si>
    <t>Słowienkowo</t>
  </si>
  <si>
    <t>Przepompownia nr 10</t>
  </si>
  <si>
    <t>gospodarka wodna</t>
  </si>
  <si>
    <t>ul. Klonowa dz. nr 105/3</t>
  </si>
  <si>
    <t>ul. Koszalińska dz. nr 228/19</t>
  </si>
  <si>
    <t>Przepompownia nr 1</t>
  </si>
  <si>
    <t>Przepompownia nr 2</t>
  </si>
  <si>
    <t>Przepompownia nr 3</t>
  </si>
  <si>
    <t>Przepompownia nr 4</t>
  </si>
  <si>
    <t>Przepompownia nr 5</t>
  </si>
  <si>
    <t>Przepompownia nr 6</t>
  </si>
  <si>
    <t>Przepompownia nr 7</t>
  </si>
  <si>
    <t>ul. Koszalińska dz. nr 281/1</t>
  </si>
  <si>
    <t>ul. Rzemieślnicza dz. nr 193/14</t>
  </si>
  <si>
    <t>ul. Kościelna dz. nr 142/3 (szkoła)</t>
  </si>
  <si>
    <t>ul. Klonowa dz. nr 113/1</t>
  </si>
  <si>
    <t>ul. Kościelna dz. nr 146/1</t>
  </si>
  <si>
    <t>ul. Chabrowa dz. nr 16/18</t>
  </si>
  <si>
    <t xml:space="preserve">Przepompownia </t>
  </si>
  <si>
    <t>ul. Północna dz. nr 61/34</t>
  </si>
  <si>
    <t>ul. Dworcowa dz. nr 253/13</t>
  </si>
  <si>
    <t>Przepompownia OHZ</t>
  </si>
  <si>
    <t>dz. nr 267/87</t>
  </si>
  <si>
    <t>ul. Malinowa dz. nr 128/40</t>
  </si>
  <si>
    <t>ul. Dworcowa dz. nr 260/15</t>
  </si>
  <si>
    <t xml:space="preserve"> ul. Południowa dz. nr 267/49</t>
  </si>
  <si>
    <t>Dobre dz. nr 9/25</t>
  </si>
  <si>
    <t>Dobre dz. nr 81</t>
  </si>
  <si>
    <t>Dobre dz. nr 42/5</t>
  </si>
  <si>
    <t>Stoisław dz. nr 62/28</t>
  </si>
  <si>
    <t>Stoisław dz. nr 65/10</t>
  </si>
  <si>
    <t>Plac zabaw</t>
  </si>
  <si>
    <t>rekreacja</t>
  </si>
  <si>
    <t>2014/2015</t>
  </si>
  <si>
    <t>teren Gminy Bedzino</t>
  </si>
  <si>
    <t xml:space="preserve"> Smolne</t>
  </si>
  <si>
    <t>Kładno</t>
  </si>
  <si>
    <t>Łopienica</t>
  </si>
  <si>
    <t>Atego 967</t>
  </si>
  <si>
    <t>WDB96763610018001</t>
  </si>
  <si>
    <t>ZKO 9W98</t>
  </si>
  <si>
    <t>14.12.2015</t>
  </si>
  <si>
    <t>366660595</t>
  </si>
  <si>
    <t>Złobek Samorządowy w Mścicach</t>
  </si>
  <si>
    <t xml:space="preserve"> Szkolna 1 c, 76-031 Mścice</t>
  </si>
  <si>
    <t>9. Żłobek Samorządowy w Mścicach</t>
  </si>
  <si>
    <t>budynek złobka</t>
  </si>
  <si>
    <t>opieka nad dziecmi</t>
  </si>
  <si>
    <t>8. Przedszkole Samorządowe w Mścicach</t>
  </si>
  <si>
    <t>nr 56</t>
  </si>
  <si>
    <t>Siedziba GZK - budynek + garaż</t>
  </si>
  <si>
    <t>prowadzenie działałności</t>
  </si>
  <si>
    <t>Oczyszczalnia ścieków Tymień</t>
  </si>
  <si>
    <t>Będzino, dz. nr 85/14</t>
  </si>
  <si>
    <t>Tymień, dz. nr 169/27</t>
  </si>
  <si>
    <t>papa zgrzewalna</t>
  </si>
  <si>
    <t>Urządzenie wielofunkcyjne Brother</t>
  </si>
  <si>
    <t>gazobeton</t>
  </si>
  <si>
    <t>Będzino, dz. nr 109/6</t>
  </si>
  <si>
    <t xml:space="preserve">Mścice, ul. Szkolna 1B; 76-031 Mścice </t>
  </si>
  <si>
    <t>Podamirowo</t>
  </si>
  <si>
    <t>sprawna</t>
  </si>
  <si>
    <t>żelbetowy kryty blachą</t>
  </si>
  <si>
    <t xml:space="preserve">gazobeton, hangar-konstrukcja stalowa z blachy trapezowej </t>
  </si>
  <si>
    <t>hangar - blacha trapezowa, budynek administr.-socjalny -  drewniana</t>
  </si>
  <si>
    <t>blacha, część admin.-socjalna - dachówka bitumiczna</t>
  </si>
  <si>
    <t>Laptop</t>
  </si>
  <si>
    <t>Obiekty inżynierii lądowej i wodnej</t>
  </si>
  <si>
    <t>przyłącze wodociągowe, przyłącze sanitarne, przyłącze kanalizacji sanitarnej, wewnętrzna droga dojazdowa, chodniki</t>
  </si>
  <si>
    <t>1 etap 2004           2 etap 2009</t>
  </si>
  <si>
    <t>Szkoła Podstawowa w Mścicach</t>
  </si>
  <si>
    <t>Szkoła Podstawowa im. Kard. Ignacego Jeża w Tymieniu</t>
  </si>
  <si>
    <t>5. Szkoła Podstawowa im. Kard. Ignacego Jeża w Tymieniu</t>
  </si>
  <si>
    <t>6. Szkoła im. Kard. Ignacego Jeża w Tymieniu</t>
  </si>
  <si>
    <t>ZKO 3J61</t>
  </si>
  <si>
    <t>Tramp</t>
  </si>
  <si>
    <t>750 kg</t>
  </si>
  <si>
    <t>SUB07J0005F003737</t>
  </si>
  <si>
    <t>Dom Kultury w Będzinie  ( + biblioteka, Gab. Rehabil. SG)</t>
  </si>
  <si>
    <t xml:space="preserve">Ośrodek Zdrowia w Dobrzycy </t>
  </si>
  <si>
    <t xml:space="preserve">Remiza Strażacka w Mścicach </t>
  </si>
  <si>
    <t xml:space="preserve">rekreacja </t>
  </si>
  <si>
    <t>2015/2016</t>
  </si>
  <si>
    <t>Będzino</t>
  </si>
  <si>
    <t>plac zabaw</t>
  </si>
  <si>
    <t>Barnin</t>
  </si>
  <si>
    <t>Kazimierz Pom.</t>
  </si>
  <si>
    <t>Stoisław</t>
  </si>
  <si>
    <t>Slowienkowo</t>
  </si>
  <si>
    <t>Śmiechów</t>
  </si>
  <si>
    <t>parking rowerowy</t>
  </si>
  <si>
    <t>2014/2015, 2016/2017</t>
  </si>
  <si>
    <t>Budynek hydroforni Dobre + układ sterowania</t>
  </si>
  <si>
    <t>Budynek hydroforni + układ sterowania</t>
  </si>
  <si>
    <t xml:space="preserve">Szkoła Podstawowa w Dobrzycy </t>
  </si>
  <si>
    <t>Szkoła Podstawowa im. Ludzi Morza w Mścicach</t>
  </si>
  <si>
    <t>Komputer Lenovo AIO 23,8" V530-24</t>
  </si>
  <si>
    <t>Drukarka Brother MFC-J2330DW</t>
  </si>
  <si>
    <t>Kamera Panasonic HC-V770EP</t>
  </si>
  <si>
    <t>1.</t>
  </si>
  <si>
    <t>Robot planetarny WRK1100</t>
  </si>
  <si>
    <t>2.</t>
  </si>
  <si>
    <t>Żelazko TDA3026110 BOSCH</t>
  </si>
  <si>
    <t>3.</t>
  </si>
  <si>
    <t>Blender Philips HR2100/50</t>
  </si>
  <si>
    <t>4.</t>
  </si>
  <si>
    <t>Czajnik Philips Hd9334/11</t>
  </si>
  <si>
    <t>5.</t>
  </si>
  <si>
    <t>Smart TV UHD 4K SAMS</t>
  </si>
  <si>
    <t>6.</t>
  </si>
  <si>
    <t>Zmywarka ELTB4B019 HOTPOINT</t>
  </si>
  <si>
    <t>7.</t>
  </si>
  <si>
    <t>Pralka EWF1062EOW ELEKTROLUX</t>
  </si>
  <si>
    <t>8.</t>
  </si>
  <si>
    <t>Lodówka SJBB021MXW1 SHARP</t>
  </si>
  <si>
    <t>9.</t>
  </si>
  <si>
    <t>Piekarnik FCP605XL CANDY</t>
  </si>
  <si>
    <t>10.</t>
  </si>
  <si>
    <t>Płyta ceramiczna PKE611B17E BOSCH</t>
  </si>
  <si>
    <t>11.</t>
  </si>
  <si>
    <t>Zes.CD/USB/Bluetooth PANAS</t>
  </si>
  <si>
    <t>12.</t>
  </si>
  <si>
    <t>Odkurzacz ESC63EB</t>
  </si>
  <si>
    <t>Krajalnica Kitchen Line 300 Hendi</t>
  </si>
  <si>
    <t>SMART TV UHD AK SAMSUNG</t>
  </si>
  <si>
    <t>Kenwood KVL8460S</t>
  </si>
  <si>
    <t>Kuchenka mikrofalowa R92STW Sharp</t>
  </si>
  <si>
    <t>Laptop R540 8GB MX110</t>
  </si>
  <si>
    <t>ZESTAW KOMPUTEROWY Dell</t>
  </si>
  <si>
    <t>Urządzenie rejestrujące Smartfon</t>
  </si>
  <si>
    <t>Kserokopiarka KONICA MINOLTA 4020</t>
  </si>
  <si>
    <t>Generator ozonu</t>
  </si>
  <si>
    <t>Zestaw podwieszany do integracji sensorycznej</t>
  </si>
  <si>
    <t>Aparat cyfrowy SONY</t>
  </si>
  <si>
    <t>Tablet Archos Core</t>
  </si>
  <si>
    <t>Monitory AOC 2 szt.</t>
  </si>
  <si>
    <t>Drukarak brother HL L8260CDW</t>
  </si>
  <si>
    <t>Drukarka brother</t>
  </si>
  <si>
    <t>Niszczarka HSM</t>
  </si>
  <si>
    <t>Laptop Lenovo+drukarka</t>
  </si>
  <si>
    <t>Drukarka BROTHER DCP-J105</t>
  </si>
  <si>
    <t>Monitor interaktywny myBoard Grey LED 65" 4Kx (2sztuki)</t>
  </si>
  <si>
    <t>Zestaw komputerowy Dell Optiplex 9010 DT i5-3470 4x3.2GHz 16GB 240GB SSD DVD Windows 10</t>
  </si>
  <si>
    <t>Zestaw komputerowy Dell 3020 SFF i3-4130 8GB 240SSD WIN 10 HOME                      x (19 sztuk)</t>
  </si>
  <si>
    <t>Monitor HP LP2465 24" LCD 1920x1200 PVA  x (19 szt.)</t>
  </si>
  <si>
    <t>Tablet Lenovo Yoga Smart Tab</t>
  </si>
  <si>
    <t>Projektor multimedialny  Ricoh PJ WX2440</t>
  </si>
  <si>
    <t>Projektor epson  EBx41</t>
  </si>
  <si>
    <t>Laptop 15,6" Lenovo IdeaPad 3-15 Athlon 3050U/8GB/128/Win10</t>
  </si>
  <si>
    <t>Laptop 15,6" ASUS VivoBook 15/Win10</t>
  </si>
  <si>
    <t>głośnik</t>
  </si>
  <si>
    <t>monitor interaktywny - 2 szt.</t>
  </si>
  <si>
    <t>komputery stacjonarne - 10 szt.</t>
  </si>
  <si>
    <t>laptop z oprogramowaniem - 2 szt.</t>
  </si>
  <si>
    <t>laptol Dell Latitude 5480 - 6 szt.</t>
  </si>
  <si>
    <t>tablet Lenovo Yoga smart</t>
  </si>
  <si>
    <t>Cegła pełna kl. 100 gr. 25</t>
  </si>
  <si>
    <t>międzypiętrowe prefabrykowane z płyt kanałowych typu "Żerań"</t>
  </si>
  <si>
    <t xml:space="preserve">Stropodach z płyt korytkowych ściankach ażurowych </t>
  </si>
  <si>
    <t>Cegła ceramiczna</t>
  </si>
  <si>
    <t xml:space="preserve">Drewniany belkowy; płyty kanałowe prefabrykowane. </t>
  </si>
  <si>
    <t>Stropodach wentylowany z elem. żelb. prefabr., papa</t>
  </si>
  <si>
    <t xml:space="preserve">Beton komórkowy </t>
  </si>
  <si>
    <t xml:space="preserve">Dźwigary drewniane </t>
  </si>
  <si>
    <t xml:space="preserve">Blacha </t>
  </si>
  <si>
    <t xml:space="preserve">Hala sportowa </t>
  </si>
  <si>
    <t xml:space="preserve">Bardzo dobry </t>
  </si>
  <si>
    <t>Brak</t>
  </si>
  <si>
    <t>Tak</t>
  </si>
  <si>
    <t>5.Szkoła Podstawowa im. Ludzi Morza w Mścicach</t>
  </si>
  <si>
    <t xml:space="preserve">Tablet 12 szt. x 416,66 zł </t>
  </si>
  <si>
    <t xml:space="preserve">Robot Dash 1 szt. </t>
  </si>
  <si>
    <t xml:space="preserve">Laptop 6 szt x 3000 zł </t>
  </si>
  <si>
    <t xml:space="preserve">Plac Zbaw </t>
  </si>
  <si>
    <t xml:space="preserve">przy szkole </t>
  </si>
  <si>
    <t xml:space="preserve">nie </t>
  </si>
  <si>
    <t>ściany z cegieł i grubego betonu</t>
  </si>
  <si>
    <t>Żelbetonowe</t>
  </si>
  <si>
    <t xml:space="preserve">płyty betonowe pokryte papą </t>
  </si>
  <si>
    <t>dostateczny</t>
  </si>
  <si>
    <t xml:space="preserve">dostateczna </t>
  </si>
  <si>
    <t xml:space="preserve">Monitor interaktywny Avtek 65 2 szt x6500 </t>
  </si>
  <si>
    <t>Drukarka 3D  - 2 szt x 2214,00</t>
  </si>
  <si>
    <t xml:space="preserve">Monitor interaktywny </t>
  </si>
  <si>
    <t>Laptop Lenovo 2 szt x 3.099,60</t>
  </si>
  <si>
    <t>Laptop  2 szt x 2899</t>
  </si>
  <si>
    <t xml:space="preserve">Laptop  2 szt x 2999 </t>
  </si>
  <si>
    <t>Laptop 2 szt x 3019</t>
  </si>
  <si>
    <t>Komputer USC</t>
  </si>
  <si>
    <t>Laptopy DELL 5480 I5-6300U 8GB 240GB SSD WIN 10 PRO 26 szt. Zdalna Szkoła</t>
  </si>
  <si>
    <t>Tabelty Lenowo Yoga Smart 3 szt. Zdalna Szkoła</t>
  </si>
  <si>
    <t>zdalna szkoła</t>
  </si>
  <si>
    <t>Laptop Lenovo Informatyk</t>
  </si>
  <si>
    <t>Lampa błyskowa do aparatu Canon</t>
  </si>
  <si>
    <t>36 lamp (solarnych i hybrydowych)</t>
  </si>
  <si>
    <t>Budynek handlowo-usługowy</t>
  </si>
  <si>
    <t>przed 1990r.</t>
  </si>
  <si>
    <t>budynki niemieszkalne, remiza</t>
  </si>
  <si>
    <t>1950r., dobudowa w 2000r.</t>
  </si>
  <si>
    <t>Dobrzyca 58, dz. 177</t>
  </si>
  <si>
    <t>cegła/bloczki komórkowe</t>
  </si>
  <si>
    <t>płyta obornicka konstrukcja metalowa</t>
  </si>
  <si>
    <t xml:space="preserve">betonowy dach przykryty papą </t>
  </si>
  <si>
    <t>Lokal w budynku mieszkalnym wielorodzinnym</t>
  </si>
  <si>
    <t>fundamenty betonowo zbrojne; ściany konstrukcyjne z elementów prefabrykowanych, docieplane bloczkami gazobetonowymi</t>
  </si>
  <si>
    <t>płyty kanałowe</t>
  </si>
  <si>
    <t>Lokal mieszkalny Stoisław 7B/2</t>
  </si>
  <si>
    <t>Lokal mieszkalny Stoisław 9A/6</t>
  </si>
  <si>
    <t>Lokal mieszkalny Stoisław 12B/1</t>
  </si>
  <si>
    <t>Lokal mieszkalny Stoisław 12B/2</t>
  </si>
  <si>
    <t>Lokal mieszkalny Stoisław 12C/2</t>
  </si>
  <si>
    <t>Lokal mieszkalny Stoisław 12C/4</t>
  </si>
  <si>
    <t>Lokal mieszkalny Stoisław 12C/7</t>
  </si>
  <si>
    <t>Lokal Stoisław 12D/1 (sklep spożywczy)</t>
  </si>
  <si>
    <t>Lokal mieszkalny Stoisław 12D/3</t>
  </si>
  <si>
    <t>Lokal mieszkalny Stoisław 12D/5</t>
  </si>
  <si>
    <t>Lokal mieszkalny Stoisław 12D/6</t>
  </si>
  <si>
    <t>Lokal mieszkalny Stoisław 12D/7</t>
  </si>
  <si>
    <t>Lokal mieszkalny Stoisław 13B/1</t>
  </si>
  <si>
    <t>Lokal mieszkalny Stoisław 13B/7</t>
  </si>
  <si>
    <t>Lokal mieszkalny Stoisław 13D/2</t>
  </si>
  <si>
    <t>Lokal mieszkalny Stoisław 14A/8</t>
  </si>
  <si>
    <t>Lokal mieszkalny Stoisław 14B/1</t>
  </si>
  <si>
    <t>Lokal mieszkalny Stoisław 14C/2</t>
  </si>
  <si>
    <t>Lokal mieszkalny Stoisław 14D/1</t>
  </si>
  <si>
    <t>Lokal mieszkalny Stoisław 14D/4</t>
  </si>
  <si>
    <t>Lokal mieszkalny Stoisław 14D/5</t>
  </si>
  <si>
    <t>Lokal mieszkalny Stoisław 14D/6</t>
  </si>
  <si>
    <t>Lokal mieszkalny Stoisław 14D/10</t>
  </si>
  <si>
    <t>Lokal mieszkalny Stoisław 14D/12</t>
  </si>
  <si>
    <t>Budynek mieszkalny Dworek 4</t>
  </si>
  <si>
    <t>Budynek mieszkalny</t>
  </si>
  <si>
    <t>Dworek 4</t>
  </si>
  <si>
    <t>przeciętny</t>
  </si>
  <si>
    <t>4 naziemne,    1 podziemna</t>
  </si>
  <si>
    <t>ZKO 3AG7</t>
  </si>
  <si>
    <t>Transporter</t>
  </si>
  <si>
    <t>WV1ZZZ7JZ8X020793</t>
  </si>
  <si>
    <t>SCANIA</t>
  </si>
  <si>
    <t>P-360</t>
  </si>
  <si>
    <t>YS2P4X40002168900</t>
  </si>
  <si>
    <t>ZKO 3JS3</t>
  </si>
  <si>
    <t>KYMCO</t>
  </si>
  <si>
    <t>MXU 500</t>
  </si>
  <si>
    <t>RFBL7001082100309</t>
  </si>
  <si>
    <t>ZKO M737</t>
  </si>
  <si>
    <t>specjalny - pozarniczy</t>
  </si>
  <si>
    <t>Temared</t>
  </si>
  <si>
    <t xml:space="preserve">OPEL </t>
  </si>
  <si>
    <t>Combo</t>
  </si>
  <si>
    <t>Przyczepa</t>
  </si>
  <si>
    <t>S22/01H 2000GY</t>
  </si>
  <si>
    <t>SYAS22HKO0J0002115</t>
  </si>
  <si>
    <t>ZKO 56U2</t>
  </si>
  <si>
    <t>PRZYCZEPA CIĘŻAROWA</t>
  </si>
  <si>
    <t>W0LVXCF25B4417444</t>
  </si>
  <si>
    <t>ZKO 3LK9</t>
  </si>
  <si>
    <t>przyczepa lekka</t>
  </si>
  <si>
    <t>02SGV</t>
  </si>
  <si>
    <t>SWH9S12900B229219</t>
  </si>
  <si>
    <t>Budynek hydroforni Łekno + układ sterowania</t>
  </si>
  <si>
    <t>Budynek hydroforni Wierzchomino + układ sterowania</t>
  </si>
  <si>
    <t>Budynek hydroforni Tymień + układ sterowania</t>
  </si>
  <si>
    <t>Budynek hydroforni Śmiechów-Borkowice + układ sterowania</t>
  </si>
  <si>
    <t>Budynek hydroforni Miłogoszcz + układ sterowania</t>
  </si>
  <si>
    <t>Budynek hydroforni Dobrzyca + układ sterowania</t>
  </si>
  <si>
    <t>Budynek hydroforni Mścice + układ sterowania</t>
  </si>
  <si>
    <t>KB</t>
  </si>
  <si>
    <t>Głośniki komputerowe</t>
  </si>
  <si>
    <t>Komputer Dell Desktop Vastro 3888 + klawiatura + mysz + OS Win10Pro + pr. biurowy Microsoft Office 2019 dla Małych Firm + Monitor Iiyama Prolite</t>
  </si>
  <si>
    <t>UPS Ever Easyline</t>
  </si>
  <si>
    <t>Wzmacniacz sygnału WiFi TP-Link TL-WA850RE</t>
  </si>
  <si>
    <t>Komputer Dell Desktop Vastro 3888 + klawiatura + mysz + OS Win10Pro</t>
  </si>
  <si>
    <t>Komputer Asus V24 + klawiatura + mysz + OS Win10Pro + pr. biurowy Microsoft 365 Personal</t>
  </si>
  <si>
    <t>Urządzenie wielofunkcyjne EPSON TANK ITS L6160</t>
  </si>
  <si>
    <t>Urządzenie wielofunkcyjne  Brother J5945DW</t>
  </si>
  <si>
    <t>Tablet do aplikacji bankowej</t>
  </si>
  <si>
    <t>Zestaw do zdalnego odczytu wodomierzy</t>
  </si>
  <si>
    <t>Odbiornik do odczytu wodomierzy (radiowy)</t>
  </si>
  <si>
    <t>Telefon Komórkowy Samsung Galaxy S20 FE G781 5G</t>
  </si>
  <si>
    <t>Telefon Komórkowy Samsung Galaxy S21 DS. G991 128GB</t>
  </si>
  <si>
    <t>30.11.2011</t>
  </si>
  <si>
    <t>Przebieg</t>
  </si>
  <si>
    <t>12.04.2021</t>
  </si>
  <si>
    <t>16.05.2008</t>
  </si>
  <si>
    <t xml:space="preserve">Będzino 31 
76-037 Będzino </t>
  </si>
  <si>
    <t>MONITOR AVTEK LTE 65</t>
  </si>
  <si>
    <t xml:space="preserve">ZESTAW KOMPUTEROWY DELL </t>
  </si>
  <si>
    <t>KOMPUTER LENOVO</t>
  </si>
  <si>
    <t xml:space="preserve">Laptop </t>
  </si>
  <si>
    <t>Dobrzyca 53, 76-038 Dobrzyca</t>
  </si>
  <si>
    <t>drukarka HP DeskJet 2710</t>
  </si>
  <si>
    <t>niszczarka HSM B22 SECURIO</t>
  </si>
  <si>
    <t>głośniki Creative Pebble plus - 4 szt.</t>
  </si>
  <si>
    <t>drukarka Epson Workforce Pro WF-4745DTWF</t>
  </si>
  <si>
    <t>monitor Acer Nitro VG220Qbmiix</t>
  </si>
  <si>
    <t>tablica ceramiczna 86"</t>
  </si>
  <si>
    <t>drukarka Epson XP-455</t>
  </si>
  <si>
    <t>drukarka Epson L3251</t>
  </si>
  <si>
    <t>drukarka HP Laserjet Pro M102A</t>
  </si>
  <si>
    <t>szkolny zestaw multimedialny (tablet,klawiatura, oprogramowanie, akcesoria) - 25 kpl.</t>
  </si>
  <si>
    <t>laptop HP 15S-FQ2009NW</t>
  </si>
  <si>
    <t>gimbal BG501</t>
  </si>
  <si>
    <t>mikrofon nakamerowy MKE200</t>
  </si>
  <si>
    <t>mikroskp cyfrowy</t>
  </si>
  <si>
    <t>teleskop Celestron Astro</t>
  </si>
  <si>
    <t>mikroport Boya BY-WM4 PRO K1</t>
  </si>
  <si>
    <t>radioodtwarzacz Kruger&amp;Matz KM3903 - 2 szt.</t>
  </si>
  <si>
    <t>laptop Acer TravelMate P2 - 2 szt.</t>
  </si>
  <si>
    <t>projektor Epson EB-E01</t>
  </si>
  <si>
    <t>dron DJI Tello EDU</t>
  </si>
  <si>
    <t>LEGO MINDSTORMS Education EV3</t>
  </si>
  <si>
    <t>drewniany kryty blachodachówką</t>
  </si>
  <si>
    <t>Dworek</t>
  </si>
  <si>
    <t>Dobiesławiec</t>
  </si>
  <si>
    <t>Popowo</t>
  </si>
  <si>
    <t>Pleśna</t>
  </si>
  <si>
    <t>Strzepowo</t>
  </si>
  <si>
    <t>STIM</t>
  </si>
  <si>
    <t>PRZYCZEPA</t>
  </si>
  <si>
    <t>BLYSS</t>
  </si>
  <si>
    <t>WB2B50P2M0042517</t>
  </si>
  <si>
    <t>ZKO 5UJ5</t>
  </si>
  <si>
    <t>12.225</t>
  </si>
  <si>
    <t>WMAL71ZZZ1Y086588</t>
  </si>
  <si>
    <t>ZKO 7NN7</t>
  </si>
  <si>
    <t>FORD TRANSIT</t>
  </si>
  <si>
    <t>ECOBLUE M6</t>
  </si>
  <si>
    <t>ZKO 4ES4</t>
  </si>
  <si>
    <t>Monitor 32" Philips 323E7QDAB/00, S/N: UHBA1806035171</t>
  </si>
  <si>
    <t>Monitor 27" Philips 273V5LHAB, S/N: UK5A1849007244</t>
  </si>
  <si>
    <t>Monitor 24,5" IIYAMA G2530HSUB1, S/N: 1154312241501</t>
  </si>
  <si>
    <t>Monitor 24" Asus VY249HE-W, S/N: M8LMRS022341</t>
  </si>
  <si>
    <t>Drukarka Brother DCP-L2512D laser, S/N: E78274K1N816445</t>
  </si>
  <si>
    <t>Drukarka Brother DCP-L2512D laser, S/N: E78274E1N195589</t>
  </si>
  <si>
    <t>Drukarka Brother DCP-L2512D laser, S/N: E78274K1N816456</t>
  </si>
  <si>
    <t>Drukarka Brother DCP-L2512D laser, S/N: E78274K1N816448</t>
  </si>
  <si>
    <t>Drukarka Brorher MFC-L3750CDW, S/N: E79031K1N610265</t>
  </si>
  <si>
    <t>Drukarka Brother MFC-J5945DW atrament, S/N: E79323H8H451731</t>
  </si>
  <si>
    <t>PC-DELL-01 Dell Vostro 3671, S/N: D3PHJ13</t>
  </si>
  <si>
    <t>PC-DELL-04 Dell Optiplex 7060, S/N: BFWK2T2</t>
  </si>
  <si>
    <t>PC-DELL-05 Dell Vostro 3681, S/N: 65FFFD3</t>
  </si>
  <si>
    <t>PC-DELL-09 Dell Vostro 3670, S/N: 5SZFRR2</t>
  </si>
  <si>
    <t>PC-DELL-12 Dell Vostro 3888, S/N: 22KJYF3</t>
  </si>
  <si>
    <t>PC-DELL-13 Dell Vostro 3888, S/N: 9H854G3</t>
  </si>
  <si>
    <t>PC-DELL-14 Dell Vostro 3888, S/N: FH854G3</t>
  </si>
  <si>
    <t>PC-LENOVO-02 Lenovo V50s-07IMB, S/N: YL013G4Y</t>
  </si>
  <si>
    <t>UPS Pico 800 480W 850VA, S/N: C3411821200496</t>
  </si>
  <si>
    <t>UPS Pico 800 480W 850VA, S/N: C3411821200495</t>
  </si>
  <si>
    <t>UPS APC Back-UPS 950, S/N: 4B1833P49850</t>
  </si>
  <si>
    <t>Laptopy Komisji AA - 4 szt.</t>
  </si>
  <si>
    <t>LAPTOP-04 Dell Inspiron 3501, S/N: 12SVVC3</t>
  </si>
  <si>
    <t>LAPTOP-03 Dell Vostro 15, S/N: 7G3NTF2</t>
  </si>
  <si>
    <t>TAB-LENOVO-01 Lenovo TAB M10 TB-X606X, S/N: HTS041GX</t>
  </si>
  <si>
    <t>TAB-RADA-01 Lenovo TB-X304L, S/N: HA0X516U</t>
  </si>
  <si>
    <t>TAB-RADA-02 Lenovo TB-X304L, S/N: HA0X53YC</t>
  </si>
  <si>
    <t>TAB-RADA-03 Lenovo TB-X304L, S/N: HA0X515J</t>
  </si>
  <si>
    <t>TAB-RADA-04 Lenovo TB-X304L, S/N: HA0X5B3K</t>
  </si>
  <si>
    <t>TAB-RADA-05 Lenovo TB-X304L, S/N: HA0X5U9R</t>
  </si>
  <si>
    <t>TAB-RADA-06 Lenovo TB-X304L, S/N: HA0X5UAC</t>
  </si>
  <si>
    <t>TAB-RADA-07 Lenovo TB-X304L, S/N: HA0X5B45</t>
  </si>
  <si>
    <t>TAB-RADA-08 Lenovo TB-X304L, S/N: HA0X50ZB</t>
  </si>
  <si>
    <t>TAB-RADA-09 Lenovo TB-X304L, S/N: HA0X5XQ7</t>
  </si>
  <si>
    <t>TAB-RADA-10 Lenovo TB-X304L, S/N: HA0X5SNC</t>
  </si>
  <si>
    <t>TAB-RADA-11 Lenovo TB-X304L, S/N: HA0X554K</t>
  </si>
  <si>
    <t>TAB-RADA-12 Lenovo TB-X304L, S/N: HA0X5C7B</t>
  </si>
  <si>
    <t>TAB-RADA-13 Lenovo TB-X304L, S/N: HA0X55MH</t>
  </si>
  <si>
    <t>TAB-RADA-14 Lenovo TB-X304L, S/N: HA0X5PQQ</t>
  </si>
  <si>
    <t>TAB-RADA-15 Lenovo TB-X304L, S/N: HA0X5U84</t>
  </si>
  <si>
    <t>Smartfon Huawei P20 Pro, S/N: WCR7N18927003034</t>
  </si>
  <si>
    <t>Smartfon Huawei P20 Pro, S/N: 862934049845883</t>
  </si>
  <si>
    <t>Smartfon Realme GT Master Edition 5G Luna White, S/N: BA5DB54</t>
  </si>
  <si>
    <t>Smartfon Realme 8 Cyber Black, S/N: JBFQ85GQWSDQHE5H</t>
  </si>
  <si>
    <t>Smartfon Samsung Galaxy xCover 5 Black, S/N: R58RT219LNNN</t>
  </si>
  <si>
    <t>Smartfon Samsung Galaxy xCover 5 Black, S/N: R58RA0VJP9W</t>
  </si>
  <si>
    <t>Smartfon Xiaomi Redmi 9C NFC Twilight Blue, S/N: 29261/60XT74063</t>
  </si>
  <si>
    <t>Smartfon Xiaomi Redmi Note 8T, S/N: 866850047392536</t>
  </si>
  <si>
    <t>Smartfon iPhone 13 Red, S/N: RK97WD29G2</t>
  </si>
  <si>
    <t>Rzutnik Epson LCD Projector EB-U42, S/N: X4JM8700060</t>
  </si>
  <si>
    <t>Rzutnik Epson LCD Projector EB-685W, S/N: X2AF0X01900</t>
  </si>
  <si>
    <t>Zestaw komputerowy Dell Optiplex 7010SFF i5-3330 4x3.OGHz 8GB 240GB SSD Windows 10 Home PL</t>
  </si>
  <si>
    <t>Zestaw komputerowy Dell/ i5-3470/8GB/ 240GBSSD/ Windows 10 Home PL</t>
  </si>
  <si>
    <t>Monitor interaktywny AVTEK TouchScreen 6 Lite 75</t>
  </si>
  <si>
    <t>Komputer stacjonarny Lenovo</t>
  </si>
  <si>
    <t xml:space="preserve">Komputer stacjonarny  Dell Optiplex  - 3 szt </t>
  </si>
  <si>
    <t xml:space="preserve">Komputer stacjonarny  Dell Inspiron -  1 szt  </t>
  </si>
  <si>
    <t xml:space="preserve">Monitor interaktywny Avtek szt 2 </t>
  </si>
  <si>
    <t xml:space="preserve">Drukarka 3D </t>
  </si>
  <si>
    <t xml:space="preserve">Monitor interaktywny Avtek </t>
  </si>
  <si>
    <t xml:space="preserve">Laptop Lenovo </t>
  </si>
  <si>
    <t>ciężarowy</t>
  </si>
  <si>
    <t>Szkoła Podstawowa Łekno</t>
  </si>
  <si>
    <t>Żłobek Samorządowy w Mścicach</t>
  </si>
  <si>
    <t>Telefon Komórkowy Samsung SM-M236 Galaxy M23 5G 4+128GB GREEN</t>
  </si>
  <si>
    <t>RAZEM ELEKTRONIKA STACJONARNA</t>
  </si>
  <si>
    <t>Smartfon Oppo Reno 5 Blue, S/N: ebe5f06a, IMEI 1: 867340056744412</t>
  </si>
  <si>
    <t>Smartfon Oppo Reno 5 Blue, S/N: 3b176ef0, IMEI 1: 867340056740394</t>
  </si>
  <si>
    <t>tak, komin ze stali nierdzewnej zewnętrzny</t>
  </si>
  <si>
    <t>3. Szkoła Podstawowa w Dobrzycy</t>
  </si>
  <si>
    <t>Dysk zewnętrzny KS/428</t>
  </si>
  <si>
    <t>nad parterem strop typu Teriva F-2, nad piętrem TERIVA F-Ibis, nad parterem TERIVA F-III oraz w części holu żelbetowy wylewany z betonu klasy 6-20. Nad piętrem typu TERIVA F -Ibis</t>
  </si>
  <si>
    <t>Drukaraka brother HL-L5000D</t>
  </si>
  <si>
    <t>Niszczarka HSM SHREDSTARX5</t>
  </si>
  <si>
    <t xml:space="preserve">Komputer Dell 7440 AJOi5 </t>
  </si>
  <si>
    <t xml:space="preserve">komputer Dell 7450 i3-6100 </t>
  </si>
  <si>
    <t>Monitor interaktywny AVTEK x3 zakup bez vat</t>
  </si>
  <si>
    <t>Monitor interaktywny AVTEK x2 zakup bez vat</t>
  </si>
  <si>
    <t>RAZEM ELEKTRONIKA PRZENOŚNA</t>
  </si>
  <si>
    <t>RAZEM ELEKTRONIKA</t>
  </si>
  <si>
    <t>4. Szkoła Podstawowa w Mścicach</t>
  </si>
  <si>
    <t>2. Urząd Gminy - Dom Seniora w Tymieniu</t>
  </si>
  <si>
    <t>3. Urząd Gminy - Klub Seniora w Mścicach</t>
  </si>
  <si>
    <t>4. Szkoła Podstawowa Łekno</t>
  </si>
  <si>
    <t>5. Szkoła Podstawowa w Dobrzycy</t>
  </si>
  <si>
    <t>6. Szkoła Podstawowa im. Ludzi Morza w Mścicach</t>
  </si>
  <si>
    <t>7. Szkoła im. Kard. Ignacego Jeża w Tymieniu</t>
  </si>
  <si>
    <t>8. Przedszkole Samorządowe w Będzinie</t>
  </si>
  <si>
    <t>9. Przedszkole Samorządowe w Mścicach</t>
  </si>
  <si>
    <t xml:space="preserve">10. Gminny Ośrodek Pomocy Społecznej </t>
  </si>
  <si>
    <t>11. Gminny Zakład Komunalny</t>
  </si>
  <si>
    <t>12. Gminna Biblioteka Publiczna</t>
  </si>
  <si>
    <t>9. Gminny Zakład Komunalny</t>
  </si>
  <si>
    <t>10. Gminna Biblioteka Publiczna</t>
  </si>
  <si>
    <t xml:space="preserve">12. Gminny Ośrodek Pomocy Społecznej </t>
  </si>
  <si>
    <t>Gminna Biblioteka Publiczna w Będzinie</t>
  </si>
  <si>
    <t>Przedszkole  w Będzinie</t>
  </si>
  <si>
    <t>Gminny Zakład Komunalny w Będzinie</t>
  </si>
  <si>
    <t xml:space="preserve">Przedszkole im. Promyki Bałtyku  w Mścice </t>
  </si>
  <si>
    <t>Gminny Ośrodek Pomocy Społecznej w Będzinie</t>
  </si>
  <si>
    <t>6. Przedszkole w Będzinie</t>
  </si>
  <si>
    <t>7. Przedszkole im. Promyki Bałtyku w Mścicach</t>
  </si>
  <si>
    <t>ZKO 3UG6</t>
  </si>
  <si>
    <t>Liczba pracowników</t>
  </si>
  <si>
    <t>Liczba uczniów/ wychowanków/ pensjonariuszy</t>
  </si>
  <si>
    <t xml:space="preserve">Adres </t>
  </si>
  <si>
    <t xml:space="preserve">Będzino 19, 
76 - 037 Będzino </t>
  </si>
  <si>
    <t>8411Z</t>
  </si>
  <si>
    <t xml:space="preserve"> KIEROWANIE PODSTAWOWYMI RODZAJAMI DZIAŁALNOŚCI PUBLICZNEJ</t>
  </si>
  <si>
    <t>czy budynek jest przeznaczony do rozbiórki ?</t>
  </si>
  <si>
    <t xml:space="preserve">GOPS, ŚDS dawny budynek szkolny w Będzinie </t>
  </si>
  <si>
    <t>ORLIK (budynek i plac)</t>
  </si>
  <si>
    <t>Przystań Podamirowo Budynek magazynowy (hangar na łodzie, magazyn) z częścią administracyjno-socjalną</t>
  </si>
  <si>
    <t>Remiza OSP Dobrzyca z pozostałymi zabudowaniami</t>
  </si>
  <si>
    <t>Szatnia, zaplecze do obsługi zespołu sportowego - Będzino</t>
  </si>
  <si>
    <t>Świetlica Dobre (po GS)</t>
  </si>
  <si>
    <t>Świetlica Strachomino</t>
  </si>
  <si>
    <t>Świetlica w Barninie Budynek gospodarczy</t>
  </si>
  <si>
    <t>Wierzchomino 20 socjale</t>
  </si>
  <si>
    <t>Zestaw nagłośnienia Actronix BKR (17 mikrofonów bezprzewodowych + centrala)</t>
  </si>
  <si>
    <t>UG-01 Dell Vostro 3710, S/N: 1P9J6Q3</t>
  </si>
  <si>
    <t>Inwestycje MSI Katana GF76 11UC, S/N: 9S717L212468ZMB000195</t>
  </si>
  <si>
    <t>Firewall Fortigate 60F, S/N: FGT60FTK22035511</t>
  </si>
  <si>
    <t>Aparat fotograficzny Sony ILCE-6000Y</t>
  </si>
  <si>
    <t>Samsung Galaxy S9+ Purple, S/N: R58KB52HW5K</t>
  </si>
  <si>
    <t>Huawei P20 lite niebieski, S/N: 9WV4C19214002515</t>
  </si>
  <si>
    <t>Huawei Mate 20 Pro DS. czarny, S/N LHS7N19408004788</t>
  </si>
  <si>
    <t>Samsung Galaxy Note 20 Ultra 5G black, S/N R5CR120WFYP</t>
  </si>
  <si>
    <t>Serwer Dell RS 240, S/N: 8N6R013</t>
  </si>
  <si>
    <t>Czy pojazd służy do nauki jazdy ?</t>
  </si>
  <si>
    <t>RENAULT</t>
  </si>
  <si>
    <t>MDB3 D</t>
  </si>
  <si>
    <t>VF640J868NB016760</t>
  </si>
  <si>
    <t>ZKO 8TT8</t>
  </si>
  <si>
    <t>Trail 750 J</t>
  </si>
  <si>
    <t>ZKO 4TG8</t>
  </si>
  <si>
    <t>quad/ specjalny</t>
  </si>
  <si>
    <t>osobowy/ specjalny</t>
  </si>
  <si>
    <t>Ubezpieczony</t>
  </si>
  <si>
    <t>OSP Mścice, REGON: 330577528</t>
  </si>
  <si>
    <t xml:space="preserve">Zakres ubezpieczenia </t>
  </si>
  <si>
    <t>OC</t>
  </si>
  <si>
    <t>NNW</t>
  </si>
  <si>
    <t>AC</t>
  </si>
  <si>
    <t>ASS</t>
  </si>
  <si>
    <t>Okres ubezpieczenia</t>
  </si>
  <si>
    <t>OSP Dobrzyca REGON: 331104482</t>
  </si>
  <si>
    <t>OSP Będzino, REGON: 331104460</t>
  </si>
  <si>
    <t>Urząd Gminy, REGON: 000532122</t>
  </si>
  <si>
    <t xml:space="preserve">x </t>
  </si>
  <si>
    <t xml:space="preserve">Będzino 21, 
76 - 037 Będzino </t>
  </si>
  <si>
    <t>9101A</t>
  </si>
  <si>
    <t xml:space="preserve"> DZIAŁALNOŚĆ BIBLIOTEK</t>
  </si>
  <si>
    <t xml:space="preserve">Łekno 14, 
76 - 037 Będzino </t>
  </si>
  <si>
    <t>26</t>
  </si>
  <si>
    <t>SZKOŁY PODSTAWOWE</t>
  </si>
  <si>
    <t>Komputer All-in-One Lenovo IdeaCentre AIO</t>
  </si>
  <si>
    <t>Aparat fotograficzny. Lustrzanka Canon EOS</t>
  </si>
  <si>
    <t>Laptop multimedialny 2</t>
  </si>
  <si>
    <t>Drukarka 3D Banach School 2</t>
  </si>
  <si>
    <t xml:space="preserve">Kserokopiarka Konica-Minolta BIZHUB c227 </t>
  </si>
  <si>
    <t>Wykaz monitoringu wizyjnego</t>
  </si>
  <si>
    <t>Zestaw do monitoringu wizyjnego wraz z akcesoriami ( 3 kamery + rejestrator )</t>
  </si>
  <si>
    <t>RAZEM MONITORING WIZYJNY</t>
  </si>
  <si>
    <t>Razem monitoring wizyjny</t>
  </si>
  <si>
    <t xml:space="preserve">Dobrzyca 53,
76 - 038 Dobrzyca </t>
  </si>
  <si>
    <t xml:space="preserve">Budynek szkolny + sala gimnastyczna </t>
  </si>
  <si>
    <t>1 etap 2004, II etap 2009, remont kapitalny 2010r.</t>
  </si>
  <si>
    <t>Gaśnica proszkowa GP 2 - 4szt , Gaśnica proszkowa GP 4 - 10szt Gaśnica śniegowa GS 5 - 1szt          Urządzenie gaśnicze -1szt           Gaśnica pianowa AF52 - 1szt         Hydranty wewnętrzne 25/20 - 4szt       instalacja oddymiania                        alarm , monitoring wizyjny</t>
  </si>
  <si>
    <t>głosniki</t>
  </si>
  <si>
    <t>kuchnia indukcyjna 2 - palnikowa</t>
  </si>
  <si>
    <t>aparat fotograficzny Canon EOS M50 MARK II BK M15-45S</t>
  </si>
  <si>
    <t>smartfon Xiaomi Redmi 9A</t>
  </si>
  <si>
    <t xml:space="preserve"> ul. Szkolna 1A,
76 - 031 Mścice</t>
  </si>
  <si>
    <t>zajęcia dydaktyczno-wychowawcze</t>
  </si>
  <si>
    <t>zajęcia sportowe</t>
  </si>
  <si>
    <t>Naprawa instalacji odgromowej - czerwiec 2020. Naprawa instalacji rynnowej - czerwiec 2020 r. Naprawa kanalizacji 2023.</t>
  </si>
  <si>
    <t>Dobry</t>
  </si>
  <si>
    <t xml:space="preserve">Monitor Interaktywny Flip 2 65" 2 szt </t>
  </si>
  <si>
    <t>Projektor EpsonEB-675W</t>
  </si>
  <si>
    <t>Komputer Dell Optiplex 9010 2szt</t>
  </si>
  <si>
    <t>Komputer Dell Optiplex 3010</t>
  </si>
  <si>
    <t>Drukarka FlashForge (Drukarka3D)</t>
  </si>
  <si>
    <t>Drukarka DaVinci (Drukarka 3D)  2 szt.</t>
  </si>
  <si>
    <t>Komputer Dell 5040 i7</t>
  </si>
  <si>
    <t>Komputer Dell Optiplex 3040</t>
  </si>
  <si>
    <t>Komputer Dell Optiplex 7010i5</t>
  </si>
  <si>
    <t>Komputer Dell Optiplex 9010</t>
  </si>
  <si>
    <t>Komputer Dell Optiplex 7020</t>
  </si>
  <si>
    <t xml:space="preserve">Komputer Lenovo ThinCentre M910s </t>
  </si>
  <si>
    <t>Komputer Lenovo PLA 135274</t>
  </si>
  <si>
    <t xml:space="preserve">Monitor interaktywny TouchScreen 6 Lite 65"  11 szt </t>
  </si>
  <si>
    <t>2021/2022</t>
  </si>
  <si>
    <t>Projektor Hitachi ED x242</t>
  </si>
  <si>
    <t>Laptop Asus 15,6"</t>
  </si>
  <si>
    <t>Laptop Lenovo  2szt</t>
  </si>
  <si>
    <t>Tablet Overmax Qualcore 1023</t>
  </si>
  <si>
    <t>Laptop Dell Latitude  10szt</t>
  </si>
  <si>
    <t>Laptop Dell Vostro  6 szt</t>
  </si>
  <si>
    <t xml:space="preserve"> 001175227</t>
  </si>
  <si>
    <t>001175569</t>
  </si>
  <si>
    <t>Tymień 49,
76 - 035 Tymień</t>
  </si>
  <si>
    <t>gaśnica proszkowa - 14 szt, gaśnice śniegowe 2 szt, gaśnice pianowe - 1 szt, Hydranty półsztywne 7, hydranty płasko składane 2 szt, alarm wewnętrny bez dozoru, w niektórych pomieszczeniach na dolnej kondygnacji kraty okienne.</t>
  </si>
  <si>
    <t>76-035 Tymień 49</t>
  </si>
  <si>
    <t xml:space="preserve">Monitor interaktywny Avtek  - 2 szt </t>
  </si>
  <si>
    <t>Komputer stacjonarny  1 szt</t>
  </si>
  <si>
    <t>Monitor interaktywny  1 szt Avtek</t>
  </si>
  <si>
    <t xml:space="preserve">Laptop  2 szt </t>
  </si>
  <si>
    <t>Laptop HP</t>
  </si>
  <si>
    <t>Notebook DELL</t>
  </si>
  <si>
    <t>Kamera HD5 MP</t>
  </si>
  <si>
    <t xml:space="preserve">Będzino 31, 
76 - 037 Będzino </t>
  </si>
  <si>
    <t>PLACÓWKI WYCHOWANIA PRZEDSZKOLNEGO</t>
  </si>
  <si>
    <t>ul. Szkolna 1B,
76 - 031 Mścice</t>
  </si>
  <si>
    <t>Przedszkole "Promyki Bałtyku" w Mścicach</t>
  </si>
  <si>
    <t>monitoring firmy zewnętrznej</t>
  </si>
  <si>
    <t>Kserokopiarka Konica-Minolta</t>
  </si>
  <si>
    <t>Komputer Del Vostro 3710, monitor</t>
  </si>
  <si>
    <t>Przedszkole Samorządowe w Mścicach</t>
  </si>
  <si>
    <t>8899Z; 8810Z</t>
  </si>
  <si>
    <t>POZOSTAŁA POMOC SPOŁECZNA BEZ ZAKWATEROWANIA, GDZIE INDZIEJ NIESKLASYFIKOWANA; POMOC SPOŁECZNA BEZ ZAKWATEROWANIA DLA OSÓB W PODESZŁYM WIEKU I OSÓB NIEPEŁNOSPRAWNYCH</t>
  </si>
  <si>
    <t>Serwer DELL PowerEdge R350 E 2336/32gb</t>
  </si>
  <si>
    <t>Komputer Dell 3050 SFF</t>
  </si>
  <si>
    <t>Monitor liyama ProLite XU2492 HSU</t>
  </si>
  <si>
    <t>Monitory AOC 3 szt.</t>
  </si>
  <si>
    <t>Drukarak brother DCP -T 720 DW</t>
  </si>
  <si>
    <t>2. Gminny Ośrodek Pomocy Społecznej w Będzinie</t>
  </si>
  <si>
    <t>76-037 Będzino 56</t>
  </si>
  <si>
    <t xml:space="preserve">Agencja Ochrony - alarm gaśnice </t>
  </si>
  <si>
    <t xml:space="preserve">Będzino 17, 
76 - 037 Będzino </t>
  </si>
  <si>
    <t xml:space="preserve"> 3600Z; 3700Z</t>
  </si>
  <si>
    <t>POBÓR, UZDATNIANIE I DOSTARCZANIE WODY; ODPROWADZANIE I OCZYSZCZANIE ŚCIEKÓW</t>
  </si>
  <si>
    <t>10</t>
  </si>
  <si>
    <t>Środowiskowy Dom Samopomocy Typu ABC "Razem Radośniej" w Będzinie</t>
  </si>
  <si>
    <t xml:space="preserve">Będzino 56, 
76 - 037 Będzino </t>
  </si>
  <si>
    <t xml:space="preserve"> 499-06-63-025</t>
  </si>
  <si>
    <t xml:space="preserve"> ul. Szkolna 1C,
76 - 031 Mścice</t>
  </si>
  <si>
    <t>8891Z</t>
  </si>
  <si>
    <t>OPIEKA DZIENNA NAD DZIEĆMI</t>
  </si>
  <si>
    <t>TU</t>
  </si>
  <si>
    <t>Ryzyko</t>
  </si>
  <si>
    <t>Data szkody</t>
  </si>
  <si>
    <t xml:space="preserve">Opis szkody </t>
  </si>
  <si>
    <t>Wypłata</t>
  </si>
  <si>
    <t>TUW TUW</t>
  </si>
  <si>
    <t>OC dróg</t>
  </si>
  <si>
    <t>Razem:</t>
  </si>
  <si>
    <t>Uszkodzenie pojazdu na drodze wskutek najechania na ubytek w nawierzchni drogi</t>
  </si>
  <si>
    <t>Szyby</t>
  </si>
  <si>
    <t>Wybicie szyby w wiacie przystankowej przez nieznanych sprawców</t>
  </si>
  <si>
    <t>Uszkodzenie pojazdu wskutek najechania na pręty wystające z płyt</t>
  </si>
  <si>
    <t>Słuczenie szyby w sanitariatach dziewcząt</t>
  </si>
  <si>
    <t>Mienie od ognia i innych zdarzeń</t>
  </si>
  <si>
    <t>Uszkodzenie wiaty przystankowej prawdopodobnie przez pojazd.</t>
  </si>
  <si>
    <t>Uszkodzenie mienia podczas wichury w wyniku przewrócenia się drzewa podczas wichury.</t>
  </si>
  <si>
    <t>OC ogólne</t>
  </si>
  <si>
    <t>Zalanie działki wskutek awarii na sieci kanalizacyjnej</t>
  </si>
  <si>
    <t>Uszkodzenie pojazdu wskutek najechania na liczne ubytki  w drodze.</t>
  </si>
  <si>
    <t>Uszkodzenie pojazdu w wyniku wjechania w ubytek w nawierzchni jezdni.</t>
  </si>
  <si>
    <t>Uszkodzenie tablicy informacyjnej przez przewrócone drzewo podczas wichury.</t>
  </si>
  <si>
    <t>Elektronika</t>
  </si>
  <si>
    <t>Podczas nagrywania filmu telefonem na potrzeby serwisu , doszło do całkowitego zniszczenia telefonu komórkowego w wyniku dostania się urządzenia do wnętrza kosiarki.</t>
  </si>
  <si>
    <t>Uszkodzenie mienia wskutek awarii instalacji wodnej</t>
  </si>
  <si>
    <t>Zapytanie przedregresowe dla PZU: Uszkodzenie pojazdu na drodze w wyniku w wyniku wjechania w wyrwę w nawierzchni jezdni.</t>
  </si>
  <si>
    <t>Uszkodzenie pojazdu wskutek uderzenia kamieniem podczas koszenia trawy</t>
  </si>
  <si>
    <t>Zalanie pomieszczeń w budynku szkoły w wyniku pęknięcia rury wodociągowej na I piętrze w pokoju nauczycielskim.</t>
  </si>
  <si>
    <t>2023 rok</t>
  </si>
  <si>
    <t>Zalanie mienia wskutek wybicia kanalizacji w garażu.</t>
  </si>
  <si>
    <t>ŁĄCZNIE:</t>
  </si>
  <si>
    <t>2022 rok</t>
  </si>
  <si>
    <t>Tabela nr 5</t>
  </si>
  <si>
    <t xml:space="preserve">WYKAZ LOKALIZACJI, W KTÓRYCH PROWADZONA JEST DZIAŁALNOŚĆ ORAZ LOKALIZACJI, GDZIE ZNAJDUJE SIĘ MIENIE NALEŻĄCE DO JEDNOSTEK GMINY BĘDZINO </t>
  </si>
  <si>
    <t xml:space="preserve">Tabela nr 7 - Wykaz odszkodowań wypłaconych z ubezpieczeń Gminy Będzino w ostatnich 3 latach </t>
  </si>
  <si>
    <t>RYZYKO</t>
  </si>
  <si>
    <t>ROK</t>
  </si>
  <si>
    <t>WYPŁATY</t>
  </si>
  <si>
    <t>REZERWY</t>
  </si>
  <si>
    <t>mienie 
od zdarzeń losowych</t>
  </si>
  <si>
    <t>elektronika</t>
  </si>
  <si>
    <t>szyby</t>
  </si>
  <si>
    <t>Rezerwa</t>
  </si>
  <si>
    <t>Sala gimnastyczna (w tym 2 szatnie, sala do gimnastyki korekcyjnej, klasopracownia j. polskiego, historii)</t>
  </si>
  <si>
    <t xml:space="preserve">Lp. </t>
  </si>
  <si>
    <t xml:space="preserve">1. Urzad Gminy </t>
  </si>
  <si>
    <t>8. Gminny Zakład Komunalny</t>
  </si>
  <si>
    <t>DMC</t>
  </si>
  <si>
    <t>28.10.2024</t>
  </si>
  <si>
    <t>specjalny pożarniczy</t>
  </si>
  <si>
    <t>Suma ubezpieczenia</t>
  </si>
  <si>
    <t>Przepompownia PR4 DOBIESŁAWIEC</t>
  </si>
  <si>
    <t>ODPROWADZENIE ŚCIEKÓW</t>
  </si>
  <si>
    <t>OGORDZENIE/ZAMKI/KŁÓDKI</t>
  </si>
  <si>
    <t>DZ. NR 90 OBR/ DOBIESŁAWIEC</t>
  </si>
  <si>
    <t>Przepompownia PR2 DOBIESŁAWIEC</t>
  </si>
  <si>
    <t>DZ. NR 109 OBR/ DOBIESŁAWIEC</t>
  </si>
  <si>
    <t>Przepompownia PR3 STRZEŻENICE</t>
  </si>
  <si>
    <t>DZ. NR 231/1 OBR/ STRZEŻENICE</t>
  </si>
  <si>
    <t>Przepompownia PR1 PODAMIROWO</t>
  </si>
  <si>
    <t>DZ. NR 11/1 OBR/ DOBIESŁAWIEC</t>
  </si>
  <si>
    <t>Przepompownia PL1 PODAMIROWO</t>
  </si>
  <si>
    <t>DZ. NR 19/2 OBR/ DOBIESŁAWIEC</t>
  </si>
  <si>
    <t>N/D</t>
  </si>
  <si>
    <t>447kg</t>
  </si>
  <si>
    <t>1844kg</t>
  </si>
  <si>
    <t>3500 kg</t>
  </si>
  <si>
    <t>WF0FXXTTGFKK63741</t>
  </si>
  <si>
    <t xml:space="preserve">JN1CPUD22U0830049 </t>
  </si>
  <si>
    <t>OSP Dobrzyca, REGON: 331104482</t>
  </si>
  <si>
    <t>NISSAN</t>
  </si>
  <si>
    <t>PICKUP</t>
  </si>
  <si>
    <t>ZKO9VU8</t>
  </si>
  <si>
    <t xml:space="preserve">1. Urząd Gminy </t>
  </si>
  <si>
    <t xml:space="preserve"> UG REGON: 000532122</t>
  </si>
  <si>
    <t xml:space="preserve"> OSP Będzino, REGON: 331104460</t>
  </si>
  <si>
    <t>OSP Mścice REGON: 330577528</t>
  </si>
  <si>
    <t xml:space="preserve"> GZK, REGON: 320453120</t>
  </si>
  <si>
    <t>GZK, REGON: 320453120</t>
  </si>
  <si>
    <t>000590591</t>
  </si>
  <si>
    <t>114</t>
  </si>
  <si>
    <t>Monitor interaktywny myBoard GREY ROCK  65 x (2 sztuki)</t>
  </si>
  <si>
    <t>Laptop multimedialny 4   X  (2 szt.)</t>
  </si>
  <si>
    <t xml:space="preserve">Szkoła Podstawowa im. Ochotniczych Straży Pożarnych w Łeknie </t>
  </si>
  <si>
    <t>34</t>
  </si>
  <si>
    <t>160</t>
  </si>
  <si>
    <t>laptop Lenovo</t>
  </si>
  <si>
    <t>monitor interaktywny AVTEK</t>
  </si>
  <si>
    <t>37</t>
  </si>
  <si>
    <t>120</t>
  </si>
  <si>
    <t xml:space="preserve">Altana - Drewniany Zakątek wraz z wyposażeniem </t>
  </si>
  <si>
    <t xml:space="preserve"> wolno stojący </t>
  </si>
  <si>
    <t>Tymień 49</t>
  </si>
  <si>
    <t xml:space="preserve">z drewna </t>
  </si>
  <si>
    <t>drewno</t>
  </si>
  <si>
    <t xml:space="preserve"> 40 m2</t>
  </si>
  <si>
    <t>LAPTOP ASUS  2 szt</t>
  </si>
  <si>
    <t>Monitor interaktywny</t>
  </si>
  <si>
    <t xml:space="preserve">Laptop dell Inspiron </t>
  </si>
  <si>
    <t>Laptop Lenovo</t>
  </si>
  <si>
    <t>499-05-59-977</t>
  </si>
  <si>
    <t>Urządzenie wielofunkcyjne  Brother MFG J3940DW</t>
  </si>
  <si>
    <t>Desktop Dell Vostro 3681FF</t>
  </si>
  <si>
    <t>Konica Minolta Bizhub C258</t>
  </si>
  <si>
    <t>UPS Micropower 1000VA (2x431,13)</t>
  </si>
  <si>
    <t>01.01.2025</t>
  </si>
  <si>
    <t>31.12.2025</t>
  </si>
  <si>
    <t>28.10.2025</t>
  </si>
  <si>
    <t>12.04.2025</t>
  </si>
  <si>
    <t>11.04.2026</t>
  </si>
  <si>
    <t xml:space="preserve"> suma ubezpieczenia 2024-2025</t>
  </si>
  <si>
    <t>30</t>
  </si>
  <si>
    <t>maj 2021 rok</t>
  </si>
  <si>
    <t>REGRES dla GENERALI TU SA, Zalanie fakaliami pomieszczeń piwnicznych.</t>
  </si>
  <si>
    <t>TUZ TUW</t>
  </si>
  <si>
    <t>Zalanie mienia wskutek intensywnych opadów deszczu</t>
  </si>
  <si>
    <t>Zalanie lokalu.</t>
  </si>
  <si>
    <t>Uszkodzenie drzwi wejściowych z rozległym pęknięciem szyby w wyniku nagłych zmian atmosferycznych ( silnego wiatru ).</t>
  </si>
  <si>
    <t>33</t>
  </si>
  <si>
    <t>2024 rok</t>
  </si>
  <si>
    <t>Zgłoszenie szkody zalania piwnicy i terenu ogrodu, przez Gminy Zakład Komunalny w Będzinie.</t>
  </si>
  <si>
    <t>Na posesji wylały się ścieki.</t>
  </si>
  <si>
    <t>O*</t>
  </si>
  <si>
    <t>22</t>
  </si>
  <si>
    <t>Komputer Dell Preciciont</t>
  </si>
  <si>
    <t>Dysk Switcha</t>
  </si>
  <si>
    <t>Drukarka Epson Eco</t>
  </si>
  <si>
    <t>76-031 Mścice ul. Południowa 11</t>
  </si>
  <si>
    <t>42</t>
  </si>
  <si>
    <t>PSZOK</t>
  </si>
  <si>
    <t>prowadzenie działalności</t>
  </si>
  <si>
    <t>Strzeżenice</t>
  </si>
  <si>
    <t>Będzino 17A</t>
  </si>
  <si>
    <t>Drukarka Kyocera ECOSYS PA4500X, S/N: WD72206275</t>
  </si>
  <si>
    <t>Drukarka Kyocera ECOSYS PA4500X, S/N: WD72Y02510</t>
  </si>
  <si>
    <t>Drukarka Kyocera ECOSYS PA4500X, S/N: WD72Z07621</t>
  </si>
  <si>
    <t>Kserokopiarka Konica Minolta C250i, S/N: AA2M021143779</t>
  </si>
  <si>
    <t>UG-41 Dell Vostro 3710, S/N: 51MY5T3</t>
  </si>
  <si>
    <t>UG-09 Dell Vostro 3710 SFF S/N CLPY5T3</t>
  </si>
  <si>
    <t>UG-06 Dell Vostro 3710 SFF S/N 7XV46Q3</t>
  </si>
  <si>
    <t>Zestaw UG-04 Dell Vostro 3710 S/N 38L8QT3 +  Monitor S2421HS S/N 283S5H3</t>
  </si>
  <si>
    <t>Zestaw UG-07 Dell Vostro 3710 S/N 97L8QT3 + Monitor S2421HS S/N 383S5H3</t>
  </si>
  <si>
    <t>Zestaw UG-08 Dell Vostro 3710 S/N 98L8QT + Monitor S2421HS S/N 483S5H3</t>
  </si>
  <si>
    <t>Zestaw UG-04 Dell Vostro 3710 S/N J7L8QT3 + Monitor S2421HS S/N 583S5H3</t>
  </si>
  <si>
    <t xml:space="preserve">Monitor LED 32" Samsung Odyssey
G51 S32CG510EUX </t>
  </si>
  <si>
    <t>Monitor LED 32" Samsung Odyssey
G51 S32CG510EUX, S/N H9JWC00246</t>
  </si>
  <si>
    <t>UG-12 Dell Vostro 3510, S/N: 9DTMNS3</t>
  </si>
  <si>
    <t>UG-23 Monitor Dell P2422H, S/N: CT1Z1R3</t>
  </si>
  <si>
    <t>SRV-01 Serwer Dell PowerEdge R550, S/N 21YQ8X3</t>
  </si>
  <si>
    <t>UPS APC Smart-UPS 2200VA - S/N AS2244353735</t>
  </si>
  <si>
    <t>UPS APC Smart-UPS 2200VA - S/N AS2244353724</t>
  </si>
  <si>
    <t>Telewizor 55" - 59" Samsung QN85BA, S/N 0JNB3HDT500535</t>
  </si>
  <si>
    <t>Smartfon Xiaomi Remi Note 13 Pro +, S/N: 50808/R4P701113</t>
  </si>
  <si>
    <t>Smartfon Xiaomi Redmi Note 12 8/256gb, S/N: 49154/63U503413</t>
  </si>
  <si>
    <t>Smartfon Xiaomi Redmi Note 12 8/256gb, S/N: 49144/63U304926</t>
  </si>
  <si>
    <t>Smartfon Xiaomi Redmi Note 12 8/256gb, S/N: 49144/63U303712</t>
  </si>
  <si>
    <t>Smartfon Xiaomi Redmi Note 12 8/256gb</t>
  </si>
  <si>
    <t xml:space="preserve">Rejestrator DAHUA NVR4108HS-4KS2/L + switch + 4 kamery </t>
  </si>
  <si>
    <t>ZKO5WG4</t>
  </si>
  <si>
    <t xml:space="preserve">SCANIA </t>
  </si>
  <si>
    <t>P450</t>
  </si>
  <si>
    <t>YS2P4X40002196649</t>
  </si>
  <si>
    <t>07.12.2024</t>
  </si>
  <si>
    <t>06.12.2025</t>
  </si>
  <si>
    <t>27.11.2024</t>
  </si>
  <si>
    <t>26.11.2025</t>
  </si>
  <si>
    <t>10.11.2024</t>
  </si>
  <si>
    <t>09.11.2025</t>
  </si>
  <si>
    <t>29.10.2024</t>
  </si>
  <si>
    <t>23.05.2025</t>
  </si>
  <si>
    <t>22.05.2026</t>
  </si>
  <si>
    <t>23.10.2024</t>
  </si>
  <si>
    <t>22.10.2025</t>
  </si>
  <si>
    <t>06.01.2025</t>
  </si>
  <si>
    <t>05.01.2026</t>
  </si>
  <si>
    <t>14.12.2024</t>
  </si>
  <si>
    <t>13.12.2025</t>
  </si>
  <si>
    <t>31.08.2024</t>
  </si>
  <si>
    <t>30.08.2025</t>
  </si>
  <si>
    <t>27.02.2025</t>
  </si>
  <si>
    <t>26.02.2026</t>
  </si>
  <si>
    <t>03.09.2024</t>
  </si>
  <si>
    <t>02.09.2025</t>
  </si>
  <si>
    <t>08.09.2024</t>
  </si>
  <si>
    <t>07.09.2025</t>
  </si>
  <si>
    <t>25.06.2025</t>
  </si>
  <si>
    <t>24.06.2026</t>
  </si>
  <si>
    <t>13.10.2024</t>
  </si>
  <si>
    <t>12.10.2025</t>
  </si>
  <si>
    <t>15.06.2025</t>
  </si>
  <si>
    <t>14.06.2026</t>
  </si>
  <si>
    <t>23.08.2024</t>
  </si>
  <si>
    <t>22.08.2025</t>
  </si>
  <si>
    <t xml:space="preserve">2. Gminny Zakład Komunalny </t>
  </si>
  <si>
    <t>13</t>
  </si>
  <si>
    <t>142</t>
  </si>
  <si>
    <t>50</t>
  </si>
  <si>
    <t>293</t>
  </si>
  <si>
    <t xml:space="preserve">Komputer Dell Optiplex 3040 Micro i5 </t>
  </si>
  <si>
    <t>Monitor interaktywny AVTEK TS 7 Lite 65"</t>
  </si>
  <si>
    <t>Smartfon Ulefone Armor 8 Pro Black</t>
  </si>
  <si>
    <t xml:space="preserve">Canon EOS - Aparat </t>
  </si>
  <si>
    <t>3. Szkoła Podstawowa im. Ludzi Morza w Mścicach</t>
  </si>
  <si>
    <t xml:space="preserve">zestaw kamer z okablowaniem </t>
  </si>
  <si>
    <t xml:space="preserve"> 13. Środowiskowy Dom Samopomocy</t>
  </si>
  <si>
    <t xml:space="preserve">Urządzenie wielofunkcyjne BROTHER        </t>
  </si>
  <si>
    <t xml:space="preserve">Laptop             </t>
  </si>
  <si>
    <t xml:space="preserve">Drukarka 3D                                                    </t>
  </si>
  <si>
    <t xml:space="preserve">Urządzenie wielofunkcyjne HP                     </t>
  </si>
  <si>
    <t xml:space="preserve">Projektor Samsung SP-LSP3BLAXXH   THE FREESTLE HDR10   </t>
  </si>
  <si>
    <t>8</t>
  </si>
  <si>
    <t>13.</t>
  </si>
  <si>
    <t xml:space="preserve">Gminny Ośrodek Kultury </t>
  </si>
  <si>
    <t>499-055-17-40</t>
  </si>
  <si>
    <t>320400045</t>
  </si>
  <si>
    <t>9004Z</t>
  </si>
  <si>
    <t>DZIAŁALNOŚĆ OBIEKTÓW KULTURALNYCH</t>
  </si>
  <si>
    <t>Gminny Ośrodek Kultury*</t>
  </si>
  <si>
    <t>*namioty 2 sztuki  +48 kompletów biesiadnych o wartości 102 000,00 zł</t>
  </si>
  <si>
    <t>Lokal mieszkalny Dobiesławiec 3a/2</t>
  </si>
  <si>
    <t>Lokal mieszkalny Dobiesławiec 3a/2 Budynek gospodarczy</t>
  </si>
  <si>
    <t>Świetlica Strzepowo</t>
  </si>
  <si>
    <t>Świetlica Popowo</t>
  </si>
  <si>
    <t>Świetlica Wierzchomino</t>
  </si>
  <si>
    <t>Strzepowo 26</t>
  </si>
  <si>
    <t>Popowo 10</t>
  </si>
  <si>
    <t>Wierzchomino 17</t>
  </si>
  <si>
    <t>eternit</t>
  </si>
  <si>
    <t>bloczki silikatowe</t>
  </si>
  <si>
    <t>drewniany belkowy</t>
  </si>
  <si>
    <t>blacha stalowa płaska</t>
  </si>
  <si>
    <t>15</t>
  </si>
  <si>
    <t xml:space="preserve">3. Gminny Ośrodek Kultury </t>
  </si>
  <si>
    <t>29.09.2024</t>
  </si>
  <si>
    <t>28.09.2025</t>
  </si>
  <si>
    <t xml:space="preserve"> GOK, REGON: 320400045</t>
  </si>
  <si>
    <t>NEPTUN</t>
  </si>
  <si>
    <t>SXE7GCFSJAS001050</t>
  </si>
  <si>
    <t>SORIELPOL 7</t>
  </si>
  <si>
    <t>ZKO 35UW</t>
  </si>
  <si>
    <t>przyczepa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</si>
</sst>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"/>
    <numFmt numFmtId="184" formatCode="#,##0.0\ &quot;zł&quot;;[Red]\-#,##0.0\ &quot;zł&quot;"/>
    <numFmt numFmtId="185" formatCode="[$-415]dddd\,\ d\ mmmm\ yyyy"/>
    <numFmt numFmtId="186" formatCode="_-* #,##0.00\ [$zł-415]_-;\-* #,##0.00\ [$zł-415]_-;_-* &quot;-&quot;??\ [$zł-415]_-;_-@_-"/>
    <numFmt numFmtId="187" formatCode="_-* #,##0\ &quot;zł&quot;_-;\-* #,##0\ &quot;zł&quot;_-;_-* &quot;-&quot;??\ &quot;zł&quot;_-;_-@_-"/>
    <numFmt numFmtId="188" formatCode="dd\.mm\.yyyy\ hh:mm"/>
  </numFmts>
  <fonts count="8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Times New Roman"/>
      <family val="1"/>
    </font>
    <font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i/>
      <u val="single"/>
      <sz val="11"/>
      <color theme="1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8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1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2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 horizontal="right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0" fontId="14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170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4" xfId="55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71" fillId="34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Alignment="1">
      <alignment vertical="center"/>
    </xf>
    <xf numFmtId="0" fontId="71" fillId="33" borderId="0" xfId="0" applyFont="1" applyFill="1" applyAlignment="1">
      <alignment vertical="center"/>
    </xf>
    <xf numFmtId="0" fontId="7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/>
    </xf>
    <xf numFmtId="0" fontId="72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/>
    </xf>
    <xf numFmtId="170" fontId="73" fillId="35" borderId="10" xfId="0" applyNumberFormat="1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wrapText="1"/>
    </xf>
    <xf numFmtId="0" fontId="73" fillId="35" borderId="16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0" xfId="0" applyFont="1" applyFill="1" applyAlignment="1">
      <alignment/>
    </xf>
    <xf numFmtId="0" fontId="74" fillId="35" borderId="0" xfId="0" applyFont="1" applyFill="1" applyAlignment="1">
      <alignment/>
    </xf>
    <xf numFmtId="0" fontId="74" fillId="35" borderId="0" xfId="0" applyFont="1" applyFill="1" applyAlignment="1">
      <alignment horizontal="center"/>
    </xf>
    <xf numFmtId="170" fontId="74" fillId="35" borderId="0" xfId="0" applyNumberFormat="1" applyFont="1" applyFill="1" applyAlignment="1">
      <alignment horizontal="center" vertical="center"/>
    </xf>
    <xf numFmtId="170" fontId="75" fillId="35" borderId="0" xfId="0" applyNumberFormat="1" applyFont="1" applyFill="1" applyAlignment="1">
      <alignment horizontal="center" vertical="center"/>
    </xf>
    <xf numFmtId="0" fontId="73" fillId="35" borderId="0" xfId="0" applyFont="1" applyFill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4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55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center" vertical="center"/>
      <protection/>
    </xf>
    <xf numFmtId="172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1" xfId="55" applyFont="1" applyFill="1" applyBorder="1" applyAlignment="1">
      <alignment horizontal="center" vertical="center" wrapText="1"/>
      <protection/>
    </xf>
    <xf numFmtId="14" fontId="1" fillId="0" borderId="11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55" applyBorder="1" applyAlignment="1">
      <alignment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44" fontId="0" fillId="0" borderId="10" xfId="64" applyNumberFormat="1" applyFont="1" applyFill="1" applyBorder="1" applyAlignment="1">
      <alignment vertical="center" wrapText="1"/>
    </xf>
    <xf numFmtId="44" fontId="0" fillId="0" borderId="10" xfId="69" applyNumberFormat="1" applyFill="1" applyBorder="1" applyAlignment="1" applyProtection="1">
      <alignment horizontal="right" vertical="center" wrapText="1"/>
      <protection/>
    </xf>
    <xf numFmtId="44" fontId="0" fillId="0" borderId="10" xfId="0" applyNumberFormat="1" applyBorder="1" applyAlignment="1">
      <alignment horizontal="right" wrapText="1"/>
    </xf>
    <xf numFmtId="0" fontId="22" fillId="0" borderId="13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44" fontId="0" fillId="0" borderId="10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71" fillId="36" borderId="0" xfId="0" applyFont="1" applyFill="1" applyAlignment="1">
      <alignment/>
    </xf>
    <xf numFmtId="0" fontId="0" fillId="36" borderId="0" xfId="0" applyFont="1" applyFill="1" applyAlignment="1">
      <alignment/>
    </xf>
    <xf numFmtId="44" fontId="0" fillId="0" borderId="10" xfId="69" applyNumberFormat="1" applyFont="1" applyFill="1" applyBorder="1" applyAlignment="1" applyProtection="1">
      <alignment horizontal="right" vertical="center" wrapText="1"/>
      <protection/>
    </xf>
    <xf numFmtId="0" fontId="0" fillId="37" borderId="10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/>
    </xf>
    <xf numFmtId="49" fontId="0" fillId="37" borderId="10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7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20" xfId="0" applyFont="1" applyFill="1" applyBorder="1" applyAlignment="1">
      <alignment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4" fontId="0" fillId="0" borderId="13" xfId="0" applyNumberFormat="1" applyFont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170" fontId="0" fillId="37" borderId="10" xfId="0" applyNumberForma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7" borderId="0" xfId="0" applyFill="1" applyAlignment="1">
      <alignment/>
    </xf>
    <xf numFmtId="0" fontId="0" fillId="37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70" fontId="1" fillId="34" borderId="10" xfId="0" applyNumberFormat="1" applyFont="1" applyFill="1" applyBorder="1" applyAlignment="1">
      <alignment horizontal="center" vertical="center" wrapText="1"/>
    </xf>
    <xf numFmtId="170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170" fontId="14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1" xfId="55" applyFont="1" applyFill="1" applyBorder="1" applyAlignment="1">
      <alignment horizontal="center" vertical="center" wrapText="1"/>
      <protection/>
    </xf>
    <xf numFmtId="0" fontId="0" fillId="34" borderId="14" xfId="55" applyFont="1" applyFill="1" applyBorder="1" applyAlignment="1">
      <alignment horizontal="center" vertical="center" wrapText="1"/>
      <protection/>
    </xf>
    <xf numFmtId="0" fontId="1" fillId="36" borderId="0" xfId="0" applyFont="1" applyFill="1" applyAlignment="1">
      <alignment/>
    </xf>
    <xf numFmtId="0" fontId="1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wrapText="1"/>
    </xf>
    <xf numFmtId="0" fontId="7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3" fillId="34" borderId="10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49" fontId="0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 quotePrefix="1">
      <alignment horizontal="center" vertical="center"/>
      <protection/>
    </xf>
    <xf numFmtId="170" fontId="0" fillId="0" borderId="11" xfId="0" applyNumberFormat="1" applyFont="1" applyFill="1" applyBorder="1" applyAlignment="1">
      <alignment horizontal="center" vertical="center" wrapText="1"/>
    </xf>
    <xf numFmtId="0" fontId="18" fillId="36" borderId="22" xfId="0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horizontal="left" vertical="center" wrapText="1"/>
      <protection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right" wrapText="1"/>
    </xf>
    <xf numFmtId="0" fontId="71" fillId="34" borderId="10" xfId="0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170" fontId="71" fillId="34" borderId="0" xfId="0" applyNumberFormat="1" applyFont="1" applyFill="1" applyAlignment="1">
      <alignment/>
    </xf>
    <xf numFmtId="0" fontId="0" fillId="37" borderId="11" xfId="55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 wrapText="1"/>
      <protection/>
    </xf>
    <xf numFmtId="0" fontId="0" fillId="37" borderId="10" xfId="55" applyFont="1" applyFill="1" applyBorder="1" applyAlignment="1">
      <alignment horizontal="center" vertical="center"/>
      <protection/>
    </xf>
    <xf numFmtId="170" fontId="1" fillId="0" borderId="10" xfId="0" applyNumberFormat="1" applyFont="1" applyFill="1" applyBorder="1" applyAlignment="1" quotePrefix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vertical="center" wrapText="1"/>
    </xf>
    <xf numFmtId="44" fontId="74" fillId="35" borderId="0" xfId="0" applyNumberFormat="1" applyFont="1" applyFill="1" applyAlignment="1">
      <alignment horizontal="center"/>
    </xf>
    <xf numFmtId="44" fontId="0" fillId="32" borderId="10" xfId="0" applyNumberFormat="1" applyFont="1" applyFill="1" applyBorder="1" applyAlignment="1">
      <alignment horizontal="center"/>
    </xf>
    <xf numFmtId="44" fontId="0" fillId="34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/>
    </xf>
    <xf numFmtId="44" fontId="18" fillId="36" borderId="10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vertical="center" wrapText="1"/>
    </xf>
    <xf numFmtId="44" fontId="1" fillId="34" borderId="1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77" fillId="0" borderId="0" xfId="0" applyFont="1" applyAlignment="1">
      <alignment/>
    </xf>
    <xf numFmtId="170" fontId="78" fillId="0" borderId="0" xfId="0" applyNumberFormat="1" applyFont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 wrapText="1"/>
    </xf>
    <xf numFmtId="170" fontId="19" fillId="8" borderId="10" xfId="0" applyNumberFormat="1" applyFont="1" applyFill="1" applyBorder="1" applyAlignment="1">
      <alignment horizontal="center" vertical="center"/>
    </xf>
    <xf numFmtId="170" fontId="18" fillId="38" borderId="10" xfId="0" applyNumberFormat="1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9" fillId="37" borderId="24" xfId="0" applyFont="1" applyFill="1" applyBorder="1" applyAlignment="1">
      <alignment horizontal="center" vertical="center"/>
    </xf>
    <xf numFmtId="170" fontId="18" fillId="37" borderId="22" xfId="0" applyNumberFormat="1" applyFont="1" applyFill="1" applyBorder="1" applyAlignment="1">
      <alignment horizontal="center" vertical="center"/>
    </xf>
    <xf numFmtId="0" fontId="1" fillId="39" borderId="10" xfId="55" applyFont="1" applyFill="1" applyBorder="1" applyAlignment="1">
      <alignment horizontal="center" vertical="center"/>
      <protection/>
    </xf>
    <xf numFmtId="170" fontId="1" fillId="39" borderId="10" xfId="55" applyNumberFormat="1" applyFont="1" applyFill="1" applyBorder="1" applyAlignment="1">
      <alignment horizontal="center" vertical="center" wrapText="1"/>
      <protection/>
    </xf>
    <xf numFmtId="170" fontId="1" fillId="40" borderId="10" xfId="55" applyNumberFormat="1" applyFont="1" applyFill="1" applyBorder="1" applyAlignment="1">
      <alignment horizontal="center" vertical="center" wrapText="1"/>
      <protection/>
    </xf>
    <xf numFmtId="0" fontId="0" fillId="0" borderId="0" xfId="55" applyAlignment="1">
      <alignment horizontal="center" vertical="center"/>
      <protection/>
    </xf>
    <xf numFmtId="170" fontId="0" fillId="0" borderId="0" xfId="55" applyNumberFormat="1" applyAlignment="1">
      <alignment horizontal="center" vertical="center" wrapText="1"/>
      <protection/>
    </xf>
    <xf numFmtId="0" fontId="19" fillId="8" borderId="0" xfId="0" applyFont="1" applyFill="1" applyBorder="1" applyAlignment="1">
      <alignment horizontal="center" vertical="center"/>
    </xf>
    <xf numFmtId="0" fontId="1" fillId="40" borderId="10" xfId="55" applyNumberFormat="1" applyFont="1" applyFill="1" applyBorder="1" applyAlignment="1">
      <alignment horizontal="center" vertical="center" wrapText="1"/>
      <protection/>
    </xf>
    <xf numFmtId="44" fontId="0" fillId="34" borderId="22" xfId="0" applyNumberFormat="1" applyFont="1" applyFill="1" applyBorder="1" applyAlignment="1">
      <alignment horizontal="center" vertical="center" wrapText="1"/>
    </xf>
    <xf numFmtId="44" fontId="1" fillId="32" borderId="25" xfId="0" applyNumberFormat="1" applyFont="1" applyFill="1" applyBorder="1" applyAlignment="1">
      <alignment horizontal="center" vertical="center" wrapText="1"/>
    </xf>
    <xf numFmtId="44" fontId="18" fillId="36" borderId="24" xfId="0" applyNumberFormat="1" applyFont="1" applyFill="1" applyBorder="1" applyAlignment="1">
      <alignment horizontal="center" vertical="center"/>
    </xf>
    <xf numFmtId="44" fontId="0" fillId="38" borderId="10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170" fontId="0" fillId="0" borderId="11" xfId="0" applyNumberFormat="1" applyFont="1" applyFill="1" applyBorder="1" applyAlignment="1" quotePrefix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8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70" fontId="0" fillId="37" borderId="10" xfId="0" applyNumberFormat="1" applyFont="1" applyFill="1" applyBorder="1" applyAlignment="1" quotePrefix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70" fontId="1" fillId="37" borderId="10" xfId="0" applyNumberFormat="1" applyFont="1" applyFill="1" applyBorder="1" applyAlignment="1" quotePrefix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4" fontId="0" fillId="37" borderId="10" xfId="0" applyNumberFormat="1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4" fontId="1" fillId="3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4" fontId="14" fillId="0" borderId="10" xfId="0" applyNumberFormat="1" applyFont="1" applyFill="1" applyBorder="1" applyAlignment="1">
      <alignment vertical="center" wrapText="1"/>
    </xf>
    <xf numFmtId="44" fontId="1" fillId="32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0" fillId="37" borderId="10" xfId="55" applyFont="1" applyFill="1" applyBorder="1" applyAlignment="1">
      <alignment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14" fontId="0" fillId="37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8" fontId="71" fillId="0" borderId="0" xfId="0" applyNumberFormat="1" applyFont="1" applyFill="1" applyAlignment="1">
      <alignment/>
    </xf>
    <xf numFmtId="44" fontId="0" fillId="0" borderId="0" xfId="0" applyNumberFormat="1" applyAlignment="1">
      <alignment/>
    </xf>
    <xf numFmtId="44" fontId="73" fillId="35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4" fontId="0" fillId="0" borderId="0" xfId="0" applyNumberFormat="1" applyFill="1" applyAlignment="1">
      <alignment/>
    </xf>
    <xf numFmtId="0" fontId="0" fillId="0" borderId="12" xfId="55" applyFont="1" applyFill="1" applyBorder="1" applyAlignment="1">
      <alignment vertical="center" wrapText="1"/>
      <protection/>
    </xf>
    <xf numFmtId="44" fontId="0" fillId="0" borderId="12" xfId="55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8" fontId="71" fillId="37" borderId="0" xfId="0" applyNumberFormat="1" applyFont="1" applyFill="1" applyAlignment="1">
      <alignment/>
    </xf>
    <xf numFmtId="44" fontId="1" fillId="0" borderId="0" xfId="0" applyNumberFormat="1" applyFont="1" applyAlignment="1">
      <alignment horizontal="right"/>
    </xf>
    <xf numFmtId="44" fontId="1" fillId="34" borderId="10" xfId="0" applyNumberFormat="1" applyFont="1" applyFill="1" applyBorder="1" applyAlignment="1">
      <alignment vertical="center" wrapText="1"/>
    </xf>
    <xf numFmtId="44" fontId="1" fillId="34" borderId="10" xfId="0" applyNumberFormat="1" applyFont="1" applyFill="1" applyBorder="1" applyAlignment="1">
      <alignment horizontal="right" vertical="center" wrapText="1"/>
    </xf>
    <xf numFmtId="44" fontId="0" fillId="0" borderId="11" xfId="64" applyNumberFormat="1" applyFont="1" applyFill="1" applyBorder="1" applyAlignment="1">
      <alignment vertical="center" wrapText="1"/>
    </xf>
    <xf numFmtId="44" fontId="0" fillId="0" borderId="10" xfId="64" applyNumberFormat="1" applyFont="1" applyFill="1" applyBorder="1" applyAlignment="1">
      <alignment horizontal="center" vertical="center" wrapText="1"/>
    </xf>
    <xf numFmtId="44" fontId="0" fillId="0" borderId="10" xfId="73" applyNumberFormat="1" applyFont="1" applyFill="1" applyBorder="1" applyAlignment="1">
      <alignment vertical="center" wrapText="1"/>
    </xf>
    <xf numFmtId="44" fontId="0" fillId="0" borderId="10" xfId="73" applyNumberFormat="1" applyFont="1" applyFill="1" applyBorder="1" applyAlignment="1">
      <alignment horizontal="center" vertical="center" wrapText="1"/>
    </xf>
    <xf numFmtId="44" fontId="0" fillId="0" borderId="0" xfId="64" applyNumberFormat="1" applyFont="1" applyFill="1" applyBorder="1" applyAlignment="1">
      <alignment vertical="center" wrapText="1"/>
    </xf>
    <xf numFmtId="44" fontId="0" fillId="0" borderId="10" xfId="64" applyNumberFormat="1" applyFont="1" applyFill="1" applyBorder="1" applyAlignment="1">
      <alignment vertical="center" wrapText="1"/>
    </xf>
    <xf numFmtId="44" fontId="0" fillId="37" borderId="10" xfId="64" applyNumberFormat="1" applyFont="1" applyFill="1" applyBorder="1" applyAlignment="1">
      <alignment horizontal="center" vertical="center" wrapText="1"/>
    </xf>
    <xf numFmtId="44" fontId="0" fillId="37" borderId="19" xfId="64" applyNumberFormat="1" applyFont="1" applyFill="1" applyBorder="1" applyAlignment="1">
      <alignment horizontal="center" vertical="center" wrapText="1"/>
    </xf>
    <xf numFmtId="44" fontId="0" fillId="37" borderId="20" xfId="64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right" vertical="center" wrapText="1"/>
    </xf>
    <xf numFmtId="44" fontId="1" fillId="36" borderId="10" xfId="0" applyNumberFormat="1" applyFont="1" applyFill="1" applyBorder="1" applyAlignment="1">
      <alignment horizontal="right" vertical="center" wrapText="1"/>
    </xf>
    <xf numFmtId="44" fontId="22" fillId="0" borderId="10" xfId="64" applyNumberFormat="1" applyFont="1" applyFill="1" applyBorder="1" applyAlignment="1">
      <alignment vertical="center" wrapText="1"/>
    </xf>
    <xf numFmtId="44" fontId="0" fillId="0" borderId="13" xfId="64" applyNumberFormat="1" applyFont="1" applyFill="1" applyBorder="1" applyAlignment="1">
      <alignment horizontal="center" vertical="center" wrapText="1"/>
    </xf>
    <xf numFmtId="44" fontId="0" fillId="0" borderId="15" xfId="64" applyNumberFormat="1" applyFont="1" applyFill="1" applyBorder="1" applyAlignment="1">
      <alignment horizontal="center" vertical="center" wrapText="1"/>
    </xf>
    <xf numFmtId="44" fontId="1" fillId="34" borderId="12" xfId="0" applyNumberFormat="1" applyFont="1" applyFill="1" applyBorder="1" applyAlignment="1">
      <alignment horizontal="right" vertical="center" wrapText="1"/>
    </xf>
    <xf numFmtId="44" fontId="0" fillId="37" borderId="10" xfId="0" applyNumberFormat="1" applyFont="1" applyFill="1" applyBorder="1" applyAlignment="1">
      <alignment horizontal="right" vertical="center" wrapText="1"/>
    </xf>
    <xf numFmtId="44" fontId="1" fillId="41" borderId="10" xfId="0" applyNumberFormat="1" applyFont="1" applyFill="1" applyBorder="1" applyAlignment="1">
      <alignment horizontal="right" wrapText="1"/>
    </xf>
    <xf numFmtId="44" fontId="1" fillId="36" borderId="10" xfId="0" applyNumberFormat="1" applyFont="1" applyFill="1" applyBorder="1" applyAlignment="1">
      <alignment horizontal="right" wrapText="1"/>
    </xf>
    <xf numFmtId="44" fontId="0" fillId="0" borderId="0" xfId="0" applyNumberFormat="1" applyFont="1" applyAlignment="1">
      <alignment horizontal="right" wrapText="1"/>
    </xf>
    <xf numFmtId="44" fontId="0" fillId="0" borderId="0" xfId="0" applyNumberFormat="1" applyFont="1" applyAlignment="1">
      <alignment horizontal="right"/>
    </xf>
    <xf numFmtId="8" fontId="0" fillId="37" borderId="17" xfId="0" applyNumberFormat="1" applyFill="1" applyBorder="1" applyAlignment="1">
      <alignment horizontal="right" vertical="center"/>
    </xf>
    <xf numFmtId="0" fontId="0" fillId="37" borderId="12" xfId="0" applyFont="1" applyFill="1" applyBorder="1" applyAlignment="1">
      <alignment vertical="center" wrapText="1"/>
    </xf>
    <xf numFmtId="170" fontId="0" fillId="34" borderId="0" xfId="0" applyNumberFormat="1" applyFont="1" applyFill="1" applyAlignment="1">
      <alignment/>
    </xf>
    <xf numFmtId="0" fontId="0" fillId="37" borderId="0" xfId="0" applyFont="1" applyFill="1" applyAlignment="1">
      <alignment horizontal="center" vertical="center" wrapText="1"/>
    </xf>
    <xf numFmtId="0" fontId="0" fillId="37" borderId="10" xfId="0" applyFill="1" applyBorder="1" applyAlignment="1">
      <alignment horizontal="left" vertical="center"/>
    </xf>
    <xf numFmtId="8" fontId="0" fillId="37" borderId="10" xfId="0" applyNumberFormat="1" applyFont="1" applyFill="1" applyBorder="1" applyAlignment="1">
      <alignment horizontal="right" vertical="center"/>
    </xf>
    <xf numFmtId="170" fontId="0" fillId="37" borderId="10" xfId="0" applyNumberFormat="1" applyFont="1" applyFill="1" applyBorder="1" applyAlignment="1">
      <alignment horizontal="right" vertical="center"/>
    </xf>
    <xf numFmtId="49" fontId="0" fillId="37" borderId="10" xfId="0" applyNumberFormat="1" applyFont="1" applyFill="1" applyBorder="1" applyAlignment="1">
      <alignment horizontal="left" vertical="center" wrapText="1"/>
    </xf>
    <xf numFmtId="44" fontId="0" fillId="37" borderId="10" xfId="0" applyNumberFormat="1" applyFill="1" applyBorder="1" applyAlignment="1">
      <alignment horizontal="right" vertical="center"/>
    </xf>
    <xf numFmtId="170" fontId="0" fillId="37" borderId="10" xfId="0" applyNumberFormat="1" applyFill="1" applyBorder="1" applyAlignment="1">
      <alignment horizontal="right" vertical="center"/>
    </xf>
    <xf numFmtId="44" fontId="0" fillId="37" borderId="10" xfId="64" applyNumberFormat="1" applyFont="1" applyFill="1" applyBorder="1" applyAlignment="1">
      <alignment horizontal="center" vertical="center"/>
    </xf>
    <xf numFmtId="170" fontId="0" fillId="37" borderId="12" xfId="0" applyNumberFormat="1" applyFill="1" applyBorder="1" applyAlignment="1">
      <alignment horizontal="right" vertical="center"/>
    </xf>
    <xf numFmtId="8" fontId="0" fillId="37" borderId="10" xfId="0" applyNumberFormat="1" applyFont="1" applyFill="1" applyBorder="1" applyAlignment="1">
      <alignment horizontal="right" vertical="center" wrapText="1"/>
    </xf>
    <xf numFmtId="170" fontId="0" fillId="37" borderId="10" xfId="0" applyNumberFormat="1" applyFont="1" applyFill="1" applyBorder="1" applyAlignment="1">
      <alignment horizontal="right" vertical="center" wrapText="1"/>
    </xf>
    <xf numFmtId="170" fontId="0" fillId="37" borderId="10" xfId="0" applyNumberFormat="1" applyFont="1" applyFill="1" applyBorder="1" applyAlignment="1">
      <alignment horizontal="center" vertical="center" wrapText="1"/>
    </xf>
    <xf numFmtId="44" fontId="0" fillId="37" borderId="10" xfId="0" applyNumberFormat="1" applyFont="1" applyFill="1" applyBorder="1" applyAlignment="1">
      <alignment horizontal="right" vertical="center"/>
    </xf>
    <xf numFmtId="44" fontId="0" fillId="37" borderId="17" xfId="0" applyNumberFormat="1" applyFont="1" applyFill="1" applyBorder="1" applyAlignment="1">
      <alignment horizontal="right" vertical="center"/>
    </xf>
    <xf numFmtId="0" fontId="79" fillId="8" borderId="10" xfId="0" applyFont="1" applyFill="1" applyBorder="1" applyAlignment="1">
      <alignment horizontal="center" vertical="center"/>
    </xf>
    <xf numFmtId="0" fontId="79" fillId="37" borderId="10" xfId="0" applyFont="1" applyFill="1" applyBorder="1" applyAlignment="1">
      <alignment horizontal="center" vertical="center" wrapText="1"/>
    </xf>
    <xf numFmtId="173" fontId="79" fillId="37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170" fontId="79" fillId="39" borderId="10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1" fillId="8" borderId="0" xfId="0" applyFont="1" applyFill="1" applyBorder="1" applyAlignment="1">
      <alignment horizontal="center" vertical="center"/>
    </xf>
    <xf numFmtId="170" fontId="82" fillId="38" borderId="10" xfId="0" applyNumberFormat="1" applyFont="1" applyFill="1" applyBorder="1" applyAlignment="1">
      <alignment horizontal="center" vertical="center"/>
    </xf>
    <xf numFmtId="14" fontId="79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" fontId="14" fillId="37" borderId="10" xfId="0" applyNumberFormat="1" applyFont="1" applyFill="1" applyBorder="1" applyAlignment="1">
      <alignment horizontal="center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8" fontId="0" fillId="0" borderId="10" xfId="64" applyNumberFormat="1" applyFont="1" applyFill="1" applyBorder="1" applyAlignment="1">
      <alignment vertical="center" wrapText="1"/>
    </xf>
    <xf numFmtId="8" fontId="16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37" borderId="10" xfId="0" applyFont="1" applyFill="1" applyBorder="1" applyAlignment="1">
      <alignment vertical="center"/>
    </xf>
    <xf numFmtId="0" fontId="0" fillId="37" borderId="11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/>
    </xf>
    <xf numFmtId="0" fontId="73" fillId="35" borderId="23" xfId="0" applyFont="1" applyFill="1" applyBorder="1" applyAlignment="1">
      <alignment horizontal="center" vertical="center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24" xfId="0" applyFont="1" applyFill="1" applyBorder="1" applyAlignment="1">
      <alignment horizontal="center" vertical="center"/>
    </xf>
    <xf numFmtId="0" fontId="18" fillId="36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wrapText="1"/>
    </xf>
    <xf numFmtId="44" fontId="73" fillId="35" borderId="12" xfId="0" applyNumberFormat="1" applyFont="1" applyFill="1" applyBorder="1" applyAlignment="1">
      <alignment horizontal="center" vertical="center" wrapText="1"/>
    </xf>
    <xf numFmtId="44" fontId="73" fillId="35" borderId="2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 wrapText="1"/>
    </xf>
    <xf numFmtId="170" fontId="73" fillId="35" borderId="12" xfId="0" applyNumberFormat="1" applyFont="1" applyFill="1" applyBorder="1" applyAlignment="1">
      <alignment horizontal="center" vertical="center" wrapText="1"/>
    </xf>
    <xf numFmtId="170" fontId="73" fillId="35" borderId="23" xfId="0" applyNumberFormat="1" applyFont="1" applyFill="1" applyBorder="1" applyAlignment="1">
      <alignment horizontal="center" vertical="center" wrapText="1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36" borderId="17" xfId="0" applyFont="1" applyFill="1" applyBorder="1" applyAlignment="1">
      <alignment horizontal="center" wrapText="1"/>
    </xf>
    <xf numFmtId="0" fontId="1" fillId="36" borderId="22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73" fillId="35" borderId="29" xfId="0" applyFont="1" applyFill="1" applyBorder="1" applyAlignment="1">
      <alignment horizontal="center" vertical="center" wrapText="1"/>
    </xf>
    <xf numFmtId="0" fontId="73" fillId="35" borderId="30" xfId="0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center" vertical="center" wrapText="1"/>
    </xf>
    <xf numFmtId="0" fontId="73" fillId="35" borderId="32" xfId="0" applyFont="1" applyFill="1" applyBorder="1" applyAlignment="1">
      <alignment horizontal="center" vertical="center" wrapText="1"/>
    </xf>
    <xf numFmtId="0" fontId="73" fillId="35" borderId="33" xfId="0" applyFont="1" applyFill="1" applyBorder="1" applyAlignment="1">
      <alignment horizontal="center" vertical="center" wrapText="1"/>
    </xf>
    <xf numFmtId="0" fontId="73" fillId="35" borderId="34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 wrapText="1"/>
    </xf>
    <xf numFmtId="0" fontId="83" fillId="35" borderId="35" xfId="0" applyFont="1" applyFill="1" applyBorder="1" applyAlignment="1">
      <alignment horizontal="center" vertical="center" wrapText="1"/>
    </xf>
    <xf numFmtId="0" fontId="83" fillId="35" borderId="36" xfId="0" applyFont="1" applyFill="1" applyBorder="1" applyAlignment="1">
      <alignment horizontal="center" vertical="center" wrapText="1"/>
    </xf>
    <xf numFmtId="0" fontId="83" fillId="35" borderId="3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83" fillId="35" borderId="29" xfId="0" applyFont="1" applyFill="1" applyBorder="1" applyAlignment="1">
      <alignment horizontal="center" vertical="center" wrapText="1"/>
    </xf>
    <xf numFmtId="0" fontId="83" fillId="35" borderId="23" xfId="0" applyFont="1" applyFill="1" applyBorder="1" applyAlignment="1">
      <alignment horizontal="center" vertical="center" wrapText="1"/>
    </xf>
    <xf numFmtId="0" fontId="83" fillId="35" borderId="3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 vertical="center" wrapText="1"/>
    </xf>
    <xf numFmtId="170" fontId="1" fillId="34" borderId="17" xfId="0" applyNumberFormat="1" applyFont="1" applyFill="1" applyBorder="1" applyAlignment="1">
      <alignment horizontal="center" vertical="center"/>
    </xf>
    <xf numFmtId="170" fontId="1" fillId="34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81" fillId="8" borderId="10" xfId="0" applyFont="1" applyFill="1" applyBorder="1" applyAlignment="1">
      <alignment horizontal="center" vertical="center"/>
    </xf>
    <xf numFmtId="0" fontId="81" fillId="38" borderId="10" xfId="0" applyFont="1" applyFill="1" applyBorder="1" applyAlignment="1">
      <alignment horizontal="center" vertical="center"/>
    </xf>
    <xf numFmtId="0" fontId="1" fillId="40" borderId="12" xfId="55" applyFont="1" applyFill="1" applyBorder="1" applyAlignment="1">
      <alignment horizontal="center" vertical="center"/>
      <protection/>
    </xf>
    <xf numFmtId="0" fontId="1" fillId="40" borderId="23" xfId="55" applyFont="1" applyFill="1" applyBorder="1" applyAlignment="1">
      <alignment horizontal="center" vertical="center"/>
      <protection/>
    </xf>
    <xf numFmtId="0" fontId="1" fillId="40" borderId="11" xfId="55" applyFont="1" applyFill="1" applyBorder="1" applyAlignment="1">
      <alignment horizontal="center" vertical="center"/>
      <protection/>
    </xf>
    <xf numFmtId="0" fontId="84" fillId="0" borderId="0" xfId="0" applyFont="1" applyAlignment="1">
      <alignment horizontal="center" wrapText="1"/>
    </xf>
    <xf numFmtId="0" fontId="19" fillId="8" borderId="10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" fillId="39" borderId="17" xfId="55" applyFont="1" applyFill="1" applyBorder="1" applyAlignment="1">
      <alignment horizontal="center" vertical="center"/>
      <protection/>
    </xf>
    <xf numFmtId="0" fontId="1" fillId="39" borderId="22" xfId="55" applyFont="1" applyFill="1" applyBorder="1" applyAlignment="1">
      <alignment horizontal="center" vertical="center"/>
      <protection/>
    </xf>
    <xf numFmtId="0" fontId="1" fillId="40" borderId="12" xfId="55" applyFont="1" applyFill="1" applyBorder="1" applyAlignment="1">
      <alignment horizontal="center" vertical="center" wrapText="1"/>
      <protection/>
    </xf>
    <xf numFmtId="0" fontId="1" fillId="40" borderId="23" xfId="55" applyFont="1" applyFill="1" applyBorder="1" applyAlignment="1">
      <alignment horizontal="center" vertical="center" wrapText="1"/>
      <protection/>
    </xf>
    <xf numFmtId="0" fontId="1" fillId="40" borderId="11" xfId="55" applyFont="1" applyFill="1" applyBorder="1" applyAlignment="1">
      <alignment horizontal="center" vertical="center" wrapText="1"/>
      <protection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2 2" xfId="67"/>
    <cellStyle name="Walutowy 2 2 2" xfId="68"/>
    <cellStyle name="Walutowy 2 3" xfId="69"/>
    <cellStyle name="Walutowy 2 4" xfId="70"/>
    <cellStyle name="Walutowy 2 4 2" xfId="71"/>
    <cellStyle name="Walutowy 2 5" xfId="72"/>
    <cellStyle name="Walutowy 3" xfId="73"/>
    <cellStyle name="Walutowy 3 2" xfId="74"/>
    <cellStyle name="Walutowy 4" xfId="75"/>
    <cellStyle name="Walutowy 5" xfId="76"/>
    <cellStyle name="Walutowy 5 2" xfId="77"/>
    <cellStyle name="Walutowy 6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Normal="120" zoomScaleSheetLayoutView="100" zoomScalePageLayoutView="0" workbookViewId="0" topLeftCell="A10">
      <selection activeCell="E16" sqref="E16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5.421875" style="0" customWidth="1"/>
    <col min="4" max="4" width="12.7109375" style="0" customWidth="1"/>
    <col min="5" max="5" width="10.140625" style="25" customWidth="1"/>
    <col min="6" max="6" width="6.28125" style="25" customWidth="1"/>
    <col min="7" max="7" width="36.00390625" style="25" customWidth="1"/>
    <col min="8" max="8" width="11.7109375" style="25" customWidth="1"/>
    <col min="9" max="9" width="15.7109375" style="25" customWidth="1"/>
    <col min="10" max="10" width="14.140625" style="40" customWidth="1"/>
  </cols>
  <sheetData>
    <row r="1" spans="1:10" s="9" customFormat="1" ht="12.75">
      <c r="A1" s="15" t="s">
        <v>178</v>
      </c>
      <c r="E1" s="11"/>
      <c r="F1" s="11"/>
      <c r="G1" s="11"/>
      <c r="H1" s="11"/>
      <c r="I1" s="11"/>
      <c r="J1" s="35"/>
    </row>
    <row r="3" spans="1:10" ht="49.5" customHeight="1">
      <c r="A3" s="79" t="s">
        <v>5</v>
      </c>
      <c r="B3" s="79" t="s">
        <v>6</v>
      </c>
      <c r="C3" s="79" t="s">
        <v>701</v>
      </c>
      <c r="D3" s="79" t="s">
        <v>7</v>
      </c>
      <c r="E3" s="79" t="s">
        <v>8</v>
      </c>
      <c r="F3" s="79" t="s">
        <v>3</v>
      </c>
      <c r="G3" s="80" t="s">
        <v>36</v>
      </c>
      <c r="H3" s="80" t="s">
        <v>699</v>
      </c>
      <c r="I3" s="80" t="s">
        <v>700</v>
      </c>
      <c r="J3" s="80" t="s">
        <v>61</v>
      </c>
    </row>
    <row r="4" spans="1:11" s="6" customFormat="1" ht="41.25" customHeight="1">
      <c r="A4" s="20" t="s">
        <v>366</v>
      </c>
      <c r="B4" s="141" t="s">
        <v>68</v>
      </c>
      <c r="C4" s="2" t="s">
        <v>702</v>
      </c>
      <c r="D4" s="20" t="s">
        <v>136</v>
      </c>
      <c r="E4" s="65" t="s">
        <v>190</v>
      </c>
      <c r="F4" s="97" t="s">
        <v>703</v>
      </c>
      <c r="G4" s="66" t="s">
        <v>704</v>
      </c>
      <c r="H4" s="66" t="s">
        <v>962</v>
      </c>
      <c r="I4" s="66" t="s">
        <v>255</v>
      </c>
      <c r="J4" s="126" t="s">
        <v>83</v>
      </c>
      <c r="K4" s="189"/>
    </row>
    <row r="5" spans="1:11" s="10" customFormat="1" ht="25.5" customHeight="1">
      <c r="A5" s="20" t="s">
        <v>368</v>
      </c>
      <c r="B5" s="141" t="s">
        <v>691</v>
      </c>
      <c r="C5" s="2" t="s">
        <v>746</v>
      </c>
      <c r="D5" s="2" t="s">
        <v>77</v>
      </c>
      <c r="E5" s="20">
        <v>320399572</v>
      </c>
      <c r="F5" s="2" t="s">
        <v>747</v>
      </c>
      <c r="G5" s="2" t="s">
        <v>748</v>
      </c>
      <c r="H5" s="131">
        <v>8</v>
      </c>
      <c r="I5" s="274" t="s">
        <v>255</v>
      </c>
      <c r="J5" s="20" t="s">
        <v>75</v>
      </c>
      <c r="K5" s="3"/>
    </row>
    <row r="6" spans="1:11" s="10" customFormat="1" ht="25.5" customHeight="1">
      <c r="A6" s="20" t="s">
        <v>370</v>
      </c>
      <c r="B6" s="141" t="s">
        <v>917</v>
      </c>
      <c r="C6" s="2" t="s">
        <v>749</v>
      </c>
      <c r="D6" s="65" t="s">
        <v>70</v>
      </c>
      <c r="E6" s="190" t="s">
        <v>913</v>
      </c>
      <c r="F6" s="66" t="s">
        <v>73</v>
      </c>
      <c r="G6" s="66" t="s">
        <v>751</v>
      </c>
      <c r="H6" s="66" t="s">
        <v>750</v>
      </c>
      <c r="I6" s="66" t="s">
        <v>914</v>
      </c>
      <c r="J6" s="20" t="s">
        <v>75</v>
      </c>
      <c r="K6" s="3"/>
    </row>
    <row r="7" spans="1:11" s="10" customFormat="1" ht="25.5" customHeight="1">
      <c r="A7" s="20" t="s">
        <v>372</v>
      </c>
      <c r="B7" s="141" t="s">
        <v>361</v>
      </c>
      <c r="C7" s="2" t="s">
        <v>761</v>
      </c>
      <c r="D7" s="65" t="s">
        <v>71</v>
      </c>
      <c r="E7" s="65" t="s">
        <v>72</v>
      </c>
      <c r="F7" s="66" t="s">
        <v>73</v>
      </c>
      <c r="G7" s="66" t="s">
        <v>751</v>
      </c>
      <c r="H7" s="129" t="s">
        <v>918</v>
      </c>
      <c r="I7" s="129" t="s">
        <v>919</v>
      </c>
      <c r="J7" s="20" t="s">
        <v>75</v>
      </c>
      <c r="K7" s="3"/>
    </row>
    <row r="8" spans="1:10" s="3" customFormat="1" ht="25.5" customHeight="1">
      <c r="A8" s="20" t="s">
        <v>374</v>
      </c>
      <c r="B8" s="141" t="s">
        <v>362</v>
      </c>
      <c r="C8" s="2" t="s">
        <v>769</v>
      </c>
      <c r="D8" s="20" t="s">
        <v>74</v>
      </c>
      <c r="E8" s="65" t="s">
        <v>795</v>
      </c>
      <c r="F8" s="65" t="s">
        <v>73</v>
      </c>
      <c r="G8" s="66" t="s">
        <v>751</v>
      </c>
      <c r="H8" s="129" t="s">
        <v>1030</v>
      </c>
      <c r="I8" s="129" t="s">
        <v>1031</v>
      </c>
      <c r="J8" s="20" t="s">
        <v>75</v>
      </c>
    </row>
    <row r="9" spans="1:11" s="6" customFormat="1" ht="34.5" customHeight="1">
      <c r="A9" s="20" t="s">
        <v>376</v>
      </c>
      <c r="B9" s="141" t="s">
        <v>338</v>
      </c>
      <c r="C9" s="2" t="s">
        <v>797</v>
      </c>
      <c r="D9" s="20" t="s">
        <v>76</v>
      </c>
      <c r="E9" s="190" t="s">
        <v>796</v>
      </c>
      <c r="F9" s="65" t="s">
        <v>73</v>
      </c>
      <c r="G9" s="66" t="s">
        <v>751</v>
      </c>
      <c r="H9" s="66" t="s">
        <v>922</v>
      </c>
      <c r="I9" s="66" t="s">
        <v>923</v>
      </c>
      <c r="J9" s="20" t="s">
        <v>75</v>
      </c>
      <c r="K9" s="192"/>
    </row>
    <row r="10" spans="1:10" s="6" customFormat="1" ht="34.5" customHeight="1">
      <c r="A10" s="20" t="s">
        <v>378</v>
      </c>
      <c r="B10" s="141" t="s">
        <v>692</v>
      </c>
      <c r="C10" s="2" t="s">
        <v>807</v>
      </c>
      <c r="D10" s="13" t="s">
        <v>78</v>
      </c>
      <c r="E10" s="67">
        <v>330916723</v>
      </c>
      <c r="F10" s="2" t="s">
        <v>67</v>
      </c>
      <c r="G10" s="2" t="s">
        <v>808</v>
      </c>
      <c r="H10" s="126">
        <v>22</v>
      </c>
      <c r="I10" s="126">
        <v>83</v>
      </c>
      <c r="J10" s="20" t="s">
        <v>75</v>
      </c>
    </row>
    <row r="11" spans="1:10" s="10" customFormat="1" ht="25.5" customHeight="1">
      <c r="A11" s="20" t="s">
        <v>380</v>
      </c>
      <c r="B11" s="141" t="s">
        <v>694</v>
      </c>
      <c r="C11" s="2" t="s">
        <v>809</v>
      </c>
      <c r="D11" s="20" t="s">
        <v>79</v>
      </c>
      <c r="E11" s="65" t="s">
        <v>80</v>
      </c>
      <c r="F11" s="66" t="s">
        <v>67</v>
      </c>
      <c r="G11" s="66" t="s">
        <v>808</v>
      </c>
      <c r="H11" s="128" t="s">
        <v>945</v>
      </c>
      <c r="I11" s="128" t="s">
        <v>1029</v>
      </c>
      <c r="J11" s="20" t="s">
        <v>75</v>
      </c>
    </row>
    <row r="12" spans="1:10" s="130" customFormat="1" ht="78.75" customHeight="1">
      <c r="A12" s="126" t="s">
        <v>382</v>
      </c>
      <c r="B12" s="310" t="s">
        <v>695</v>
      </c>
      <c r="C12" s="194" t="s">
        <v>830</v>
      </c>
      <c r="D12" s="127" t="s">
        <v>235</v>
      </c>
      <c r="E12" s="128" t="s">
        <v>234</v>
      </c>
      <c r="F12" s="129" t="s">
        <v>815</v>
      </c>
      <c r="G12" s="129" t="s">
        <v>816</v>
      </c>
      <c r="H12" s="129" t="s">
        <v>957</v>
      </c>
      <c r="I12" s="129" t="s">
        <v>255</v>
      </c>
      <c r="J12" s="126" t="s">
        <v>75</v>
      </c>
    </row>
    <row r="13" spans="1:10" s="10" customFormat="1" ht="54" customHeight="1">
      <c r="A13" s="20" t="s">
        <v>384</v>
      </c>
      <c r="B13" s="141" t="s">
        <v>693</v>
      </c>
      <c r="C13" s="2" t="s">
        <v>825</v>
      </c>
      <c r="D13" s="20" t="s">
        <v>934</v>
      </c>
      <c r="E13" s="65" t="s">
        <v>194</v>
      </c>
      <c r="F13" s="66" t="s">
        <v>826</v>
      </c>
      <c r="G13" s="66" t="s">
        <v>827</v>
      </c>
      <c r="H13" s="129" t="s">
        <v>1028</v>
      </c>
      <c r="I13" s="129" t="s">
        <v>255</v>
      </c>
      <c r="J13" s="20" t="s">
        <v>75</v>
      </c>
    </row>
    <row r="14" spans="1:10" s="10" customFormat="1" ht="25.5" customHeight="1">
      <c r="A14" s="20" t="s">
        <v>386</v>
      </c>
      <c r="B14" s="240" t="s">
        <v>310</v>
      </c>
      <c r="C14" s="108" t="s">
        <v>832</v>
      </c>
      <c r="D14" s="93" t="s">
        <v>831</v>
      </c>
      <c r="E14" s="65" t="s">
        <v>309</v>
      </c>
      <c r="F14" s="65" t="s">
        <v>833</v>
      </c>
      <c r="G14" s="66" t="s">
        <v>834</v>
      </c>
      <c r="H14" s="129" t="s">
        <v>828</v>
      </c>
      <c r="I14" s="129" t="s">
        <v>952</v>
      </c>
      <c r="J14" s="20" t="s">
        <v>75</v>
      </c>
    </row>
    <row r="15" spans="1:10" s="10" customFormat="1" ht="27.75" customHeight="1">
      <c r="A15" s="20" t="s">
        <v>388</v>
      </c>
      <c r="B15" s="240" t="s">
        <v>829</v>
      </c>
      <c r="C15" s="108" t="s">
        <v>830</v>
      </c>
      <c r="D15" s="171"/>
      <c r="E15" s="170"/>
      <c r="F15" s="170"/>
      <c r="G15" s="66"/>
      <c r="H15" s="129" t="s">
        <v>1044</v>
      </c>
      <c r="I15" s="129" t="s">
        <v>918</v>
      </c>
      <c r="J15" s="126" t="s">
        <v>75</v>
      </c>
    </row>
    <row r="16" spans="1:10" s="10" customFormat="1" ht="27.75" customHeight="1">
      <c r="A16" s="20" t="s">
        <v>1045</v>
      </c>
      <c r="B16" s="240" t="s">
        <v>1046</v>
      </c>
      <c r="C16" s="108" t="s">
        <v>746</v>
      </c>
      <c r="D16" s="171" t="s">
        <v>1047</v>
      </c>
      <c r="E16" s="170" t="s">
        <v>1048</v>
      </c>
      <c r="F16" s="170" t="s">
        <v>1049</v>
      </c>
      <c r="G16" s="66" t="s">
        <v>1050</v>
      </c>
      <c r="H16" s="129" t="s">
        <v>1065</v>
      </c>
      <c r="I16" s="129"/>
      <c r="J16" s="126" t="s">
        <v>75</v>
      </c>
    </row>
  </sheetData>
  <sheetProtection/>
  <printOptions horizontalCentered="1"/>
  <pageMargins left="0.7874015748031497" right="0.7874015748031497" top="0.984251968503937" bottom="1.968503937007874" header="0.5118110236220472" footer="0.5118110236220472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view="pageBreakPreview" zoomScale="70" zoomScaleSheetLayoutView="70" workbookViewId="0" topLeftCell="A1">
      <pane ySplit="3" topLeftCell="A159" activePane="bottomLeft" state="frozen"/>
      <selection pane="topLeft" activeCell="A1" sqref="A1"/>
      <selection pane="bottomLeft" activeCell="I169" sqref="I169"/>
    </sheetView>
  </sheetViews>
  <sheetFormatPr defaultColWidth="9.140625" defaultRowHeight="12.75"/>
  <cols>
    <col min="1" max="1" width="4.28125" style="9" customWidth="1"/>
    <col min="2" max="2" width="28.7109375" style="9" customWidth="1"/>
    <col min="3" max="3" width="22.7109375" style="11" customWidth="1"/>
    <col min="4" max="5" width="16.421875" style="34" customWidth="1"/>
    <col min="6" max="6" width="16.421875" style="36" customWidth="1"/>
    <col min="7" max="7" width="16.421875" style="35" customWidth="1"/>
    <col min="8" max="8" width="20.421875" style="201" customWidth="1"/>
    <col min="9" max="9" width="15.28125" style="201" customWidth="1"/>
    <col min="10" max="10" width="36.140625" style="9" customWidth="1"/>
    <col min="11" max="11" width="22.8515625" style="11" customWidth="1"/>
    <col min="12" max="12" width="5.140625" style="11" customWidth="1"/>
    <col min="13" max="13" width="22.00390625" style="9" customWidth="1"/>
    <col min="14" max="14" width="20.8515625" style="9" customWidth="1"/>
    <col min="15" max="15" width="17.7109375" style="9" customWidth="1"/>
    <col min="16" max="16" width="25.7109375" style="9" customWidth="1"/>
    <col min="17" max="17" width="16.421875" style="9" customWidth="1"/>
    <col min="18" max="18" width="13.00390625" style="9" customWidth="1"/>
    <col min="19" max="19" width="19.28125" style="0" customWidth="1"/>
    <col min="20" max="21" width="11.00390625" style="0" customWidth="1"/>
    <col min="22" max="22" width="13.7109375" style="0" customWidth="1"/>
    <col min="23" max="23" width="14.8515625" style="0" customWidth="1"/>
    <col min="24" max="24" width="13.28125" style="0" customWidth="1"/>
    <col min="25" max="25" width="17.57421875" style="0" customWidth="1"/>
    <col min="26" max="26" width="11.28125" style="0" customWidth="1"/>
  </cols>
  <sheetData>
    <row r="1" spans="1:26" s="9" customFormat="1" ht="12.75">
      <c r="A1" s="87" t="s">
        <v>179</v>
      </c>
      <c r="B1" s="88"/>
      <c r="C1" s="89"/>
      <c r="D1" s="90"/>
      <c r="E1" s="90"/>
      <c r="F1" s="91"/>
      <c r="G1" s="92"/>
      <c r="H1" s="198"/>
      <c r="I1" s="198"/>
      <c r="J1" s="88"/>
      <c r="K1" s="89"/>
      <c r="L1" s="89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62.25" customHeight="1">
      <c r="A2" s="344" t="s">
        <v>37</v>
      </c>
      <c r="B2" s="344" t="s">
        <v>38</v>
      </c>
      <c r="C2" s="344" t="s">
        <v>39</v>
      </c>
      <c r="D2" s="344" t="s">
        <v>40</v>
      </c>
      <c r="E2" s="345" t="s">
        <v>705</v>
      </c>
      <c r="F2" s="344" t="s">
        <v>41</v>
      </c>
      <c r="G2" s="344" t="s">
        <v>42</v>
      </c>
      <c r="H2" s="357" t="s">
        <v>944</v>
      </c>
      <c r="I2" s="361" t="s">
        <v>69</v>
      </c>
      <c r="J2" s="344" t="s">
        <v>9</v>
      </c>
      <c r="K2" s="344" t="s">
        <v>10</v>
      </c>
      <c r="L2" s="345" t="s">
        <v>878</v>
      </c>
      <c r="M2" s="344" t="s">
        <v>43</v>
      </c>
      <c r="N2" s="344"/>
      <c r="O2" s="344"/>
      <c r="P2" s="363" t="s">
        <v>65</v>
      </c>
      <c r="Q2" s="344" t="s">
        <v>57</v>
      </c>
      <c r="R2" s="344"/>
      <c r="S2" s="344"/>
      <c r="T2" s="344"/>
      <c r="U2" s="344"/>
      <c r="V2" s="344"/>
      <c r="W2" s="344" t="s">
        <v>44</v>
      </c>
      <c r="X2" s="344" t="s">
        <v>45</v>
      </c>
      <c r="Y2" s="344" t="s">
        <v>46</v>
      </c>
      <c r="Z2" s="344" t="s">
        <v>47</v>
      </c>
    </row>
    <row r="3" spans="1:26" ht="66.75" customHeight="1">
      <c r="A3" s="345"/>
      <c r="B3" s="345"/>
      <c r="C3" s="345"/>
      <c r="D3" s="345"/>
      <c r="E3" s="349"/>
      <c r="F3" s="345"/>
      <c r="G3" s="345"/>
      <c r="H3" s="358"/>
      <c r="I3" s="362"/>
      <c r="J3" s="345"/>
      <c r="K3" s="345"/>
      <c r="L3" s="349"/>
      <c r="M3" s="247" t="s">
        <v>48</v>
      </c>
      <c r="N3" s="247" t="s">
        <v>49</v>
      </c>
      <c r="O3" s="247" t="s">
        <v>50</v>
      </c>
      <c r="P3" s="364"/>
      <c r="Q3" s="247" t="s">
        <v>51</v>
      </c>
      <c r="R3" s="247" t="s">
        <v>52</v>
      </c>
      <c r="S3" s="247" t="s">
        <v>53</v>
      </c>
      <c r="T3" s="247" t="s">
        <v>54</v>
      </c>
      <c r="U3" s="247" t="s">
        <v>55</v>
      </c>
      <c r="V3" s="247" t="s">
        <v>56</v>
      </c>
      <c r="W3" s="345"/>
      <c r="X3" s="345"/>
      <c r="Y3" s="345"/>
      <c r="Z3" s="345"/>
    </row>
    <row r="4" spans="1:26" ht="18" customHeight="1">
      <c r="A4" s="347" t="s">
        <v>64</v>
      </c>
      <c r="B4" s="347"/>
      <c r="C4" s="347"/>
      <c r="D4" s="347"/>
      <c r="E4" s="347"/>
      <c r="F4" s="347"/>
      <c r="G4" s="43"/>
      <c r="H4" s="199"/>
      <c r="I4" s="199"/>
      <c r="J4" s="29"/>
      <c r="K4" s="58"/>
      <c r="L4" s="348" t="s">
        <v>879</v>
      </c>
      <c r="M4" s="348"/>
      <c r="N4" s="348"/>
      <c r="O4" s="348"/>
      <c r="P4" s="29"/>
      <c r="Q4" s="29"/>
      <c r="R4" s="29"/>
      <c r="S4" s="30"/>
      <c r="T4" s="30"/>
      <c r="U4" s="30"/>
      <c r="V4" s="30"/>
      <c r="W4" s="30"/>
      <c r="X4" s="30"/>
      <c r="Y4" s="30"/>
      <c r="Z4" s="30"/>
    </row>
    <row r="5" spans="1:26" s="12" customFormat="1" ht="25.5">
      <c r="A5" s="2">
        <v>1</v>
      </c>
      <c r="B5" s="19" t="s">
        <v>138</v>
      </c>
      <c r="C5" s="2" t="s">
        <v>139</v>
      </c>
      <c r="D5" s="2" t="s">
        <v>92</v>
      </c>
      <c r="E5" s="2" t="s">
        <v>75</v>
      </c>
      <c r="F5" s="2" t="s">
        <v>75</v>
      </c>
      <c r="G5" s="131">
        <v>1984</v>
      </c>
      <c r="H5" s="250">
        <v>1822000</v>
      </c>
      <c r="I5" s="250" t="s">
        <v>174</v>
      </c>
      <c r="J5" s="249" t="s">
        <v>195</v>
      </c>
      <c r="K5" s="2" t="s">
        <v>140</v>
      </c>
      <c r="L5" s="2">
        <v>1</v>
      </c>
      <c r="M5" s="2" t="s">
        <v>196</v>
      </c>
      <c r="N5" s="2" t="s">
        <v>197</v>
      </c>
      <c r="O5" s="2" t="s">
        <v>198</v>
      </c>
      <c r="P5" s="2" t="s">
        <v>199</v>
      </c>
      <c r="Q5" s="20" t="s">
        <v>87</v>
      </c>
      <c r="R5" s="20" t="s">
        <v>87</v>
      </c>
      <c r="S5" s="20" t="s">
        <v>87</v>
      </c>
      <c r="T5" s="20" t="s">
        <v>87</v>
      </c>
      <c r="U5" s="20" t="s">
        <v>129</v>
      </c>
      <c r="V5" s="20" t="s">
        <v>200</v>
      </c>
      <c r="W5" s="20">
        <v>344.96</v>
      </c>
      <c r="X5" s="20">
        <v>3</v>
      </c>
      <c r="Y5" s="20" t="s">
        <v>82</v>
      </c>
      <c r="Z5" s="20" t="s">
        <v>83</v>
      </c>
    </row>
    <row r="6" spans="1:26" s="12" customFormat="1" ht="41.25" customHeight="1">
      <c r="A6" s="2">
        <f>1+A5</f>
        <v>2</v>
      </c>
      <c r="B6" s="19" t="s">
        <v>345</v>
      </c>
      <c r="C6" s="2" t="s">
        <v>201</v>
      </c>
      <c r="D6" s="2" t="s">
        <v>92</v>
      </c>
      <c r="E6" s="2" t="s">
        <v>75</v>
      </c>
      <c r="F6" s="2" t="s">
        <v>75</v>
      </c>
      <c r="G6" s="131">
        <v>1990</v>
      </c>
      <c r="H6" s="250">
        <v>9812000</v>
      </c>
      <c r="I6" s="250" t="s">
        <v>174</v>
      </c>
      <c r="J6" s="249" t="s">
        <v>202</v>
      </c>
      <c r="K6" s="2" t="s">
        <v>203</v>
      </c>
      <c r="L6" s="2">
        <f>1+L5</f>
        <v>2</v>
      </c>
      <c r="M6" s="2" t="s">
        <v>196</v>
      </c>
      <c r="N6" s="2" t="s">
        <v>197</v>
      </c>
      <c r="O6" s="2" t="s">
        <v>204</v>
      </c>
      <c r="P6" s="2" t="s">
        <v>199</v>
      </c>
      <c r="Q6" s="20" t="s">
        <v>87</v>
      </c>
      <c r="R6" s="20" t="s">
        <v>87</v>
      </c>
      <c r="S6" s="20" t="s">
        <v>87</v>
      </c>
      <c r="T6" s="20" t="s">
        <v>87</v>
      </c>
      <c r="U6" s="20" t="s">
        <v>129</v>
      </c>
      <c r="V6" s="20" t="s">
        <v>200</v>
      </c>
      <c r="W6" s="20">
        <v>1246.8</v>
      </c>
      <c r="X6" s="20">
        <v>4</v>
      </c>
      <c r="Y6" s="20" t="s">
        <v>83</v>
      </c>
      <c r="Z6" s="20" t="s">
        <v>83</v>
      </c>
    </row>
    <row r="7" spans="1:26" s="12" customFormat="1" ht="38.25">
      <c r="A7" s="2">
        <f aca="true" t="shared" si="0" ref="A7:A70">1+A6</f>
        <v>3</v>
      </c>
      <c r="B7" s="19" t="s">
        <v>163</v>
      </c>
      <c r="C7" s="2" t="s">
        <v>201</v>
      </c>
      <c r="D7" s="2" t="s">
        <v>92</v>
      </c>
      <c r="E7" s="2" t="s">
        <v>75</v>
      </c>
      <c r="F7" s="2" t="s">
        <v>75</v>
      </c>
      <c r="G7" s="131" t="s">
        <v>95</v>
      </c>
      <c r="H7" s="250">
        <v>3731000</v>
      </c>
      <c r="I7" s="250" t="s">
        <v>174</v>
      </c>
      <c r="J7" s="249" t="s">
        <v>202</v>
      </c>
      <c r="K7" s="2">
        <v>62</v>
      </c>
      <c r="L7" s="2">
        <f aca="true" t="shared" si="1" ref="L7:L70">1+L6</f>
        <v>3</v>
      </c>
      <c r="M7" s="2" t="s">
        <v>102</v>
      </c>
      <c r="N7" s="2" t="s">
        <v>205</v>
      </c>
      <c r="O7" s="2" t="s">
        <v>206</v>
      </c>
      <c r="P7" s="2" t="s">
        <v>199</v>
      </c>
      <c r="Q7" s="20" t="s">
        <v>87</v>
      </c>
      <c r="R7" s="20" t="s">
        <v>87</v>
      </c>
      <c r="S7" s="20" t="s">
        <v>87</v>
      </c>
      <c r="T7" s="20" t="s">
        <v>87</v>
      </c>
      <c r="U7" s="20" t="s">
        <v>129</v>
      </c>
      <c r="V7" s="20" t="s">
        <v>200</v>
      </c>
      <c r="W7" s="20">
        <v>474.06</v>
      </c>
      <c r="X7" s="20">
        <v>2</v>
      </c>
      <c r="Y7" s="20" t="s">
        <v>83</v>
      </c>
      <c r="Z7" s="20" t="s">
        <v>83</v>
      </c>
    </row>
    <row r="8" spans="1:26" s="12" customFormat="1" ht="25.5">
      <c r="A8" s="2">
        <f t="shared" si="0"/>
        <v>4</v>
      </c>
      <c r="B8" s="19" t="s">
        <v>164</v>
      </c>
      <c r="C8" s="2" t="s">
        <v>201</v>
      </c>
      <c r="D8" s="2" t="s">
        <v>92</v>
      </c>
      <c r="E8" s="2" t="s">
        <v>75</v>
      </c>
      <c r="F8" s="2" t="s">
        <v>75</v>
      </c>
      <c r="G8" s="131">
        <v>1995</v>
      </c>
      <c r="H8" s="250">
        <v>755000</v>
      </c>
      <c r="I8" s="250" t="s">
        <v>174</v>
      </c>
      <c r="J8" s="249" t="s">
        <v>202</v>
      </c>
      <c r="K8" s="2">
        <v>58</v>
      </c>
      <c r="L8" s="2">
        <f t="shared" si="1"/>
        <v>4</v>
      </c>
      <c r="M8" s="2" t="s">
        <v>207</v>
      </c>
      <c r="N8" s="2" t="s">
        <v>109</v>
      </c>
      <c r="O8" s="2" t="s">
        <v>208</v>
      </c>
      <c r="P8" s="2" t="s">
        <v>199</v>
      </c>
      <c r="Q8" s="20" t="s">
        <v>87</v>
      </c>
      <c r="R8" s="20" t="s">
        <v>87</v>
      </c>
      <c r="S8" s="20" t="s">
        <v>87</v>
      </c>
      <c r="T8" s="20" t="s">
        <v>87</v>
      </c>
      <c r="U8" s="20" t="s">
        <v>129</v>
      </c>
      <c r="V8" s="20" t="s">
        <v>200</v>
      </c>
      <c r="W8" s="20">
        <v>120</v>
      </c>
      <c r="X8" s="20">
        <v>1</v>
      </c>
      <c r="Y8" s="20" t="s">
        <v>83</v>
      </c>
      <c r="Z8" s="20" t="s">
        <v>83</v>
      </c>
    </row>
    <row r="9" spans="1:26" s="12" customFormat="1" ht="25.5">
      <c r="A9" s="2">
        <f t="shared" si="0"/>
        <v>5</v>
      </c>
      <c r="B9" s="19" t="s">
        <v>165</v>
      </c>
      <c r="C9" s="2" t="s">
        <v>201</v>
      </c>
      <c r="D9" s="2" t="s">
        <v>92</v>
      </c>
      <c r="E9" s="2" t="s">
        <v>75</v>
      </c>
      <c r="F9" s="2" t="s">
        <v>75</v>
      </c>
      <c r="G9" s="131" t="s">
        <v>95</v>
      </c>
      <c r="H9" s="250">
        <v>604000</v>
      </c>
      <c r="I9" s="250" t="s">
        <v>174</v>
      </c>
      <c r="J9" s="249" t="s">
        <v>202</v>
      </c>
      <c r="K9" s="2">
        <v>16</v>
      </c>
      <c r="L9" s="2">
        <f t="shared" si="1"/>
        <v>5</v>
      </c>
      <c r="M9" s="2" t="s">
        <v>102</v>
      </c>
      <c r="N9" s="2" t="s">
        <v>109</v>
      </c>
      <c r="O9" s="2" t="s">
        <v>209</v>
      </c>
      <c r="P9" s="2" t="s">
        <v>199</v>
      </c>
      <c r="Q9" s="20" t="s">
        <v>87</v>
      </c>
      <c r="R9" s="20" t="s">
        <v>87</v>
      </c>
      <c r="S9" s="20" t="s">
        <v>87</v>
      </c>
      <c r="T9" s="20" t="s">
        <v>87</v>
      </c>
      <c r="U9" s="20" t="s">
        <v>129</v>
      </c>
      <c r="V9" s="20" t="s">
        <v>200</v>
      </c>
      <c r="W9" s="20">
        <v>100</v>
      </c>
      <c r="X9" s="20">
        <v>1</v>
      </c>
      <c r="Y9" s="20" t="s">
        <v>82</v>
      </c>
      <c r="Z9" s="20" t="s">
        <v>83</v>
      </c>
    </row>
    <row r="10" spans="1:26" s="12" customFormat="1" ht="25.5">
      <c r="A10" s="2">
        <f t="shared" si="0"/>
        <v>6</v>
      </c>
      <c r="B10" s="19" t="s">
        <v>166</v>
      </c>
      <c r="C10" s="2" t="s">
        <v>201</v>
      </c>
      <c r="D10" s="2" t="s">
        <v>92</v>
      </c>
      <c r="E10" s="2" t="s">
        <v>75</v>
      </c>
      <c r="F10" s="2" t="s">
        <v>75</v>
      </c>
      <c r="G10" s="131" t="s">
        <v>95</v>
      </c>
      <c r="H10" s="250">
        <v>1209000</v>
      </c>
      <c r="I10" s="250" t="s">
        <v>174</v>
      </c>
      <c r="J10" s="249" t="s">
        <v>202</v>
      </c>
      <c r="K10" s="2" t="s">
        <v>210</v>
      </c>
      <c r="L10" s="2">
        <f t="shared" si="1"/>
        <v>6</v>
      </c>
      <c r="M10" s="2" t="s">
        <v>102</v>
      </c>
      <c r="N10" s="2" t="s">
        <v>109</v>
      </c>
      <c r="O10" s="2" t="s">
        <v>209</v>
      </c>
      <c r="P10" s="2" t="s">
        <v>199</v>
      </c>
      <c r="Q10" s="20" t="s">
        <v>87</v>
      </c>
      <c r="R10" s="20" t="s">
        <v>87</v>
      </c>
      <c r="S10" s="20" t="s">
        <v>87</v>
      </c>
      <c r="T10" s="20" t="s">
        <v>87</v>
      </c>
      <c r="U10" s="20" t="s">
        <v>129</v>
      </c>
      <c r="V10" s="20" t="s">
        <v>200</v>
      </c>
      <c r="W10" s="20">
        <v>200</v>
      </c>
      <c r="X10" s="20">
        <v>1</v>
      </c>
      <c r="Y10" s="20" t="s">
        <v>83</v>
      </c>
      <c r="Z10" s="20" t="s">
        <v>83</v>
      </c>
    </row>
    <row r="11" spans="1:26" s="12" customFormat="1" ht="25.5">
      <c r="A11" s="2">
        <f t="shared" si="0"/>
        <v>7</v>
      </c>
      <c r="B11" s="19" t="s">
        <v>713</v>
      </c>
      <c r="C11" s="2" t="s">
        <v>211</v>
      </c>
      <c r="D11" s="2" t="s">
        <v>92</v>
      </c>
      <c r="E11" s="2" t="s">
        <v>75</v>
      </c>
      <c r="F11" s="2" t="s">
        <v>75</v>
      </c>
      <c r="G11" s="131" t="s">
        <v>95</v>
      </c>
      <c r="H11" s="250">
        <v>186000</v>
      </c>
      <c r="I11" s="250" t="s">
        <v>174</v>
      </c>
      <c r="J11" s="249" t="s">
        <v>202</v>
      </c>
      <c r="K11" s="2" t="s">
        <v>210</v>
      </c>
      <c r="L11" s="2">
        <f t="shared" si="1"/>
        <v>7</v>
      </c>
      <c r="M11" s="2" t="s">
        <v>102</v>
      </c>
      <c r="N11" s="2" t="s">
        <v>109</v>
      </c>
      <c r="O11" s="2" t="s">
        <v>209</v>
      </c>
      <c r="P11" s="2" t="s">
        <v>199</v>
      </c>
      <c r="Q11" s="20" t="s">
        <v>87</v>
      </c>
      <c r="R11" s="20" t="s">
        <v>87</v>
      </c>
      <c r="S11" s="20" t="s">
        <v>87</v>
      </c>
      <c r="T11" s="20" t="s">
        <v>87</v>
      </c>
      <c r="U11" s="20" t="s">
        <v>129</v>
      </c>
      <c r="V11" s="20" t="s">
        <v>200</v>
      </c>
      <c r="W11" s="20">
        <v>60</v>
      </c>
      <c r="X11" s="20">
        <v>1</v>
      </c>
      <c r="Y11" s="20" t="s">
        <v>83</v>
      </c>
      <c r="Z11" s="20" t="s">
        <v>83</v>
      </c>
    </row>
    <row r="12" spans="1:26" s="12" customFormat="1" ht="25.5">
      <c r="A12" s="2">
        <f t="shared" si="0"/>
        <v>8</v>
      </c>
      <c r="B12" s="19" t="s">
        <v>167</v>
      </c>
      <c r="C12" s="2" t="s">
        <v>201</v>
      </c>
      <c r="D12" s="2" t="s">
        <v>92</v>
      </c>
      <c r="E12" s="2" t="s">
        <v>75</v>
      </c>
      <c r="F12" s="2" t="s">
        <v>75</v>
      </c>
      <c r="G12" s="131" t="s">
        <v>95</v>
      </c>
      <c r="H12" s="250">
        <v>483000</v>
      </c>
      <c r="I12" s="250" t="s">
        <v>174</v>
      </c>
      <c r="J12" s="249" t="s">
        <v>202</v>
      </c>
      <c r="K12" s="2" t="s">
        <v>212</v>
      </c>
      <c r="L12" s="2">
        <f t="shared" si="1"/>
        <v>8</v>
      </c>
      <c r="M12" s="2" t="s">
        <v>102</v>
      </c>
      <c r="N12" s="2" t="s">
        <v>109</v>
      </c>
      <c r="O12" s="2" t="s">
        <v>209</v>
      </c>
      <c r="P12" s="2" t="s">
        <v>199</v>
      </c>
      <c r="Q12" s="20" t="s">
        <v>87</v>
      </c>
      <c r="R12" s="20" t="s">
        <v>87</v>
      </c>
      <c r="S12" s="20" t="s">
        <v>87</v>
      </c>
      <c r="T12" s="20" t="s">
        <v>87</v>
      </c>
      <c r="U12" s="20" t="s">
        <v>129</v>
      </c>
      <c r="V12" s="20" t="s">
        <v>200</v>
      </c>
      <c r="W12" s="20">
        <v>80</v>
      </c>
      <c r="X12" s="20">
        <v>1</v>
      </c>
      <c r="Y12" s="20" t="s">
        <v>83</v>
      </c>
      <c r="Z12" s="20" t="s">
        <v>83</v>
      </c>
    </row>
    <row r="13" spans="1:26" s="12" customFormat="1" ht="25.5">
      <c r="A13" s="2">
        <f t="shared" si="0"/>
        <v>9</v>
      </c>
      <c r="B13" s="19" t="s">
        <v>1053</v>
      </c>
      <c r="C13" s="2" t="s">
        <v>213</v>
      </c>
      <c r="D13" s="2" t="s">
        <v>92</v>
      </c>
      <c r="E13" s="2" t="s">
        <v>75</v>
      </c>
      <c r="F13" s="2" t="s">
        <v>75</v>
      </c>
      <c r="G13" s="131" t="s">
        <v>95</v>
      </c>
      <c r="H13" s="250">
        <v>350000</v>
      </c>
      <c r="I13" s="250" t="s">
        <v>174</v>
      </c>
      <c r="J13" s="249" t="s">
        <v>226</v>
      </c>
      <c r="K13" s="2" t="s">
        <v>214</v>
      </c>
      <c r="L13" s="2">
        <f t="shared" si="1"/>
        <v>9</v>
      </c>
      <c r="M13" s="2" t="s">
        <v>102</v>
      </c>
      <c r="N13" s="2" t="s">
        <v>109</v>
      </c>
      <c r="O13" s="2" t="s">
        <v>208</v>
      </c>
      <c r="P13" s="2" t="s">
        <v>199</v>
      </c>
      <c r="Q13" s="20" t="s">
        <v>87</v>
      </c>
      <c r="R13" s="20" t="s">
        <v>87</v>
      </c>
      <c r="S13" s="20" t="s">
        <v>87</v>
      </c>
      <c r="T13" s="20" t="s">
        <v>87</v>
      </c>
      <c r="U13" s="20" t="s">
        <v>129</v>
      </c>
      <c r="V13" s="20" t="s">
        <v>200</v>
      </c>
      <c r="W13" s="20">
        <v>63</v>
      </c>
      <c r="X13" s="20">
        <v>1</v>
      </c>
      <c r="Y13" s="20" t="s">
        <v>83</v>
      </c>
      <c r="Z13" s="20" t="s">
        <v>83</v>
      </c>
    </row>
    <row r="14" spans="1:26" s="12" customFormat="1" ht="25.5">
      <c r="A14" s="2">
        <f t="shared" si="0"/>
        <v>10</v>
      </c>
      <c r="B14" s="19" t="s">
        <v>1054</v>
      </c>
      <c r="C14" s="2" t="s">
        <v>211</v>
      </c>
      <c r="D14" s="2" t="s">
        <v>92</v>
      </c>
      <c r="E14" s="2" t="s">
        <v>75</v>
      </c>
      <c r="F14" s="2" t="s">
        <v>75</v>
      </c>
      <c r="G14" s="131" t="s">
        <v>95</v>
      </c>
      <c r="H14" s="250">
        <v>170000</v>
      </c>
      <c r="I14" s="250" t="s">
        <v>174</v>
      </c>
      <c r="J14" s="249" t="s">
        <v>226</v>
      </c>
      <c r="K14" s="2" t="s">
        <v>214</v>
      </c>
      <c r="L14" s="2">
        <f t="shared" si="1"/>
        <v>10</v>
      </c>
      <c r="M14" s="2" t="s">
        <v>102</v>
      </c>
      <c r="N14" s="2" t="s">
        <v>109</v>
      </c>
      <c r="O14" s="2" t="s">
        <v>208</v>
      </c>
      <c r="P14" s="2" t="s">
        <v>199</v>
      </c>
      <c r="Q14" s="20" t="s">
        <v>87</v>
      </c>
      <c r="R14" s="20" t="s">
        <v>87</v>
      </c>
      <c r="S14" s="20" t="s">
        <v>87</v>
      </c>
      <c r="T14" s="20" t="s">
        <v>87</v>
      </c>
      <c r="U14" s="20" t="s">
        <v>129</v>
      </c>
      <c r="V14" s="20" t="s">
        <v>200</v>
      </c>
      <c r="W14" s="20">
        <v>55</v>
      </c>
      <c r="X14" s="20">
        <v>1</v>
      </c>
      <c r="Y14" s="20" t="s">
        <v>83</v>
      </c>
      <c r="Z14" s="20" t="s">
        <v>83</v>
      </c>
    </row>
    <row r="15" spans="1:26" s="12" customFormat="1" ht="25.5">
      <c r="A15" s="2">
        <f t="shared" si="0"/>
        <v>11</v>
      </c>
      <c r="B15" s="19" t="s">
        <v>168</v>
      </c>
      <c r="C15" s="2" t="s">
        <v>215</v>
      </c>
      <c r="D15" s="131" t="s">
        <v>92</v>
      </c>
      <c r="E15" s="2" t="s">
        <v>75</v>
      </c>
      <c r="F15" s="2" t="s">
        <v>75</v>
      </c>
      <c r="G15" s="131" t="s">
        <v>95</v>
      </c>
      <c r="H15" s="250">
        <v>329000</v>
      </c>
      <c r="I15" s="250" t="s">
        <v>174</v>
      </c>
      <c r="J15" s="249" t="s">
        <v>226</v>
      </c>
      <c r="K15" s="2" t="s">
        <v>216</v>
      </c>
      <c r="L15" s="2">
        <f t="shared" si="1"/>
        <v>11</v>
      </c>
      <c r="M15" s="2" t="s">
        <v>102</v>
      </c>
      <c r="N15" s="2" t="s">
        <v>109</v>
      </c>
      <c r="O15" s="2" t="s">
        <v>217</v>
      </c>
      <c r="P15" s="2" t="s">
        <v>199</v>
      </c>
      <c r="Q15" s="20" t="s">
        <v>87</v>
      </c>
      <c r="R15" s="20" t="s">
        <v>87</v>
      </c>
      <c r="S15" s="20" t="s">
        <v>87</v>
      </c>
      <c r="T15" s="20" t="s">
        <v>87</v>
      </c>
      <c r="U15" s="20" t="s">
        <v>129</v>
      </c>
      <c r="V15" s="20" t="s">
        <v>200</v>
      </c>
      <c r="W15" s="20">
        <v>59.218</v>
      </c>
      <c r="X15" s="20">
        <v>1</v>
      </c>
      <c r="Y15" s="20" t="s">
        <v>83</v>
      </c>
      <c r="Z15" s="20" t="s">
        <v>83</v>
      </c>
    </row>
    <row r="16" spans="1:26" s="135" customFormat="1" ht="25.5">
      <c r="A16" s="2">
        <f t="shared" si="0"/>
        <v>12</v>
      </c>
      <c r="B16" s="237" t="s">
        <v>169</v>
      </c>
      <c r="C16" s="131" t="s">
        <v>141</v>
      </c>
      <c r="D16" s="131" t="s">
        <v>75</v>
      </c>
      <c r="E16" s="131" t="s">
        <v>75</v>
      </c>
      <c r="F16" s="131" t="s">
        <v>75</v>
      </c>
      <c r="G16" s="131" t="s">
        <v>95</v>
      </c>
      <c r="H16" s="250">
        <v>1106000</v>
      </c>
      <c r="I16" s="250" t="s">
        <v>174</v>
      </c>
      <c r="J16" s="251" t="s">
        <v>202</v>
      </c>
      <c r="K16" s="131" t="s">
        <v>142</v>
      </c>
      <c r="L16" s="2">
        <f t="shared" si="1"/>
        <v>12</v>
      </c>
      <c r="M16" s="131" t="s">
        <v>102</v>
      </c>
      <c r="N16" s="131" t="s">
        <v>109</v>
      </c>
      <c r="O16" s="131" t="s">
        <v>208</v>
      </c>
      <c r="P16" s="131" t="s">
        <v>199</v>
      </c>
      <c r="Q16" s="126" t="s">
        <v>87</v>
      </c>
      <c r="R16" s="126" t="s">
        <v>87</v>
      </c>
      <c r="S16" s="126" t="s">
        <v>87</v>
      </c>
      <c r="T16" s="126" t="s">
        <v>87</v>
      </c>
      <c r="U16" s="126" t="s">
        <v>129</v>
      </c>
      <c r="V16" s="126" t="s">
        <v>200</v>
      </c>
      <c r="W16" s="126">
        <v>182</v>
      </c>
      <c r="X16" s="126">
        <v>1</v>
      </c>
      <c r="Y16" s="126" t="s">
        <v>82</v>
      </c>
      <c r="Z16" s="126" t="s">
        <v>83</v>
      </c>
    </row>
    <row r="17" spans="1:26" s="12" customFormat="1" ht="38.25">
      <c r="A17" s="2">
        <f t="shared" si="0"/>
        <v>13</v>
      </c>
      <c r="B17" s="19" t="s">
        <v>346</v>
      </c>
      <c r="C17" s="2" t="s">
        <v>218</v>
      </c>
      <c r="D17" s="131" t="s">
        <v>92</v>
      </c>
      <c r="E17" s="2" t="s">
        <v>75</v>
      </c>
      <c r="F17" s="2" t="s">
        <v>75</v>
      </c>
      <c r="G17" s="131" t="s">
        <v>95</v>
      </c>
      <c r="H17" s="250">
        <v>1365000</v>
      </c>
      <c r="I17" s="250" t="s">
        <v>174</v>
      </c>
      <c r="J17" s="249" t="s">
        <v>202</v>
      </c>
      <c r="K17" s="2" t="s">
        <v>219</v>
      </c>
      <c r="L17" s="2">
        <f t="shared" si="1"/>
        <v>13</v>
      </c>
      <c r="M17" s="2" t="s">
        <v>102</v>
      </c>
      <c r="N17" s="2" t="s">
        <v>109</v>
      </c>
      <c r="O17" s="2" t="s">
        <v>579</v>
      </c>
      <c r="P17" s="2" t="s">
        <v>199</v>
      </c>
      <c r="Q17" s="20" t="s">
        <v>87</v>
      </c>
      <c r="R17" s="20" t="s">
        <v>87</v>
      </c>
      <c r="S17" s="20" t="s">
        <v>87</v>
      </c>
      <c r="T17" s="20" t="s">
        <v>87</v>
      </c>
      <c r="U17" s="20" t="s">
        <v>129</v>
      </c>
      <c r="V17" s="20" t="s">
        <v>200</v>
      </c>
      <c r="W17" s="20">
        <v>266.13</v>
      </c>
      <c r="X17" s="20">
        <v>1</v>
      </c>
      <c r="Y17" s="20" t="s">
        <v>82</v>
      </c>
      <c r="Z17" s="20" t="s">
        <v>83</v>
      </c>
    </row>
    <row r="18" spans="1:26" s="12" customFormat="1" ht="38.25">
      <c r="A18" s="2">
        <f t="shared" si="0"/>
        <v>14</v>
      </c>
      <c r="B18" s="19" t="s">
        <v>170</v>
      </c>
      <c r="C18" s="2" t="s">
        <v>220</v>
      </c>
      <c r="D18" s="131" t="s">
        <v>92</v>
      </c>
      <c r="E18" s="2" t="s">
        <v>75</v>
      </c>
      <c r="F18" s="2" t="s">
        <v>75</v>
      </c>
      <c r="G18" s="131">
        <v>1980</v>
      </c>
      <c r="H18" s="250">
        <v>1769000</v>
      </c>
      <c r="I18" s="250" t="s">
        <v>174</v>
      </c>
      <c r="J18" s="249" t="s">
        <v>202</v>
      </c>
      <c r="K18" s="2" t="s">
        <v>221</v>
      </c>
      <c r="L18" s="2">
        <f t="shared" si="1"/>
        <v>14</v>
      </c>
      <c r="M18" s="2" t="s">
        <v>102</v>
      </c>
      <c r="N18" s="2" t="s">
        <v>197</v>
      </c>
      <c r="O18" s="2" t="s">
        <v>198</v>
      </c>
      <c r="P18" s="2" t="s">
        <v>199</v>
      </c>
      <c r="Q18" s="20" t="s">
        <v>87</v>
      </c>
      <c r="R18" s="20" t="s">
        <v>87</v>
      </c>
      <c r="S18" s="20" t="s">
        <v>87</v>
      </c>
      <c r="T18" s="20" t="s">
        <v>87</v>
      </c>
      <c r="U18" s="20" t="s">
        <v>129</v>
      </c>
      <c r="V18" s="20" t="s">
        <v>200</v>
      </c>
      <c r="W18" s="20">
        <v>344.96</v>
      </c>
      <c r="X18" s="20">
        <v>2</v>
      </c>
      <c r="Y18" s="20" t="s">
        <v>82</v>
      </c>
      <c r="Z18" s="20" t="s">
        <v>83</v>
      </c>
    </row>
    <row r="19" spans="1:26" s="12" customFormat="1" ht="25.5">
      <c r="A19" s="2">
        <f t="shared" si="0"/>
        <v>15</v>
      </c>
      <c r="B19" s="19" t="s">
        <v>171</v>
      </c>
      <c r="C19" s="2" t="s">
        <v>201</v>
      </c>
      <c r="D19" s="2" t="s">
        <v>92</v>
      </c>
      <c r="E19" s="2"/>
      <c r="F19" s="2" t="s">
        <v>75</v>
      </c>
      <c r="G19" s="131">
        <v>1950</v>
      </c>
      <c r="H19" s="250">
        <v>1012000</v>
      </c>
      <c r="I19" s="250" t="s">
        <v>174</v>
      </c>
      <c r="J19" s="249" t="s">
        <v>202</v>
      </c>
      <c r="K19" s="2">
        <v>36</v>
      </c>
      <c r="L19" s="2">
        <f t="shared" si="1"/>
        <v>15</v>
      </c>
      <c r="M19" s="2" t="s">
        <v>102</v>
      </c>
      <c r="N19" s="2" t="s">
        <v>197</v>
      </c>
      <c r="O19" s="2" t="s">
        <v>222</v>
      </c>
      <c r="P19" s="2" t="s">
        <v>199</v>
      </c>
      <c r="Q19" s="20" t="s">
        <v>87</v>
      </c>
      <c r="R19" s="20" t="s">
        <v>87</v>
      </c>
      <c r="S19" s="20" t="s">
        <v>87</v>
      </c>
      <c r="T19" s="20" t="s">
        <v>87</v>
      </c>
      <c r="U19" s="20" t="s">
        <v>129</v>
      </c>
      <c r="V19" s="20" t="s">
        <v>200</v>
      </c>
      <c r="W19" s="20">
        <v>210</v>
      </c>
      <c r="X19" s="20">
        <v>1</v>
      </c>
      <c r="Y19" s="20" t="s">
        <v>83</v>
      </c>
      <c r="Z19" s="20" t="s">
        <v>83</v>
      </c>
    </row>
    <row r="20" spans="1:26" s="12" customFormat="1" ht="25.5">
      <c r="A20" s="2">
        <f t="shared" si="0"/>
        <v>16</v>
      </c>
      <c r="B20" s="19" t="s">
        <v>347</v>
      </c>
      <c r="C20" s="2" t="s">
        <v>201</v>
      </c>
      <c r="D20" s="2" t="s">
        <v>92</v>
      </c>
      <c r="E20" s="2"/>
      <c r="F20" s="2" t="s">
        <v>75</v>
      </c>
      <c r="G20" s="131">
        <v>1960</v>
      </c>
      <c r="H20" s="250">
        <v>1494000</v>
      </c>
      <c r="I20" s="250" t="s">
        <v>174</v>
      </c>
      <c r="J20" s="249" t="s">
        <v>202</v>
      </c>
      <c r="K20" s="2">
        <v>106</v>
      </c>
      <c r="L20" s="2">
        <f t="shared" si="1"/>
        <v>16</v>
      </c>
      <c r="M20" s="2" t="s">
        <v>102</v>
      </c>
      <c r="N20" s="2" t="s">
        <v>197</v>
      </c>
      <c r="O20" s="2" t="s">
        <v>223</v>
      </c>
      <c r="P20" s="2" t="s">
        <v>199</v>
      </c>
      <c r="Q20" s="20" t="s">
        <v>87</v>
      </c>
      <c r="R20" s="20" t="s">
        <v>87</v>
      </c>
      <c r="S20" s="20" t="s">
        <v>87</v>
      </c>
      <c r="T20" s="20" t="s">
        <v>87</v>
      </c>
      <c r="U20" s="20" t="s">
        <v>129</v>
      </c>
      <c r="V20" s="20" t="s">
        <v>200</v>
      </c>
      <c r="W20" s="20">
        <v>310</v>
      </c>
      <c r="X20" s="20">
        <v>1</v>
      </c>
      <c r="Y20" s="20" t="s">
        <v>83</v>
      </c>
      <c r="Z20" s="20" t="s">
        <v>83</v>
      </c>
    </row>
    <row r="21" spans="1:26" s="12" customFormat="1" ht="25.5">
      <c r="A21" s="2">
        <f t="shared" si="0"/>
        <v>17</v>
      </c>
      <c r="B21" s="19" t="s">
        <v>172</v>
      </c>
      <c r="C21" s="2" t="s">
        <v>201</v>
      </c>
      <c r="D21" s="2" t="s">
        <v>92</v>
      </c>
      <c r="E21" s="2" t="s">
        <v>75</v>
      </c>
      <c r="F21" s="2" t="s">
        <v>75</v>
      </c>
      <c r="G21" s="131" t="s">
        <v>95</v>
      </c>
      <c r="H21" s="250">
        <v>338000</v>
      </c>
      <c r="I21" s="250" t="s">
        <v>174</v>
      </c>
      <c r="J21" s="249" t="s">
        <v>202</v>
      </c>
      <c r="K21" s="2">
        <v>3</v>
      </c>
      <c r="L21" s="2">
        <f t="shared" si="1"/>
        <v>17</v>
      </c>
      <c r="M21" s="2" t="s">
        <v>102</v>
      </c>
      <c r="N21" s="2" t="s">
        <v>109</v>
      </c>
      <c r="O21" s="2" t="s">
        <v>208</v>
      </c>
      <c r="P21" s="2" t="s">
        <v>199</v>
      </c>
      <c r="Q21" s="20" t="s">
        <v>87</v>
      </c>
      <c r="R21" s="20" t="s">
        <v>87</v>
      </c>
      <c r="S21" s="20" t="s">
        <v>87</v>
      </c>
      <c r="T21" s="20" t="s">
        <v>87</v>
      </c>
      <c r="U21" s="20" t="s">
        <v>129</v>
      </c>
      <c r="V21" s="20" t="s">
        <v>200</v>
      </c>
      <c r="W21" s="20">
        <v>56</v>
      </c>
      <c r="X21" s="20">
        <v>1</v>
      </c>
      <c r="Y21" s="20" t="s">
        <v>82</v>
      </c>
      <c r="Z21" s="20" t="s">
        <v>83</v>
      </c>
    </row>
    <row r="22" spans="1:26" s="12" customFormat="1" ht="25.5">
      <c r="A22" s="2">
        <f t="shared" si="0"/>
        <v>18</v>
      </c>
      <c r="B22" s="19" t="s">
        <v>224</v>
      </c>
      <c r="C22" s="2" t="s">
        <v>201</v>
      </c>
      <c r="D22" s="2" t="s">
        <v>92</v>
      </c>
      <c r="E22" s="2" t="s">
        <v>75</v>
      </c>
      <c r="F22" s="2" t="s">
        <v>75</v>
      </c>
      <c r="G22" s="131">
        <v>1986</v>
      </c>
      <c r="H22" s="250">
        <v>375000</v>
      </c>
      <c r="I22" s="250" t="s">
        <v>174</v>
      </c>
      <c r="J22" s="249" t="s">
        <v>202</v>
      </c>
      <c r="K22" s="2" t="s">
        <v>225</v>
      </c>
      <c r="L22" s="2">
        <f t="shared" si="1"/>
        <v>18</v>
      </c>
      <c r="M22" s="2" t="s">
        <v>102</v>
      </c>
      <c r="N22" s="2" t="s">
        <v>109</v>
      </c>
      <c r="O22" s="2" t="s">
        <v>208</v>
      </c>
      <c r="P22" s="2" t="s">
        <v>199</v>
      </c>
      <c r="Q22" s="20" t="s">
        <v>87</v>
      </c>
      <c r="R22" s="20" t="s">
        <v>87</v>
      </c>
      <c r="S22" s="20" t="s">
        <v>87</v>
      </c>
      <c r="T22" s="20" t="s">
        <v>87</v>
      </c>
      <c r="U22" s="20" t="s">
        <v>129</v>
      </c>
      <c r="V22" s="20" t="s">
        <v>200</v>
      </c>
      <c r="W22" s="20">
        <v>62</v>
      </c>
      <c r="X22" s="20">
        <v>1</v>
      </c>
      <c r="Y22" s="20" t="s">
        <v>83</v>
      </c>
      <c r="Z22" s="20" t="s">
        <v>83</v>
      </c>
    </row>
    <row r="23" spans="1:26" s="12" customFormat="1" ht="25.5">
      <c r="A23" s="2">
        <f t="shared" si="0"/>
        <v>19</v>
      </c>
      <c r="B23" s="19" t="s">
        <v>706</v>
      </c>
      <c r="C23" s="2"/>
      <c r="D23" s="2" t="s">
        <v>92</v>
      </c>
      <c r="E23" s="2" t="s">
        <v>75</v>
      </c>
      <c r="F23" s="2" t="s">
        <v>75</v>
      </c>
      <c r="G23" s="131">
        <v>1975</v>
      </c>
      <c r="H23" s="250">
        <v>2853000</v>
      </c>
      <c r="I23" s="250" t="s">
        <v>174</v>
      </c>
      <c r="J23" s="249" t="s">
        <v>226</v>
      </c>
      <c r="K23" s="2" t="s">
        <v>316</v>
      </c>
      <c r="L23" s="2">
        <f t="shared" si="1"/>
        <v>19</v>
      </c>
      <c r="M23" s="2" t="s">
        <v>102</v>
      </c>
      <c r="N23" s="2" t="s">
        <v>197</v>
      </c>
      <c r="O23" s="2" t="s">
        <v>198</v>
      </c>
      <c r="P23" s="2" t="s">
        <v>199</v>
      </c>
      <c r="Q23" s="20" t="s">
        <v>87</v>
      </c>
      <c r="R23" s="20" t="s">
        <v>87</v>
      </c>
      <c r="S23" s="20" t="s">
        <v>87</v>
      </c>
      <c r="T23" s="20" t="s">
        <v>87</v>
      </c>
      <c r="U23" s="20" t="s">
        <v>129</v>
      </c>
      <c r="V23" s="20" t="s">
        <v>200</v>
      </c>
      <c r="W23" s="20">
        <v>540</v>
      </c>
      <c r="X23" s="20">
        <v>1</v>
      </c>
      <c r="Y23" s="20" t="s">
        <v>82</v>
      </c>
      <c r="Z23" s="20" t="s">
        <v>83</v>
      </c>
    </row>
    <row r="24" spans="1:26" s="12" customFormat="1" ht="25.5">
      <c r="A24" s="2">
        <f t="shared" si="0"/>
        <v>20</v>
      </c>
      <c r="B24" s="19" t="s">
        <v>173</v>
      </c>
      <c r="C24" s="2" t="s">
        <v>201</v>
      </c>
      <c r="D24" s="2" t="s">
        <v>92</v>
      </c>
      <c r="E24" s="2" t="s">
        <v>75</v>
      </c>
      <c r="F24" s="2" t="s">
        <v>75</v>
      </c>
      <c r="G24" s="131">
        <v>1960</v>
      </c>
      <c r="H24" s="250">
        <v>186000</v>
      </c>
      <c r="I24" s="250" t="s">
        <v>174</v>
      </c>
      <c r="J24" s="249" t="s">
        <v>226</v>
      </c>
      <c r="K24" s="2" t="s">
        <v>219</v>
      </c>
      <c r="L24" s="2">
        <f t="shared" si="1"/>
        <v>20</v>
      </c>
      <c r="M24" s="2" t="s">
        <v>102</v>
      </c>
      <c r="N24" s="2" t="s">
        <v>109</v>
      </c>
      <c r="O24" s="2" t="s">
        <v>208</v>
      </c>
      <c r="P24" s="2" t="s">
        <v>199</v>
      </c>
      <c r="Q24" s="20" t="s">
        <v>87</v>
      </c>
      <c r="R24" s="20" t="s">
        <v>87</v>
      </c>
      <c r="S24" s="20" t="s">
        <v>87</v>
      </c>
      <c r="T24" s="20" t="s">
        <v>87</v>
      </c>
      <c r="U24" s="20" t="s">
        <v>129</v>
      </c>
      <c r="V24" s="20" t="s">
        <v>200</v>
      </c>
      <c r="W24" s="20">
        <v>60</v>
      </c>
      <c r="X24" s="20">
        <v>1</v>
      </c>
      <c r="Y24" s="20" t="s">
        <v>83</v>
      </c>
      <c r="Z24" s="20" t="s">
        <v>83</v>
      </c>
    </row>
    <row r="25" spans="1:26" s="12" customFormat="1" ht="25.5">
      <c r="A25" s="2">
        <f t="shared" si="0"/>
        <v>21</v>
      </c>
      <c r="B25" s="19" t="s">
        <v>236</v>
      </c>
      <c r="C25" s="2"/>
      <c r="D25" s="2" t="s">
        <v>92</v>
      </c>
      <c r="E25" s="2" t="s">
        <v>75</v>
      </c>
      <c r="F25" s="2" t="s">
        <v>75</v>
      </c>
      <c r="G25" s="131" t="s">
        <v>95</v>
      </c>
      <c r="H25" s="250">
        <v>800000</v>
      </c>
      <c r="I25" s="250" t="s">
        <v>174</v>
      </c>
      <c r="J25" s="249" t="s">
        <v>226</v>
      </c>
      <c r="K25" s="2" t="s">
        <v>239</v>
      </c>
      <c r="L25" s="2">
        <f t="shared" si="1"/>
        <v>21</v>
      </c>
      <c r="M25" s="2" t="s">
        <v>102</v>
      </c>
      <c r="N25" s="2" t="s">
        <v>197</v>
      </c>
      <c r="O25" s="2" t="s">
        <v>198</v>
      </c>
      <c r="P25" s="2" t="s">
        <v>199</v>
      </c>
      <c r="Q25" s="20" t="s">
        <v>87</v>
      </c>
      <c r="R25" s="20" t="s">
        <v>87</v>
      </c>
      <c r="S25" s="20" t="s">
        <v>87</v>
      </c>
      <c r="T25" s="20" t="s">
        <v>87</v>
      </c>
      <c r="U25" s="20" t="s">
        <v>129</v>
      </c>
      <c r="V25" s="20" t="s">
        <v>200</v>
      </c>
      <c r="W25" s="20"/>
      <c r="X25" s="20">
        <v>1</v>
      </c>
      <c r="Y25" s="20" t="s">
        <v>83</v>
      </c>
      <c r="Z25" s="20" t="s">
        <v>83</v>
      </c>
    </row>
    <row r="26" spans="1:26" s="12" customFormat="1" ht="25.5">
      <c r="A26" s="2">
        <f t="shared" si="0"/>
        <v>22</v>
      </c>
      <c r="B26" s="19" t="s">
        <v>714</v>
      </c>
      <c r="C26" s="2"/>
      <c r="D26" s="2" t="s">
        <v>92</v>
      </c>
      <c r="E26" s="2" t="s">
        <v>75</v>
      </c>
      <c r="F26" s="2" t="s">
        <v>75</v>
      </c>
      <c r="G26" s="131" t="s">
        <v>95</v>
      </c>
      <c r="H26" s="250">
        <v>250000</v>
      </c>
      <c r="I26" s="250" t="s">
        <v>174</v>
      </c>
      <c r="J26" s="249" t="s">
        <v>226</v>
      </c>
      <c r="K26" s="2">
        <v>20</v>
      </c>
      <c r="L26" s="2">
        <f t="shared" si="1"/>
        <v>22</v>
      </c>
      <c r="M26" s="2" t="s">
        <v>102</v>
      </c>
      <c r="N26" s="2" t="s">
        <v>197</v>
      </c>
      <c r="O26" s="2" t="s">
        <v>198</v>
      </c>
      <c r="P26" s="2" t="s">
        <v>199</v>
      </c>
      <c r="Q26" s="20" t="s">
        <v>87</v>
      </c>
      <c r="R26" s="20" t="s">
        <v>87</v>
      </c>
      <c r="S26" s="20" t="s">
        <v>87</v>
      </c>
      <c r="T26" s="20" t="s">
        <v>87</v>
      </c>
      <c r="U26" s="20" t="s">
        <v>129</v>
      </c>
      <c r="V26" s="20" t="s">
        <v>200</v>
      </c>
      <c r="W26" s="20"/>
      <c r="X26" s="20"/>
      <c r="Y26" s="20" t="s">
        <v>82</v>
      </c>
      <c r="Z26" s="20" t="s">
        <v>83</v>
      </c>
    </row>
    <row r="27" spans="1:26" s="12" customFormat="1" ht="25.5">
      <c r="A27" s="2">
        <f t="shared" si="0"/>
        <v>23</v>
      </c>
      <c r="B27" s="174" t="s">
        <v>712</v>
      </c>
      <c r="C27" s="2"/>
      <c r="D27" s="2" t="s">
        <v>92</v>
      </c>
      <c r="E27" s="2" t="s">
        <v>75</v>
      </c>
      <c r="F27" s="2" t="s">
        <v>75</v>
      </c>
      <c r="G27" s="131" t="s">
        <v>95</v>
      </c>
      <c r="H27" s="250">
        <v>250000</v>
      </c>
      <c r="I27" s="250" t="s">
        <v>174</v>
      </c>
      <c r="J27" s="249" t="s">
        <v>226</v>
      </c>
      <c r="K27" s="55">
        <v>21</v>
      </c>
      <c r="L27" s="2">
        <f t="shared" si="1"/>
        <v>23</v>
      </c>
      <c r="M27" s="2" t="s">
        <v>102</v>
      </c>
      <c r="N27" s="2" t="s">
        <v>197</v>
      </c>
      <c r="O27" s="2" t="s">
        <v>198</v>
      </c>
      <c r="P27" s="2" t="s">
        <v>199</v>
      </c>
      <c r="Q27" s="20" t="s">
        <v>87</v>
      </c>
      <c r="R27" s="20" t="s">
        <v>87</v>
      </c>
      <c r="S27" s="20" t="s">
        <v>87</v>
      </c>
      <c r="T27" s="20" t="s">
        <v>87</v>
      </c>
      <c r="U27" s="20" t="s">
        <v>129</v>
      </c>
      <c r="V27" s="20" t="s">
        <v>200</v>
      </c>
      <c r="W27" s="20"/>
      <c r="X27" s="20"/>
      <c r="Y27" s="20" t="s">
        <v>82</v>
      </c>
      <c r="Z27" s="20" t="s">
        <v>83</v>
      </c>
    </row>
    <row r="28" spans="1:26" s="12" customFormat="1" ht="25.5" customHeight="1">
      <c r="A28" s="2">
        <f t="shared" si="0"/>
        <v>24</v>
      </c>
      <c r="B28" s="174" t="s">
        <v>237</v>
      </c>
      <c r="C28" s="2"/>
      <c r="D28" s="2" t="s">
        <v>92</v>
      </c>
      <c r="E28" s="2" t="s">
        <v>75</v>
      </c>
      <c r="F28" s="2" t="s">
        <v>75</v>
      </c>
      <c r="G28" s="131" t="s">
        <v>95</v>
      </c>
      <c r="H28" s="250">
        <v>15000</v>
      </c>
      <c r="I28" s="250" t="s">
        <v>174</v>
      </c>
      <c r="J28" s="249" t="s">
        <v>195</v>
      </c>
      <c r="K28" s="55">
        <v>12</v>
      </c>
      <c r="L28" s="2">
        <f t="shared" si="1"/>
        <v>24</v>
      </c>
      <c r="M28" s="2" t="s">
        <v>102</v>
      </c>
      <c r="N28" s="2" t="s">
        <v>197</v>
      </c>
      <c r="O28" s="2" t="s">
        <v>198</v>
      </c>
      <c r="P28" s="2" t="s">
        <v>199</v>
      </c>
      <c r="Q28" s="20" t="s">
        <v>87</v>
      </c>
      <c r="R28" s="20" t="s">
        <v>87</v>
      </c>
      <c r="S28" s="20" t="s">
        <v>87</v>
      </c>
      <c r="T28" s="20" t="s">
        <v>87</v>
      </c>
      <c r="U28" s="20" t="s">
        <v>129</v>
      </c>
      <c r="V28" s="20" t="s">
        <v>200</v>
      </c>
      <c r="W28" s="20"/>
      <c r="X28" s="20"/>
      <c r="Y28" s="20" t="s">
        <v>83</v>
      </c>
      <c r="Z28" s="20" t="s">
        <v>83</v>
      </c>
    </row>
    <row r="29" spans="1:26" s="12" customFormat="1" ht="29.25" customHeight="1">
      <c r="A29" s="2">
        <f t="shared" si="0"/>
        <v>25</v>
      </c>
      <c r="B29" s="174" t="s">
        <v>238</v>
      </c>
      <c r="C29" s="2"/>
      <c r="D29" s="2" t="s">
        <v>92</v>
      </c>
      <c r="E29" s="2" t="s">
        <v>75</v>
      </c>
      <c r="F29" s="2" t="s">
        <v>75</v>
      </c>
      <c r="G29" s="131">
        <v>2014</v>
      </c>
      <c r="H29" s="250">
        <v>2625000</v>
      </c>
      <c r="I29" s="250" t="s">
        <v>174</v>
      </c>
      <c r="J29" s="249" t="s">
        <v>226</v>
      </c>
      <c r="K29" s="55" t="s">
        <v>240</v>
      </c>
      <c r="L29" s="2">
        <f t="shared" si="1"/>
        <v>25</v>
      </c>
      <c r="M29" s="2" t="s">
        <v>102</v>
      </c>
      <c r="N29" s="2" t="s">
        <v>197</v>
      </c>
      <c r="O29" s="2" t="s">
        <v>198</v>
      </c>
      <c r="P29" s="2" t="s">
        <v>199</v>
      </c>
      <c r="Q29" s="20" t="s">
        <v>87</v>
      </c>
      <c r="R29" s="20" t="s">
        <v>87</v>
      </c>
      <c r="S29" s="20" t="s">
        <v>87</v>
      </c>
      <c r="T29" s="20" t="s">
        <v>87</v>
      </c>
      <c r="U29" s="20" t="s">
        <v>129</v>
      </c>
      <c r="V29" s="20" t="s">
        <v>200</v>
      </c>
      <c r="W29" s="20">
        <v>434.29</v>
      </c>
      <c r="X29" s="20">
        <v>1</v>
      </c>
      <c r="Y29" s="20" t="s">
        <v>83</v>
      </c>
      <c r="Z29" s="20" t="s">
        <v>83</v>
      </c>
    </row>
    <row r="30" spans="1:26" s="12" customFormat="1" ht="12.75" customHeight="1">
      <c r="A30" s="2">
        <f t="shared" si="0"/>
        <v>26</v>
      </c>
      <c r="B30" s="174" t="s">
        <v>298</v>
      </c>
      <c r="C30" s="2" t="s">
        <v>299</v>
      </c>
      <c r="D30" s="2" t="s">
        <v>92</v>
      </c>
      <c r="E30" s="2" t="s">
        <v>75</v>
      </c>
      <c r="F30" s="2" t="s">
        <v>75</v>
      </c>
      <c r="G30" s="131" t="s">
        <v>300</v>
      </c>
      <c r="H30" s="250">
        <v>37182.9</v>
      </c>
      <c r="I30" s="250" t="s">
        <v>174</v>
      </c>
      <c r="J30" s="249" t="s">
        <v>86</v>
      </c>
      <c r="K30" s="55" t="s">
        <v>302</v>
      </c>
      <c r="L30" s="2">
        <f t="shared" si="1"/>
        <v>26</v>
      </c>
      <c r="M30" s="2"/>
      <c r="N30" s="2"/>
      <c r="O30" s="2"/>
      <c r="P30" s="2"/>
      <c r="Q30" s="20"/>
      <c r="R30" s="20"/>
      <c r="S30" s="20"/>
      <c r="T30" s="20"/>
      <c r="U30" s="20"/>
      <c r="V30" s="20"/>
      <c r="W30" s="20"/>
      <c r="X30" s="20"/>
      <c r="Y30" s="20" t="s">
        <v>255</v>
      </c>
      <c r="Z30" s="20" t="s">
        <v>83</v>
      </c>
    </row>
    <row r="31" spans="1:26" s="12" customFormat="1" ht="12.75" customHeight="1">
      <c r="A31" s="2">
        <f t="shared" si="0"/>
        <v>27</v>
      </c>
      <c r="B31" s="174" t="s">
        <v>298</v>
      </c>
      <c r="C31" s="2" t="s">
        <v>299</v>
      </c>
      <c r="D31" s="2" t="s">
        <v>92</v>
      </c>
      <c r="E31" s="2" t="s">
        <v>75</v>
      </c>
      <c r="F31" s="2" t="s">
        <v>75</v>
      </c>
      <c r="G31" s="131" t="s">
        <v>300</v>
      </c>
      <c r="H31" s="250">
        <v>37182.9</v>
      </c>
      <c r="I31" s="250" t="s">
        <v>174</v>
      </c>
      <c r="J31" s="249" t="s">
        <v>86</v>
      </c>
      <c r="K31" s="55" t="s">
        <v>303</v>
      </c>
      <c r="L31" s="2">
        <f t="shared" si="1"/>
        <v>27</v>
      </c>
      <c r="M31" s="2"/>
      <c r="N31" s="2"/>
      <c r="O31" s="2"/>
      <c r="P31" s="2"/>
      <c r="Q31" s="20"/>
      <c r="R31" s="20"/>
      <c r="S31" s="20"/>
      <c r="T31" s="20"/>
      <c r="U31" s="20"/>
      <c r="V31" s="20"/>
      <c r="W31" s="20"/>
      <c r="X31" s="20"/>
      <c r="Y31" s="20" t="s">
        <v>255</v>
      </c>
      <c r="Z31" s="20" t="s">
        <v>83</v>
      </c>
    </row>
    <row r="32" spans="1:26" s="12" customFormat="1" ht="12.75" customHeight="1">
      <c r="A32" s="2">
        <f t="shared" si="0"/>
        <v>28</v>
      </c>
      <c r="B32" s="174" t="s">
        <v>298</v>
      </c>
      <c r="C32" s="2" t="s">
        <v>299</v>
      </c>
      <c r="D32" s="2" t="s">
        <v>92</v>
      </c>
      <c r="E32" s="2" t="s">
        <v>75</v>
      </c>
      <c r="F32" s="2" t="s">
        <v>75</v>
      </c>
      <c r="G32" s="131" t="s">
        <v>300</v>
      </c>
      <c r="H32" s="250">
        <v>38182.9</v>
      </c>
      <c r="I32" s="250" t="s">
        <v>174</v>
      </c>
      <c r="J32" s="249" t="s">
        <v>86</v>
      </c>
      <c r="K32" s="55" t="s">
        <v>304</v>
      </c>
      <c r="L32" s="2">
        <f t="shared" si="1"/>
        <v>28</v>
      </c>
      <c r="M32" s="2"/>
      <c r="N32" s="2"/>
      <c r="O32" s="2"/>
      <c r="P32" s="2"/>
      <c r="Q32" s="20"/>
      <c r="R32" s="20"/>
      <c r="S32" s="20"/>
      <c r="T32" s="20"/>
      <c r="U32" s="20"/>
      <c r="V32" s="20"/>
      <c r="W32" s="20"/>
      <c r="X32" s="20"/>
      <c r="Y32" s="20" t="s">
        <v>255</v>
      </c>
      <c r="Z32" s="20" t="s">
        <v>83</v>
      </c>
    </row>
    <row r="33" spans="1:26" s="12" customFormat="1" ht="12.75" customHeight="1">
      <c r="A33" s="2">
        <f t="shared" si="0"/>
        <v>29</v>
      </c>
      <c r="B33" s="174" t="s">
        <v>298</v>
      </c>
      <c r="C33" s="2" t="s">
        <v>348</v>
      </c>
      <c r="D33" s="2" t="s">
        <v>92</v>
      </c>
      <c r="E33" s="2" t="s">
        <v>75</v>
      </c>
      <c r="F33" s="2" t="s">
        <v>75</v>
      </c>
      <c r="G33" s="131" t="s">
        <v>349</v>
      </c>
      <c r="H33" s="250">
        <v>120000</v>
      </c>
      <c r="I33" s="250" t="s">
        <v>174</v>
      </c>
      <c r="J33" s="249" t="s">
        <v>86</v>
      </c>
      <c r="K33" s="55" t="s">
        <v>350</v>
      </c>
      <c r="L33" s="2">
        <f t="shared" si="1"/>
        <v>29</v>
      </c>
      <c r="M33" s="2"/>
      <c r="N33" s="2"/>
      <c r="O33" s="2"/>
      <c r="P33" s="2"/>
      <c r="Q33" s="20"/>
      <c r="R33" s="20"/>
      <c r="S33" s="20"/>
      <c r="T33" s="20"/>
      <c r="U33" s="20"/>
      <c r="V33" s="20"/>
      <c r="W33" s="20"/>
      <c r="X33" s="20"/>
      <c r="Y33" s="20" t="s">
        <v>255</v>
      </c>
      <c r="Z33" s="20" t="s">
        <v>83</v>
      </c>
    </row>
    <row r="34" spans="1:26" s="12" customFormat="1" ht="12.75" customHeight="1">
      <c r="A34" s="2">
        <f t="shared" si="0"/>
        <v>30</v>
      </c>
      <c r="B34" s="174" t="s">
        <v>351</v>
      </c>
      <c r="C34" s="2" t="s">
        <v>348</v>
      </c>
      <c r="D34" s="2" t="s">
        <v>92</v>
      </c>
      <c r="E34" s="2" t="s">
        <v>75</v>
      </c>
      <c r="F34" s="2" t="s">
        <v>75</v>
      </c>
      <c r="G34" s="131" t="s">
        <v>349</v>
      </c>
      <c r="H34" s="250">
        <v>30000</v>
      </c>
      <c r="I34" s="250" t="s">
        <v>174</v>
      </c>
      <c r="J34" s="249" t="s">
        <v>86</v>
      </c>
      <c r="K34" s="55" t="s">
        <v>352</v>
      </c>
      <c r="L34" s="2">
        <f t="shared" si="1"/>
        <v>30</v>
      </c>
      <c r="M34" s="2"/>
      <c r="N34" s="2"/>
      <c r="O34" s="2"/>
      <c r="P34" s="2"/>
      <c r="Q34" s="20"/>
      <c r="R34" s="20"/>
      <c r="S34" s="20"/>
      <c r="T34" s="20"/>
      <c r="U34" s="20"/>
      <c r="V34" s="20"/>
      <c r="W34" s="20"/>
      <c r="X34" s="20"/>
      <c r="Y34" s="20" t="s">
        <v>255</v>
      </c>
      <c r="Z34" s="20" t="s">
        <v>83</v>
      </c>
    </row>
    <row r="35" spans="1:26" s="12" customFormat="1" ht="12.75" customHeight="1">
      <c r="A35" s="2">
        <f t="shared" si="0"/>
        <v>31</v>
      </c>
      <c r="B35" s="174" t="s">
        <v>351</v>
      </c>
      <c r="C35" s="2" t="s">
        <v>348</v>
      </c>
      <c r="D35" s="2" t="s">
        <v>92</v>
      </c>
      <c r="E35" s="2" t="s">
        <v>75</v>
      </c>
      <c r="F35" s="2" t="s">
        <v>75</v>
      </c>
      <c r="G35" s="131" t="s">
        <v>349</v>
      </c>
      <c r="H35" s="250">
        <v>30000</v>
      </c>
      <c r="I35" s="250" t="s">
        <v>174</v>
      </c>
      <c r="J35" s="249" t="s">
        <v>86</v>
      </c>
      <c r="K35" s="55" t="s">
        <v>247</v>
      </c>
      <c r="L35" s="2">
        <f t="shared" si="1"/>
        <v>31</v>
      </c>
      <c r="M35" s="2"/>
      <c r="N35" s="2"/>
      <c r="O35" s="2"/>
      <c r="P35" s="2"/>
      <c r="Q35" s="20"/>
      <c r="R35" s="20"/>
      <c r="S35" s="20"/>
      <c r="T35" s="20"/>
      <c r="U35" s="93"/>
      <c r="V35" s="20"/>
      <c r="W35" s="20"/>
      <c r="X35" s="20"/>
      <c r="Y35" s="20" t="s">
        <v>255</v>
      </c>
      <c r="Z35" s="20" t="s">
        <v>83</v>
      </c>
    </row>
    <row r="36" spans="1:26" s="12" customFormat="1" ht="12.75" customHeight="1">
      <c r="A36" s="2">
        <f t="shared" si="0"/>
        <v>32</v>
      </c>
      <c r="B36" s="174" t="s">
        <v>351</v>
      </c>
      <c r="C36" s="2" t="s">
        <v>348</v>
      </c>
      <c r="D36" s="2" t="s">
        <v>92</v>
      </c>
      <c r="E36" s="2" t="s">
        <v>75</v>
      </c>
      <c r="F36" s="2" t="s">
        <v>75</v>
      </c>
      <c r="G36" s="131" t="s">
        <v>349</v>
      </c>
      <c r="H36" s="250">
        <v>30000</v>
      </c>
      <c r="I36" s="250" t="s">
        <v>174</v>
      </c>
      <c r="J36" s="249" t="s">
        <v>86</v>
      </c>
      <c r="K36" s="55" t="s">
        <v>241</v>
      </c>
      <c r="L36" s="2">
        <f t="shared" si="1"/>
        <v>32</v>
      </c>
      <c r="M36" s="2"/>
      <c r="N36" s="2"/>
      <c r="O36" s="2"/>
      <c r="P36" s="2"/>
      <c r="Q36" s="20"/>
      <c r="R36" s="20"/>
      <c r="S36" s="20"/>
      <c r="T36" s="20"/>
      <c r="U36" s="93"/>
      <c r="V36" s="20"/>
      <c r="W36" s="20"/>
      <c r="X36" s="20"/>
      <c r="Y36" s="20" t="s">
        <v>255</v>
      </c>
      <c r="Z36" s="20" t="s">
        <v>83</v>
      </c>
    </row>
    <row r="37" spans="1:26" s="12" customFormat="1" ht="12.75" customHeight="1">
      <c r="A37" s="2">
        <f t="shared" si="0"/>
        <v>33</v>
      </c>
      <c r="B37" s="174" t="s">
        <v>351</v>
      </c>
      <c r="C37" s="2" t="s">
        <v>348</v>
      </c>
      <c r="D37" s="2" t="s">
        <v>92</v>
      </c>
      <c r="E37" s="2" t="s">
        <v>75</v>
      </c>
      <c r="F37" s="2" t="s">
        <v>75</v>
      </c>
      <c r="G37" s="131" t="s">
        <v>349</v>
      </c>
      <c r="H37" s="250">
        <v>30000</v>
      </c>
      <c r="I37" s="250" t="s">
        <v>174</v>
      </c>
      <c r="J37" s="249" t="s">
        <v>86</v>
      </c>
      <c r="K37" s="55" t="s">
        <v>353</v>
      </c>
      <c r="L37" s="2">
        <f t="shared" si="1"/>
        <v>33</v>
      </c>
      <c r="M37" s="2"/>
      <c r="N37" s="2"/>
      <c r="O37" s="2"/>
      <c r="P37" s="2"/>
      <c r="Q37" s="20"/>
      <c r="R37" s="20"/>
      <c r="S37" s="20"/>
      <c r="T37" s="20"/>
      <c r="U37" s="93"/>
      <c r="V37" s="20"/>
      <c r="W37" s="20"/>
      <c r="X37" s="20"/>
      <c r="Y37" s="20" t="s">
        <v>255</v>
      </c>
      <c r="Z37" s="20" t="s">
        <v>83</v>
      </c>
    </row>
    <row r="38" spans="1:26" s="12" customFormat="1" ht="12.75" customHeight="1">
      <c r="A38" s="2">
        <f t="shared" si="0"/>
        <v>34</v>
      </c>
      <c r="B38" s="174" t="s">
        <v>351</v>
      </c>
      <c r="C38" s="2" t="s">
        <v>348</v>
      </c>
      <c r="D38" s="2" t="s">
        <v>92</v>
      </c>
      <c r="E38" s="2" t="s">
        <v>75</v>
      </c>
      <c r="F38" s="2" t="s">
        <v>75</v>
      </c>
      <c r="G38" s="131" t="s">
        <v>349</v>
      </c>
      <c r="H38" s="250">
        <v>30000</v>
      </c>
      <c r="I38" s="250" t="s">
        <v>174</v>
      </c>
      <c r="J38" s="249" t="s">
        <v>86</v>
      </c>
      <c r="K38" s="55" t="s">
        <v>580</v>
      </c>
      <c r="L38" s="2">
        <f t="shared" si="1"/>
        <v>34</v>
      </c>
      <c r="M38" s="2"/>
      <c r="N38" s="2"/>
      <c r="O38" s="2"/>
      <c r="P38" s="2"/>
      <c r="Q38" s="20"/>
      <c r="R38" s="20"/>
      <c r="S38" s="20"/>
      <c r="T38" s="20"/>
      <c r="U38" s="93"/>
      <c r="V38" s="20"/>
      <c r="W38" s="20"/>
      <c r="X38" s="20"/>
      <c r="Y38" s="20" t="s">
        <v>255</v>
      </c>
      <c r="Z38" s="20" t="s">
        <v>83</v>
      </c>
    </row>
    <row r="39" spans="1:26" s="12" customFormat="1" ht="12.75" customHeight="1">
      <c r="A39" s="2">
        <f t="shared" si="0"/>
        <v>35</v>
      </c>
      <c r="B39" s="174" t="s">
        <v>351</v>
      </c>
      <c r="C39" s="2" t="s">
        <v>348</v>
      </c>
      <c r="D39" s="2" t="s">
        <v>92</v>
      </c>
      <c r="E39" s="2" t="s">
        <v>75</v>
      </c>
      <c r="F39" s="2" t="s">
        <v>75</v>
      </c>
      <c r="G39" s="131" t="s">
        <v>349</v>
      </c>
      <c r="H39" s="250">
        <v>30000</v>
      </c>
      <c r="I39" s="250" t="s">
        <v>174</v>
      </c>
      <c r="J39" s="249" t="s">
        <v>86</v>
      </c>
      <c r="K39" s="55" t="s">
        <v>581</v>
      </c>
      <c r="L39" s="2">
        <f t="shared" si="1"/>
        <v>35</v>
      </c>
      <c r="M39" s="2"/>
      <c r="N39" s="2"/>
      <c r="O39" s="2"/>
      <c r="P39" s="2"/>
      <c r="Q39" s="20"/>
      <c r="R39" s="20"/>
      <c r="S39" s="20"/>
      <c r="T39" s="20"/>
      <c r="U39" s="93"/>
      <c r="V39" s="20"/>
      <c r="W39" s="20"/>
      <c r="X39" s="20"/>
      <c r="Y39" s="20" t="s">
        <v>255</v>
      </c>
      <c r="Z39" s="20" t="s">
        <v>83</v>
      </c>
    </row>
    <row r="40" spans="1:26" s="12" customFormat="1" ht="12.75" customHeight="1">
      <c r="A40" s="2">
        <f t="shared" si="0"/>
        <v>36</v>
      </c>
      <c r="B40" s="174" t="s">
        <v>298</v>
      </c>
      <c r="C40" s="2" t="s">
        <v>299</v>
      </c>
      <c r="D40" s="2" t="s">
        <v>92</v>
      </c>
      <c r="E40" s="2" t="s">
        <v>75</v>
      </c>
      <c r="F40" s="2" t="s">
        <v>75</v>
      </c>
      <c r="G40" s="131" t="s">
        <v>349</v>
      </c>
      <c r="H40" s="250">
        <v>30000</v>
      </c>
      <c r="I40" s="250" t="s">
        <v>174</v>
      </c>
      <c r="J40" s="249" t="s">
        <v>86</v>
      </c>
      <c r="K40" s="55" t="s">
        <v>245</v>
      </c>
      <c r="L40" s="2">
        <f t="shared" si="1"/>
        <v>36</v>
      </c>
      <c r="M40" s="2"/>
      <c r="N40" s="2"/>
      <c r="O40" s="2"/>
      <c r="P40" s="2"/>
      <c r="Q40" s="20"/>
      <c r="R40" s="20"/>
      <c r="S40" s="20"/>
      <c r="T40" s="20"/>
      <c r="U40" s="93"/>
      <c r="V40" s="20"/>
      <c r="W40" s="20"/>
      <c r="X40" s="20"/>
      <c r="Y40" s="20" t="s">
        <v>255</v>
      </c>
      <c r="Z40" s="20" t="s">
        <v>83</v>
      </c>
    </row>
    <row r="41" spans="1:26" s="12" customFormat="1" ht="12.75" customHeight="1">
      <c r="A41" s="2">
        <f t="shared" si="0"/>
        <v>37</v>
      </c>
      <c r="B41" s="174" t="s">
        <v>351</v>
      </c>
      <c r="C41" s="2" t="s">
        <v>348</v>
      </c>
      <c r="D41" s="2" t="s">
        <v>92</v>
      </c>
      <c r="E41" s="2" t="s">
        <v>75</v>
      </c>
      <c r="F41" s="2" t="s">
        <v>75</v>
      </c>
      <c r="G41" s="131" t="s">
        <v>349</v>
      </c>
      <c r="H41" s="250">
        <v>30000</v>
      </c>
      <c r="I41" s="250" t="s">
        <v>174</v>
      </c>
      <c r="J41" s="249" t="s">
        <v>86</v>
      </c>
      <c r="K41" s="55" t="s">
        <v>246</v>
      </c>
      <c r="L41" s="2">
        <f t="shared" si="1"/>
        <v>37</v>
      </c>
      <c r="M41" s="2"/>
      <c r="N41" s="2"/>
      <c r="O41" s="2"/>
      <c r="P41" s="2"/>
      <c r="Q41" s="20"/>
      <c r="R41" s="20"/>
      <c r="S41" s="20"/>
      <c r="T41" s="20"/>
      <c r="U41" s="93"/>
      <c r="V41" s="20"/>
      <c r="W41" s="20"/>
      <c r="X41" s="20"/>
      <c r="Y41" s="20" t="s">
        <v>255</v>
      </c>
      <c r="Z41" s="20" t="s">
        <v>83</v>
      </c>
    </row>
    <row r="42" spans="1:26" s="12" customFormat="1" ht="12.75" customHeight="1">
      <c r="A42" s="2">
        <f t="shared" si="0"/>
        <v>38</v>
      </c>
      <c r="B42" s="174" t="s">
        <v>351</v>
      </c>
      <c r="C42" s="2" t="s">
        <v>348</v>
      </c>
      <c r="D42" s="2" t="s">
        <v>92</v>
      </c>
      <c r="E42" s="2" t="s">
        <v>75</v>
      </c>
      <c r="F42" s="2" t="s">
        <v>75</v>
      </c>
      <c r="G42" s="131" t="s">
        <v>349</v>
      </c>
      <c r="H42" s="250">
        <v>30000</v>
      </c>
      <c r="I42" s="250" t="s">
        <v>174</v>
      </c>
      <c r="J42" s="249" t="s">
        <v>86</v>
      </c>
      <c r="K42" s="55" t="s">
        <v>582</v>
      </c>
      <c r="L42" s="2">
        <f t="shared" si="1"/>
        <v>38</v>
      </c>
      <c r="M42" s="2"/>
      <c r="N42" s="2"/>
      <c r="O42" s="2"/>
      <c r="P42" s="2"/>
      <c r="Q42" s="20"/>
      <c r="R42" s="20"/>
      <c r="S42" s="20"/>
      <c r="T42" s="20"/>
      <c r="U42" s="93"/>
      <c r="V42" s="20"/>
      <c r="W42" s="20"/>
      <c r="X42" s="20"/>
      <c r="Y42" s="20" t="s">
        <v>255</v>
      </c>
      <c r="Z42" s="20" t="s">
        <v>83</v>
      </c>
    </row>
    <row r="43" spans="1:26" s="12" customFormat="1" ht="12.75" customHeight="1">
      <c r="A43" s="2">
        <f t="shared" si="0"/>
        <v>39</v>
      </c>
      <c r="B43" s="174" t="s">
        <v>351</v>
      </c>
      <c r="C43" s="2" t="s">
        <v>348</v>
      </c>
      <c r="D43" s="2" t="s">
        <v>92</v>
      </c>
      <c r="E43" s="2" t="s">
        <v>75</v>
      </c>
      <c r="F43" s="2" t="s">
        <v>75</v>
      </c>
      <c r="G43" s="131" t="s">
        <v>349</v>
      </c>
      <c r="H43" s="250">
        <v>30000</v>
      </c>
      <c r="I43" s="250" t="s">
        <v>174</v>
      </c>
      <c r="J43" s="249" t="s">
        <v>86</v>
      </c>
      <c r="K43" s="55" t="s">
        <v>583</v>
      </c>
      <c r="L43" s="2">
        <f t="shared" si="1"/>
        <v>39</v>
      </c>
      <c r="M43" s="2"/>
      <c r="N43" s="2"/>
      <c r="O43" s="2"/>
      <c r="P43" s="2"/>
      <c r="Q43" s="20"/>
      <c r="R43" s="20"/>
      <c r="S43" s="20"/>
      <c r="T43" s="20"/>
      <c r="U43" s="93"/>
      <c r="V43" s="20"/>
      <c r="W43" s="20"/>
      <c r="X43" s="20"/>
      <c r="Y43" s="20" t="s">
        <v>255</v>
      </c>
      <c r="Z43" s="20" t="s">
        <v>83</v>
      </c>
    </row>
    <row r="44" spans="1:26" s="12" customFormat="1" ht="12.75" customHeight="1">
      <c r="A44" s="2">
        <f t="shared" si="0"/>
        <v>40</v>
      </c>
      <c r="B44" s="174" t="s">
        <v>351</v>
      </c>
      <c r="C44" s="2" t="s">
        <v>348</v>
      </c>
      <c r="D44" s="2" t="s">
        <v>92</v>
      </c>
      <c r="E44" s="2" t="s">
        <v>75</v>
      </c>
      <c r="F44" s="2" t="s">
        <v>75</v>
      </c>
      <c r="G44" s="131" t="s">
        <v>349</v>
      </c>
      <c r="H44" s="250">
        <v>30000</v>
      </c>
      <c r="I44" s="250" t="s">
        <v>174</v>
      </c>
      <c r="J44" s="249" t="s">
        <v>86</v>
      </c>
      <c r="K44" s="55" t="s">
        <v>354</v>
      </c>
      <c r="L44" s="2">
        <f t="shared" si="1"/>
        <v>40</v>
      </c>
      <c r="M44" s="2"/>
      <c r="N44" s="2"/>
      <c r="O44" s="2"/>
      <c r="P44" s="2"/>
      <c r="Q44" s="20"/>
      <c r="R44" s="20"/>
      <c r="S44" s="20"/>
      <c r="T44" s="20"/>
      <c r="U44" s="93"/>
      <c r="V44" s="20"/>
      <c r="W44" s="20"/>
      <c r="X44" s="20"/>
      <c r="Y44" s="20" t="s">
        <v>255</v>
      </c>
      <c r="Z44" s="20" t="s">
        <v>83</v>
      </c>
    </row>
    <row r="45" spans="1:26" s="12" customFormat="1" ht="12.75" customHeight="1">
      <c r="A45" s="2">
        <f t="shared" si="0"/>
        <v>41</v>
      </c>
      <c r="B45" s="174" t="s">
        <v>351</v>
      </c>
      <c r="C45" s="2" t="s">
        <v>348</v>
      </c>
      <c r="D45" s="2" t="s">
        <v>92</v>
      </c>
      <c r="E45" s="2" t="s">
        <v>75</v>
      </c>
      <c r="F45" s="2" t="s">
        <v>75</v>
      </c>
      <c r="G45" s="131" t="s">
        <v>349</v>
      </c>
      <c r="H45" s="250">
        <v>30000</v>
      </c>
      <c r="I45" s="250" t="s">
        <v>174</v>
      </c>
      <c r="J45" s="249" t="s">
        <v>86</v>
      </c>
      <c r="K45" s="55" t="s">
        <v>355</v>
      </c>
      <c r="L45" s="2">
        <f t="shared" si="1"/>
        <v>41</v>
      </c>
      <c r="M45" s="2"/>
      <c r="N45" s="2"/>
      <c r="O45" s="2"/>
      <c r="P45" s="2"/>
      <c r="Q45" s="20"/>
      <c r="R45" s="20"/>
      <c r="S45" s="20"/>
      <c r="T45" s="20"/>
      <c r="U45" s="93"/>
      <c r="V45" s="20"/>
      <c r="W45" s="20"/>
      <c r="X45" s="20"/>
      <c r="Y45" s="20" t="s">
        <v>255</v>
      </c>
      <c r="Z45" s="20" t="s">
        <v>83</v>
      </c>
    </row>
    <row r="46" spans="1:26" s="12" customFormat="1" ht="12.75" customHeight="1">
      <c r="A46" s="2">
        <f t="shared" si="0"/>
        <v>42</v>
      </c>
      <c r="B46" s="174" t="s">
        <v>351</v>
      </c>
      <c r="C46" s="2" t="s">
        <v>348</v>
      </c>
      <c r="D46" s="2" t="s">
        <v>92</v>
      </c>
      <c r="E46" s="2" t="s">
        <v>75</v>
      </c>
      <c r="F46" s="2" t="s">
        <v>75</v>
      </c>
      <c r="G46" s="131" t="s">
        <v>349</v>
      </c>
      <c r="H46" s="250">
        <v>30000</v>
      </c>
      <c r="I46" s="250" t="s">
        <v>174</v>
      </c>
      <c r="J46" s="249" t="s">
        <v>86</v>
      </c>
      <c r="K46" s="55" t="s">
        <v>266</v>
      </c>
      <c r="L46" s="2">
        <f t="shared" si="1"/>
        <v>42</v>
      </c>
      <c r="M46" s="2"/>
      <c r="N46" s="2"/>
      <c r="O46" s="2"/>
      <c r="P46" s="2"/>
      <c r="Q46" s="20"/>
      <c r="R46" s="20"/>
      <c r="S46" s="20"/>
      <c r="T46" s="20"/>
      <c r="U46" s="93"/>
      <c r="V46" s="20"/>
      <c r="W46" s="20"/>
      <c r="X46" s="20"/>
      <c r="Y46" s="20" t="s">
        <v>255</v>
      </c>
      <c r="Z46" s="20" t="s">
        <v>83</v>
      </c>
    </row>
    <row r="47" spans="1:26" s="12" customFormat="1" ht="12.75" customHeight="1">
      <c r="A47" s="2">
        <f t="shared" si="0"/>
        <v>43</v>
      </c>
      <c r="B47" s="174" t="s">
        <v>351</v>
      </c>
      <c r="C47" s="2" t="s">
        <v>348</v>
      </c>
      <c r="D47" s="2" t="s">
        <v>92</v>
      </c>
      <c r="E47" s="2" t="s">
        <v>75</v>
      </c>
      <c r="F47" s="2" t="s">
        <v>75</v>
      </c>
      <c r="G47" s="131" t="s">
        <v>349</v>
      </c>
      <c r="H47" s="250">
        <v>30000</v>
      </c>
      <c r="I47" s="250" t="s">
        <v>174</v>
      </c>
      <c r="J47" s="249" t="s">
        <v>86</v>
      </c>
      <c r="K47" s="55" t="s">
        <v>584</v>
      </c>
      <c r="L47" s="2">
        <f t="shared" si="1"/>
        <v>43</v>
      </c>
      <c r="M47" s="2"/>
      <c r="N47" s="2"/>
      <c r="O47" s="2"/>
      <c r="P47" s="2"/>
      <c r="Q47" s="20"/>
      <c r="R47" s="20"/>
      <c r="S47" s="20"/>
      <c r="T47" s="20"/>
      <c r="U47" s="93"/>
      <c r="V47" s="20"/>
      <c r="W47" s="20"/>
      <c r="X47" s="20"/>
      <c r="Y47" s="20" t="s">
        <v>255</v>
      </c>
      <c r="Z47" s="20" t="s">
        <v>83</v>
      </c>
    </row>
    <row r="48" spans="1:26" s="12" customFormat="1" ht="12.75" customHeight="1">
      <c r="A48" s="2">
        <f t="shared" si="0"/>
        <v>44</v>
      </c>
      <c r="B48" s="174" t="s">
        <v>351</v>
      </c>
      <c r="C48" s="2" t="s">
        <v>348</v>
      </c>
      <c r="D48" s="2" t="s">
        <v>92</v>
      </c>
      <c r="E48" s="2" t="s">
        <v>75</v>
      </c>
      <c r="F48" s="2" t="s">
        <v>75</v>
      </c>
      <c r="G48" s="131" t="s">
        <v>349</v>
      </c>
      <c r="H48" s="250">
        <v>30000</v>
      </c>
      <c r="I48" s="250" t="s">
        <v>174</v>
      </c>
      <c r="J48" s="249" t="s">
        <v>86</v>
      </c>
      <c r="K48" s="55" t="s">
        <v>965</v>
      </c>
      <c r="L48" s="2">
        <f t="shared" si="1"/>
        <v>44</v>
      </c>
      <c r="M48" s="2"/>
      <c r="N48" s="2"/>
      <c r="O48" s="2"/>
      <c r="P48" s="2"/>
      <c r="Q48" s="20"/>
      <c r="R48" s="20"/>
      <c r="S48" s="20"/>
      <c r="T48" s="20"/>
      <c r="U48" s="93"/>
      <c r="V48" s="20"/>
      <c r="W48" s="20"/>
      <c r="X48" s="20"/>
      <c r="Y48" s="20" t="s">
        <v>255</v>
      </c>
      <c r="Z48" s="20" t="s">
        <v>83</v>
      </c>
    </row>
    <row r="49" spans="1:26" s="12" customFormat="1" ht="12.75" customHeight="1">
      <c r="A49" s="2">
        <f t="shared" si="0"/>
        <v>45</v>
      </c>
      <c r="B49" s="174" t="s">
        <v>351</v>
      </c>
      <c r="C49" s="2" t="s">
        <v>348</v>
      </c>
      <c r="D49" s="2" t="s">
        <v>92</v>
      </c>
      <c r="E49" s="2" t="s">
        <v>75</v>
      </c>
      <c r="F49" s="2" t="s">
        <v>75</v>
      </c>
      <c r="G49" s="131">
        <v>2017</v>
      </c>
      <c r="H49" s="250">
        <v>38000</v>
      </c>
      <c r="I49" s="250" t="s">
        <v>174</v>
      </c>
      <c r="J49" s="249" t="s">
        <v>86</v>
      </c>
      <c r="K49" s="55" t="s">
        <v>356</v>
      </c>
      <c r="L49" s="2">
        <f t="shared" si="1"/>
        <v>45</v>
      </c>
      <c r="M49" s="2"/>
      <c r="N49" s="2"/>
      <c r="O49" s="2"/>
      <c r="P49" s="2"/>
      <c r="Q49" s="20"/>
      <c r="R49" s="20"/>
      <c r="S49" s="20"/>
      <c r="T49" s="20"/>
      <c r="U49" s="93"/>
      <c r="V49" s="20"/>
      <c r="W49" s="20"/>
      <c r="X49" s="20"/>
      <c r="Y49" s="20" t="s">
        <v>255</v>
      </c>
      <c r="Z49" s="20" t="s">
        <v>83</v>
      </c>
    </row>
    <row r="50" spans="1:26" s="12" customFormat="1" ht="12.75" customHeight="1">
      <c r="A50" s="2">
        <f t="shared" si="0"/>
        <v>46</v>
      </c>
      <c r="B50" s="174" t="s">
        <v>351</v>
      </c>
      <c r="C50" s="2" t="s">
        <v>348</v>
      </c>
      <c r="D50" s="2" t="s">
        <v>92</v>
      </c>
      <c r="E50" s="2" t="s">
        <v>75</v>
      </c>
      <c r="F50" s="2" t="s">
        <v>75</v>
      </c>
      <c r="G50" s="131" t="s">
        <v>349</v>
      </c>
      <c r="H50" s="250">
        <v>30000</v>
      </c>
      <c r="I50" s="250" t="s">
        <v>174</v>
      </c>
      <c r="J50" s="249" t="s">
        <v>86</v>
      </c>
      <c r="K50" s="55" t="s">
        <v>244</v>
      </c>
      <c r="L50" s="2">
        <f t="shared" si="1"/>
        <v>46</v>
      </c>
      <c r="M50" s="2"/>
      <c r="N50" s="2"/>
      <c r="O50" s="2"/>
      <c r="P50" s="2"/>
      <c r="Q50" s="20"/>
      <c r="R50" s="20"/>
      <c r="S50" s="20"/>
      <c r="T50" s="20"/>
      <c r="U50" s="93"/>
      <c r="V50" s="20"/>
      <c r="W50" s="20"/>
      <c r="X50" s="20"/>
      <c r="Y50" s="20" t="s">
        <v>255</v>
      </c>
      <c r="Z50" s="20" t="s">
        <v>83</v>
      </c>
    </row>
    <row r="51" spans="1:26" s="12" customFormat="1" ht="12.75" customHeight="1">
      <c r="A51" s="2">
        <f t="shared" si="0"/>
        <v>47</v>
      </c>
      <c r="B51" s="174" t="s">
        <v>298</v>
      </c>
      <c r="C51" s="2" t="s">
        <v>348</v>
      </c>
      <c r="D51" s="2" t="s">
        <v>92</v>
      </c>
      <c r="E51" s="2" t="s">
        <v>75</v>
      </c>
      <c r="F51" s="2" t="s">
        <v>75</v>
      </c>
      <c r="G51" s="131" t="s">
        <v>349</v>
      </c>
      <c r="H51" s="250">
        <v>30000</v>
      </c>
      <c r="I51" s="250" t="s">
        <v>174</v>
      </c>
      <c r="J51" s="249" t="s">
        <v>86</v>
      </c>
      <c r="K51" s="55" t="s">
        <v>243</v>
      </c>
      <c r="L51" s="2">
        <f t="shared" si="1"/>
        <v>47</v>
      </c>
      <c r="M51" s="2"/>
      <c r="N51" s="2"/>
      <c r="O51" s="2"/>
      <c r="P51" s="2"/>
      <c r="Q51" s="20"/>
      <c r="R51" s="20"/>
      <c r="S51" s="20"/>
      <c r="T51" s="20"/>
      <c r="U51" s="93"/>
      <c r="V51" s="20"/>
      <c r="W51" s="20"/>
      <c r="X51" s="20"/>
      <c r="Y51" s="20" t="s">
        <v>255</v>
      </c>
      <c r="Z51" s="20" t="s">
        <v>83</v>
      </c>
    </row>
    <row r="52" spans="1:26" s="12" customFormat="1" ht="12.75" customHeight="1">
      <c r="A52" s="2">
        <f t="shared" si="0"/>
        <v>48</v>
      </c>
      <c r="B52" s="174" t="s">
        <v>298</v>
      </c>
      <c r="C52" s="2" t="s">
        <v>348</v>
      </c>
      <c r="D52" s="2" t="s">
        <v>92</v>
      </c>
      <c r="E52" s="2" t="s">
        <v>75</v>
      </c>
      <c r="F52" s="2" t="s">
        <v>75</v>
      </c>
      <c r="G52" s="131" t="s">
        <v>349</v>
      </c>
      <c r="H52" s="250">
        <v>30000</v>
      </c>
      <c r="I52" s="250" t="s">
        <v>174</v>
      </c>
      <c r="J52" s="249" t="s">
        <v>86</v>
      </c>
      <c r="K52" s="55" t="s">
        <v>350</v>
      </c>
      <c r="L52" s="2">
        <f t="shared" si="1"/>
        <v>48</v>
      </c>
      <c r="M52" s="2"/>
      <c r="N52" s="2"/>
      <c r="O52" s="2"/>
      <c r="P52" s="2"/>
      <c r="Q52" s="20"/>
      <c r="R52" s="20"/>
      <c r="S52" s="20"/>
      <c r="T52" s="20"/>
      <c r="U52" s="93"/>
      <c r="V52" s="20"/>
      <c r="W52" s="20"/>
      <c r="X52" s="20"/>
      <c r="Y52" s="20" t="s">
        <v>255</v>
      </c>
      <c r="Z52" s="20" t="s">
        <v>83</v>
      </c>
    </row>
    <row r="53" spans="1:26" s="12" customFormat="1" ht="12.75" customHeight="1">
      <c r="A53" s="2">
        <f t="shared" si="0"/>
        <v>49</v>
      </c>
      <c r="B53" s="174" t="s">
        <v>298</v>
      </c>
      <c r="C53" s="2" t="s">
        <v>348</v>
      </c>
      <c r="D53" s="2" t="s">
        <v>92</v>
      </c>
      <c r="E53" s="2" t="s">
        <v>75</v>
      </c>
      <c r="F53" s="2" t="s">
        <v>75</v>
      </c>
      <c r="G53" s="131">
        <v>2012</v>
      </c>
      <c r="H53" s="250">
        <v>42111.24</v>
      </c>
      <c r="I53" s="250" t="s">
        <v>174</v>
      </c>
      <c r="J53" s="249" t="s">
        <v>86</v>
      </c>
      <c r="K53" s="55" t="s">
        <v>248</v>
      </c>
      <c r="L53" s="2">
        <f t="shared" si="1"/>
        <v>49</v>
      </c>
      <c r="M53" s="2"/>
      <c r="N53" s="2"/>
      <c r="O53" s="2"/>
      <c r="P53" s="2"/>
      <c r="Q53" s="20"/>
      <c r="R53" s="20"/>
      <c r="S53" s="20"/>
      <c r="T53" s="20"/>
      <c r="U53" s="93"/>
      <c r="V53" s="20"/>
      <c r="W53" s="20"/>
      <c r="X53" s="20"/>
      <c r="Y53" s="20" t="s">
        <v>255</v>
      </c>
      <c r="Z53" s="20" t="s">
        <v>83</v>
      </c>
    </row>
    <row r="54" spans="1:26" s="12" customFormat="1" ht="12.75" customHeight="1">
      <c r="A54" s="2">
        <f t="shared" si="0"/>
        <v>50</v>
      </c>
      <c r="B54" s="174" t="s">
        <v>298</v>
      </c>
      <c r="C54" s="2" t="s">
        <v>348</v>
      </c>
      <c r="D54" s="2" t="s">
        <v>92</v>
      </c>
      <c r="E54" s="2" t="s">
        <v>75</v>
      </c>
      <c r="F54" s="2" t="s">
        <v>75</v>
      </c>
      <c r="G54" s="131">
        <v>2012</v>
      </c>
      <c r="H54" s="250">
        <v>34987.1</v>
      </c>
      <c r="I54" s="250" t="s">
        <v>174</v>
      </c>
      <c r="J54" s="249" t="s">
        <v>86</v>
      </c>
      <c r="K54" s="55" t="s">
        <v>247</v>
      </c>
      <c r="L54" s="2">
        <f t="shared" si="1"/>
        <v>50</v>
      </c>
      <c r="M54" s="2"/>
      <c r="N54" s="2"/>
      <c r="O54" s="2"/>
      <c r="P54" s="2"/>
      <c r="Q54" s="20"/>
      <c r="R54" s="20"/>
      <c r="S54" s="20"/>
      <c r="T54" s="20"/>
      <c r="U54" s="93"/>
      <c r="V54" s="20"/>
      <c r="W54" s="20"/>
      <c r="X54" s="20"/>
      <c r="Y54" s="20" t="s">
        <v>255</v>
      </c>
      <c r="Z54" s="20" t="s">
        <v>83</v>
      </c>
    </row>
    <row r="55" spans="1:26" s="12" customFormat="1" ht="12.75" customHeight="1">
      <c r="A55" s="2">
        <f t="shared" si="0"/>
        <v>51</v>
      </c>
      <c r="B55" s="174" t="s">
        <v>298</v>
      </c>
      <c r="C55" s="2" t="s">
        <v>348</v>
      </c>
      <c r="D55" s="2" t="s">
        <v>92</v>
      </c>
      <c r="E55" s="2" t="s">
        <v>75</v>
      </c>
      <c r="F55" s="2" t="s">
        <v>75</v>
      </c>
      <c r="G55" s="131">
        <v>2017</v>
      </c>
      <c r="H55" s="250">
        <v>154417.22</v>
      </c>
      <c r="I55" s="250" t="s">
        <v>174</v>
      </c>
      <c r="J55" s="249" t="s">
        <v>86</v>
      </c>
      <c r="K55" s="55" t="s">
        <v>248</v>
      </c>
      <c r="L55" s="2">
        <f t="shared" si="1"/>
        <v>51</v>
      </c>
      <c r="M55" s="2"/>
      <c r="N55" s="2"/>
      <c r="O55" s="2"/>
      <c r="P55" s="2"/>
      <c r="Q55" s="20"/>
      <c r="R55" s="20"/>
      <c r="S55" s="20"/>
      <c r="T55" s="20"/>
      <c r="U55" s="93"/>
      <c r="V55" s="20"/>
      <c r="W55" s="20"/>
      <c r="X55" s="20"/>
      <c r="Y55" s="20" t="s">
        <v>255</v>
      </c>
      <c r="Z55" s="20" t="s">
        <v>83</v>
      </c>
    </row>
    <row r="56" spans="1:26" s="12" customFormat="1" ht="12.75" customHeight="1">
      <c r="A56" s="2">
        <f t="shared" si="0"/>
        <v>52</v>
      </c>
      <c r="B56" s="174" t="s">
        <v>298</v>
      </c>
      <c r="C56" s="2" t="s">
        <v>348</v>
      </c>
      <c r="D56" s="2" t="s">
        <v>92</v>
      </c>
      <c r="E56" s="2" t="s">
        <v>75</v>
      </c>
      <c r="F56" s="2" t="s">
        <v>75</v>
      </c>
      <c r="G56" s="131">
        <v>2023</v>
      </c>
      <c r="H56" s="250">
        <v>53632.92</v>
      </c>
      <c r="I56" s="250" t="s">
        <v>174</v>
      </c>
      <c r="J56" s="249" t="s">
        <v>86</v>
      </c>
      <c r="K56" s="55" t="s">
        <v>327</v>
      </c>
      <c r="L56" s="2">
        <f t="shared" si="1"/>
        <v>52</v>
      </c>
      <c r="M56" s="2"/>
      <c r="N56" s="2"/>
      <c r="O56" s="2"/>
      <c r="P56" s="2"/>
      <c r="Q56" s="20"/>
      <c r="R56" s="20"/>
      <c r="S56" s="20"/>
      <c r="T56" s="20"/>
      <c r="U56" s="93"/>
      <c r="V56" s="20"/>
      <c r="W56" s="20"/>
      <c r="X56" s="20"/>
      <c r="Y56" s="20" t="s">
        <v>255</v>
      </c>
      <c r="Z56" s="20" t="s">
        <v>83</v>
      </c>
    </row>
    <row r="57" spans="1:26" s="12" customFormat="1" ht="12.75" customHeight="1">
      <c r="A57" s="2">
        <f t="shared" si="0"/>
        <v>53</v>
      </c>
      <c r="B57" s="174" t="s">
        <v>357</v>
      </c>
      <c r="C57" s="2" t="s">
        <v>348</v>
      </c>
      <c r="D57" s="2" t="s">
        <v>92</v>
      </c>
      <c r="E57" s="2" t="s">
        <v>75</v>
      </c>
      <c r="F57" s="2" t="s">
        <v>75</v>
      </c>
      <c r="G57" s="131" t="s">
        <v>349</v>
      </c>
      <c r="H57" s="250">
        <v>20000</v>
      </c>
      <c r="I57" s="250" t="s">
        <v>174</v>
      </c>
      <c r="J57" s="249" t="s">
        <v>86</v>
      </c>
      <c r="K57" s="55" t="s">
        <v>583</v>
      </c>
      <c r="L57" s="2">
        <f t="shared" si="1"/>
        <v>53</v>
      </c>
      <c r="M57" s="2"/>
      <c r="N57" s="2"/>
      <c r="O57" s="2"/>
      <c r="P57" s="2"/>
      <c r="Q57" s="20"/>
      <c r="R57" s="20"/>
      <c r="S57" s="20"/>
      <c r="T57" s="20"/>
      <c r="U57" s="93"/>
      <c r="V57" s="20"/>
      <c r="W57" s="20"/>
      <c r="X57" s="20"/>
      <c r="Y57" s="20" t="s">
        <v>255</v>
      </c>
      <c r="Z57" s="20" t="s">
        <v>83</v>
      </c>
    </row>
    <row r="58" spans="1:26" s="12" customFormat="1" ht="40.5" customHeight="1">
      <c r="A58" s="2">
        <f t="shared" si="0"/>
        <v>54</v>
      </c>
      <c r="B58" s="174" t="s">
        <v>710</v>
      </c>
      <c r="C58" s="2" t="s">
        <v>201</v>
      </c>
      <c r="D58" s="2" t="s">
        <v>92</v>
      </c>
      <c r="E58" s="2" t="s">
        <v>75</v>
      </c>
      <c r="F58" s="2" t="s">
        <v>75</v>
      </c>
      <c r="G58" s="131">
        <v>2015</v>
      </c>
      <c r="H58" s="250">
        <v>379000</v>
      </c>
      <c r="I58" s="250" t="s">
        <v>174</v>
      </c>
      <c r="J58" s="249" t="s">
        <v>86</v>
      </c>
      <c r="K58" s="55" t="s">
        <v>325</v>
      </c>
      <c r="L58" s="2">
        <f t="shared" si="1"/>
        <v>54</v>
      </c>
      <c r="M58" s="2" t="s">
        <v>232</v>
      </c>
      <c r="N58" s="2" t="s">
        <v>197</v>
      </c>
      <c r="O58" s="2" t="s">
        <v>329</v>
      </c>
      <c r="P58" s="2"/>
      <c r="Q58" s="20" t="s">
        <v>87</v>
      </c>
      <c r="R58" s="20" t="s">
        <v>87</v>
      </c>
      <c r="S58" s="20" t="s">
        <v>87</v>
      </c>
      <c r="T58" s="20" t="s">
        <v>87</v>
      </c>
      <c r="U58" s="93" t="s">
        <v>255</v>
      </c>
      <c r="V58" s="20" t="s">
        <v>328</v>
      </c>
      <c r="W58" s="20">
        <v>60.27</v>
      </c>
      <c r="X58" s="20">
        <v>1</v>
      </c>
      <c r="Y58" s="20" t="s">
        <v>75</v>
      </c>
      <c r="Z58" s="20" t="s">
        <v>83</v>
      </c>
    </row>
    <row r="59" spans="1:26" s="12" customFormat="1" ht="28.5" customHeight="1">
      <c r="A59" s="2">
        <f t="shared" si="0"/>
        <v>55</v>
      </c>
      <c r="B59" s="174" t="s">
        <v>707</v>
      </c>
      <c r="C59" s="2" t="s">
        <v>201</v>
      </c>
      <c r="D59" s="2" t="s">
        <v>92</v>
      </c>
      <c r="E59" s="2" t="s">
        <v>75</v>
      </c>
      <c r="F59" s="2" t="s">
        <v>75</v>
      </c>
      <c r="G59" s="131">
        <v>2009</v>
      </c>
      <c r="H59" s="250">
        <v>1238228.44</v>
      </c>
      <c r="I59" s="250" t="s">
        <v>174</v>
      </c>
      <c r="J59" s="249" t="s">
        <v>86</v>
      </c>
      <c r="K59" s="55" t="s">
        <v>326</v>
      </c>
      <c r="L59" s="2">
        <f t="shared" si="1"/>
        <v>55</v>
      </c>
      <c r="M59" s="2" t="s">
        <v>324</v>
      </c>
      <c r="N59" s="2" t="s">
        <v>197</v>
      </c>
      <c r="O59" s="2" t="s">
        <v>107</v>
      </c>
      <c r="P59" s="2" t="s">
        <v>199</v>
      </c>
      <c r="Q59" s="20" t="s">
        <v>87</v>
      </c>
      <c r="R59" s="20" t="s">
        <v>87</v>
      </c>
      <c r="S59" s="20" t="s">
        <v>87</v>
      </c>
      <c r="T59" s="20" t="s">
        <v>87</v>
      </c>
      <c r="U59" s="93" t="s">
        <v>87</v>
      </c>
      <c r="V59" s="20" t="s">
        <v>328</v>
      </c>
      <c r="W59" s="20">
        <v>82.9</v>
      </c>
      <c r="X59" s="20">
        <v>1</v>
      </c>
      <c r="Y59" s="20" t="s">
        <v>75</v>
      </c>
      <c r="Z59" s="20" t="s">
        <v>83</v>
      </c>
    </row>
    <row r="60" spans="1:26" s="12" customFormat="1" ht="54.75" customHeight="1">
      <c r="A60" s="2">
        <f t="shared" si="0"/>
        <v>56</v>
      </c>
      <c r="B60" s="174" t="s">
        <v>708</v>
      </c>
      <c r="C60" s="2" t="s">
        <v>201</v>
      </c>
      <c r="D60" s="2" t="s">
        <v>92</v>
      </c>
      <c r="E60" s="2" t="s">
        <v>75</v>
      </c>
      <c r="F60" s="2" t="s">
        <v>75</v>
      </c>
      <c r="G60" s="131">
        <v>2014</v>
      </c>
      <c r="H60" s="250">
        <v>603000</v>
      </c>
      <c r="I60" s="250" t="s">
        <v>174</v>
      </c>
      <c r="J60" s="249" t="s">
        <v>86</v>
      </c>
      <c r="K60" s="55" t="s">
        <v>327</v>
      </c>
      <c r="L60" s="2">
        <f t="shared" si="1"/>
        <v>56</v>
      </c>
      <c r="M60" s="2" t="s">
        <v>330</v>
      </c>
      <c r="N60" s="2" t="s">
        <v>331</v>
      </c>
      <c r="O60" s="2" t="s">
        <v>332</v>
      </c>
      <c r="P60" s="2" t="s">
        <v>199</v>
      </c>
      <c r="Q60" s="20" t="s">
        <v>87</v>
      </c>
      <c r="R60" s="20" t="s">
        <v>87</v>
      </c>
      <c r="S60" s="20" t="s">
        <v>87</v>
      </c>
      <c r="T60" s="20" t="s">
        <v>87</v>
      </c>
      <c r="U60" s="93" t="s">
        <v>255</v>
      </c>
      <c r="V60" s="20" t="s">
        <v>328</v>
      </c>
      <c r="W60" s="20">
        <v>146.2</v>
      </c>
      <c r="X60" s="20">
        <v>1</v>
      </c>
      <c r="Y60" s="20" t="s">
        <v>75</v>
      </c>
      <c r="Z60" s="20" t="s">
        <v>83</v>
      </c>
    </row>
    <row r="61" spans="1:26" s="12" customFormat="1" ht="28.5" customHeight="1">
      <c r="A61" s="2">
        <f t="shared" si="0"/>
        <v>57</v>
      </c>
      <c r="B61" s="174" t="s">
        <v>461</v>
      </c>
      <c r="C61" s="2"/>
      <c r="D61" s="2" t="s">
        <v>92</v>
      </c>
      <c r="E61" s="2" t="s">
        <v>75</v>
      </c>
      <c r="F61" s="2" t="s">
        <v>75</v>
      </c>
      <c r="G61" s="131" t="s">
        <v>358</v>
      </c>
      <c r="H61" s="250">
        <v>207686</v>
      </c>
      <c r="I61" s="250" t="s">
        <v>174</v>
      </c>
      <c r="J61" s="249" t="s">
        <v>86</v>
      </c>
      <c r="K61" s="55" t="s">
        <v>301</v>
      </c>
      <c r="L61" s="2">
        <f t="shared" si="1"/>
        <v>57</v>
      </c>
      <c r="M61" s="2"/>
      <c r="N61" s="2"/>
      <c r="O61" s="2"/>
      <c r="P61" s="2"/>
      <c r="Q61" s="20"/>
      <c r="R61" s="20"/>
      <c r="S61" s="20"/>
      <c r="T61" s="20"/>
      <c r="U61" s="93"/>
      <c r="V61" s="20"/>
      <c r="W61" s="20"/>
      <c r="X61" s="20"/>
      <c r="Y61" s="20" t="s">
        <v>255</v>
      </c>
      <c r="Z61" s="20" t="s">
        <v>83</v>
      </c>
    </row>
    <row r="62" spans="1:26" s="12" customFormat="1" ht="32.25" customHeight="1">
      <c r="A62" s="2">
        <f t="shared" si="0"/>
        <v>58</v>
      </c>
      <c r="B62" s="19" t="s">
        <v>711</v>
      </c>
      <c r="C62" s="2" t="s">
        <v>462</v>
      </c>
      <c r="D62" s="2" t="s">
        <v>92</v>
      </c>
      <c r="E62" s="2" t="s">
        <v>75</v>
      </c>
      <c r="F62" s="2" t="s">
        <v>75</v>
      </c>
      <c r="G62" s="131" t="s">
        <v>463</v>
      </c>
      <c r="H62" s="250">
        <v>451000</v>
      </c>
      <c r="I62" s="250" t="s">
        <v>174</v>
      </c>
      <c r="J62" s="249"/>
      <c r="K62" s="55" t="s">
        <v>241</v>
      </c>
      <c r="L62" s="2">
        <f t="shared" si="1"/>
        <v>58</v>
      </c>
      <c r="M62" s="2" t="s">
        <v>102</v>
      </c>
      <c r="N62" s="2" t="s">
        <v>197</v>
      </c>
      <c r="O62" s="2" t="s">
        <v>107</v>
      </c>
      <c r="P62" s="2" t="s">
        <v>199</v>
      </c>
      <c r="Q62" s="20" t="s">
        <v>500</v>
      </c>
      <c r="R62" s="20" t="s">
        <v>500</v>
      </c>
      <c r="S62" s="20" t="s">
        <v>500</v>
      </c>
      <c r="T62" s="20" t="s">
        <v>500</v>
      </c>
      <c r="U62" s="20" t="s">
        <v>500</v>
      </c>
      <c r="V62" s="20" t="s">
        <v>328</v>
      </c>
      <c r="W62" s="20">
        <v>74.61</v>
      </c>
      <c r="X62" s="20">
        <v>1</v>
      </c>
      <c r="Y62" s="20" t="s">
        <v>75</v>
      </c>
      <c r="Z62" s="20" t="s">
        <v>83</v>
      </c>
    </row>
    <row r="63" spans="1:26" s="12" customFormat="1" ht="34.5" customHeight="1">
      <c r="A63" s="2">
        <f t="shared" si="0"/>
        <v>59</v>
      </c>
      <c r="B63" s="19" t="s">
        <v>709</v>
      </c>
      <c r="C63" s="2" t="s">
        <v>464</v>
      </c>
      <c r="D63" s="2" t="s">
        <v>92</v>
      </c>
      <c r="E63" s="2" t="s">
        <v>75</v>
      </c>
      <c r="F63" s="2" t="s">
        <v>75</v>
      </c>
      <c r="G63" s="131" t="s">
        <v>465</v>
      </c>
      <c r="H63" s="250">
        <v>1326000</v>
      </c>
      <c r="I63" s="250" t="s">
        <v>174</v>
      </c>
      <c r="J63" s="249"/>
      <c r="K63" s="55" t="s">
        <v>466</v>
      </c>
      <c r="L63" s="2">
        <f t="shared" si="1"/>
        <v>59</v>
      </c>
      <c r="M63" s="2" t="s">
        <v>467</v>
      </c>
      <c r="N63" s="2" t="s">
        <v>468</v>
      </c>
      <c r="O63" s="2" t="s">
        <v>469</v>
      </c>
      <c r="P63" s="2" t="s">
        <v>199</v>
      </c>
      <c r="Q63" s="20" t="s">
        <v>87</v>
      </c>
      <c r="R63" s="20" t="s">
        <v>87</v>
      </c>
      <c r="S63" s="20" t="s">
        <v>87</v>
      </c>
      <c r="T63" s="20" t="s">
        <v>87</v>
      </c>
      <c r="U63" s="93" t="s">
        <v>87</v>
      </c>
      <c r="V63" s="20" t="s">
        <v>328</v>
      </c>
      <c r="W63" s="20">
        <v>275.15</v>
      </c>
      <c r="X63" s="20">
        <v>2</v>
      </c>
      <c r="Y63" s="20" t="s">
        <v>75</v>
      </c>
      <c r="Z63" s="20" t="s">
        <v>83</v>
      </c>
    </row>
    <row r="64" spans="1:26" s="12" customFormat="1" ht="95.25" customHeight="1">
      <c r="A64" s="2">
        <f t="shared" si="0"/>
        <v>60</v>
      </c>
      <c r="B64" s="174" t="s">
        <v>473</v>
      </c>
      <c r="C64" s="2" t="s">
        <v>470</v>
      </c>
      <c r="D64" s="2" t="s">
        <v>92</v>
      </c>
      <c r="E64" s="2" t="s">
        <v>75</v>
      </c>
      <c r="F64" s="2" t="s">
        <v>75</v>
      </c>
      <c r="G64" s="131">
        <v>1984</v>
      </c>
      <c r="H64" s="250">
        <v>91000</v>
      </c>
      <c r="I64" s="250" t="s">
        <v>174</v>
      </c>
      <c r="J64" s="249"/>
      <c r="K64" s="55" t="s">
        <v>354</v>
      </c>
      <c r="L64" s="2">
        <f t="shared" si="1"/>
        <v>60</v>
      </c>
      <c r="M64" s="2" t="s">
        <v>471</v>
      </c>
      <c r="N64" s="2" t="s">
        <v>472</v>
      </c>
      <c r="O64" s="2" t="s">
        <v>107</v>
      </c>
      <c r="P64" s="2" t="s">
        <v>199</v>
      </c>
      <c r="Q64" s="20" t="s">
        <v>87</v>
      </c>
      <c r="R64" s="20" t="s">
        <v>87</v>
      </c>
      <c r="S64" s="20" t="s">
        <v>87</v>
      </c>
      <c r="T64" s="20" t="s">
        <v>87</v>
      </c>
      <c r="U64" s="93" t="s">
        <v>87</v>
      </c>
      <c r="V64" s="20" t="s">
        <v>328</v>
      </c>
      <c r="W64" s="20">
        <v>16.4</v>
      </c>
      <c r="X64" s="2" t="s">
        <v>501</v>
      </c>
      <c r="Y64" s="20" t="s">
        <v>92</v>
      </c>
      <c r="Z64" s="20" t="s">
        <v>83</v>
      </c>
    </row>
    <row r="65" spans="1:26" s="12" customFormat="1" ht="95.25" customHeight="1">
      <c r="A65" s="2">
        <f t="shared" si="0"/>
        <v>61</v>
      </c>
      <c r="B65" s="174" t="s">
        <v>474</v>
      </c>
      <c r="C65" s="2" t="s">
        <v>470</v>
      </c>
      <c r="D65" s="2" t="s">
        <v>92</v>
      </c>
      <c r="E65" s="2" t="s">
        <v>75</v>
      </c>
      <c r="F65" s="2" t="s">
        <v>75</v>
      </c>
      <c r="G65" s="131">
        <v>1984</v>
      </c>
      <c r="H65" s="250">
        <v>254000</v>
      </c>
      <c r="I65" s="250" t="s">
        <v>174</v>
      </c>
      <c r="J65" s="249"/>
      <c r="K65" s="55" t="s">
        <v>354</v>
      </c>
      <c r="L65" s="2">
        <f t="shared" si="1"/>
        <v>61</v>
      </c>
      <c r="M65" s="2" t="s">
        <v>471</v>
      </c>
      <c r="N65" s="2" t="s">
        <v>472</v>
      </c>
      <c r="O65" s="2" t="s">
        <v>107</v>
      </c>
      <c r="P65" s="2" t="s">
        <v>199</v>
      </c>
      <c r="Q65" s="20" t="s">
        <v>87</v>
      </c>
      <c r="R65" s="20" t="s">
        <v>87</v>
      </c>
      <c r="S65" s="20" t="s">
        <v>87</v>
      </c>
      <c r="T65" s="20" t="s">
        <v>87</v>
      </c>
      <c r="U65" s="93" t="s">
        <v>87</v>
      </c>
      <c r="V65" s="20" t="s">
        <v>328</v>
      </c>
      <c r="W65" s="20">
        <v>45.7</v>
      </c>
      <c r="X65" s="2" t="s">
        <v>501</v>
      </c>
      <c r="Y65" s="20" t="s">
        <v>92</v>
      </c>
      <c r="Z65" s="20" t="s">
        <v>83</v>
      </c>
    </row>
    <row r="66" spans="1:26" s="12" customFormat="1" ht="95.25" customHeight="1">
      <c r="A66" s="2">
        <f t="shared" si="0"/>
        <v>62</v>
      </c>
      <c r="B66" s="174" t="s">
        <v>475</v>
      </c>
      <c r="C66" s="2" t="s">
        <v>470</v>
      </c>
      <c r="D66" s="2" t="s">
        <v>92</v>
      </c>
      <c r="E66" s="2" t="s">
        <v>75</v>
      </c>
      <c r="F66" s="2" t="s">
        <v>75</v>
      </c>
      <c r="G66" s="131">
        <v>1984</v>
      </c>
      <c r="H66" s="250">
        <v>286000</v>
      </c>
      <c r="I66" s="250" t="s">
        <v>174</v>
      </c>
      <c r="J66" s="249"/>
      <c r="K66" s="55" t="s">
        <v>354</v>
      </c>
      <c r="L66" s="2">
        <f t="shared" si="1"/>
        <v>62</v>
      </c>
      <c r="M66" s="2" t="s">
        <v>471</v>
      </c>
      <c r="N66" s="2" t="s">
        <v>472</v>
      </c>
      <c r="O66" s="2" t="s">
        <v>107</v>
      </c>
      <c r="P66" s="2" t="s">
        <v>199</v>
      </c>
      <c r="Q66" s="20" t="s">
        <v>87</v>
      </c>
      <c r="R66" s="20" t="s">
        <v>87</v>
      </c>
      <c r="S66" s="20" t="s">
        <v>87</v>
      </c>
      <c r="T66" s="20" t="s">
        <v>87</v>
      </c>
      <c r="U66" s="93" t="s">
        <v>87</v>
      </c>
      <c r="V66" s="20" t="s">
        <v>328</v>
      </c>
      <c r="W66" s="20">
        <v>51.46</v>
      </c>
      <c r="X66" s="2" t="s">
        <v>501</v>
      </c>
      <c r="Y66" s="20" t="s">
        <v>92</v>
      </c>
      <c r="Z66" s="20" t="s">
        <v>83</v>
      </c>
    </row>
    <row r="67" spans="1:26" s="12" customFormat="1" ht="95.25" customHeight="1">
      <c r="A67" s="2">
        <f t="shared" si="0"/>
        <v>63</v>
      </c>
      <c r="B67" s="174" t="s">
        <v>476</v>
      </c>
      <c r="C67" s="2" t="s">
        <v>470</v>
      </c>
      <c r="D67" s="2" t="s">
        <v>92</v>
      </c>
      <c r="E67" s="2" t="s">
        <v>75</v>
      </c>
      <c r="F67" s="2" t="s">
        <v>75</v>
      </c>
      <c r="G67" s="131">
        <v>1984</v>
      </c>
      <c r="H67" s="250">
        <v>198000</v>
      </c>
      <c r="I67" s="250" t="s">
        <v>174</v>
      </c>
      <c r="J67" s="249"/>
      <c r="K67" s="55" t="s">
        <v>354</v>
      </c>
      <c r="L67" s="2">
        <f t="shared" si="1"/>
        <v>63</v>
      </c>
      <c r="M67" s="2" t="s">
        <v>471</v>
      </c>
      <c r="N67" s="2" t="s">
        <v>472</v>
      </c>
      <c r="O67" s="2" t="s">
        <v>107</v>
      </c>
      <c r="P67" s="2" t="s">
        <v>199</v>
      </c>
      <c r="Q67" s="20" t="s">
        <v>87</v>
      </c>
      <c r="R67" s="20" t="s">
        <v>87</v>
      </c>
      <c r="S67" s="20" t="s">
        <v>87</v>
      </c>
      <c r="T67" s="20" t="s">
        <v>87</v>
      </c>
      <c r="U67" s="93" t="s">
        <v>87</v>
      </c>
      <c r="V67" s="20" t="s">
        <v>328</v>
      </c>
      <c r="W67" s="20">
        <v>35.7</v>
      </c>
      <c r="X67" s="2" t="s">
        <v>501</v>
      </c>
      <c r="Y67" s="20" t="s">
        <v>92</v>
      </c>
      <c r="Z67" s="20" t="s">
        <v>83</v>
      </c>
    </row>
    <row r="68" spans="1:26" s="12" customFormat="1" ht="95.25" customHeight="1">
      <c r="A68" s="2">
        <f t="shared" si="0"/>
        <v>64</v>
      </c>
      <c r="B68" s="174" t="s">
        <v>477</v>
      </c>
      <c r="C68" s="2" t="s">
        <v>470</v>
      </c>
      <c r="D68" s="2" t="s">
        <v>92</v>
      </c>
      <c r="E68" s="2" t="s">
        <v>75</v>
      </c>
      <c r="F68" s="2" t="s">
        <v>75</v>
      </c>
      <c r="G68" s="131">
        <v>1984</v>
      </c>
      <c r="H68" s="250">
        <v>290000</v>
      </c>
      <c r="I68" s="250" t="s">
        <v>174</v>
      </c>
      <c r="J68" s="249"/>
      <c r="K68" s="55" t="s">
        <v>354</v>
      </c>
      <c r="L68" s="2">
        <f t="shared" si="1"/>
        <v>64</v>
      </c>
      <c r="M68" s="2" t="s">
        <v>471</v>
      </c>
      <c r="N68" s="2" t="s">
        <v>472</v>
      </c>
      <c r="O68" s="2" t="s">
        <v>107</v>
      </c>
      <c r="P68" s="2" t="s">
        <v>199</v>
      </c>
      <c r="Q68" s="20" t="s">
        <v>87</v>
      </c>
      <c r="R68" s="20" t="s">
        <v>87</v>
      </c>
      <c r="S68" s="20" t="s">
        <v>87</v>
      </c>
      <c r="T68" s="20" t="s">
        <v>87</v>
      </c>
      <c r="U68" s="93" t="s">
        <v>87</v>
      </c>
      <c r="V68" s="20" t="s">
        <v>328</v>
      </c>
      <c r="W68" s="20">
        <v>52.16</v>
      </c>
      <c r="X68" s="2" t="s">
        <v>501</v>
      </c>
      <c r="Y68" s="20" t="s">
        <v>92</v>
      </c>
      <c r="Z68" s="20" t="s">
        <v>83</v>
      </c>
    </row>
    <row r="69" spans="1:26" s="12" customFormat="1" ht="95.25" customHeight="1">
      <c r="A69" s="2">
        <f t="shared" si="0"/>
        <v>65</v>
      </c>
      <c r="B69" s="174" t="s">
        <v>478</v>
      </c>
      <c r="C69" s="2" t="s">
        <v>470</v>
      </c>
      <c r="D69" s="2" t="s">
        <v>92</v>
      </c>
      <c r="E69" s="2" t="s">
        <v>75</v>
      </c>
      <c r="F69" s="2" t="s">
        <v>75</v>
      </c>
      <c r="G69" s="131">
        <v>1984</v>
      </c>
      <c r="H69" s="250">
        <v>286000</v>
      </c>
      <c r="I69" s="250" t="s">
        <v>174</v>
      </c>
      <c r="J69" s="249"/>
      <c r="K69" s="55" t="s">
        <v>354</v>
      </c>
      <c r="L69" s="2">
        <f t="shared" si="1"/>
        <v>65</v>
      </c>
      <c r="M69" s="2" t="s">
        <v>471</v>
      </c>
      <c r="N69" s="2" t="s">
        <v>472</v>
      </c>
      <c r="O69" s="2" t="s">
        <v>107</v>
      </c>
      <c r="P69" s="2" t="s">
        <v>199</v>
      </c>
      <c r="Q69" s="20" t="s">
        <v>87</v>
      </c>
      <c r="R69" s="20" t="s">
        <v>87</v>
      </c>
      <c r="S69" s="20" t="s">
        <v>87</v>
      </c>
      <c r="T69" s="20" t="s">
        <v>87</v>
      </c>
      <c r="U69" s="93" t="s">
        <v>87</v>
      </c>
      <c r="V69" s="20" t="s">
        <v>328</v>
      </c>
      <c r="W69" s="20">
        <v>51.46</v>
      </c>
      <c r="X69" s="2" t="s">
        <v>501</v>
      </c>
      <c r="Y69" s="20" t="s">
        <v>92</v>
      </c>
      <c r="Z69" s="20" t="s">
        <v>83</v>
      </c>
    </row>
    <row r="70" spans="1:26" s="12" customFormat="1" ht="95.25" customHeight="1">
      <c r="A70" s="2">
        <f t="shared" si="0"/>
        <v>66</v>
      </c>
      <c r="B70" s="174" t="s">
        <v>479</v>
      </c>
      <c r="C70" s="2" t="s">
        <v>470</v>
      </c>
      <c r="D70" s="2" t="s">
        <v>92</v>
      </c>
      <c r="E70" s="2" t="s">
        <v>75</v>
      </c>
      <c r="F70" s="2" t="s">
        <v>75</v>
      </c>
      <c r="G70" s="131">
        <v>1984</v>
      </c>
      <c r="H70" s="250">
        <v>310000</v>
      </c>
      <c r="I70" s="250" t="s">
        <v>174</v>
      </c>
      <c r="J70" s="249"/>
      <c r="K70" s="55" t="s">
        <v>354</v>
      </c>
      <c r="L70" s="2">
        <f t="shared" si="1"/>
        <v>66</v>
      </c>
      <c r="M70" s="2" t="s">
        <v>471</v>
      </c>
      <c r="N70" s="2" t="s">
        <v>472</v>
      </c>
      <c r="O70" s="2" t="s">
        <v>107</v>
      </c>
      <c r="P70" s="2" t="s">
        <v>199</v>
      </c>
      <c r="Q70" s="20" t="s">
        <v>87</v>
      </c>
      <c r="R70" s="20" t="s">
        <v>87</v>
      </c>
      <c r="S70" s="20" t="s">
        <v>87</v>
      </c>
      <c r="T70" s="20" t="s">
        <v>87</v>
      </c>
      <c r="U70" s="93" t="s">
        <v>87</v>
      </c>
      <c r="V70" s="20" t="s">
        <v>328</v>
      </c>
      <c r="W70" s="20">
        <v>55.72</v>
      </c>
      <c r="X70" s="2" t="s">
        <v>501</v>
      </c>
      <c r="Y70" s="20" t="s">
        <v>92</v>
      </c>
      <c r="Z70" s="20" t="s">
        <v>83</v>
      </c>
    </row>
    <row r="71" spans="1:26" s="12" customFormat="1" ht="95.25" customHeight="1">
      <c r="A71" s="2">
        <f aca="true" t="shared" si="2" ref="A71:A92">1+A70</f>
        <v>67</v>
      </c>
      <c r="B71" s="174" t="s">
        <v>480</v>
      </c>
      <c r="C71" s="2" t="s">
        <v>470</v>
      </c>
      <c r="D71" s="2" t="s">
        <v>92</v>
      </c>
      <c r="E71" s="2" t="s">
        <v>75</v>
      </c>
      <c r="F71" s="2" t="s">
        <v>75</v>
      </c>
      <c r="G71" s="131">
        <v>1984</v>
      </c>
      <c r="H71" s="250">
        <v>286000</v>
      </c>
      <c r="I71" s="250" t="s">
        <v>174</v>
      </c>
      <c r="J71" s="249"/>
      <c r="K71" s="55" t="s">
        <v>354</v>
      </c>
      <c r="L71" s="2">
        <f aca="true" t="shared" si="3" ref="L71:L92">1+L70</f>
        <v>67</v>
      </c>
      <c r="M71" s="2" t="s">
        <v>471</v>
      </c>
      <c r="N71" s="2" t="s">
        <v>472</v>
      </c>
      <c r="O71" s="2" t="s">
        <v>107</v>
      </c>
      <c r="P71" s="2" t="s">
        <v>199</v>
      </c>
      <c r="Q71" s="20" t="s">
        <v>87</v>
      </c>
      <c r="R71" s="20" t="s">
        <v>87</v>
      </c>
      <c r="S71" s="20" t="s">
        <v>87</v>
      </c>
      <c r="T71" s="20" t="s">
        <v>87</v>
      </c>
      <c r="U71" s="93" t="s">
        <v>87</v>
      </c>
      <c r="V71" s="20" t="s">
        <v>328</v>
      </c>
      <c r="W71" s="20">
        <v>51.46</v>
      </c>
      <c r="X71" s="2" t="s">
        <v>501</v>
      </c>
      <c r="Y71" s="20" t="s">
        <v>92</v>
      </c>
      <c r="Z71" s="20" t="s">
        <v>83</v>
      </c>
    </row>
    <row r="72" spans="1:26" s="12" customFormat="1" ht="95.25" customHeight="1">
      <c r="A72" s="2">
        <f t="shared" si="2"/>
        <v>68</v>
      </c>
      <c r="B72" s="174" t="s">
        <v>481</v>
      </c>
      <c r="C72" s="2" t="s">
        <v>470</v>
      </c>
      <c r="D72" s="2" t="s">
        <v>92</v>
      </c>
      <c r="E72" s="2" t="s">
        <v>75</v>
      </c>
      <c r="F72" s="2" t="s">
        <v>75</v>
      </c>
      <c r="G72" s="131">
        <v>1984</v>
      </c>
      <c r="H72" s="250">
        <v>311000</v>
      </c>
      <c r="I72" s="250" t="s">
        <v>174</v>
      </c>
      <c r="J72" s="249"/>
      <c r="K72" s="55" t="s">
        <v>354</v>
      </c>
      <c r="L72" s="2">
        <f t="shared" si="3"/>
        <v>68</v>
      </c>
      <c r="M72" s="2" t="s">
        <v>471</v>
      </c>
      <c r="N72" s="2" t="s">
        <v>472</v>
      </c>
      <c r="O72" s="2" t="s">
        <v>107</v>
      </c>
      <c r="P72" s="2" t="s">
        <v>199</v>
      </c>
      <c r="Q72" s="20" t="s">
        <v>87</v>
      </c>
      <c r="R72" s="20" t="s">
        <v>87</v>
      </c>
      <c r="S72" s="20" t="s">
        <v>87</v>
      </c>
      <c r="T72" s="20" t="s">
        <v>87</v>
      </c>
      <c r="U72" s="93" t="s">
        <v>87</v>
      </c>
      <c r="V72" s="20" t="s">
        <v>328</v>
      </c>
      <c r="W72" s="20">
        <v>41.99</v>
      </c>
      <c r="X72" s="2" t="s">
        <v>501</v>
      </c>
      <c r="Y72" s="20" t="s">
        <v>92</v>
      </c>
      <c r="Z72" s="20" t="s">
        <v>83</v>
      </c>
    </row>
    <row r="73" spans="1:26" s="12" customFormat="1" ht="95.25" customHeight="1">
      <c r="A73" s="2">
        <f t="shared" si="2"/>
        <v>69</v>
      </c>
      <c r="B73" s="174" t="s">
        <v>482</v>
      </c>
      <c r="C73" s="2" t="s">
        <v>470</v>
      </c>
      <c r="D73" s="2" t="s">
        <v>92</v>
      </c>
      <c r="E73" s="2" t="s">
        <v>75</v>
      </c>
      <c r="F73" s="2" t="s">
        <v>75</v>
      </c>
      <c r="G73" s="131">
        <v>1984</v>
      </c>
      <c r="H73" s="250">
        <v>197000</v>
      </c>
      <c r="I73" s="250" t="s">
        <v>174</v>
      </c>
      <c r="J73" s="249"/>
      <c r="K73" s="55" t="s">
        <v>354</v>
      </c>
      <c r="L73" s="2">
        <f t="shared" si="3"/>
        <v>69</v>
      </c>
      <c r="M73" s="2" t="s">
        <v>471</v>
      </c>
      <c r="N73" s="2" t="s">
        <v>472</v>
      </c>
      <c r="O73" s="2" t="s">
        <v>107</v>
      </c>
      <c r="P73" s="2" t="s">
        <v>199</v>
      </c>
      <c r="Q73" s="20" t="s">
        <v>87</v>
      </c>
      <c r="R73" s="20" t="s">
        <v>87</v>
      </c>
      <c r="S73" s="20" t="s">
        <v>87</v>
      </c>
      <c r="T73" s="20" t="s">
        <v>87</v>
      </c>
      <c r="U73" s="93" t="s">
        <v>87</v>
      </c>
      <c r="V73" s="20" t="s">
        <v>328</v>
      </c>
      <c r="W73" s="20">
        <v>35.5</v>
      </c>
      <c r="X73" s="2" t="s">
        <v>501</v>
      </c>
      <c r="Y73" s="20" t="s">
        <v>92</v>
      </c>
      <c r="Z73" s="20" t="s">
        <v>83</v>
      </c>
    </row>
    <row r="74" spans="1:26" s="12" customFormat="1" ht="95.25" customHeight="1">
      <c r="A74" s="2">
        <f t="shared" si="2"/>
        <v>70</v>
      </c>
      <c r="B74" s="174" t="s">
        <v>483</v>
      </c>
      <c r="C74" s="2" t="s">
        <v>470</v>
      </c>
      <c r="D74" s="2" t="s">
        <v>92</v>
      </c>
      <c r="E74" s="2" t="s">
        <v>75</v>
      </c>
      <c r="F74" s="2" t="s">
        <v>75</v>
      </c>
      <c r="G74" s="131">
        <v>1984</v>
      </c>
      <c r="H74" s="250">
        <v>232000</v>
      </c>
      <c r="I74" s="250" t="s">
        <v>174</v>
      </c>
      <c r="J74" s="249"/>
      <c r="K74" s="55" t="s">
        <v>354</v>
      </c>
      <c r="L74" s="2">
        <f t="shared" si="3"/>
        <v>70</v>
      </c>
      <c r="M74" s="2" t="s">
        <v>471</v>
      </c>
      <c r="N74" s="2" t="s">
        <v>472</v>
      </c>
      <c r="O74" s="2" t="s">
        <v>107</v>
      </c>
      <c r="P74" s="2" t="s">
        <v>199</v>
      </c>
      <c r="Q74" s="20" t="s">
        <v>87</v>
      </c>
      <c r="R74" s="20" t="s">
        <v>87</v>
      </c>
      <c r="S74" s="20" t="s">
        <v>87</v>
      </c>
      <c r="T74" s="20" t="s">
        <v>87</v>
      </c>
      <c r="U74" s="93" t="s">
        <v>87</v>
      </c>
      <c r="V74" s="20" t="s">
        <v>328</v>
      </c>
      <c r="W74" s="20">
        <v>41.79</v>
      </c>
      <c r="X74" s="2" t="s">
        <v>501</v>
      </c>
      <c r="Y74" s="20" t="s">
        <v>92</v>
      </c>
      <c r="Z74" s="20" t="s">
        <v>83</v>
      </c>
    </row>
    <row r="75" spans="1:26" s="12" customFormat="1" ht="95.25" customHeight="1">
      <c r="A75" s="2">
        <f t="shared" si="2"/>
        <v>71</v>
      </c>
      <c r="B75" s="174" t="s">
        <v>484</v>
      </c>
      <c r="C75" s="2" t="s">
        <v>470</v>
      </c>
      <c r="D75" s="2" t="s">
        <v>92</v>
      </c>
      <c r="E75" s="2" t="s">
        <v>75</v>
      </c>
      <c r="F75" s="2" t="s">
        <v>75</v>
      </c>
      <c r="G75" s="131">
        <v>1984</v>
      </c>
      <c r="H75" s="250">
        <v>286000</v>
      </c>
      <c r="I75" s="250" t="s">
        <v>174</v>
      </c>
      <c r="J75" s="249"/>
      <c r="K75" s="55" t="s">
        <v>354</v>
      </c>
      <c r="L75" s="2">
        <f t="shared" si="3"/>
        <v>71</v>
      </c>
      <c r="M75" s="2" t="s">
        <v>471</v>
      </c>
      <c r="N75" s="2" t="s">
        <v>472</v>
      </c>
      <c r="O75" s="2" t="s">
        <v>107</v>
      </c>
      <c r="P75" s="2" t="s">
        <v>199</v>
      </c>
      <c r="Q75" s="20" t="s">
        <v>87</v>
      </c>
      <c r="R75" s="20" t="s">
        <v>87</v>
      </c>
      <c r="S75" s="20" t="s">
        <v>87</v>
      </c>
      <c r="T75" s="20" t="s">
        <v>87</v>
      </c>
      <c r="U75" s="93" t="s">
        <v>87</v>
      </c>
      <c r="V75" s="20" t="s">
        <v>328</v>
      </c>
      <c r="W75" s="20">
        <v>51.46</v>
      </c>
      <c r="X75" s="2" t="s">
        <v>501</v>
      </c>
      <c r="Y75" s="20" t="s">
        <v>92</v>
      </c>
      <c r="Z75" s="20" t="s">
        <v>83</v>
      </c>
    </row>
    <row r="76" spans="1:26" s="12" customFormat="1" ht="95.25" customHeight="1">
      <c r="A76" s="2">
        <f t="shared" si="2"/>
        <v>72</v>
      </c>
      <c r="B76" s="174" t="s">
        <v>485</v>
      </c>
      <c r="C76" s="2" t="s">
        <v>470</v>
      </c>
      <c r="D76" s="2" t="s">
        <v>92</v>
      </c>
      <c r="E76" s="2" t="s">
        <v>75</v>
      </c>
      <c r="F76" s="2" t="s">
        <v>75</v>
      </c>
      <c r="G76" s="131">
        <v>1984</v>
      </c>
      <c r="H76" s="250">
        <v>344000</v>
      </c>
      <c r="I76" s="250" t="s">
        <v>174</v>
      </c>
      <c r="J76" s="249"/>
      <c r="K76" s="55" t="s">
        <v>354</v>
      </c>
      <c r="L76" s="2">
        <f t="shared" si="3"/>
        <v>72</v>
      </c>
      <c r="M76" s="2" t="s">
        <v>471</v>
      </c>
      <c r="N76" s="2" t="s">
        <v>472</v>
      </c>
      <c r="O76" s="2" t="s">
        <v>107</v>
      </c>
      <c r="P76" s="2" t="s">
        <v>199</v>
      </c>
      <c r="Q76" s="20" t="s">
        <v>87</v>
      </c>
      <c r="R76" s="20" t="s">
        <v>87</v>
      </c>
      <c r="S76" s="20" t="s">
        <v>87</v>
      </c>
      <c r="T76" s="20" t="s">
        <v>87</v>
      </c>
      <c r="U76" s="93" t="s">
        <v>87</v>
      </c>
      <c r="V76" s="20" t="s">
        <v>328</v>
      </c>
      <c r="W76" s="20">
        <v>61.92</v>
      </c>
      <c r="X76" s="2" t="s">
        <v>501</v>
      </c>
      <c r="Y76" s="20" t="s">
        <v>92</v>
      </c>
      <c r="Z76" s="20" t="s">
        <v>83</v>
      </c>
    </row>
    <row r="77" spans="1:26" s="12" customFormat="1" ht="95.25" customHeight="1">
      <c r="A77" s="2">
        <f t="shared" si="2"/>
        <v>73</v>
      </c>
      <c r="B77" s="174" t="s">
        <v>486</v>
      </c>
      <c r="C77" s="2" t="s">
        <v>470</v>
      </c>
      <c r="D77" s="2" t="s">
        <v>92</v>
      </c>
      <c r="E77" s="2" t="s">
        <v>75</v>
      </c>
      <c r="F77" s="2" t="s">
        <v>75</v>
      </c>
      <c r="G77" s="131">
        <v>1984</v>
      </c>
      <c r="H77" s="250">
        <v>344000</v>
      </c>
      <c r="I77" s="250" t="s">
        <v>174</v>
      </c>
      <c r="J77" s="249"/>
      <c r="K77" s="55" t="s">
        <v>354</v>
      </c>
      <c r="L77" s="2">
        <f t="shared" si="3"/>
        <v>73</v>
      </c>
      <c r="M77" s="2" t="s">
        <v>471</v>
      </c>
      <c r="N77" s="2" t="s">
        <v>472</v>
      </c>
      <c r="O77" s="2" t="s">
        <v>107</v>
      </c>
      <c r="P77" s="2" t="s">
        <v>199</v>
      </c>
      <c r="Q77" s="20" t="s">
        <v>87</v>
      </c>
      <c r="R77" s="20" t="s">
        <v>87</v>
      </c>
      <c r="S77" s="20" t="s">
        <v>87</v>
      </c>
      <c r="T77" s="20" t="s">
        <v>87</v>
      </c>
      <c r="U77" s="93" t="s">
        <v>87</v>
      </c>
      <c r="V77" s="20" t="s">
        <v>328</v>
      </c>
      <c r="W77" s="20">
        <v>61.92</v>
      </c>
      <c r="X77" s="2" t="s">
        <v>501</v>
      </c>
      <c r="Y77" s="20" t="s">
        <v>92</v>
      </c>
      <c r="Z77" s="20" t="s">
        <v>83</v>
      </c>
    </row>
    <row r="78" spans="1:26" s="12" customFormat="1" ht="95.25" customHeight="1">
      <c r="A78" s="2">
        <f t="shared" si="2"/>
        <v>74</v>
      </c>
      <c r="B78" s="174" t="s">
        <v>487</v>
      </c>
      <c r="C78" s="2" t="s">
        <v>470</v>
      </c>
      <c r="D78" s="2" t="s">
        <v>92</v>
      </c>
      <c r="E78" s="2" t="s">
        <v>75</v>
      </c>
      <c r="F78" s="2" t="s">
        <v>75</v>
      </c>
      <c r="G78" s="131">
        <v>1984</v>
      </c>
      <c r="H78" s="250">
        <v>268000</v>
      </c>
      <c r="I78" s="250" t="s">
        <v>174</v>
      </c>
      <c r="J78" s="249"/>
      <c r="K78" s="55" t="s">
        <v>354</v>
      </c>
      <c r="L78" s="2">
        <f t="shared" si="3"/>
        <v>74</v>
      </c>
      <c r="M78" s="2" t="s">
        <v>471</v>
      </c>
      <c r="N78" s="2" t="s">
        <v>472</v>
      </c>
      <c r="O78" s="2" t="s">
        <v>107</v>
      </c>
      <c r="P78" s="2" t="s">
        <v>199</v>
      </c>
      <c r="Q78" s="20" t="s">
        <v>87</v>
      </c>
      <c r="R78" s="20" t="s">
        <v>87</v>
      </c>
      <c r="S78" s="20" t="s">
        <v>87</v>
      </c>
      <c r="T78" s="20" t="s">
        <v>87</v>
      </c>
      <c r="U78" s="93" t="s">
        <v>87</v>
      </c>
      <c r="V78" s="20" t="s">
        <v>328</v>
      </c>
      <c r="W78" s="20">
        <v>48.25</v>
      </c>
      <c r="X78" s="2" t="s">
        <v>501</v>
      </c>
      <c r="Y78" s="20" t="s">
        <v>92</v>
      </c>
      <c r="Z78" s="20" t="s">
        <v>83</v>
      </c>
    </row>
    <row r="79" spans="1:26" s="12" customFormat="1" ht="95.25" customHeight="1">
      <c r="A79" s="2">
        <f t="shared" si="2"/>
        <v>75</v>
      </c>
      <c r="B79" s="174" t="s">
        <v>488</v>
      </c>
      <c r="C79" s="2" t="s">
        <v>470</v>
      </c>
      <c r="D79" s="2" t="s">
        <v>92</v>
      </c>
      <c r="E79" s="2" t="s">
        <v>75</v>
      </c>
      <c r="F79" s="2" t="s">
        <v>75</v>
      </c>
      <c r="G79" s="131">
        <v>1984</v>
      </c>
      <c r="H79" s="250">
        <v>286000</v>
      </c>
      <c r="I79" s="250" t="s">
        <v>174</v>
      </c>
      <c r="J79" s="249"/>
      <c r="K79" s="55" t="s">
        <v>354</v>
      </c>
      <c r="L79" s="2">
        <f t="shared" si="3"/>
        <v>75</v>
      </c>
      <c r="M79" s="2" t="s">
        <v>471</v>
      </c>
      <c r="N79" s="2" t="s">
        <v>472</v>
      </c>
      <c r="O79" s="2" t="s">
        <v>107</v>
      </c>
      <c r="P79" s="2" t="s">
        <v>199</v>
      </c>
      <c r="Q79" s="20" t="s">
        <v>87</v>
      </c>
      <c r="R79" s="20" t="s">
        <v>87</v>
      </c>
      <c r="S79" s="20" t="s">
        <v>87</v>
      </c>
      <c r="T79" s="20" t="s">
        <v>87</v>
      </c>
      <c r="U79" s="93" t="s">
        <v>87</v>
      </c>
      <c r="V79" s="20" t="s">
        <v>328</v>
      </c>
      <c r="W79" s="20">
        <v>51.46</v>
      </c>
      <c r="X79" s="2" t="s">
        <v>501</v>
      </c>
      <c r="Y79" s="20" t="s">
        <v>92</v>
      </c>
      <c r="Z79" s="20" t="s">
        <v>83</v>
      </c>
    </row>
    <row r="80" spans="1:26" s="12" customFormat="1" ht="95.25" customHeight="1">
      <c r="A80" s="2">
        <f t="shared" si="2"/>
        <v>76</v>
      </c>
      <c r="B80" s="174" t="s">
        <v>489</v>
      </c>
      <c r="C80" s="2" t="s">
        <v>470</v>
      </c>
      <c r="D80" s="2" t="s">
        <v>92</v>
      </c>
      <c r="E80" s="2" t="s">
        <v>75</v>
      </c>
      <c r="F80" s="2" t="s">
        <v>75</v>
      </c>
      <c r="G80" s="131">
        <v>1984</v>
      </c>
      <c r="H80" s="250">
        <v>286000</v>
      </c>
      <c r="I80" s="250" t="s">
        <v>174</v>
      </c>
      <c r="J80" s="249"/>
      <c r="K80" s="55" t="s">
        <v>354</v>
      </c>
      <c r="L80" s="2">
        <f t="shared" si="3"/>
        <v>76</v>
      </c>
      <c r="M80" s="2" t="s">
        <v>471</v>
      </c>
      <c r="N80" s="2" t="s">
        <v>472</v>
      </c>
      <c r="O80" s="2" t="s">
        <v>107</v>
      </c>
      <c r="P80" s="2" t="s">
        <v>199</v>
      </c>
      <c r="Q80" s="20" t="s">
        <v>87</v>
      </c>
      <c r="R80" s="20" t="s">
        <v>87</v>
      </c>
      <c r="S80" s="20" t="s">
        <v>87</v>
      </c>
      <c r="T80" s="20" t="s">
        <v>87</v>
      </c>
      <c r="U80" s="93" t="s">
        <v>87</v>
      </c>
      <c r="V80" s="20" t="s">
        <v>328</v>
      </c>
      <c r="W80" s="20">
        <v>51.46</v>
      </c>
      <c r="X80" s="2" t="s">
        <v>501</v>
      </c>
      <c r="Y80" s="20" t="s">
        <v>92</v>
      </c>
      <c r="Z80" s="20" t="s">
        <v>83</v>
      </c>
    </row>
    <row r="81" spans="1:26" s="12" customFormat="1" ht="95.25" customHeight="1">
      <c r="A81" s="2">
        <f t="shared" si="2"/>
        <v>77</v>
      </c>
      <c r="B81" s="174" t="s">
        <v>490</v>
      </c>
      <c r="C81" s="2" t="s">
        <v>470</v>
      </c>
      <c r="D81" s="2" t="s">
        <v>92</v>
      </c>
      <c r="E81" s="2" t="s">
        <v>75</v>
      </c>
      <c r="F81" s="2" t="s">
        <v>75</v>
      </c>
      <c r="G81" s="131">
        <v>1984</v>
      </c>
      <c r="H81" s="250">
        <v>286000</v>
      </c>
      <c r="I81" s="250" t="s">
        <v>174</v>
      </c>
      <c r="J81" s="249"/>
      <c r="K81" s="55" t="s">
        <v>354</v>
      </c>
      <c r="L81" s="2">
        <f t="shared" si="3"/>
        <v>77</v>
      </c>
      <c r="M81" s="2" t="s">
        <v>471</v>
      </c>
      <c r="N81" s="2" t="s">
        <v>472</v>
      </c>
      <c r="O81" s="2" t="s">
        <v>107</v>
      </c>
      <c r="P81" s="2" t="s">
        <v>199</v>
      </c>
      <c r="Q81" s="20" t="s">
        <v>87</v>
      </c>
      <c r="R81" s="20" t="s">
        <v>87</v>
      </c>
      <c r="S81" s="20" t="s">
        <v>87</v>
      </c>
      <c r="T81" s="20" t="s">
        <v>87</v>
      </c>
      <c r="U81" s="93" t="s">
        <v>87</v>
      </c>
      <c r="V81" s="20" t="s">
        <v>328</v>
      </c>
      <c r="W81" s="20">
        <v>51.46</v>
      </c>
      <c r="X81" s="2" t="s">
        <v>501</v>
      </c>
      <c r="Y81" s="20" t="s">
        <v>92</v>
      </c>
      <c r="Z81" s="20" t="s">
        <v>83</v>
      </c>
    </row>
    <row r="82" spans="1:26" s="12" customFormat="1" ht="95.25" customHeight="1">
      <c r="A82" s="2">
        <f t="shared" si="2"/>
        <v>78</v>
      </c>
      <c r="B82" s="174" t="s">
        <v>491</v>
      </c>
      <c r="C82" s="2" t="s">
        <v>470</v>
      </c>
      <c r="D82" s="2" t="s">
        <v>92</v>
      </c>
      <c r="E82" s="2" t="s">
        <v>75</v>
      </c>
      <c r="F82" s="2" t="s">
        <v>75</v>
      </c>
      <c r="G82" s="131">
        <v>1984</v>
      </c>
      <c r="H82" s="250">
        <v>286000</v>
      </c>
      <c r="I82" s="250" t="s">
        <v>174</v>
      </c>
      <c r="J82" s="249"/>
      <c r="K82" s="55" t="s">
        <v>354</v>
      </c>
      <c r="L82" s="2">
        <f t="shared" si="3"/>
        <v>78</v>
      </c>
      <c r="M82" s="2" t="s">
        <v>471</v>
      </c>
      <c r="N82" s="2" t="s">
        <v>472</v>
      </c>
      <c r="O82" s="2" t="s">
        <v>107</v>
      </c>
      <c r="P82" s="2" t="s">
        <v>199</v>
      </c>
      <c r="Q82" s="20" t="s">
        <v>87</v>
      </c>
      <c r="R82" s="20" t="s">
        <v>87</v>
      </c>
      <c r="S82" s="20" t="s">
        <v>87</v>
      </c>
      <c r="T82" s="20" t="s">
        <v>87</v>
      </c>
      <c r="U82" s="93" t="s">
        <v>87</v>
      </c>
      <c r="V82" s="20" t="s">
        <v>328</v>
      </c>
      <c r="W82" s="20">
        <v>51.46</v>
      </c>
      <c r="X82" s="2" t="s">
        <v>501</v>
      </c>
      <c r="Y82" s="20" t="s">
        <v>92</v>
      </c>
      <c r="Z82" s="20" t="s">
        <v>83</v>
      </c>
    </row>
    <row r="83" spans="1:26" s="12" customFormat="1" ht="95.25" customHeight="1">
      <c r="A83" s="2">
        <f t="shared" si="2"/>
        <v>79</v>
      </c>
      <c r="B83" s="174" t="s">
        <v>492</v>
      </c>
      <c r="C83" s="2" t="s">
        <v>470</v>
      </c>
      <c r="D83" s="2" t="s">
        <v>92</v>
      </c>
      <c r="E83" s="2" t="s">
        <v>75</v>
      </c>
      <c r="F83" s="2" t="s">
        <v>75</v>
      </c>
      <c r="G83" s="131">
        <v>1984</v>
      </c>
      <c r="H83" s="250">
        <v>286000</v>
      </c>
      <c r="I83" s="250" t="s">
        <v>174</v>
      </c>
      <c r="J83" s="249"/>
      <c r="K83" s="55" t="s">
        <v>354</v>
      </c>
      <c r="L83" s="2">
        <f t="shared" si="3"/>
        <v>79</v>
      </c>
      <c r="M83" s="2" t="s">
        <v>471</v>
      </c>
      <c r="N83" s="2" t="s">
        <v>472</v>
      </c>
      <c r="O83" s="2" t="s">
        <v>107</v>
      </c>
      <c r="P83" s="2" t="s">
        <v>199</v>
      </c>
      <c r="Q83" s="20" t="s">
        <v>87</v>
      </c>
      <c r="R83" s="20" t="s">
        <v>87</v>
      </c>
      <c r="S83" s="20" t="s">
        <v>87</v>
      </c>
      <c r="T83" s="20" t="s">
        <v>87</v>
      </c>
      <c r="U83" s="93" t="s">
        <v>87</v>
      </c>
      <c r="V83" s="20" t="s">
        <v>328</v>
      </c>
      <c r="W83" s="20">
        <v>51.46</v>
      </c>
      <c r="X83" s="2" t="s">
        <v>501</v>
      </c>
      <c r="Y83" s="20" t="s">
        <v>92</v>
      </c>
      <c r="Z83" s="20" t="s">
        <v>83</v>
      </c>
    </row>
    <row r="84" spans="1:26" s="12" customFormat="1" ht="95.25" customHeight="1">
      <c r="A84" s="2">
        <f t="shared" si="2"/>
        <v>80</v>
      </c>
      <c r="B84" s="174" t="s">
        <v>493</v>
      </c>
      <c r="C84" s="2" t="s">
        <v>470</v>
      </c>
      <c r="D84" s="2" t="s">
        <v>92</v>
      </c>
      <c r="E84" s="2" t="s">
        <v>75</v>
      </c>
      <c r="F84" s="2" t="s">
        <v>75</v>
      </c>
      <c r="G84" s="131">
        <v>1984</v>
      </c>
      <c r="H84" s="250">
        <v>222000</v>
      </c>
      <c r="I84" s="250" t="s">
        <v>174</v>
      </c>
      <c r="J84" s="249"/>
      <c r="K84" s="55" t="s">
        <v>354</v>
      </c>
      <c r="L84" s="2">
        <f t="shared" si="3"/>
        <v>80</v>
      </c>
      <c r="M84" s="2" t="s">
        <v>471</v>
      </c>
      <c r="N84" s="2" t="s">
        <v>472</v>
      </c>
      <c r="O84" s="2" t="s">
        <v>107</v>
      </c>
      <c r="P84" s="2" t="s">
        <v>199</v>
      </c>
      <c r="Q84" s="20" t="s">
        <v>87</v>
      </c>
      <c r="R84" s="20" t="s">
        <v>87</v>
      </c>
      <c r="S84" s="20" t="s">
        <v>87</v>
      </c>
      <c r="T84" s="20" t="s">
        <v>87</v>
      </c>
      <c r="U84" s="93" t="s">
        <v>87</v>
      </c>
      <c r="V84" s="20" t="s">
        <v>328</v>
      </c>
      <c r="W84" s="20">
        <v>40</v>
      </c>
      <c r="X84" s="2" t="s">
        <v>501</v>
      </c>
      <c r="Y84" s="20" t="s">
        <v>92</v>
      </c>
      <c r="Z84" s="20" t="s">
        <v>83</v>
      </c>
    </row>
    <row r="85" spans="1:26" s="12" customFormat="1" ht="95.25" customHeight="1">
      <c r="A85" s="2">
        <f t="shared" si="2"/>
        <v>81</v>
      </c>
      <c r="B85" s="174" t="s">
        <v>494</v>
      </c>
      <c r="C85" s="2" t="s">
        <v>470</v>
      </c>
      <c r="D85" s="2" t="s">
        <v>92</v>
      </c>
      <c r="E85" s="2" t="s">
        <v>75</v>
      </c>
      <c r="F85" s="2" t="s">
        <v>75</v>
      </c>
      <c r="G85" s="131">
        <v>1984</v>
      </c>
      <c r="H85" s="250">
        <v>232000</v>
      </c>
      <c r="I85" s="250" t="s">
        <v>174</v>
      </c>
      <c r="J85" s="249"/>
      <c r="K85" s="55" t="s">
        <v>354</v>
      </c>
      <c r="L85" s="2">
        <f t="shared" si="3"/>
        <v>81</v>
      </c>
      <c r="M85" s="2" t="s">
        <v>471</v>
      </c>
      <c r="N85" s="2" t="s">
        <v>472</v>
      </c>
      <c r="O85" s="2" t="s">
        <v>107</v>
      </c>
      <c r="P85" s="2" t="s">
        <v>199</v>
      </c>
      <c r="Q85" s="20" t="s">
        <v>87</v>
      </c>
      <c r="R85" s="20" t="s">
        <v>87</v>
      </c>
      <c r="S85" s="20" t="s">
        <v>87</v>
      </c>
      <c r="T85" s="20" t="s">
        <v>87</v>
      </c>
      <c r="U85" s="93" t="s">
        <v>87</v>
      </c>
      <c r="V85" s="20" t="s">
        <v>328</v>
      </c>
      <c r="W85" s="20">
        <v>41.79</v>
      </c>
      <c r="X85" s="2" t="s">
        <v>501</v>
      </c>
      <c r="Y85" s="20" t="s">
        <v>92</v>
      </c>
      <c r="Z85" s="20" t="s">
        <v>83</v>
      </c>
    </row>
    <row r="86" spans="1:26" s="12" customFormat="1" ht="95.25" customHeight="1">
      <c r="A86" s="2">
        <f t="shared" si="2"/>
        <v>82</v>
      </c>
      <c r="B86" s="174" t="s">
        <v>495</v>
      </c>
      <c r="C86" s="2" t="s">
        <v>470</v>
      </c>
      <c r="D86" s="2" t="s">
        <v>92</v>
      </c>
      <c r="E86" s="2" t="s">
        <v>75</v>
      </c>
      <c r="F86" s="2" t="s">
        <v>75</v>
      </c>
      <c r="G86" s="131">
        <v>1984</v>
      </c>
      <c r="H86" s="250">
        <v>286000</v>
      </c>
      <c r="I86" s="250" t="s">
        <v>174</v>
      </c>
      <c r="J86" s="249"/>
      <c r="K86" s="55" t="s">
        <v>354</v>
      </c>
      <c r="L86" s="2">
        <f t="shared" si="3"/>
        <v>82</v>
      </c>
      <c r="M86" s="2" t="s">
        <v>471</v>
      </c>
      <c r="N86" s="2" t="s">
        <v>472</v>
      </c>
      <c r="O86" s="2" t="s">
        <v>107</v>
      </c>
      <c r="P86" s="2" t="s">
        <v>199</v>
      </c>
      <c r="Q86" s="20" t="s">
        <v>87</v>
      </c>
      <c r="R86" s="20" t="s">
        <v>87</v>
      </c>
      <c r="S86" s="20" t="s">
        <v>87</v>
      </c>
      <c r="T86" s="20" t="s">
        <v>87</v>
      </c>
      <c r="U86" s="93" t="s">
        <v>87</v>
      </c>
      <c r="V86" s="20" t="s">
        <v>328</v>
      </c>
      <c r="W86" s="20">
        <v>51.46</v>
      </c>
      <c r="X86" s="2" t="s">
        <v>501</v>
      </c>
      <c r="Y86" s="20" t="s">
        <v>92</v>
      </c>
      <c r="Z86" s="20" t="s">
        <v>83</v>
      </c>
    </row>
    <row r="87" spans="1:26" s="12" customFormat="1" ht="95.25" customHeight="1">
      <c r="A87" s="2">
        <f t="shared" si="2"/>
        <v>83</v>
      </c>
      <c r="B87" s="174" t="s">
        <v>496</v>
      </c>
      <c r="C87" s="2" t="s">
        <v>470</v>
      </c>
      <c r="D87" s="2" t="s">
        <v>92</v>
      </c>
      <c r="E87" s="2" t="s">
        <v>75</v>
      </c>
      <c r="F87" s="2" t="s">
        <v>75</v>
      </c>
      <c r="G87" s="131">
        <v>1984</v>
      </c>
      <c r="H87" s="250">
        <v>233000</v>
      </c>
      <c r="I87" s="250" t="s">
        <v>174</v>
      </c>
      <c r="J87" s="249"/>
      <c r="K87" s="55" t="s">
        <v>354</v>
      </c>
      <c r="L87" s="2">
        <f t="shared" si="3"/>
        <v>83</v>
      </c>
      <c r="M87" s="2" t="s">
        <v>471</v>
      </c>
      <c r="N87" s="2" t="s">
        <v>472</v>
      </c>
      <c r="O87" s="2" t="s">
        <v>107</v>
      </c>
      <c r="P87" s="2" t="s">
        <v>199</v>
      </c>
      <c r="Q87" s="20" t="s">
        <v>87</v>
      </c>
      <c r="R87" s="20" t="s">
        <v>87</v>
      </c>
      <c r="S87" s="20" t="s">
        <v>87</v>
      </c>
      <c r="T87" s="20" t="s">
        <v>87</v>
      </c>
      <c r="U87" s="93" t="s">
        <v>87</v>
      </c>
      <c r="V87" s="20" t="s">
        <v>328</v>
      </c>
      <c r="W87" s="20">
        <v>41.99</v>
      </c>
      <c r="X87" s="2" t="s">
        <v>501</v>
      </c>
      <c r="Y87" s="20" t="s">
        <v>92</v>
      </c>
      <c r="Z87" s="20" t="s">
        <v>83</v>
      </c>
    </row>
    <row r="88" spans="1:26" s="12" customFormat="1" ht="30.75" customHeight="1">
      <c r="A88" s="2">
        <f t="shared" si="2"/>
        <v>84</v>
      </c>
      <c r="B88" s="174" t="s">
        <v>497</v>
      </c>
      <c r="C88" s="174" t="s">
        <v>498</v>
      </c>
      <c r="D88" s="2" t="s">
        <v>82</v>
      </c>
      <c r="E88" s="2" t="s">
        <v>75</v>
      </c>
      <c r="F88" s="2" t="s">
        <v>75</v>
      </c>
      <c r="G88" s="131"/>
      <c r="H88" s="250">
        <v>3393000</v>
      </c>
      <c r="I88" s="250" t="s">
        <v>174</v>
      </c>
      <c r="J88" s="249"/>
      <c r="K88" s="55" t="s">
        <v>499</v>
      </c>
      <c r="L88" s="2">
        <f t="shared" si="3"/>
        <v>84</v>
      </c>
      <c r="M88" s="2" t="s">
        <v>102</v>
      </c>
      <c r="N88" s="2" t="s">
        <v>197</v>
      </c>
      <c r="O88" s="2" t="s">
        <v>107</v>
      </c>
      <c r="P88" s="2" t="s">
        <v>199</v>
      </c>
      <c r="Q88" s="20" t="s">
        <v>87</v>
      </c>
      <c r="R88" s="20" t="s">
        <v>87</v>
      </c>
      <c r="S88" s="20" t="s">
        <v>87</v>
      </c>
      <c r="T88" s="20" t="s">
        <v>87</v>
      </c>
      <c r="U88" s="20" t="s">
        <v>87</v>
      </c>
      <c r="V88" s="20" t="s">
        <v>328</v>
      </c>
      <c r="W88" s="20">
        <v>640.96</v>
      </c>
      <c r="X88" s="20">
        <v>3</v>
      </c>
      <c r="Y88" s="20" t="s">
        <v>75</v>
      </c>
      <c r="Z88" s="20" t="s">
        <v>83</v>
      </c>
    </row>
    <row r="89" spans="1:26" s="12" customFormat="1" ht="30.75" customHeight="1">
      <c r="A89" s="2">
        <f t="shared" si="2"/>
        <v>85</v>
      </c>
      <c r="B89" s="174" t="s">
        <v>963</v>
      </c>
      <c r="C89" s="174" t="s">
        <v>964</v>
      </c>
      <c r="D89" s="2" t="s">
        <v>92</v>
      </c>
      <c r="E89" s="2" t="s">
        <v>75</v>
      </c>
      <c r="F89" s="2" t="s">
        <v>75</v>
      </c>
      <c r="G89" s="131"/>
      <c r="H89" s="250">
        <v>2066435.93</v>
      </c>
      <c r="I89" s="250" t="s">
        <v>174</v>
      </c>
      <c r="J89" s="249"/>
      <c r="K89" s="55" t="s">
        <v>966</v>
      </c>
      <c r="L89" s="2">
        <f t="shared" si="3"/>
        <v>85</v>
      </c>
      <c r="M89" s="2"/>
      <c r="N89" s="2"/>
      <c r="O89" s="2"/>
      <c r="P89" s="2" t="s">
        <v>199</v>
      </c>
      <c r="Q89" s="20" t="s">
        <v>254</v>
      </c>
      <c r="R89" s="20" t="s">
        <v>254</v>
      </c>
      <c r="S89" s="20" t="s">
        <v>254</v>
      </c>
      <c r="T89" s="20" t="s">
        <v>254</v>
      </c>
      <c r="U89" s="20" t="s">
        <v>254</v>
      </c>
      <c r="V89" s="20" t="s">
        <v>254</v>
      </c>
      <c r="W89" s="20">
        <v>500</v>
      </c>
      <c r="X89" s="20">
        <v>1</v>
      </c>
      <c r="Y89" s="20" t="s">
        <v>75</v>
      </c>
      <c r="Z89" s="20" t="s">
        <v>75</v>
      </c>
    </row>
    <row r="90" spans="1:26" s="12" customFormat="1" ht="30.75" customHeight="1">
      <c r="A90" s="2">
        <f t="shared" si="2"/>
        <v>86</v>
      </c>
      <c r="B90" s="174" t="s">
        <v>1055</v>
      </c>
      <c r="C90" s="174" t="s">
        <v>201</v>
      </c>
      <c r="D90" s="2" t="s">
        <v>82</v>
      </c>
      <c r="E90" s="2" t="s">
        <v>75</v>
      </c>
      <c r="F90" s="2" t="s">
        <v>75</v>
      </c>
      <c r="G90" s="131" t="s">
        <v>95</v>
      </c>
      <c r="H90" s="250">
        <v>100000</v>
      </c>
      <c r="I90" s="250" t="s">
        <v>174</v>
      </c>
      <c r="J90" s="249"/>
      <c r="K90" s="55" t="s">
        <v>1058</v>
      </c>
      <c r="L90" s="2">
        <f t="shared" si="3"/>
        <v>86</v>
      </c>
      <c r="M90" s="2" t="s">
        <v>102</v>
      </c>
      <c r="N90" s="2" t="s">
        <v>197</v>
      </c>
      <c r="O90" s="2" t="s">
        <v>1061</v>
      </c>
      <c r="P90" s="2" t="s">
        <v>199</v>
      </c>
      <c r="Q90" s="20" t="s">
        <v>87</v>
      </c>
      <c r="R90" s="20" t="s">
        <v>87</v>
      </c>
      <c r="S90" s="20" t="s">
        <v>87</v>
      </c>
      <c r="T90" s="20" t="s">
        <v>87</v>
      </c>
      <c r="U90" s="20" t="s">
        <v>129</v>
      </c>
      <c r="V90" s="20" t="s">
        <v>200</v>
      </c>
      <c r="W90" s="20">
        <v>150</v>
      </c>
      <c r="X90" s="20">
        <v>2</v>
      </c>
      <c r="Y90" s="20" t="s">
        <v>82</v>
      </c>
      <c r="Z90" s="20" t="s">
        <v>83</v>
      </c>
    </row>
    <row r="91" spans="1:26" s="12" customFormat="1" ht="30.75" customHeight="1">
      <c r="A91" s="2">
        <f t="shared" si="2"/>
        <v>87</v>
      </c>
      <c r="B91" s="174" t="s">
        <v>1056</v>
      </c>
      <c r="C91" s="174" t="s">
        <v>201</v>
      </c>
      <c r="D91" s="2"/>
      <c r="E91" s="2" t="s">
        <v>75</v>
      </c>
      <c r="F91" s="2" t="s">
        <v>75</v>
      </c>
      <c r="G91" s="131">
        <v>2023</v>
      </c>
      <c r="H91" s="250">
        <v>1364654.43</v>
      </c>
      <c r="I91" s="250" t="s">
        <v>174</v>
      </c>
      <c r="J91" s="249"/>
      <c r="K91" s="55" t="s">
        <v>1059</v>
      </c>
      <c r="L91" s="2">
        <f t="shared" si="3"/>
        <v>87</v>
      </c>
      <c r="M91" s="2" t="s">
        <v>1062</v>
      </c>
      <c r="N91" s="2" t="s">
        <v>1063</v>
      </c>
      <c r="O91" s="2" t="s">
        <v>1064</v>
      </c>
      <c r="P91" s="2" t="s">
        <v>199</v>
      </c>
      <c r="Q91" s="20" t="s">
        <v>254</v>
      </c>
      <c r="R91" s="20" t="s">
        <v>254</v>
      </c>
      <c r="S91" s="20" t="s">
        <v>254</v>
      </c>
      <c r="T91" s="20" t="s">
        <v>254</v>
      </c>
      <c r="U91" s="20" t="s">
        <v>254</v>
      </c>
      <c r="V91" s="20" t="s">
        <v>254</v>
      </c>
      <c r="W91" s="20">
        <v>243</v>
      </c>
      <c r="X91" s="20">
        <v>1</v>
      </c>
      <c r="Y91" s="20" t="s">
        <v>75</v>
      </c>
      <c r="Z91" s="20" t="s">
        <v>75</v>
      </c>
    </row>
    <row r="92" spans="1:26" s="12" customFormat="1" ht="30.75" customHeight="1">
      <c r="A92" s="2">
        <f t="shared" si="2"/>
        <v>88</v>
      </c>
      <c r="B92" s="174" t="s">
        <v>1057</v>
      </c>
      <c r="C92" s="174" t="s">
        <v>201</v>
      </c>
      <c r="D92" s="2"/>
      <c r="E92" s="2" t="s">
        <v>75</v>
      </c>
      <c r="F92" s="2" t="s">
        <v>75</v>
      </c>
      <c r="G92" s="131"/>
      <c r="H92" s="250">
        <v>26500</v>
      </c>
      <c r="I92" s="250" t="s">
        <v>174</v>
      </c>
      <c r="J92" s="249"/>
      <c r="K92" s="55" t="s">
        <v>1060</v>
      </c>
      <c r="L92" s="2">
        <f t="shared" si="3"/>
        <v>88</v>
      </c>
      <c r="M92" s="2" t="s">
        <v>102</v>
      </c>
      <c r="N92" s="2"/>
      <c r="O92" s="2" t="s">
        <v>107</v>
      </c>
      <c r="P92" s="2" t="s">
        <v>199</v>
      </c>
      <c r="Q92" s="20" t="s">
        <v>87</v>
      </c>
      <c r="R92" s="20" t="s">
        <v>87</v>
      </c>
      <c r="S92" s="20" t="s">
        <v>87</v>
      </c>
      <c r="T92" s="20" t="s">
        <v>87</v>
      </c>
      <c r="U92" s="20" t="s">
        <v>129</v>
      </c>
      <c r="V92" s="20" t="s">
        <v>200</v>
      </c>
      <c r="W92" s="20">
        <v>68</v>
      </c>
      <c r="X92" s="20">
        <v>1</v>
      </c>
      <c r="Y92" s="20" t="s">
        <v>75</v>
      </c>
      <c r="Z92" s="20" t="s">
        <v>75</v>
      </c>
    </row>
    <row r="93" spans="1:26" s="68" customFormat="1" ht="12.75" customHeight="1">
      <c r="A93" s="346" t="s">
        <v>0</v>
      </c>
      <c r="B93" s="346"/>
      <c r="C93" s="346"/>
      <c r="D93" s="69"/>
      <c r="E93" s="69"/>
      <c r="F93" s="69"/>
      <c r="G93" s="69"/>
      <c r="H93" s="206">
        <f>SUM(H5:H92)</f>
        <v>52546201.98</v>
      </c>
      <c r="I93" s="200"/>
      <c r="J93" s="252"/>
      <c r="K93" s="69"/>
      <c r="L93" s="69"/>
      <c r="M93" s="151"/>
      <c r="N93" s="151"/>
      <c r="O93" s="151"/>
      <c r="P93" s="151"/>
      <c r="Q93" s="149"/>
      <c r="R93" s="149"/>
      <c r="S93" s="149"/>
      <c r="T93" s="149"/>
      <c r="U93" s="149"/>
      <c r="V93" s="149"/>
      <c r="W93" s="153"/>
      <c r="X93" s="146"/>
      <c r="Y93" s="146"/>
      <c r="Z93" s="146"/>
    </row>
    <row r="94" spans="1:26" ht="18" customHeight="1">
      <c r="A94" s="347" t="s">
        <v>227</v>
      </c>
      <c r="B94" s="347"/>
      <c r="C94" s="347"/>
      <c r="D94" s="347"/>
      <c r="E94" s="347"/>
      <c r="F94" s="347"/>
      <c r="G94" s="347"/>
      <c r="H94" s="253"/>
      <c r="I94" s="253"/>
      <c r="J94" s="29"/>
      <c r="K94" s="58"/>
      <c r="L94" s="348" t="s">
        <v>227</v>
      </c>
      <c r="M94" s="348"/>
      <c r="N94" s="348"/>
      <c r="O94" s="29"/>
      <c r="P94" s="29"/>
      <c r="Q94" s="29"/>
      <c r="R94" s="29"/>
      <c r="S94" s="30"/>
      <c r="T94" s="30"/>
      <c r="U94" s="30"/>
      <c r="V94" s="30"/>
      <c r="W94" s="30"/>
      <c r="X94" s="30"/>
      <c r="Y94" s="30"/>
      <c r="Z94" s="30"/>
    </row>
    <row r="95" spans="1:26" s="70" customFormat="1" ht="96" customHeight="1">
      <c r="A95" s="2">
        <v>1</v>
      </c>
      <c r="B95" s="2" t="s">
        <v>90</v>
      </c>
      <c r="C95" s="2" t="s">
        <v>91</v>
      </c>
      <c r="D95" s="2" t="s">
        <v>92</v>
      </c>
      <c r="E95" s="2" t="s">
        <v>75</v>
      </c>
      <c r="F95" s="2" t="s">
        <v>75</v>
      </c>
      <c r="G95" s="2" t="s">
        <v>95</v>
      </c>
      <c r="H95" s="248">
        <v>1291000</v>
      </c>
      <c r="I95" s="248" t="s">
        <v>174</v>
      </c>
      <c r="J95" s="254" t="s">
        <v>96</v>
      </c>
      <c r="K95" s="2" t="s">
        <v>97</v>
      </c>
      <c r="L95" s="2">
        <v>1</v>
      </c>
      <c r="M95" s="2" t="s">
        <v>102</v>
      </c>
      <c r="N95" s="2" t="s">
        <v>103</v>
      </c>
      <c r="O95" s="2" t="s">
        <v>104</v>
      </c>
      <c r="P95" s="2" t="s">
        <v>110</v>
      </c>
      <c r="Q95" s="2" t="s">
        <v>112</v>
      </c>
      <c r="R95" s="2" t="s">
        <v>113</v>
      </c>
      <c r="S95" s="2" t="s">
        <v>114</v>
      </c>
      <c r="T95" s="2" t="s">
        <v>115</v>
      </c>
      <c r="U95" s="2" t="s">
        <v>116</v>
      </c>
      <c r="V95" s="2" t="s">
        <v>92</v>
      </c>
      <c r="W95" s="2">
        <v>274</v>
      </c>
      <c r="X95" s="2">
        <v>2</v>
      </c>
      <c r="Y95" s="2" t="s">
        <v>92</v>
      </c>
      <c r="Z95" s="2" t="s">
        <v>75</v>
      </c>
    </row>
    <row r="96" spans="1:26" s="70" customFormat="1" ht="81" customHeight="1">
      <c r="A96" s="2">
        <v>2</v>
      </c>
      <c r="B96" s="2" t="s">
        <v>93</v>
      </c>
      <c r="C96" s="2" t="s">
        <v>91</v>
      </c>
      <c r="D96" s="2" t="s">
        <v>92</v>
      </c>
      <c r="E96" s="2" t="s">
        <v>75</v>
      </c>
      <c r="F96" s="2" t="s">
        <v>75</v>
      </c>
      <c r="G96" s="2">
        <v>1970</v>
      </c>
      <c r="H96" s="248">
        <v>1752000</v>
      </c>
      <c r="I96" s="248" t="s">
        <v>174</v>
      </c>
      <c r="J96" s="249" t="s">
        <v>98</v>
      </c>
      <c r="K96" s="2" t="s">
        <v>99</v>
      </c>
      <c r="L96" s="2">
        <v>2</v>
      </c>
      <c r="M96" s="2" t="s">
        <v>105</v>
      </c>
      <c r="N96" s="2" t="s">
        <v>106</v>
      </c>
      <c r="O96" s="2" t="s">
        <v>107</v>
      </c>
      <c r="P96" s="2"/>
      <c r="Q96" s="2" t="s">
        <v>117</v>
      </c>
      <c r="R96" s="2" t="s">
        <v>118</v>
      </c>
      <c r="S96" s="2" t="s">
        <v>114</v>
      </c>
      <c r="T96" s="2" t="s">
        <v>119</v>
      </c>
      <c r="U96" s="2" t="s">
        <v>116</v>
      </c>
      <c r="V96" s="2" t="s">
        <v>92</v>
      </c>
      <c r="W96" s="2">
        <v>372</v>
      </c>
      <c r="X96" s="2">
        <v>1</v>
      </c>
      <c r="Y96" s="2" t="s">
        <v>75</v>
      </c>
      <c r="Z96" s="2" t="s">
        <v>75</v>
      </c>
    </row>
    <row r="97" spans="1:26" s="70" customFormat="1" ht="81.75" customHeight="1">
      <c r="A97" s="2">
        <v>3</v>
      </c>
      <c r="B97" s="2" t="s">
        <v>94</v>
      </c>
      <c r="C97" s="2" t="s">
        <v>91</v>
      </c>
      <c r="D97" s="2" t="s">
        <v>92</v>
      </c>
      <c r="E97" s="2" t="s">
        <v>75</v>
      </c>
      <c r="F97" s="2" t="s">
        <v>75</v>
      </c>
      <c r="G97" s="2">
        <v>1989</v>
      </c>
      <c r="H97" s="248">
        <v>980000</v>
      </c>
      <c r="I97" s="248" t="s">
        <v>174</v>
      </c>
      <c r="J97" s="249" t="s">
        <v>100</v>
      </c>
      <c r="K97" s="2" t="s">
        <v>99</v>
      </c>
      <c r="L97" s="2">
        <v>3</v>
      </c>
      <c r="M97" s="2" t="s">
        <v>108</v>
      </c>
      <c r="N97" s="2" t="s">
        <v>103</v>
      </c>
      <c r="O97" s="2" t="s">
        <v>107</v>
      </c>
      <c r="P97" s="2"/>
      <c r="Q97" s="2" t="s">
        <v>120</v>
      </c>
      <c r="R97" s="2" t="s">
        <v>121</v>
      </c>
      <c r="S97" s="2" t="s">
        <v>114</v>
      </c>
      <c r="T97" s="2" t="s">
        <v>122</v>
      </c>
      <c r="U97" s="2" t="s">
        <v>116</v>
      </c>
      <c r="V97" s="2" t="s">
        <v>664</v>
      </c>
      <c r="W97" s="2">
        <v>96</v>
      </c>
      <c r="X97" s="2">
        <v>1</v>
      </c>
      <c r="Y97" s="2" t="s">
        <v>75</v>
      </c>
      <c r="Z97" s="2" t="s">
        <v>75</v>
      </c>
    </row>
    <row r="98" spans="1:26" s="70" customFormat="1" ht="93.75" customHeight="1">
      <c r="A98" s="2">
        <v>4</v>
      </c>
      <c r="B98" s="2" t="s">
        <v>877</v>
      </c>
      <c r="C98" s="2" t="s">
        <v>91</v>
      </c>
      <c r="D98" s="2" t="s">
        <v>92</v>
      </c>
      <c r="E98" s="2" t="s">
        <v>75</v>
      </c>
      <c r="F98" s="2" t="s">
        <v>75</v>
      </c>
      <c r="G98" s="2" t="s">
        <v>95</v>
      </c>
      <c r="H98" s="248">
        <v>1481000</v>
      </c>
      <c r="I98" s="248" t="s">
        <v>174</v>
      </c>
      <c r="J98" s="249" t="s">
        <v>101</v>
      </c>
      <c r="K98" s="2" t="s">
        <v>99</v>
      </c>
      <c r="L98" s="2">
        <v>4</v>
      </c>
      <c r="M98" s="2" t="s">
        <v>102</v>
      </c>
      <c r="N98" s="2" t="s">
        <v>109</v>
      </c>
      <c r="O98" s="2" t="s">
        <v>107</v>
      </c>
      <c r="P98" s="2" t="s">
        <v>111</v>
      </c>
      <c r="Q98" s="2" t="s">
        <v>123</v>
      </c>
      <c r="R98" s="2" t="s">
        <v>124</v>
      </c>
      <c r="S98" s="2" t="s">
        <v>114</v>
      </c>
      <c r="T98" s="2" t="s">
        <v>125</v>
      </c>
      <c r="U98" s="2" t="s">
        <v>116</v>
      </c>
      <c r="V98" s="2" t="s">
        <v>126</v>
      </c>
      <c r="W98" s="2">
        <v>250</v>
      </c>
      <c r="X98" s="2">
        <v>2</v>
      </c>
      <c r="Y98" s="2" t="s">
        <v>75</v>
      </c>
      <c r="Z98" s="2" t="s">
        <v>75</v>
      </c>
    </row>
    <row r="99" spans="1:26" s="68" customFormat="1" ht="12.75">
      <c r="A99" s="346" t="s">
        <v>0</v>
      </c>
      <c r="B99" s="346"/>
      <c r="C99" s="346"/>
      <c r="D99" s="147"/>
      <c r="E99" s="147"/>
      <c r="F99" s="148"/>
      <c r="G99" s="69"/>
      <c r="H99" s="255">
        <f>SUM(H95:H98)</f>
        <v>5504000</v>
      </c>
      <c r="I99" s="255"/>
      <c r="J99" s="149"/>
      <c r="K99" s="150"/>
      <c r="L99" s="150"/>
      <c r="M99" s="149"/>
      <c r="N99" s="149"/>
      <c r="O99" s="149"/>
      <c r="P99" s="149"/>
      <c r="Q99" s="149"/>
      <c r="R99" s="149"/>
      <c r="S99" s="146"/>
      <c r="T99" s="146"/>
      <c r="U99" s="146"/>
      <c r="V99" s="146"/>
      <c r="W99" s="146"/>
      <c r="X99" s="146"/>
      <c r="Y99" s="146"/>
      <c r="Z99" s="146"/>
    </row>
    <row r="100" spans="1:26" ht="17.25" customHeight="1">
      <c r="A100" s="347" t="s">
        <v>665</v>
      </c>
      <c r="B100" s="347"/>
      <c r="C100" s="347"/>
      <c r="D100" s="347"/>
      <c r="E100" s="347"/>
      <c r="F100" s="347"/>
      <c r="G100" s="347"/>
      <c r="H100" s="253"/>
      <c r="I100" s="253"/>
      <c r="J100" s="29"/>
      <c r="K100" s="58"/>
      <c r="L100" s="256" t="s">
        <v>665</v>
      </c>
      <c r="M100" s="256"/>
      <c r="N100" s="229"/>
      <c r="O100" s="29"/>
      <c r="P100" s="29"/>
      <c r="Q100" s="29"/>
      <c r="R100" s="29"/>
      <c r="S100" s="30"/>
      <c r="T100" s="30"/>
      <c r="U100" s="30"/>
      <c r="V100" s="30"/>
      <c r="W100" s="30"/>
      <c r="X100" s="30"/>
      <c r="Y100" s="30"/>
      <c r="Z100" s="30"/>
    </row>
    <row r="101" spans="1:26" s="6" customFormat="1" ht="114.75">
      <c r="A101" s="2">
        <v>1</v>
      </c>
      <c r="B101" s="2" t="s">
        <v>762</v>
      </c>
      <c r="C101" s="2" t="s">
        <v>81</v>
      </c>
      <c r="D101" s="2" t="s">
        <v>82</v>
      </c>
      <c r="E101" s="2" t="s">
        <v>83</v>
      </c>
      <c r="F101" s="2" t="s">
        <v>83</v>
      </c>
      <c r="G101" s="2" t="s">
        <v>763</v>
      </c>
      <c r="H101" s="248">
        <v>7259000</v>
      </c>
      <c r="I101" s="248" t="s">
        <v>174</v>
      </c>
      <c r="J101" s="257" t="s">
        <v>764</v>
      </c>
      <c r="K101" s="2" t="s">
        <v>557</v>
      </c>
      <c r="L101" s="2">
        <v>1</v>
      </c>
      <c r="M101" s="2" t="s">
        <v>84</v>
      </c>
      <c r="N101" s="2" t="s">
        <v>667</v>
      </c>
      <c r="O101" s="2" t="s">
        <v>85</v>
      </c>
      <c r="P101" s="2"/>
      <c r="Q101" s="2" t="s">
        <v>87</v>
      </c>
      <c r="R101" s="2" t="s">
        <v>87</v>
      </c>
      <c r="S101" s="2" t="s">
        <v>87</v>
      </c>
      <c r="T101" s="2" t="s">
        <v>87</v>
      </c>
      <c r="U101" s="2" t="s">
        <v>86</v>
      </c>
      <c r="V101" s="2" t="s">
        <v>87</v>
      </c>
      <c r="W101" s="2">
        <v>1541.03</v>
      </c>
      <c r="X101" s="2">
        <v>2</v>
      </c>
      <c r="Y101" s="2" t="s">
        <v>83</v>
      </c>
      <c r="Z101" s="2" t="s">
        <v>83</v>
      </c>
    </row>
    <row r="102" spans="1:26" s="68" customFormat="1" ht="95.25" customHeight="1">
      <c r="A102" s="2">
        <v>2</v>
      </c>
      <c r="B102" s="2" t="s">
        <v>334</v>
      </c>
      <c r="C102" s="2" t="s">
        <v>335</v>
      </c>
      <c r="D102" s="2"/>
      <c r="E102" s="2" t="s">
        <v>83</v>
      </c>
      <c r="F102" s="2"/>
      <c r="G102" s="2" t="s">
        <v>336</v>
      </c>
      <c r="H102" s="227">
        <v>263021.86</v>
      </c>
      <c r="I102" s="227" t="s">
        <v>534</v>
      </c>
      <c r="J102" s="254"/>
      <c r="K102" s="2" t="s">
        <v>557</v>
      </c>
      <c r="L102" s="2">
        <v>2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s="70" customFormat="1" ht="12.75">
      <c r="A103" s="151"/>
      <c r="B103" s="346" t="s">
        <v>0</v>
      </c>
      <c r="C103" s="346"/>
      <c r="D103" s="147"/>
      <c r="E103" s="147"/>
      <c r="F103" s="152"/>
      <c r="G103" s="153"/>
      <c r="H103" s="255">
        <f>SUM(H101:H102)</f>
        <v>7522021.86</v>
      </c>
      <c r="I103" s="255"/>
      <c r="J103" s="149"/>
      <c r="K103" s="150"/>
      <c r="L103" s="150"/>
      <c r="M103" s="6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</row>
    <row r="104" spans="1:26" s="9" customFormat="1" ht="12.75" customHeight="1">
      <c r="A104" s="347" t="s">
        <v>676</v>
      </c>
      <c r="B104" s="347"/>
      <c r="C104" s="347"/>
      <c r="D104" s="347"/>
      <c r="E104" s="347"/>
      <c r="F104" s="347"/>
      <c r="G104" s="347"/>
      <c r="H104" s="253"/>
      <c r="I104" s="253"/>
      <c r="J104" s="29"/>
      <c r="K104" s="58"/>
      <c r="L104" s="347" t="s">
        <v>676</v>
      </c>
      <c r="M104" s="347"/>
      <c r="N104" s="347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s="70" customFormat="1" ht="63.75">
      <c r="A105" s="336">
        <v>1</v>
      </c>
      <c r="B105" s="131" t="s">
        <v>159</v>
      </c>
      <c r="C105" s="131" t="s">
        <v>770</v>
      </c>
      <c r="D105" s="131" t="s">
        <v>82</v>
      </c>
      <c r="E105" s="131" t="s">
        <v>83</v>
      </c>
      <c r="F105" s="131" t="s">
        <v>83</v>
      </c>
      <c r="G105" s="131">
        <v>1971</v>
      </c>
      <c r="H105" s="250">
        <v>4742000</v>
      </c>
      <c r="I105" s="250" t="s">
        <v>174</v>
      </c>
      <c r="J105" s="337" t="s">
        <v>161</v>
      </c>
      <c r="K105" s="131" t="s">
        <v>162</v>
      </c>
      <c r="L105" s="131">
        <v>1</v>
      </c>
      <c r="M105" s="131" t="s">
        <v>423</v>
      </c>
      <c r="N105" s="131" t="s">
        <v>424</v>
      </c>
      <c r="O105" s="131" t="s">
        <v>425</v>
      </c>
      <c r="P105" s="131" t="s">
        <v>772</v>
      </c>
      <c r="Q105" s="131" t="s">
        <v>773</v>
      </c>
      <c r="R105" s="131" t="s">
        <v>433</v>
      </c>
      <c r="S105" s="131" t="s">
        <v>433</v>
      </c>
      <c r="T105" s="131" t="s">
        <v>773</v>
      </c>
      <c r="U105" s="131" t="s">
        <v>433</v>
      </c>
      <c r="V105" s="131" t="s">
        <v>433</v>
      </c>
      <c r="W105" s="131">
        <v>1006.7</v>
      </c>
      <c r="X105" s="131">
        <v>2</v>
      </c>
      <c r="Y105" s="131" t="s">
        <v>83</v>
      </c>
      <c r="Z105" s="131" t="s">
        <v>83</v>
      </c>
    </row>
    <row r="106" spans="1:26" s="70" customFormat="1" ht="63.75">
      <c r="A106" s="336">
        <v>2</v>
      </c>
      <c r="B106" s="131" t="s">
        <v>160</v>
      </c>
      <c r="C106" s="131" t="s">
        <v>770</v>
      </c>
      <c r="D106" s="131" t="s">
        <v>82</v>
      </c>
      <c r="E106" s="131" t="s">
        <v>83</v>
      </c>
      <c r="F106" s="131" t="s">
        <v>83</v>
      </c>
      <c r="G106" s="131">
        <v>1993</v>
      </c>
      <c r="H106" s="250">
        <v>10221000</v>
      </c>
      <c r="I106" s="250" t="s">
        <v>174</v>
      </c>
      <c r="J106" s="251" t="s">
        <v>161</v>
      </c>
      <c r="K106" s="131" t="s">
        <v>162</v>
      </c>
      <c r="L106" s="131">
        <v>2</v>
      </c>
      <c r="M106" s="131" t="s">
        <v>426</v>
      </c>
      <c r="N106" s="131" t="s">
        <v>427</v>
      </c>
      <c r="O106" s="131" t="s">
        <v>428</v>
      </c>
      <c r="P106" s="131" t="s">
        <v>772</v>
      </c>
      <c r="Q106" s="131" t="s">
        <v>773</v>
      </c>
      <c r="R106" s="131" t="s">
        <v>433</v>
      </c>
      <c r="S106" s="131" t="s">
        <v>433</v>
      </c>
      <c r="T106" s="131" t="s">
        <v>773</v>
      </c>
      <c r="U106" s="131" t="s">
        <v>433</v>
      </c>
      <c r="V106" s="131" t="s">
        <v>433</v>
      </c>
      <c r="W106" s="131">
        <v>2169.7</v>
      </c>
      <c r="X106" s="131">
        <v>3</v>
      </c>
      <c r="Y106" s="131" t="s">
        <v>435</v>
      </c>
      <c r="Z106" s="131" t="s">
        <v>83</v>
      </c>
    </row>
    <row r="107" spans="1:26" s="70" customFormat="1" ht="25.5">
      <c r="A107" s="336">
        <v>3</v>
      </c>
      <c r="B107" s="131" t="s">
        <v>432</v>
      </c>
      <c r="C107" s="131" t="s">
        <v>771</v>
      </c>
      <c r="D107" s="131" t="s">
        <v>82</v>
      </c>
      <c r="E107" s="131" t="s">
        <v>83</v>
      </c>
      <c r="F107" s="131" t="s">
        <v>83</v>
      </c>
      <c r="G107" s="131">
        <v>1999</v>
      </c>
      <c r="H107" s="250">
        <v>5657000</v>
      </c>
      <c r="I107" s="250" t="s">
        <v>174</v>
      </c>
      <c r="J107" s="251" t="s">
        <v>161</v>
      </c>
      <c r="K107" s="131" t="s">
        <v>162</v>
      </c>
      <c r="L107" s="131">
        <v>3</v>
      </c>
      <c r="M107" s="131" t="s">
        <v>429</v>
      </c>
      <c r="N107" s="131" t="s">
        <v>430</v>
      </c>
      <c r="O107" s="131" t="s">
        <v>431</v>
      </c>
      <c r="P107" s="131"/>
      <c r="Q107" s="131" t="s">
        <v>773</v>
      </c>
      <c r="R107" s="131" t="s">
        <v>433</v>
      </c>
      <c r="S107" s="131" t="s">
        <v>433</v>
      </c>
      <c r="T107" s="131" t="s">
        <v>773</v>
      </c>
      <c r="U107" s="131" t="s">
        <v>434</v>
      </c>
      <c r="V107" s="131" t="s">
        <v>433</v>
      </c>
      <c r="W107" s="131">
        <v>955</v>
      </c>
      <c r="X107" s="131">
        <v>1</v>
      </c>
      <c r="Y107" s="131" t="s">
        <v>83</v>
      </c>
      <c r="Z107" s="131" t="s">
        <v>83</v>
      </c>
    </row>
    <row r="108" spans="1:26" s="70" customFormat="1" ht="14.25" customHeight="1">
      <c r="A108" s="346" t="s">
        <v>17</v>
      </c>
      <c r="B108" s="346"/>
      <c r="C108" s="346"/>
      <c r="D108" s="147"/>
      <c r="E108" s="147"/>
      <c r="F108" s="148"/>
      <c r="G108" s="69"/>
      <c r="H108" s="255">
        <f>SUM(H105:H107)</f>
        <v>20620000</v>
      </c>
      <c r="I108" s="255"/>
      <c r="J108" s="149"/>
      <c r="K108" s="150"/>
      <c r="L108" s="150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</row>
    <row r="109" spans="1:26" s="232" customFormat="1" ht="15.75" customHeight="1">
      <c r="A109" s="356" t="s">
        <v>339</v>
      </c>
      <c r="B109" s="356"/>
      <c r="C109" s="356"/>
      <c r="D109" s="356"/>
      <c r="E109" s="356"/>
      <c r="F109" s="356"/>
      <c r="G109" s="356"/>
      <c r="H109" s="258"/>
      <c r="I109" s="258"/>
      <c r="J109" s="230"/>
      <c r="K109" s="230"/>
      <c r="L109" s="348" t="s">
        <v>339</v>
      </c>
      <c r="M109" s="348"/>
      <c r="N109" s="348"/>
      <c r="O109" s="348"/>
      <c r="P109" s="348"/>
      <c r="Q109" s="230"/>
      <c r="R109" s="230"/>
      <c r="S109" s="231"/>
      <c r="T109" s="231"/>
      <c r="U109" s="231"/>
      <c r="V109" s="231"/>
      <c r="W109" s="231"/>
      <c r="X109" s="231"/>
      <c r="Y109" s="231"/>
      <c r="Z109" s="231"/>
    </row>
    <row r="110" spans="1:26" s="120" customFormat="1" ht="91.5" customHeight="1">
      <c r="A110" s="259">
        <v>1</v>
      </c>
      <c r="B110" s="2" t="s">
        <v>127</v>
      </c>
      <c r="C110" s="2" t="s">
        <v>128</v>
      </c>
      <c r="D110" s="2" t="s">
        <v>82</v>
      </c>
      <c r="E110" s="2" t="s">
        <v>83</v>
      </c>
      <c r="F110" s="2" t="s">
        <v>83</v>
      </c>
      <c r="G110" s="2">
        <v>1983</v>
      </c>
      <c r="H110" s="248">
        <v>17637000</v>
      </c>
      <c r="I110" s="248" t="s">
        <v>174</v>
      </c>
      <c r="J110" s="254" t="s">
        <v>798</v>
      </c>
      <c r="K110" s="2" t="s">
        <v>799</v>
      </c>
      <c r="L110" s="2">
        <v>1</v>
      </c>
      <c r="M110" s="2" t="s">
        <v>443</v>
      </c>
      <c r="N110" s="2" t="s">
        <v>444</v>
      </c>
      <c r="O110" s="2" t="s">
        <v>445</v>
      </c>
      <c r="P110" s="2" t="s">
        <v>86</v>
      </c>
      <c r="Q110" s="2" t="s">
        <v>446</v>
      </c>
      <c r="R110" s="2" t="s">
        <v>447</v>
      </c>
      <c r="S110" s="2" t="s">
        <v>447</v>
      </c>
      <c r="T110" s="2" t="s">
        <v>228</v>
      </c>
      <c r="U110" s="2" t="s">
        <v>129</v>
      </c>
      <c r="V110" s="2" t="s">
        <v>228</v>
      </c>
      <c r="W110" s="20">
        <v>4653</v>
      </c>
      <c r="X110" s="20">
        <v>2</v>
      </c>
      <c r="Y110" s="20" t="s">
        <v>82</v>
      </c>
      <c r="Z110" s="20" t="s">
        <v>83</v>
      </c>
    </row>
    <row r="111" spans="1:26" s="9" customFormat="1" ht="14.25">
      <c r="A111" s="259">
        <v>2</v>
      </c>
      <c r="B111" s="2" t="s">
        <v>440</v>
      </c>
      <c r="C111" s="2" t="s">
        <v>441</v>
      </c>
      <c r="D111" s="2" t="s">
        <v>92</v>
      </c>
      <c r="E111" s="2"/>
      <c r="F111" s="2" t="s">
        <v>442</v>
      </c>
      <c r="G111" s="2">
        <v>2019</v>
      </c>
      <c r="H111" s="227">
        <v>49570.74</v>
      </c>
      <c r="I111" s="227" t="s">
        <v>534</v>
      </c>
      <c r="J111" s="254"/>
      <c r="K111" s="2" t="s">
        <v>926</v>
      </c>
      <c r="L111" s="2">
        <v>2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0"/>
      <c r="X111" s="20"/>
      <c r="Y111" s="20"/>
      <c r="Z111" s="20"/>
    </row>
    <row r="112" spans="1:26" s="9" customFormat="1" ht="25.5">
      <c r="A112" s="259">
        <v>3</v>
      </c>
      <c r="B112" s="2" t="s">
        <v>924</v>
      </c>
      <c r="C112" s="2" t="s">
        <v>441</v>
      </c>
      <c r="D112" s="2" t="s">
        <v>92</v>
      </c>
      <c r="E112" s="2" t="s">
        <v>75</v>
      </c>
      <c r="F112" s="2" t="s">
        <v>75</v>
      </c>
      <c r="G112" s="2">
        <v>2023</v>
      </c>
      <c r="H112" s="227">
        <v>100000</v>
      </c>
      <c r="I112" s="227" t="s">
        <v>534</v>
      </c>
      <c r="J112" s="254" t="s">
        <v>925</v>
      </c>
      <c r="K112" s="2" t="s">
        <v>926</v>
      </c>
      <c r="L112" s="2">
        <v>3</v>
      </c>
      <c r="M112" s="2" t="s">
        <v>927</v>
      </c>
      <c r="N112" s="2" t="s">
        <v>928</v>
      </c>
      <c r="O112" s="2" t="s">
        <v>928</v>
      </c>
      <c r="P112" s="2" t="s">
        <v>86</v>
      </c>
      <c r="Q112" s="2" t="s">
        <v>254</v>
      </c>
      <c r="R112" s="2" t="s">
        <v>86</v>
      </c>
      <c r="S112" s="2" t="s">
        <v>86</v>
      </c>
      <c r="T112" s="2" t="s">
        <v>86</v>
      </c>
      <c r="U112" s="2" t="s">
        <v>86</v>
      </c>
      <c r="V112" s="2" t="s">
        <v>86</v>
      </c>
      <c r="W112" s="20" t="s">
        <v>929</v>
      </c>
      <c r="X112" s="20">
        <v>1</v>
      </c>
      <c r="Y112" s="20" t="s">
        <v>442</v>
      </c>
      <c r="Z112" s="20" t="s">
        <v>75</v>
      </c>
    </row>
    <row r="113" spans="1:26" s="68" customFormat="1" ht="18" customHeight="1">
      <c r="A113" s="346" t="s">
        <v>17</v>
      </c>
      <c r="B113" s="346"/>
      <c r="C113" s="346"/>
      <c r="D113" s="147"/>
      <c r="E113" s="147"/>
      <c r="F113" s="148"/>
      <c r="G113" s="69"/>
      <c r="H113" s="260">
        <f>SUM(H110:H112)</f>
        <v>17786570.74</v>
      </c>
      <c r="I113" s="255"/>
      <c r="J113" s="150"/>
      <c r="K113" s="150"/>
      <c r="L113" s="150"/>
      <c r="M113" s="153"/>
      <c r="N113" s="153"/>
      <c r="O113" s="153"/>
      <c r="P113" s="153"/>
      <c r="Q113" s="153"/>
      <c r="R113" s="153"/>
      <c r="S113" s="154"/>
      <c r="T113" s="154"/>
      <c r="U113" s="154"/>
      <c r="V113" s="154"/>
      <c r="W113" s="154"/>
      <c r="X113" s="154"/>
      <c r="Y113" s="154"/>
      <c r="Z113" s="154"/>
    </row>
    <row r="114" spans="1:26" ht="20.25" customHeight="1">
      <c r="A114" s="347" t="s">
        <v>696</v>
      </c>
      <c r="B114" s="347"/>
      <c r="C114" s="347"/>
      <c r="D114" s="347"/>
      <c r="E114" s="347"/>
      <c r="F114" s="347"/>
      <c r="G114" s="347"/>
      <c r="H114" s="253"/>
      <c r="I114" s="253"/>
      <c r="J114" s="58"/>
      <c r="K114" s="58"/>
      <c r="L114" s="359" t="s">
        <v>696</v>
      </c>
      <c r="M114" s="359"/>
      <c r="N114" s="359"/>
      <c r="O114" s="51"/>
      <c r="P114" s="51"/>
      <c r="Q114" s="51"/>
      <c r="R114" s="51"/>
      <c r="S114" s="53"/>
      <c r="T114" s="53"/>
      <c r="U114" s="53"/>
      <c r="V114" s="53"/>
      <c r="W114" s="53"/>
      <c r="X114" s="53"/>
      <c r="Y114" s="53"/>
      <c r="Z114" s="53"/>
    </row>
    <row r="115" spans="1:26" s="12" customFormat="1" ht="25.5">
      <c r="A115" s="1">
        <v>1</v>
      </c>
      <c r="B115" s="1" t="s">
        <v>229</v>
      </c>
      <c r="C115" s="61" t="s">
        <v>230</v>
      </c>
      <c r="D115" s="2" t="s">
        <v>92</v>
      </c>
      <c r="E115" s="2" t="s">
        <v>75</v>
      </c>
      <c r="F115" s="2" t="s">
        <v>442</v>
      </c>
      <c r="G115" s="61">
        <v>1973</v>
      </c>
      <c r="H115" s="227">
        <v>250000</v>
      </c>
      <c r="I115" s="227" t="s">
        <v>534</v>
      </c>
      <c r="J115" s="254" t="s">
        <v>231</v>
      </c>
      <c r="K115" s="2" t="s">
        <v>552</v>
      </c>
      <c r="L115" s="2">
        <v>1</v>
      </c>
      <c r="M115" s="61" t="s">
        <v>232</v>
      </c>
      <c r="N115" s="61" t="s">
        <v>233</v>
      </c>
      <c r="O115" s="61" t="s">
        <v>107</v>
      </c>
      <c r="P115" s="2" t="s">
        <v>199</v>
      </c>
      <c r="Q115" s="2" t="s">
        <v>129</v>
      </c>
      <c r="R115" s="61" t="s">
        <v>129</v>
      </c>
      <c r="S115" s="61" t="s">
        <v>129</v>
      </c>
      <c r="T115" s="61" t="s">
        <v>129</v>
      </c>
      <c r="U115" s="61" t="s">
        <v>129</v>
      </c>
      <c r="V115" s="2" t="s">
        <v>129</v>
      </c>
      <c r="W115" s="20"/>
      <c r="X115" s="20">
        <v>1</v>
      </c>
      <c r="Y115" s="46" t="s">
        <v>75</v>
      </c>
      <c r="Z115" s="46" t="s">
        <v>75</v>
      </c>
    </row>
    <row r="116" spans="1:26" s="70" customFormat="1" ht="13.5" customHeight="1">
      <c r="A116" s="346" t="s">
        <v>0</v>
      </c>
      <c r="B116" s="346" t="s">
        <v>0</v>
      </c>
      <c r="C116" s="346"/>
      <c r="D116" s="147"/>
      <c r="E116" s="147"/>
      <c r="F116" s="148"/>
      <c r="G116" s="69"/>
      <c r="H116" s="206">
        <f>H115</f>
        <v>250000</v>
      </c>
      <c r="I116" s="200"/>
      <c r="J116" s="261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153"/>
      <c r="X116" s="153"/>
      <c r="Y116" s="153"/>
      <c r="Z116" s="153"/>
    </row>
    <row r="117" spans="1:26" ht="21" customHeight="1">
      <c r="A117" s="347" t="s">
        <v>697</v>
      </c>
      <c r="B117" s="347"/>
      <c r="C117" s="347"/>
      <c r="D117" s="347"/>
      <c r="E117" s="347"/>
      <c r="F117" s="347"/>
      <c r="G117" s="347"/>
      <c r="H117" s="253"/>
      <c r="I117" s="253"/>
      <c r="J117" s="58"/>
      <c r="K117" s="58"/>
      <c r="L117" s="359" t="s">
        <v>697</v>
      </c>
      <c r="M117" s="359"/>
      <c r="N117" s="359"/>
      <c r="O117" s="359"/>
      <c r="P117" s="51"/>
      <c r="Q117" s="51"/>
      <c r="R117" s="51"/>
      <c r="S117" s="53"/>
      <c r="T117" s="53"/>
      <c r="U117" s="53"/>
      <c r="V117" s="53"/>
      <c r="W117" s="53"/>
      <c r="X117" s="53"/>
      <c r="Y117" s="53"/>
      <c r="Z117" s="53"/>
    </row>
    <row r="118" spans="1:26" s="12" customFormat="1" ht="42.75" customHeight="1">
      <c r="A118" s="1">
        <v>1</v>
      </c>
      <c r="B118" s="1" t="s">
        <v>810</v>
      </c>
      <c r="C118" s="2" t="s">
        <v>230</v>
      </c>
      <c r="D118" s="2" t="s">
        <v>92</v>
      </c>
      <c r="E118" s="2" t="s">
        <v>75</v>
      </c>
      <c r="F118" s="2" t="s">
        <v>75</v>
      </c>
      <c r="G118" s="2">
        <v>2010</v>
      </c>
      <c r="H118" s="248">
        <v>2606000</v>
      </c>
      <c r="I118" s="248" t="s">
        <v>174</v>
      </c>
      <c r="J118" s="249" t="s">
        <v>811</v>
      </c>
      <c r="K118" s="2" t="s">
        <v>176</v>
      </c>
      <c r="L118" s="2">
        <v>1</v>
      </c>
      <c r="M118" s="2" t="s">
        <v>207</v>
      </c>
      <c r="N118" s="2" t="s">
        <v>197</v>
      </c>
      <c r="O118" s="2" t="s">
        <v>198</v>
      </c>
      <c r="P118" s="2" t="s">
        <v>199</v>
      </c>
      <c r="Q118" s="2" t="s">
        <v>87</v>
      </c>
      <c r="R118" s="61" t="s">
        <v>129</v>
      </c>
      <c r="S118" s="61" t="s">
        <v>129</v>
      </c>
      <c r="T118" s="61" t="s">
        <v>129</v>
      </c>
      <c r="U118" s="61" t="s">
        <v>129</v>
      </c>
      <c r="V118" s="61" t="s">
        <v>129</v>
      </c>
      <c r="W118" s="20">
        <v>450</v>
      </c>
      <c r="X118" s="20">
        <v>1</v>
      </c>
      <c r="Y118" s="20" t="s">
        <v>75</v>
      </c>
      <c r="Z118" s="20" t="s">
        <v>75</v>
      </c>
    </row>
    <row r="119" spans="1:26" s="70" customFormat="1" ht="13.5" customHeight="1">
      <c r="A119" s="346" t="s">
        <v>0</v>
      </c>
      <c r="B119" s="346" t="s">
        <v>0</v>
      </c>
      <c r="C119" s="346"/>
      <c r="D119" s="147"/>
      <c r="E119" s="147"/>
      <c r="F119" s="148"/>
      <c r="G119" s="69"/>
      <c r="H119" s="206">
        <f>H118</f>
        <v>2606000</v>
      </c>
      <c r="I119" s="200"/>
      <c r="J119" s="261"/>
      <c r="K119" s="69"/>
      <c r="L119" s="69"/>
      <c r="M119" s="151"/>
      <c r="N119" s="151"/>
      <c r="O119" s="151"/>
      <c r="P119" s="151"/>
      <c r="Q119" s="69"/>
      <c r="R119" s="69"/>
      <c r="S119" s="69"/>
      <c r="T119" s="69"/>
      <c r="U119" s="69"/>
      <c r="V119" s="69"/>
      <c r="W119" s="153"/>
      <c r="X119" s="153"/>
      <c r="Y119" s="153"/>
      <c r="Z119" s="153"/>
    </row>
    <row r="120" spans="1:26" s="12" customFormat="1" ht="20.25" customHeight="1">
      <c r="A120" s="354" t="s">
        <v>880</v>
      </c>
      <c r="B120" s="355"/>
      <c r="C120" s="355"/>
      <c r="D120" s="360"/>
      <c r="E120" s="262"/>
      <c r="F120" s="48"/>
      <c r="G120" s="50"/>
      <c r="H120" s="263"/>
      <c r="I120" s="263"/>
      <c r="J120" s="264"/>
      <c r="K120" s="50"/>
      <c r="L120" s="347" t="s">
        <v>880</v>
      </c>
      <c r="M120" s="347"/>
      <c r="N120" s="347"/>
      <c r="O120" s="347"/>
      <c r="P120" s="49"/>
      <c r="Q120" s="50"/>
      <c r="R120" s="50"/>
      <c r="S120" s="50"/>
      <c r="T120" s="50"/>
      <c r="U120" s="50"/>
      <c r="V120" s="50"/>
      <c r="W120" s="51"/>
      <c r="X120" s="51"/>
      <c r="Y120" s="51"/>
      <c r="Z120" s="51"/>
    </row>
    <row r="121" spans="1:26" s="12" customFormat="1" ht="42" customHeight="1">
      <c r="A121" s="2">
        <v>1</v>
      </c>
      <c r="B121" s="47" t="s">
        <v>359</v>
      </c>
      <c r="C121" s="55" t="s">
        <v>249</v>
      </c>
      <c r="D121" s="55" t="s">
        <v>92</v>
      </c>
      <c r="E121" s="186"/>
      <c r="F121" s="55" t="s">
        <v>75</v>
      </c>
      <c r="G121" s="54"/>
      <c r="H121" s="227">
        <v>55000</v>
      </c>
      <c r="I121" s="227" t="s">
        <v>534</v>
      </c>
      <c r="J121" s="249" t="s">
        <v>195</v>
      </c>
      <c r="K121" s="2" t="s">
        <v>241</v>
      </c>
      <c r="L121" s="2">
        <v>1</v>
      </c>
      <c r="M121" s="55" t="s">
        <v>250</v>
      </c>
      <c r="N121" s="55" t="s">
        <v>251</v>
      </c>
      <c r="O121" s="55" t="s">
        <v>252</v>
      </c>
      <c r="P121" s="1"/>
      <c r="Q121" s="55" t="s">
        <v>254</v>
      </c>
      <c r="R121" s="55" t="s">
        <v>254</v>
      </c>
      <c r="S121" s="55" t="s">
        <v>255</v>
      </c>
      <c r="T121" s="55" t="s">
        <v>254</v>
      </c>
      <c r="U121" s="55" t="s">
        <v>255</v>
      </c>
      <c r="V121" s="55" t="s">
        <v>87</v>
      </c>
      <c r="W121" s="20"/>
      <c r="X121" s="101">
        <v>1</v>
      </c>
      <c r="Y121" s="101" t="s">
        <v>75</v>
      </c>
      <c r="Z121" s="101" t="s">
        <v>75</v>
      </c>
    </row>
    <row r="122" spans="1:26" s="12" customFormat="1" ht="32.25" customHeight="1">
      <c r="A122" s="2">
        <f>1+A121</f>
        <v>2</v>
      </c>
      <c r="B122" s="47" t="s">
        <v>527</v>
      </c>
      <c r="C122" s="55" t="s">
        <v>249</v>
      </c>
      <c r="D122" s="55" t="s">
        <v>92</v>
      </c>
      <c r="E122" s="186"/>
      <c r="F122" s="55" t="s">
        <v>75</v>
      </c>
      <c r="G122" s="54"/>
      <c r="H122" s="227">
        <v>55000</v>
      </c>
      <c r="I122" s="227" t="s">
        <v>534</v>
      </c>
      <c r="J122" s="249" t="s">
        <v>195</v>
      </c>
      <c r="K122" s="2" t="s">
        <v>242</v>
      </c>
      <c r="L122" s="2">
        <f>1+L121</f>
        <v>2</v>
      </c>
      <c r="M122" s="55" t="s">
        <v>250</v>
      </c>
      <c r="N122" s="55" t="s">
        <v>251</v>
      </c>
      <c r="O122" s="55" t="s">
        <v>253</v>
      </c>
      <c r="P122" s="1"/>
      <c r="Q122" s="55" t="s">
        <v>87</v>
      </c>
      <c r="R122" s="55" t="s">
        <v>87</v>
      </c>
      <c r="S122" s="55" t="s">
        <v>255</v>
      </c>
      <c r="T122" s="55" t="s">
        <v>87</v>
      </c>
      <c r="U122" s="55" t="s">
        <v>255</v>
      </c>
      <c r="V122" s="55" t="s">
        <v>87</v>
      </c>
      <c r="W122" s="20"/>
      <c r="X122" s="101">
        <v>1</v>
      </c>
      <c r="Y122" s="101" t="s">
        <v>75</v>
      </c>
      <c r="Z122" s="101" t="s">
        <v>75</v>
      </c>
    </row>
    <row r="123" spans="1:26" s="12" customFormat="1" ht="32.25" customHeight="1">
      <c r="A123" s="2">
        <f aca="true" t="shared" si="4" ref="A123:A156">1+A122</f>
        <v>3</v>
      </c>
      <c r="B123" s="47" t="s">
        <v>528</v>
      </c>
      <c r="C123" s="55" t="s">
        <v>249</v>
      </c>
      <c r="D123" s="55" t="s">
        <v>92</v>
      </c>
      <c r="E123" s="186"/>
      <c r="F123" s="55" t="s">
        <v>75</v>
      </c>
      <c r="G123" s="54"/>
      <c r="H123" s="227">
        <v>15000</v>
      </c>
      <c r="I123" s="227" t="s">
        <v>534</v>
      </c>
      <c r="J123" s="249" t="s">
        <v>195</v>
      </c>
      <c r="K123" s="2" t="s">
        <v>243</v>
      </c>
      <c r="L123" s="2">
        <f aca="true" t="shared" si="5" ref="L123:L151">1+L122</f>
        <v>3</v>
      </c>
      <c r="M123" s="55" t="s">
        <v>250</v>
      </c>
      <c r="N123" s="55" t="s">
        <v>251</v>
      </c>
      <c r="O123" s="55" t="s">
        <v>252</v>
      </c>
      <c r="P123" s="1"/>
      <c r="Q123" s="55" t="s">
        <v>254</v>
      </c>
      <c r="R123" s="55" t="s">
        <v>254</v>
      </c>
      <c r="S123" s="55" t="s">
        <v>255</v>
      </c>
      <c r="T123" s="55" t="s">
        <v>254</v>
      </c>
      <c r="U123" s="55" t="s">
        <v>255</v>
      </c>
      <c r="V123" s="55" t="s">
        <v>87</v>
      </c>
      <c r="W123" s="20"/>
      <c r="X123" s="101">
        <v>1</v>
      </c>
      <c r="Y123" s="101" t="s">
        <v>75</v>
      </c>
      <c r="Z123" s="101" t="s">
        <v>75</v>
      </c>
    </row>
    <row r="124" spans="1:26" s="12" customFormat="1" ht="32.25" customHeight="1">
      <c r="A124" s="2">
        <f t="shared" si="4"/>
        <v>4</v>
      </c>
      <c r="B124" s="47" t="s">
        <v>529</v>
      </c>
      <c r="C124" s="55" t="s">
        <v>249</v>
      </c>
      <c r="D124" s="55" t="s">
        <v>92</v>
      </c>
      <c r="E124" s="186"/>
      <c r="F124" s="55" t="s">
        <v>75</v>
      </c>
      <c r="G124" s="54"/>
      <c r="H124" s="227">
        <v>159600.58</v>
      </c>
      <c r="I124" s="227" t="s">
        <v>534</v>
      </c>
      <c r="J124" s="249" t="s">
        <v>195</v>
      </c>
      <c r="K124" s="2" t="s">
        <v>244</v>
      </c>
      <c r="L124" s="2">
        <f t="shared" si="5"/>
        <v>4</v>
      </c>
      <c r="M124" s="55" t="s">
        <v>250</v>
      </c>
      <c r="N124" s="55" t="s">
        <v>251</v>
      </c>
      <c r="O124" s="55" t="s">
        <v>252</v>
      </c>
      <c r="P124" s="1"/>
      <c r="Q124" s="55" t="s">
        <v>254</v>
      </c>
      <c r="R124" s="55" t="s">
        <v>254</v>
      </c>
      <c r="S124" s="55" t="s">
        <v>255</v>
      </c>
      <c r="T124" s="55" t="s">
        <v>254</v>
      </c>
      <c r="U124" s="55" t="s">
        <v>255</v>
      </c>
      <c r="V124" s="55" t="s">
        <v>87</v>
      </c>
      <c r="W124" s="20"/>
      <c r="X124" s="101">
        <v>1</v>
      </c>
      <c r="Y124" s="101" t="s">
        <v>75</v>
      </c>
      <c r="Z124" s="101" t="s">
        <v>75</v>
      </c>
    </row>
    <row r="125" spans="1:26" s="12" customFormat="1" ht="32.25" customHeight="1">
      <c r="A125" s="2">
        <f t="shared" si="4"/>
        <v>5</v>
      </c>
      <c r="B125" s="47" t="s">
        <v>530</v>
      </c>
      <c r="C125" s="55" t="s">
        <v>249</v>
      </c>
      <c r="D125" s="55" t="s">
        <v>92</v>
      </c>
      <c r="E125" s="186"/>
      <c r="F125" s="55" t="s">
        <v>75</v>
      </c>
      <c r="G125" s="54"/>
      <c r="H125" s="227">
        <v>94276.5</v>
      </c>
      <c r="I125" s="227" t="s">
        <v>534</v>
      </c>
      <c r="J125" s="249" t="s">
        <v>195</v>
      </c>
      <c r="K125" s="2" t="s">
        <v>245</v>
      </c>
      <c r="L125" s="2">
        <f t="shared" si="5"/>
        <v>5</v>
      </c>
      <c r="M125" s="55" t="s">
        <v>250</v>
      </c>
      <c r="N125" s="55" t="s">
        <v>251</v>
      </c>
      <c r="O125" s="55" t="s">
        <v>252</v>
      </c>
      <c r="P125" s="1"/>
      <c r="Q125" s="55" t="s">
        <v>254</v>
      </c>
      <c r="R125" s="55" t="s">
        <v>254</v>
      </c>
      <c r="S125" s="55" t="s">
        <v>255</v>
      </c>
      <c r="T125" s="55" t="s">
        <v>254</v>
      </c>
      <c r="U125" s="55" t="s">
        <v>255</v>
      </c>
      <c r="V125" s="55" t="s">
        <v>87</v>
      </c>
      <c r="W125" s="20"/>
      <c r="X125" s="101">
        <v>1</v>
      </c>
      <c r="Y125" s="101" t="s">
        <v>75</v>
      </c>
      <c r="Z125" s="101" t="s">
        <v>75</v>
      </c>
    </row>
    <row r="126" spans="1:26" s="12" customFormat="1" ht="32.25" customHeight="1">
      <c r="A126" s="2">
        <f t="shared" si="4"/>
        <v>6</v>
      </c>
      <c r="B126" s="47" t="s">
        <v>531</v>
      </c>
      <c r="C126" s="55" t="s">
        <v>249</v>
      </c>
      <c r="D126" s="55" t="s">
        <v>92</v>
      </c>
      <c r="E126" s="186"/>
      <c r="F126" s="55" t="s">
        <v>75</v>
      </c>
      <c r="G126" s="54"/>
      <c r="H126" s="227">
        <v>15000</v>
      </c>
      <c r="I126" s="227" t="s">
        <v>534</v>
      </c>
      <c r="J126" s="249" t="s">
        <v>195</v>
      </c>
      <c r="K126" s="2" t="s">
        <v>246</v>
      </c>
      <c r="L126" s="2">
        <f t="shared" si="5"/>
        <v>6</v>
      </c>
      <c r="M126" s="55" t="s">
        <v>250</v>
      </c>
      <c r="N126" s="55" t="s">
        <v>251</v>
      </c>
      <c r="O126" s="55" t="s">
        <v>252</v>
      </c>
      <c r="P126" s="1"/>
      <c r="Q126" s="55" t="s">
        <v>87</v>
      </c>
      <c r="R126" s="55" t="s">
        <v>87</v>
      </c>
      <c r="S126" s="55" t="s">
        <v>255</v>
      </c>
      <c r="T126" s="55" t="s">
        <v>87</v>
      </c>
      <c r="U126" s="55" t="s">
        <v>255</v>
      </c>
      <c r="V126" s="55" t="s">
        <v>87</v>
      </c>
      <c r="W126" s="20"/>
      <c r="X126" s="101">
        <v>1</v>
      </c>
      <c r="Y126" s="101" t="s">
        <v>75</v>
      </c>
      <c r="Z126" s="101" t="s">
        <v>75</v>
      </c>
    </row>
    <row r="127" spans="1:26" s="12" customFormat="1" ht="32.25" customHeight="1">
      <c r="A127" s="2">
        <f t="shared" si="4"/>
        <v>7</v>
      </c>
      <c r="B127" s="47" t="s">
        <v>532</v>
      </c>
      <c r="C127" s="55" t="s">
        <v>249</v>
      </c>
      <c r="D127" s="55" t="s">
        <v>92</v>
      </c>
      <c r="E127" s="186"/>
      <c r="F127" s="55" t="s">
        <v>75</v>
      </c>
      <c r="G127" s="54"/>
      <c r="H127" s="227">
        <v>15000</v>
      </c>
      <c r="I127" s="227" t="s">
        <v>534</v>
      </c>
      <c r="J127" s="249" t="s">
        <v>195</v>
      </c>
      <c r="K127" s="2" t="s">
        <v>247</v>
      </c>
      <c r="L127" s="2">
        <f t="shared" si="5"/>
        <v>7</v>
      </c>
      <c r="M127" s="55" t="s">
        <v>250</v>
      </c>
      <c r="N127" s="55" t="s">
        <v>251</v>
      </c>
      <c r="O127" s="55" t="s">
        <v>252</v>
      </c>
      <c r="P127" s="1"/>
      <c r="Q127" s="55" t="s">
        <v>254</v>
      </c>
      <c r="R127" s="55" t="s">
        <v>254</v>
      </c>
      <c r="S127" s="55" t="s">
        <v>255</v>
      </c>
      <c r="T127" s="55" t="s">
        <v>254</v>
      </c>
      <c r="U127" s="55" t="s">
        <v>255</v>
      </c>
      <c r="V127" s="55" t="s">
        <v>87</v>
      </c>
      <c r="W127" s="20"/>
      <c r="X127" s="101">
        <v>1</v>
      </c>
      <c r="Y127" s="101" t="s">
        <v>75</v>
      </c>
      <c r="Z127" s="101" t="s">
        <v>75</v>
      </c>
    </row>
    <row r="128" spans="1:26" s="12" customFormat="1" ht="32.25" customHeight="1">
      <c r="A128" s="2">
        <f t="shared" si="4"/>
        <v>8</v>
      </c>
      <c r="B128" s="47" t="s">
        <v>533</v>
      </c>
      <c r="C128" s="55" t="s">
        <v>249</v>
      </c>
      <c r="D128" s="55" t="s">
        <v>92</v>
      </c>
      <c r="E128" s="186"/>
      <c r="F128" s="55" t="s">
        <v>75</v>
      </c>
      <c r="G128" s="54"/>
      <c r="H128" s="227">
        <v>55000</v>
      </c>
      <c r="I128" s="227" t="s">
        <v>534</v>
      </c>
      <c r="J128" s="249" t="s">
        <v>195</v>
      </c>
      <c r="K128" s="2" t="s">
        <v>248</v>
      </c>
      <c r="L128" s="2">
        <f t="shared" si="5"/>
        <v>8</v>
      </c>
      <c r="M128" s="55" t="s">
        <v>250</v>
      </c>
      <c r="N128" s="55" t="s">
        <v>251</v>
      </c>
      <c r="O128" s="55" t="s">
        <v>252</v>
      </c>
      <c r="P128" s="1"/>
      <c r="Q128" s="55" t="s">
        <v>254</v>
      </c>
      <c r="R128" s="55" t="s">
        <v>254</v>
      </c>
      <c r="S128" s="55" t="s">
        <v>255</v>
      </c>
      <c r="T128" s="55" t="s">
        <v>254</v>
      </c>
      <c r="U128" s="55" t="s">
        <v>255</v>
      </c>
      <c r="V128" s="55" t="s">
        <v>87</v>
      </c>
      <c r="W128" s="20"/>
      <c r="X128" s="101">
        <v>1</v>
      </c>
      <c r="Y128" s="101" t="s">
        <v>75</v>
      </c>
      <c r="Z128" s="101" t="s">
        <v>75</v>
      </c>
    </row>
    <row r="129" spans="1:26" s="12" customFormat="1" ht="47.25" customHeight="1">
      <c r="A129" s="2">
        <f t="shared" si="4"/>
        <v>9</v>
      </c>
      <c r="B129" s="47" t="s">
        <v>360</v>
      </c>
      <c r="C129" s="55" t="s">
        <v>249</v>
      </c>
      <c r="D129" s="55" t="s">
        <v>92</v>
      </c>
      <c r="E129" s="186"/>
      <c r="F129" s="55" t="s">
        <v>75</v>
      </c>
      <c r="G129" s="54"/>
      <c r="H129" s="227">
        <v>20000</v>
      </c>
      <c r="I129" s="227" t="s">
        <v>534</v>
      </c>
      <c r="J129" s="249" t="s">
        <v>195</v>
      </c>
      <c r="K129" s="2" t="s">
        <v>266</v>
      </c>
      <c r="L129" s="2">
        <f t="shared" si="5"/>
        <v>9</v>
      </c>
      <c r="M129" s="55" t="s">
        <v>250</v>
      </c>
      <c r="N129" s="55" t="s">
        <v>251</v>
      </c>
      <c r="O129" s="55" t="s">
        <v>252</v>
      </c>
      <c r="P129" s="1"/>
      <c r="Q129" s="55" t="s">
        <v>255</v>
      </c>
      <c r="R129" s="55" t="s">
        <v>255</v>
      </c>
      <c r="S129" s="55" t="s">
        <v>255</v>
      </c>
      <c r="T129" s="55" t="s">
        <v>255</v>
      </c>
      <c r="U129" s="55" t="s">
        <v>255</v>
      </c>
      <c r="V129" s="55" t="s">
        <v>255</v>
      </c>
      <c r="W129" s="55" t="s">
        <v>255</v>
      </c>
      <c r="X129" s="55" t="s">
        <v>255</v>
      </c>
      <c r="Y129" s="55" t="s">
        <v>255</v>
      </c>
      <c r="Z129" s="55" t="s">
        <v>255</v>
      </c>
    </row>
    <row r="130" spans="1:26" s="12" customFormat="1" ht="51" customHeight="1">
      <c r="A130" s="2">
        <f t="shared" si="4"/>
        <v>10</v>
      </c>
      <c r="B130" s="47" t="s">
        <v>360</v>
      </c>
      <c r="C130" s="55" t="s">
        <v>249</v>
      </c>
      <c r="D130" s="55" t="s">
        <v>92</v>
      </c>
      <c r="E130" s="186"/>
      <c r="F130" s="55" t="s">
        <v>75</v>
      </c>
      <c r="G130" s="54"/>
      <c r="H130" s="227">
        <v>15000</v>
      </c>
      <c r="I130" s="227" t="s">
        <v>534</v>
      </c>
      <c r="J130" s="249" t="s">
        <v>195</v>
      </c>
      <c r="K130" s="2" t="s">
        <v>267</v>
      </c>
      <c r="L130" s="2">
        <f t="shared" si="5"/>
        <v>10</v>
      </c>
      <c r="M130" s="55" t="s">
        <v>250</v>
      </c>
      <c r="N130" s="55" t="s">
        <v>251</v>
      </c>
      <c r="O130" s="55" t="s">
        <v>252</v>
      </c>
      <c r="P130" s="1"/>
      <c r="Q130" s="55" t="s">
        <v>255</v>
      </c>
      <c r="R130" s="55" t="s">
        <v>255</v>
      </c>
      <c r="S130" s="55" t="s">
        <v>255</v>
      </c>
      <c r="T130" s="55" t="s">
        <v>255</v>
      </c>
      <c r="U130" s="55" t="s">
        <v>255</v>
      </c>
      <c r="V130" s="55" t="s">
        <v>255</v>
      </c>
      <c r="W130" s="55" t="s">
        <v>255</v>
      </c>
      <c r="X130" s="55" t="s">
        <v>255</v>
      </c>
      <c r="Y130" s="55" t="s">
        <v>255</v>
      </c>
      <c r="Z130" s="55" t="s">
        <v>255</v>
      </c>
    </row>
    <row r="131" spans="1:26" s="12" customFormat="1" ht="32.25" customHeight="1">
      <c r="A131" s="2">
        <f t="shared" si="4"/>
        <v>11</v>
      </c>
      <c r="B131" s="47" t="s">
        <v>268</v>
      </c>
      <c r="C131" s="55" t="s">
        <v>269</v>
      </c>
      <c r="D131" s="55" t="s">
        <v>92</v>
      </c>
      <c r="E131" s="186"/>
      <c r="F131" s="55" t="s">
        <v>75</v>
      </c>
      <c r="G131" s="54"/>
      <c r="H131" s="227">
        <v>25000</v>
      </c>
      <c r="I131" s="227" t="s">
        <v>534</v>
      </c>
      <c r="J131" s="249" t="s">
        <v>86</v>
      </c>
      <c r="K131" s="2" t="s">
        <v>270</v>
      </c>
      <c r="L131" s="2">
        <f t="shared" si="5"/>
        <v>11</v>
      </c>
      <c r="M131" s="55"/>
      <c r="N131" s="55"/>
      <c r="O131" s="55"/>
      <c r="P131" s="1"/>
      <c r="Q131" s="55" t="s">
        <v>255</v>
      </c>
      <c r="R131" s="55" t="s">
        <v>255</v>
      </c>
      <c r="S131" s="55" t="s">
        <v>255</v>
      </c>
      <c r="T131" s="55" t="s">
        <v>255</v>
      </c>
      <c r="U131" s="55" t="s">
        <v>255</v>
      </c>
      <c r="V131" s="55" t="s">
        <v>255</v>
      </c>
      <c r="W131" s="55" t="s">
        <v>255</v>
      </c>
      <c r="X131" s="55" t="s">
        <v>255</v>
      </c>
      <c r="Y131" s="55" t="s">
        <v>255</v>
      </c>
      <c r="Z131" s="55" t="s">
        <v>255</v>
      </c>
    </row>
    <row r="132" spans="1:26" s="12" customFormat="1" ht="32.25" customHeight="1">
      <c r="A132" s="2">
        <f t="shared" si="4"/>
        <v>12</v>
      </c>
      <c r="B132" s="47" t="s">
        <v>272</v>
      </c>
      <c r="C132" s="55" t="s">
        <v>269</v>
      </c>
      <c r="D132" s="55" t="s">
        <v>92</v>
      </c>
      <c r="E132" s="186"/>
      <c r="F132" s="55" t="s">
        <v>75</v>
      </c>
      <c r="G132" s="54"/>
      <c r="H132" s="227">
        <v>25000</v>
      </c>
      <c r="I132" s="227" t="s">
        <v>534</v>
      </c>
      <c r="J132" s="249" t="s">
        <v>86</v>
      </c>
      <c r="K132" s="2" t="s">
        <v>271</v>
      </c>
      <c r="L132" s="2">
        <f t="shared" si="5"/>
        <v>12</v>
      </c>
      <c r="M132" s="55"/>
      <c r="N132" s="55"/>
      <c r="O132" s="55"/>
      <c r="P132" s="1"/>
      <c r="Q132" s="55" t="s">
        <v>255</v>
      </c>
      <c r="R132" s="55" t="s">
        <v>255</v>
      </c>
      <c r="S132" s="55" t="s">
        <v>255</v>
      </c>
      <c r="T132" s="55" t="s">
        <v>255</v>
      </c>
      <c r="U132" s="55" t="s">
        <v>255</v>
      </c>
      <c r="V132" s="55" t="s">
        <v>255</v>
      </c>
      <c r="W132" s="55" t="s">
        <v>255</v>
      </c>
      <c r="X132" s="55" t="s">
        <v>255</v>
      </c>
      <c r="Y132" s="55" t="s">
        <v>255</v>
      </c>
      <c r="Z132" s="55" t="s">
        <v>255</v>
      </c>
    </row>
    <row r="133" spans="1:26" s="12" customFormat="1" ht="32.25" customHeight="1">
      <c r="A133" s="2">
        <f t="shared" si="4"/>
        <v>13</v>
      </c>
      <c r="B133" s="47" t="s">
        <v>273</v>
      </c>
      <c r="C133" s="55" t="s">
        <v>269</v>
      </c>
      <c r="D133" s="55" t="s">
        <v>92</v>
      </c>
      <c r="E133" s="186"/>
      <c r="F133" s="55" t="s">
        <v>75</v>
      </c>
      <c r="G133" s="54"/>
      <c r="H133" s="227">
        <v>25000</v>
      </c>
      <c r="I133" s="227" t="s">
        <v>534</v>
      </c>
      <c r="J133" s="249" t="s">
        <v>86</v>
      </c>
      <c r="K133" s="2" t="s">
        <v>279</v>
      </c>
      <c r="L133" s="2">
        <f t="shared" si="5"/>
        <v>13</v>
      </c>
      <c r="M133" s="55"/>
      <c r="N133" s="55"/>
      <c r="O133" s="55"/>
      <c r="P133" s="1"/>
      <c r="Q133" s="55" t="s">
        <v>255</v>
      </c>
      <c r="R133" s="55" t="s">
        <v>255</v>
      </c>
      <c r="S133" s="55" t="s">
        <v>255</v>
      </c>
      <c r="T133" s="55" t="s">
        <v>255</v>
      </c>
      <c r="U133" s="55" t="s">
        <v>255</v>
      </c>
      <c r="V133" s="55" t="s">
        <v>255</v>
      </c>
      <c r="W133" s="55" t="s">
        <v>255</v>
      </c>
      <c r="X133" s="55" t="s">
        <v>255</v>
      </c>
      <c r="Y133" s="55" t="s">
        <v>255</v>
      </c>
      <c r="Z133" s="55" t="s">
        <v>255</v>
      </c>
    </row>
    <row r="134" spans="1:26" s="12" customFormat="1" ht="32.25" customHeight="1">
      <c r="A134" s="2">
        <f t="shared" si="4"/>
        <v>14</v>
      </c>
      <c r="B134" s="47" t="s">
        <v>274</v>
      </c>
      <c r="C134" s="55" t="s">
        <v>269</v>
      </c>
      <c r="D134" s="55" t="s">
        <v>92</v>
      </c>
      <c r="E134" s="186"/>
      <c r="F134" s="55" t="s">
        <v>75</v>
      </c>
      <c r="G134" s="54"/>
      <c r="H134" s="227">
        <v>25000</v>
      </c>
      <c r="I134" s="227" t="s">
        <v>534</v>
      </c>
      <c r="J134" s="249" t="s">
        <v>86</v>
      </c>
      <c r="K134" s="2" t="s">
        <v>280</v>
      </c>
      <c r="L134" s="2">
        <f t="shared" si="5"/>
        <v>14</v>
      </c>
      <c r="M134" s="55"/>
      <c r="N134" s="55"/>
      <c r="O134" s="55"/>
      <c r="P134" s="1"/>
      <c r="Q134" s="55" t="s">
        <v>255</v>
      </c>
      <c r="R134" s="55" t="s">
        <v>255</v>
      </c>
      <c r="S134" s="55" t="s">
        <v>255</v>
      </c>
      <c r="T134" s="55" t="s">
        <v>255</v>
      </c>
      <c r="U134" s="55" t="s">
        <v>255</v>
      </c>
      <c r="V134" s="55" t="s">
        <v>255</v>
      </c>
      <c r="W134" s="55" t="s">
        <v>255</v>
      </c>
      <c r="X134" s="55" t="s">
        <v>255</v>
      </c>
      <c r="Y134" s="55" t="s">
        <v>255</v>
      </c>
      <c r="Z134" s="55" t="s">
        <v>255</v>
      </c>
    </row>
    <row r="135" spans="1:26" s="12" customFormat="1" ht="32.25" customHeight="1">
      <c r="A135" s="2">
        <f t="shared" si="4"/>
        <v>15</v>
      </c>
      <c r="B135" s="47" t="s">
        <v>275</v>
      </c>
      <c r="C135" s="55" t="s">
        <v>269</v>
      </c>
      <c r="D135" s="55" t="s">
        <v>92</v>
      </c>
      <c r="E135" s="186"/>
      <c r="F135" s="55" t="s">
        <v>75</v>
      </c>
      <c r="G135" s="54"/>
      <c r="H135" s="227">
        <v>25000</v>
      </c>
      <c r="I135" s="227" t="s">
        <v>534</v>
      </c>
      <c r="J135" s="249" t="s">
        <v>86</v>
      </c>
      <c r="K135" s="2" t="s">
        <v>281</v>
      </c>
      <c r="L135" s="2">
        <f t="shared" si="5"/>
        <v>15</v>
      </c>
      <c r="M135" s="55"/>
      <c r="N135" s="55"/>
      <c r="O135" s="55"/>
      <c r="P135" s="1"/>
      <c r="Q135" s="55" t="s">
        <v>255</v>
      </c>
      <c r="R135" s="55" t="s">
        <v>255</v>
      </c>
      <c r="S135" s="55" t="s">
        <v>255</v>
      </c>
      <c r="T135" s="55" t="s">
        <v>255</v>
      </c>
      <c r="U135" s="55" t="s">
        <v>255</v>
      </c>
      <c r="V135" s="55" t="s">
        <v>255</v>
      </c>
      <c r="W135" s="55" t="s">
        <v>255</v>
      </c>
      <c r="X135" s="55" t="s">
        <v>255</v>
      </c>
      <c r="Y135" s="55" t="s">
        <v>255</v>
      </c>
      <c r="Z135" s="55" t="s">
        <v>255</v>
      </c>
    </row>
    <row r="136" spans="1:26" s="12" customFormat="1" ht="32.25" customHeight="1">
      <c r="A136" s="2">
        <f t="shared" si="4"/>
        <v>16</v>
      </c>
      <c r="B136" s="47" t="s">
        <v>276</v>
      </c>
      <c r="C136" s="55" t="s">
        <v>269</v>
      </c>
      <c r="D136" s="55" t="s">
        <v>92</v>
      </c>
      <c r="E136" s="186"/>
      <c r="F136" s="55" t="s">
        <v>75</v>
      </c>
      <c r="G136" s="54"/>
      <c r="H136" s="227">
        <v>25000</v>
      </c>
      <c r="I136" s="227" t="s">
        <v>534</v>
      </c>
      <c r="J136" s="249" t="s">
        <v>86</v>
      </c>
      <c r="K136" s="2" t="s">
        <v>282</v>
      </c>
      <c r="L136" s="2">
        <f t="shared" si="5"/>
        <v>16</v>
      </c>
      <c r="M136" s="55"/>
      <c r="N136" s="55"/>
      <c r="O136" s="55"/>
      <c r="P136" s="1"/>
      <c r="Q136" s="55" t="s">
        <v>255</v>
      </c>
      <c r="R136" s="55" t="s">
        <v>255</v>
      </c>
      <c r="S136" s="55" t="s">
        <v>255</v>
      </c>
      <c r="T136" s="55" t="s">
        <v>255</v>
      </c>
      <c r="U136" s="55" t="s">
        <v>255</v>
      </c>
      <c r="V136" s="55" t="s">
        <v>255</v>
      </c>
      <c r="W136" s="55" t="s">
        <v>255</v>
      </c>
      <c r="X136" s="55" t="s">
        <v>255</v>
      </c>
      <c r="Y136" s="55" t="s">
        <v>255</v>
      </c>
      <c r="Z136" s="55" t="s">
        <v>255</v>
      </c>
    </row>
    <row r="137" spans="1:26" s="12" customFormat="1" ht="32.25" customHeight="1">
      <c r="A137" s="2">
        <f t="shared" si="4"/>
        <v>17</v>
      </c>
      <c r="B137" s="47" t="s">
        <v>277</v>
      </c>
      <c r="C137" s="55" t="s">
        <v>269</v>
      </c>
      <c r="D137" s="55" t="s">
        <v>92</v>
      </c>
      <c r="E137" s="186"/>
      <c r="F137" s="55" t="s">
        <v>75</v>
      </c>
      <c r="G137" s="54"/>
      <c r="H137" s="227">
        <v>25000</v>
      </c>
      <c r="I137" s="227" t="s">
        <v>534</v>
      </c>
      <c r="J137" s="249" t="s">
        <v>86</v>
      </c>
      <c r="K137" s="2" t="s">
        <v>283</v>
      </c>
      <c r="L137" s="2">
        <f t="shared" si="5"/>
        <v>17</v>
      </c>
      <c r="M137" s="55"/>
      <c r="N137" s="55"/>
      <c r="O137" s="55"/>
      <c r="P137" s="1"/>
      <c r="Q137" s="55" t="s">
        <v>255</v>
      </c>
      <c r="R137" s="55" t="s">
        <v>255</v>
      </c>
      <c r="S137" s="55" t="s">
        <v>255</v>
      </c>
      <c r="T137" s="55" t="s">
        <v>255</v>
      </c>
      <c r="U137" s="55" t="s">
        <v>255</v>
      </c>
      <c r="V137" s="55" t="s">
        <v>255</v>
      </c>
      <c r="W137" s="55" t="s">
        <v>255</v>
      </c>
      <c r="X137" s="55" t="s">
        <v>255</v>
      </c>
      <c r="Y137" s="55" t="s">
        <v>255</v>
      </c>
      <c r="Z137" s="55" t="s">
        <v>255</v>
      </c>
    </row>
    <row r="138" spans="1:26" s="12" customFormat="1" ht="32.25" customHeight="1">
      <c r="A138" s="2">
        <f t="shared" si="4"/>
        <v>18</v>
      </c>
      <c r="B138" s="47" t="s">
        <v>278</v>
      </c>
      <c r="C138" s="55" t="s">
        <v>269</v>
      </c>
      <c r="D138" s="55" t="s">
        <v>92</v>
      </c>
      <c r="E138" s="186"/>
      <c r="F138" s="55" t="s">
        <v>75</v>
      </c>
      <c r="G138" s="54"/>
      <c r="H138" s="227">
        <v>25000</v>
      </c>
      <c r="I138" s="227" t="s">
        <v>534</v>
      </c>
      <c r="J138" s="249" t="s">
        <v>86</v>
      </c>
      <c r="K138" s="2" t="s">
        <v>284</v>
      </c>
      <c r="L138" s="2">
        <f t="shared" si="5"/>
        <v>18</v>
      </c>
      <c r="M138" s="55"/>
      <c r="N138" s="55"/>
      <c r="O138" s="55"/>
      <c r="P138" s="1"/>
      <c r="Q138" s="55" t="s">
        <v>255</v>
      </c>
      <c r="R138" s="55" t="s">
        <v>255</v>
      </c>
      <c r="S138" s="55" t="s">
        <v>255</v>
      </c>
      <c r="T138" s="55" t="s">
        <v>255</v>
      </c>
      <c r="U138" s="55" t="s">
        <v>255</v>
      </c>
      <c r="V138" s="55" t="s">
        <v>255</v>
      </c>
      <c r="W138" s="55" t="s">
        <v>255</v>
      </c>
      <c r="X138" s="55" t="s">
        <v>255</v>
      </c>
      <c r="Y138" s="55" t="s">
        <v>255</v>
      </c>
      <c r="Z138" s="55" t="s">
        <v>255</v>
      </c>
    </row>
    <row r="139" spans="1:26" s="12" customFormat="1" ht="32.25" customHeight="1">
      <c r="A139" s="2">
        <f t="shared" si="4"/>
        <v>19</v>
      </c>
      <c r="B139" s="47" t="s">
        <v>285</v>
      </c>
      <c r="C139" s="55" t="s">
        <v>269</v>
      </c>
      <c r="D139" s="55" t="s">
        <v>92</v>
      </c>
      <c r="E139" s="186"/>
      <c r="F139" s="55" t="s">
        <v>75</v>
      </c>
      <c r="G139" s="54"/>
      <c r="H139" s="227">
        <v>25000</v>
      </c>
      <c r="I139" s="227" t="s">
        <v>534</v>
      </c>
      <c r="J139" s="249" t="s">
        <v>86</v>
      </c>
      <c r="K139" s="2" t="s">
        <v>286</v>
      </c>
      <c r="L139" s="2">
        <f t="shared" si="5"/>
        <v>19</v>
      </c>
      <c r="M139" s="55"/>
      <c r="N139" s="55"/>
      <c r="O139" s="55"/>
      <c r="P139" s="1"/>
      <c r="Q139" s="55" t="s">
        <v>255</v>
      </c>
      <c r="R139" s="55" t="s">
        <v>255</v>
      </c>
      <c r="S139" s="55" t="s">
        <v>255</v>
      </c>
      <c r="T139" s="55" t="s">
        <v>255</v>
      </c>
      <c r="U139" s="55" t="s">
        <v>255</v>
      </c>
      <c r="V139" s="55" t="s">
        <v>255</v>
      </c>
      <c r="W139" s="55" t="s">
        <v>255</v>
      </c>
      <c r="X139" s="55" t="s">
        <v>255</v>
      </c>
      <c r="Y139" s="55" t="s">
        <v>255</v>
      </c>
      <c r="Z139" s="55" t="s">
        <v>255</v>
      </c>
    </row>
    <row r="140" spans="1:26" s="12" customFormat="1" ht="32.25" customHeight="1">
      <c r="A140" s="2">
        <f t="shared" si="4"/>
        <v>20</v>
      </c>
      <c r="B140" s="47" t="s">
        <v>285</v>
      </c>
      <c r="C140" s="55" t="s">
        <v>269</v>
      </c>
      <c r="D140" s="55" t="s">
        <v>92</v>
      </c>
      <c r="E140" s="186"/>
      <c r="F140" s="55" t="s">
        <v>75</v>
      </c>
      <c r="G140" s="54"/>
      <c r="H140" s="227">
        <v>25000</v>
      </c>
      <c r="I140" s="227" t="s">
        <v>534</v>
      </c>
      <c r="J140" s="249" t="s">
        <v>86</v>
      </c>
      <c r="K140" s="2" t="s">
        <v>287</v>
      </c>
      <c r="L140" s="2">
        <f t="shared" si="5"/>
        <v>20</v>
      </c>
      <c r="M140" s="55"/>
      <c r="N140" s="55"/>
      <c r="O140" s="55"/>
      <c r="P140" s="1"/>
      <c r="Q140" s="55" t="s">
        <v>255</v>
      </c>
      <c r="R140" s="55" t="s">
        <v>255</v>
      </c>
      <c r="S140" s="55" t="s">
        <v>255</v>
      </c>
      <c r="T140" s="55" t="s">
        <v>255</v>
      </c>
      <c r="U140" s="55" t="s">
        <v>255</v>
      </c>
      <c r="V140" s="55" t="s">
        <v>255</v>
      </c>
      <c r="W140" s="55" t="s">
        <v>255</v>
      </c>
      <c r="X140" s="55" t="s">
        <v>255</v>
      </c>
      <c r="Y140" s="55" t="s">
        <v>255</v>
      </c>
      <c r="Z140" s="55" t="s">
        <v>255</v>
      </c>
    </row>
    <row r="141" spans="1:26" s="12" customFormat="1" ht="32.25" customHeight="1">
      <c r="A141" s="2">
        <f t="shared" si="4"/>
        <v>21</v>
      </c>
      <c r="B141" s="47" t="s">
        <v>288</v>
      </c>
      <c r="C141" s="55" t="s">
        <v>269</v>
      </c>
      <c r="D141" s="55" t="s">
        <v>92</v>
      </c>
      <c r="E141" s="186"/>
      <c r="F141" s="55" t="s">
        <v>75</v>
      </c>
      <c r="G141" s="54"/>
      <c r="H141" s="227">
        <v>25000</v>
      </c>
      <c r="I141" s="227" t="s">
        <v>534</v>
      </c>
      <c r="J141" s="249" t="s">
        <v>86</v>
      </c>
      <c r="K141" s="2" t="s">
        <v>289</v>
      </c>
      <c r="L141" s="2">
        <f t="shared" si="5"/>
        <v>21</v>
      </c>
      <c r="M141" s="55"/>
      <c r="N141" s="55"/>
      <c r="O141" s="55"/>
      <c r="P141" s="1"/>
      <c r="Q141" s="55" t="s">
        <v>255</v>
      </c>
      <c r="R141" s="55" t="s">
        <v>255</v>
      </c>
      <c r="S141" s="55" t="s">
        <v>255</v>
      </c>
      <c r="T141" s="55" t="s">
        <v>255</v>
      </c>
      <c r="U141" s="55" t="s">
        <v>255</v>
      </c>
      <c r="V141" s="55" t="s">
        <v>255</v>
      </c>
      <c r="W141" s="55" t="s">
        <v>255</v>
      </c>
      <c r="X141" s="55" t="s">
        <v>255</v>
      </c>
      <c r="Y141" s="55" t="s">
        <v>255</v>
      </c>
      <c r="Z141" s="55" t="s">
        <v>255</v>
      </c>
    </row>
    <row r="142" spans="1:26" s="12" customFormat="1" ht="32.25" customHeight="1">
      <c r="A142" s="2">
        <f t="shared" si="4"/>
        <v>22</v>
      </c>
      <c r="B142" s="47" t="s">
        <v>285</v>
      </c>
      <c r="C142" s="55" t="s">
        <v>269</v>
      </c>
      <c r="D142" s="55" t="s">
        <v>92</v>
      </c>
      <c r="E142" s="186"/>
      <c r="F142" s="55" t="s">
        <v>75</v>
      </c>
      <c r="G142" s="54"/>
      <c r="H142" s="227">
        <v>25000</v>
      </c>
      <c r="I142" s="227" t="s">
        <v>534</v>
      </c>
      <c r="J142" s="249" t="s">
        <v>86</v>
      </c>
      <c r="K142" s="2" t="s">
        <v>290</v>
      </c>
      <c r="L142" s="2">
        <f t="shared" si="5"/>
        <v>22</v>
      </c>
      <c r="M142" s="55"/>
      <c r="N142" s="55"/>
      <c r="O142" s="55"/>
      <c r="P142" s="1"/>
      <c r="Q142" s="55" t="s">
        <v>255</v>
      </c>
      <c r="R142" s="55" t="s">
        <v>255</v>
      </c>
      <c r="S142" s="55" t="s">
        <v>255</v>
      </c>
      <c r="T142" s="55" t="s">
        <v>255</v>
      </c>
      <c r="U142" s="55" t="s">
        <v>255</v>
      </c>
      <c r="V142" s="55" t="s">
        <v>255</v>
      </c>
      <c r="W142" s="55" t="s">
        <v>255</v>
      </c>
      <c r="X142" s="55" t="s">
        <v>255</v>
      </c>
      <c r="Y142" s="55" t="s">
        <v>255</v>
      </c>
      <c r="Z142" s="55" t="s">
        <v>255</v>
      </c>
    </row>
    <row r="143" spans="1:26" s="12" customFormat="1" ht="32.25" customHeight="1">
      <c r="A143" s="2">
        <f t="shared" si="4"/>
        <v>23</v>
      </c>
      <c r="B143" s="47" t="s">
        <v>285</v>
      </c>
      <c r="C143" s="55" t="s">
        <v>269</v>
      </c>
      <c r="D143" s="55" t="s">
        <v>92</v>
      </c>
      <c r="E143" s="186"/>
      <c r="F143" s="55" t="s">
        <v>75</v>
      </c>
      <c r="G143" s="54"/>
      <c r="H143" s="227">
        <v>25000</v>
      </c>
      <c r="I143" s="227" t="s">
        <v>534</v>
      </c>
      <c r="J143" s="249" t="s">
        <v>86</v>
      </c>
      <c r="K143" s="2" t="s">
        <v>291</v>
      </c>
      <c r="L143" s="2">
        <f t="shared" si="5"/>
        <v>23</v>
      </c>
      <c r="M143" s="55"/>
      <c r="N143" s="55"/>
      <c r="O143" s="55"/>
      <c r="P143" s="1"/>
      <c r="Q143" s="55" t="s">
        <v>255</v>
      </c>
      <c r="R143" s="55" t="s">
        <v>255</v>
      </c>
      <c r="S143" s="55" t="s">
        <v>255</v>
      </c>
      <c r="T143" s="55" t="s">
        <v>255</v>
      </c>
      <c r="U143" s="55" t="s">
        <v>255</v>
      </c>
      <c r="V143" s="55" t="s">
        <v>255</v>
      </c>
      <c r="W143" s="55" t="s">
        <v>255</v>
      </c>
      <c r="X143" s="55" t="s">
        <v>255</v>
      </c>
      <c r="Y143" s="55" t="s">
        <v>255</v>
      </c>
      <c r="Z143" s="55" t="s">
        <v>255</v>
      </c>
    </row>
    <row r="144" spans="1:26" s="12" customFormat="1" ht="32.25" customHeight="1">
      <c r="A144" s="2">
        <f t="shared" si="4"/>
        <v>24</v>
      </c>
      <c r="B144" s="47" t="s">
        <v>285</v>
      </c>
      <c r="C144" s="55" t="s">
        <v>269</v>
      </c>
      <c r="D144" s="55" t="s">
        <v>92</v>
      </c>
      <c r="E144" s="186"/>
      <c r="F144" s="55" t="s">
        <v>75</v>
      </c>
      <c r="G144" s="54"/>
      <c r="H144" s="227">
        <v>25000</v>
      </c>
      <c r="I144" s="227" t="s">
        <v>534</v>
      </c>
      <c r="J144" s="249" t="s">
        <v>86</v>
      </c>
      <c r="K144" s="2" t="s">
        <v>292</v>
      </c>
      <c r="L144" s="2">
        <f t="shared" si="5"/>
        <v>24</v>
      </c>
      <c r="M144" s="55"/>
      <c r="N144" s="55"/>
      <c r="O144" s="55"/>
      <c r="P144" s="1"/>
      <c r="Q144" s="55" t="s">
        <v>255</v>
      </c>
      <c r="R144" s="55" t="s">
        <v>255</v>
      </c>
      <c r="S144" s="55" t="s">
        <v>255</v>
      </c>
      <c r="T144" s="55" t="s">
        <v>255</v>
      </c>
      <c r="U144" s="55" t="s">
        <v>255</v>
      </c>
      <c r="V144" s="55" t="s">
        <v>255</v>
      </c>
      <c r="W144" s="55" t="s">
        <v>255</v>
      </c>
      <c r="X144" s="55" t="s">
        <v>255</v>
      </c>
      <c r="Y144" s="55" t="s">
        <v>255</v>
      </c>
      <c r="Z144" s="55" t="s">
        <v>255</v>
      </c>
    </row>
    <row r="145" spans="1:26" s="135" customFormat="1" ht="32.25" customHeight="1">
      <c r="A145" s="2">
        <f t="shared" si="4"/>
        <v>25</v>
      </c>
      <c r="B145" s="193" t="s">
        <v>285</v>
      </c>
      <c r="C145" s="186" t="s">
        <v>269</v>
      </c>
      <c r="D145" s="186" t="s">
        <v>92</v>
      </c>
      <c r="E145" s="186"/>
      <c r="F145" s="186" t="s">
        <v>75</v>
      </c>
      <c r="G145" s="265"/>
      <c r="H145" s="227">
        <v>25000</v>
      </c>
      <c r="I145" s="227" t="s">
        <v>534</v>
      </c>
      <c r="J145" s="251" t="s">
        <v>86</v>
      </c>
      <c r="K145" s="131" t="s">
        <v>293</v>
      </c>
      <c r="L145" s="2">
        <f t="shared" si="5"/>
        <v>25</v>
      </c>
      <c r="M145" s="186"/>
      <c r="N145" s="186"/>
      <c r="O145" s="186"/>
      <c r="P145" s="141"/>
      <c r="Q145" s="186" t="s">
        <v>255</v>
      </c>
      <c r="R145" s="186" t="s">
        <v>255</v>
      </c>
      <c r="S145" s="186" t="s">
        <v>255</v>
      </c>
      <c r="T145" s="186" t="s">
        <v>255</v>
      </c>
      <c r="U145" s="186" t="s">
        <v>255</v>
      </c>
      <c r="V145" s="186" t="s">
        <v>255</v>
      </c>
      <c r="W145" s="186" t="s">
        <v>255</v>
      </c>
      <c r="X145" s="186" t="s">
        <v>255</v>
      </c>
      <c r="Y145" s="186" t="s">
        <v>255</v>
      </c>
      <c r="Z145" s="186" t="s">
        <v>255</v>
      </c>
    </row>
    <row r="146" spans="1:26" s="135" customFormat="1" ht="32.25" customHeight="1">
      <c r="A146" s="2">
        <f t="shared" si="4"/>
        <v>26</v>
      </c>
      <c r="B146" s="193" t="s">
        <v>272</v>
      </c>
      <c r="C146" s="186" t="s">
        <v>269</v>
      </c>
      <c r="D146" s="186" t="s">
        <v>92</v>
      </c>
      <c r="E146" s="186"/>
      <c r="F146" s="186" t="s">
        <v>75</v>
      </c>
      <c r="G146" s="265"/>
      <c r="H146" s="227">
        <v>25000</v>
      </c>
      <c r="I146" s="227" t="s">
        <v>534</v>
      </c>
      <c r="J146" s="251" t="s">
        <v>86</v>
      </c>
      <c r="K146" s="131" t="s">
        <v>294</v>
      </c>
      <c r="L146" s="2">
        <f t="shared" si="5"/>
        <v>26</v>
      </c>
      <c r="M146" s="186"/>
      <c r="N146" s="186"/>
      <c r="O146" s="186"/>
      <c r="P146" s="141"/>
      <c r="Q146" s="186" t="s">
        <v>255</v>
      </c>
      <c r="R146" s="186" t="s">
        <v>255</v>
      </c>
      <c r="S146" s="186" t="s">
        <v>255</v>
      </c>
      <c r="T146" s="186" t="s">
        <v>255</v>
      </c>
      <c r="U146" s="186" t="s">
        <v>255</v>
      </c>
      <c r="V146" s="186" t="s">
        <v>255</v>
      </c>
      <c r="W146" s="186" t="s">
        <v>255</v>
      </c>
      <c r="X146" s="186" t="s">
        <v>255</v>
      </c>
      <c r="Y146" s="186" t="s">
        <v>255</v>
      </c>
      <c r="Z146" s="186" t="s">
        <v>255</v>
      </c>
    </row>
    <row r="147" spans="1:26" s="135" customFormat="1" ht="32.25" customHeight="1">
      <c r="A147" s="2">
        <f t="shared" si="4"/>
        <v>27</v>
      </c>
      <c r="B147" s="193" t="s">
        <v>273</v>
      </c>
      <c r="C147" s="186" t="s">
        <v>269</v>
      </c>
      <c r="D147" s="186" t="s">
        <v>92</v>
      </c>
      <c r="E147" s="186"/>
      <c r="F147" s="186" t="s">
        <v>75</v>
      </c>
      <c r="G147" s="265"/>
      <c r="H147" s="227">
        <v>25000</v>
      </c>
      <c r="I147" s="227" t="s">
        <v>534</v>
      </c>
      <c r="J147" s="251" t="s">
        <v>86</v>
      </c>
      <c r="K147" s="131" t="s">
        <v>295</v>
      </c>
      <c r="L147" s="2">
        <f t="shared" si="5"/>
        <v>27</v>
      </c>
      <c r="M147" s="186"/>
      <c r="N147" s="186"/>
      <c r="O147" s="186"/>
      <c r="P147" s="141"/>
      <c r="Q147" s="186" t="s">
        <v>255</v>
      </c>
      <c r="R147" s="186" t="s">
        <v>255</v>
      </c>
      <c r="S147" s="186" t="s">
        <v>255</v>
      </c>
      <c r="T147" s="186" t="s">
        <v>255</v>
      </c>
      <c r="U147" s="186" t="s">
        <v>255</v>
      </c>
      <c r="V147" s="186" t="s">
        <v>255</v>
      </c>
      <c r="W147" s="186" t="s">
        <v>255</v>
      </c>
      <c r="X147" s="186" t="s">
        <v>255</v>
      </c>
      <c r="Y147" s="186" t="s">
        <v>255</v>
      </c>
      <c r="Z147" s="186" t="s">
        <v>255</v>
      </c>
    </row>
    <row r="148" spans="1:26" s="135" customFormat="1" ht="32.25" customHeight="1">
      <c r="A148" s="2">
        <f t="shared" si="4"/>
        <v>28</v>
      </c>
      <c r="B148" s="193" t="s">
        <v>275</v>
      </c>
      <c r="C148" s="186" t="s">
        <v>269</v>
      </c>
      <c r="D148" s="186" t="s">
        <v>92</v>
      </c>
      <c r="E148" s="186"/>
      <c r="F148" s="186" t="s">
        <v>75</v>
      </c>
      <c r="G148" s="265"/>
      <c r="H148" s="227">
        <v>25000</v>
      </c>
      <c r="I148" s="227" t="s">
        <v>534</v>
      </c>
      <c r="J148" s="251" t="s">
        <v>86</v>
      </c>
      <c r="K148" s="131" t="s">
        <v>296</v>
      </c>
      <c r="L148" s="2">
        <f t="shared" si="5"/>
        <v>28</v>
      </c>
      <c r="M148" s="186"/>
      <c r="N148" s="186"/>
      <c r="O148" s="186"/>
      <c r="P148" s="141"/>
      <c r="Q148" s="186" t="s">
        <v>255</v>
      </c>
      <c r="R148" s="186" t="s">
        <v>255</v>
      </c>
      <c r="S148" s="186" t="s">
        <v>255</v>
      </c>
      <c r="T148" s="186" t="s">
        <v>255</v>
      </c>
      <c r="U148" s="186" t="s">
        <v>255</v>
      </c>
      <c r="V148" s="186" t="s">
        <v>255</v>
      </c>
      <c r="W148" s="186" t="s">
        <v>255</v>
      </c>
      <c r="X148" s="186" t="s">
        <v>255</v>
      </c>
      <c r="Y148" s="186" t="s">
        <v>255</v>
      </c>
      <c r="Z148" s="186" t="s">
        <v>255</v>
      </c>
    </row>
    <row r="149" spans="1:26" s="135" customFormat="1" ht="32.25" customHeight="1">
      <c r="A149" s="2">
        <f t="shared" si="4"/>
        <v>29</v>
      </c>
      <c r="B149" s="193" t="s">
        <v>276</v>
      </c>
      <c r="C149" s="186" t="s">
        <v>269</v>
      </c>
      <c r="D149" s="186" t="s">
        <v>92</v>
      </c>
      <c r="E149" s="186"/>
      <c r="F149" s="186" t="s">
        <v>75</v>
      </c>
      <c r="G149" s="265"/>
      <c r="H149" s="227">
        <v>25000</v>
      </c>
      <c r="I149" s="227" t="s">
        <v>534</v>
      </c>
      <c r="J149" s="251" t="s">
        <v>86</v>
      </c>
      <c r="K149" s="131" t="s">
        <v>297</v>
      </c>
      <c r="L149" s="2">
        <f t="shared" si="5"/>
        <v>29</v>
      </c>
      <c r="M149" s="186"/>
      <c r="N149" s="186"/>
      <c r="O149" s="186"/>
      <c r="P149" s="141"/>
      <c r="Q149" s="186" t="s">
        <v>255</v>
      </c>
      <c r="R149" s="186" t="s">
        <v>255</v>
      </c>
      <c r="S149" s="186" t="s">
        <v>255</v>
      </c>
      <c r="T149" s="186" t="s">
        <v>255</v>
      </c>
      <c r="U149" s="186" t="s">
        <v>255</v>
      </c>
      <c r="V149" s="186" t="s">
        <v>255</v>
      </c>
      <c r="W149" s="186" t="s">
        <v>255</v>
      </c>
      <c r="X149" s="186" t="s">
        <v>255</v>
      </c>
      <c r="Y149" s="186" t="s">
        <v>255</v>
      </c>
      <c r="Z149" s="186" t="s">
        <v>255</v>
      </c>
    </row>
    <row r="150" spans="1:26" s="12" customFormat="1" ht="32.25" customHeight="1">
      <c r="A150" s="2">
        <f t="shared" si="4"/>
        <v>30</v>
      </c>
      <c r="B150" s="1" t="s">
        <v>317</v>
      </c>
      <c r="C150" s="55" t="s">
        <v>318</v>
      </c>
      <c r="D150" s="55" t="s">
        <v>92</v>
      </c>
      <c r="E150" s="186"/>
      <c r="F150" s="55" t="s">
        <v>75</v>
      </c>
      <c r="G150" s="55"/>
      <c r="H150" s="250">
        <v>350000</v>
      </c>
      <c r="I150" s="250" t="s">
        <v>956</v>
      </c>
      <c r="J150" s="249" t="s">
        <v>195</v>
      </c>
      <c r="K150" s="2" t="s">
        <v>320</v>
      </c>
      <c r="L150" s="2">
        <f t="shared" si="5"/>
        <v>30</v>
      </c>
      <c r="M150" s="55" t="s">
        <v>250</v>
      </c>
      <c r="N150" s="55" t="s">
        <v>251</v>
      </c>
      <c r="O150" s="55" t="s">
        <v>322</v>
      </c>
      <c r="P150" s="1"/>
      <c r="Q150" s="55" t="s">
        <v>254</v>
      </c>
      <c r="R150" s="55" t="s">
        <v>254</v>
      </c>
      <c r="S150" s="55" t="s">
        <v>254</v>
      </c>
      <c r="T150" s="55" t="s">
        <v>254</v>
      </c>
      <c r="U150" s="55" t="s">
        <v>254</v>
      </c>
      <c r="V150" s="55" t="s">
        <v>254</v>
      </c>
      <c r="W150" s="55"/>
      <c r="X150" s="55">
        <v>1</v>
      </c>
      <c r="Y150" s="55" t="s">
        <v>75</v>
      </c>
      <c r="Z150" s="55" t="s">
        <v>75</v>
      </c>
    </row>
    <row r="151" spans="1:26" s="12" customFormat="1" ht="32.25" customHeight="1">
      <c r="A151" s="2">
        <f t="shared" si="4"/>
        <v>31</v>
      </c>
      <c r="B151" s="47" t="s">
        <v>319</v>
      </c>
      <c r="C151" s="55" t="s">
        <v>269</v>
      </c>
      <c r="D151" s="55" t="s">
        <v>92</v>
      </c>
      <c r="E151" s="186"/>
      <c r="F151" s="55" t="s">
        <v>75</v>
      </c>
      <c r="G151" s="55"/>
      <c r="H151" s="227">
        <v>56529.32</v>
      </c>
      <c r="I151" s="227" t="s">
        <v>534</v>
      </c>
      <c r="J151" s="249" t="s">
        <v>86</v>
      </c>
      <c r="K151" s="2" t="s">
        <v>321</v>
      </c>
      <c r="L151" s="2">
        <f t="shared" si="5"/>
        <v>31</v>
      </c>
      <c r="M151" s="55"/>
      <c r="N151" s="55"/>
      <c r="O151" s="55"/>
      <c r="P151" s="1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:26" s="12" customFormat="1" ht="32.25" customHeight="1">
      <c r="A152" s="2">
        <f t="shared" si="4"/>
        <v>32</v>
      </c>
      <c r="B152" s="47" t="s">
        <v>885</v>
      </c>
      <c r="C152" s="55" t="s">
        <v>886</v>
      </c>
      <c r="D152" s="55" t="s">
        <v>82</v>
      </c>
      <c r="E152" s="186" t="s">
        <v>83</v>
      </c>
      <c r="F152" s="55" t="s">
        <v>83</v>
      </c>
      <c r="G152" s="55"/>
      <c r="H152" s="227">
        <v>25000</v>
      </c>
      <c r="I152" s="227" t="s">
        <v>534</v>
      </c>
      <c r="J152" s="249" t="s">
        <v>887</v>
      </c>
      <c r="K152" s="2" t="s">
        <v>888</v>
      </c>
      <c r="L152" s="2">
        <v>32</v>
      </c>
      <c r="M152" s="55" t="s">
        <v>897</v>
      </c>
      <c r="N152" s="55" t="s">
        <v>897</v>
      </c>
      <c r="O152" s="55" t="s">
        <v>897</v>
      </c>
      <c r="P152" s="1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:26" s="12" customFormat="1" ht="32.25" customHeight="1">
      <c r="A153" s="2">
        <f t="shared" si="4"/>
        <v>33</v>
      </c>
      <c r="B153" s="47" t="s">
        <v>889</v>
      </c>
      <c r="C153" s="55" t="s">
        <v>886</v>
      </c>
      <c r="D153" s="55" t="s">
        <v>82</v>
      </c>
      <c r="E153" s="186" t="s">
        <v>83</v>
      </c>
      <c r="F153" s="55" t="s">
        <v>83</v>
      </c>
      <c r="G153" s="55"/>
      <c r="H153" s="227">
        <v>25000</v>
      </c>
      <c r="I153" s="227" t="s">
        <v>534</v>
      </c>
      <c r="J153" s="249" t="s">
        <v>887</v>
      </c>
      <c r="K153" s="2" t="s">
        <v>890</v>
      </c>
      <c r="L153" s="2">
        <v>33</v>
      </c>
      <c r="M153" s="55" t="s">
        <v>897</v>
      </c>
      <c r="N153" s="55" t="s">
        <v>897</v>
      </c>
      <c r="O153" s="55" t="s">
        <v>897</v>
      </c>
      <c r="P153" s="1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:26" s="12" customFormat="1" ht="32.25" customHeight="1">
      <c r="A154" s="2">
        <f t="shared" si="4"/>
        <v>34</v>
      </c>
      <c r="B154" s="47" t="s">
        <v>891</v>
      </c>
      <c r="C154" s="55" t="s">
        <v>886</v>
      </c>
      <c r="D154" s="55" t="s">
        <v>82</v>
      </c>
      <c r="E154" s="186" t="s">
        <v>83</v>
      </c>
      <c r="F154" s="55" t="s">
        <v>83</v>
      </c>
      <c r="G154" s="55"/>
      <c r="H154" s="227">
        <v>25000</v>
      </c>
      <c r="I154" s="227" t="s">
        <v>534</v>
      </c>
      <c r="J154" s="249" t="s">
        <v>887</v>
      </c>
      <c r="K154" s="2" t="s">
        <v>892</v>
      </c>
      <c r="L154" s="2">
        <v>34</v>
      </c>
      <c r="M154" s="55" t="s">
        <v>897</v>
      </c>
      <c r="N154" s="55" t="s">
        <v>897</v>
      </c>
      <c r="O154" s="55" t="s">
        <v>897</v>
      </c>
      <c r="P154" s="1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:26" s="12" customFormat="1" ht="32.25" customHeight="1">
      <c r="A155" s="2">
        <f t="shared" si="4"/>
        <v>35</v>
      </c>
      <c r="B155" s="47" t="s">
        <v>893</v>
      </c>
      <c r="C155" s="55" t="s">
        <v>886</v>
      </c>
      <c r="D155" s="55" t="s">
        <v>82</v>
      </c>
      <c r="E155" s="186" t="s">
        <v>83</v>
      </c>
      <c r="F155" s="55" t="s">
        <v>83</v>
      </c>
      <c r="G155" s="55"/>
      <c r="H155" s="227">
        <v>25000</v>
      </c>
      <c r="I155" s="227" t="s">
        <v>534</v>
      </c>
      <c r="J155" s="249" t="s">
        <v>887</v>
      </c>
      <c r="K155" s="2" t="s">
        <v>894</v>
      </c>
      <c r="L155" s="2">
        <v>35</v>
      </c>
      <c r="M155" s="55" t="s">
        <v>897</v>
      </c>
      <c r="N155" s="55" t="s">
        <v>897</v>
      </c>
      <c r="O155" s="55" t="s">
        <v>897</v>
      </c>
      <c r="P155" s="1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:26" s="12" customFormat="1" ht="32.25" customHeight="1">
      <c r="A156" s="2">
        <f t="shared" si="4"/>
        <v>36</v>
      </c>
      <c r="B156" s="47" t="s">
        <v>895</v>
      </c>
      <c r="C156" s="55" t="s">
        <v>886</v>
      </c>
      <c r="D156" s="55" t="s">
        <v>82</v>
      </c>
      <c r="E156" s="186" t="s">
        <v>83</v>
      </c>
      <c r="F156" s="55" t="s">
        <v>83</v>
      </c>
      <c r="G156" s="55"/>
      <c r="H156" s="227">
        <v>25000</v>
      </c>
      <c r="I156" s="227" t="s">
        <v>534</v>
      </c>
      <c r="J156" s="249" t="s">
        <v>887</v>
      </c>
      <c r="K156" s="2" t="s">
        <v>896</v>
      </c>
      <c r="L156" s="2">
        <v>36</v>
      </c>
      <c r="M156" s="55" t="s">
        <v>897</v>
      </c>
      <c r="N156" s="55" t="s">
        <v>897</v>
      </c>
      <c r="O156" s="55" t="s">
        <v>897</v>
      </c>
      <c r="P156" s="1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s="70" customFormat="1" ht="24" customHeight="1">
      <c r="A157" s="346" t="s">
        <v>0</v>
      </c>
      <c r="B157" s="346" t="s">
        <v>0</v>
      </c>
      <c r="C157" s="346"/>
      <c r="D157" s="147"/>
      <c r="E157" s="147"/>
      <c r="F157" s="148"/>
      <c r="G157" s="203"/>
      <c r="H157" s="206">
        <f>SUM(H121:H156)</f>
        <v>1505406.4000000001</v>
      </c>
      <c r="I157" s="200"/>
      <c r="J157" s="366"/>
      <c r="K157" s="366"/>
      <c r="L157" s="366"/>
      <c r="M157" s="366"/>
      <c r="N157" s="366"/>
      <c r="O157" s="366"/>
      <c r="P157" s="366"/>
      <c r="Q157" s="366"/>
      <c r="R157" s="366"/>
      <c r="S157" s="366"/>
      <c r="T157" s="366"/>
      <c r="U157" s="366"/>
      <c r="V157" s="366"/>
      <c r="W157" s="366"/>
      <c r="X157" s="366"/>
      <c r="Y157" s="366"/>
      <c r="Z157" s="367"/>
    </row>
    <row r="158" spans="1:26" ht="21" customHeight="1">
      <c r="A158" s="354" t="s">
        <v>312</v>
      </c>
      <c r="B158" s="355"/>
      <c r="C158" s="355"/>
      <c r="D158" s="355"/>
      <c r="E158" s="355"/>
      <c r="F158" s="355"/>
      <c r="G158" s="355"/>
      <c r="H158" s="225"/>
      <c r="I158" s="225"/>
      <c r="J158" s="233"/>
      <c r="K158" s="233"/>
      <c r="L158" s="353" t="s">
        <v>312</v>
      </c>
      <c r="M158" s="353"/>
      <c r="N158" s="35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4"/>
    </row>
    <row r="159" spans="1:26" s="12" customFormat="1" ht="30.75" customHeight="1">
      <c r="A159" s="94">
        <v>1</v>
      </c>
      <c r="B159" s="19" t="s">
        <v>313</v>
      </c>
      <c r="C159" s="2" t="s">
        <v>314</v>
      </c>
      <c r="D159" s="18" t="s">
        <v>92</v>
      </c>
      <c r="E159" s="18" t="s">
        <v>75</v>
      </c>
      <c r="F159" s="18" t="s">
        <v>75</v>
      </c>
      <c r="G159" s="2">
        <v>2017</v>
      </c>
      <c r="H159" s="248">
        <v>1853000</v>
      </c>
      <c r="I159" s="248" t="s">
        <v>174</v>
      </c>
      <c r="J159" s="204" t="s">
        <v>811</v>
      </c>
      <c r="K159" s="2" t="s">
        <v>311</v>
      </c>
      <c r="L159" s="2">
        <v>1</v>
      </c>
      <c r="M159" s="2" t="s">
        <v>324</v>
      </c>
      <c r="N159" s="2" t="s">
        <v>197</v>
      </c>
      <c r="O159" s="2" t="s">
        <v>107</v>
      </c>
      <c r="P159" s="2" t="s">
        <v>199</v>
      </c>
      <c r="Q159" s="55" t="s">
        <v>87</v>
      </c>
      <c r="R159" s="57" t="s">
        <v>87</v>
      </c>
      <c r="S159" s="57" t="s">
        <v>87</v>
      </c>
      <c r="T159" s="57" t="s">
        <v>87</v>
      </c>
      <c r="U159" s="57" t="s">
        <v>87</v>
      </c>
      <c r="V159" s="57" t="s">
        <v>87</v>
      </c>
      <c r="W159" s="57">
        <v>320</v>
      </c>
      <c r="X159" s="57">
        <v>1</v>
      </c>
      <c r="Y159" s="57" t="s">
        <v>75</v>
      </c>
      <c r="Z159" s="57" t="s">
        <v>75</v>
      </c>
    </row>
    <row r="160" spans="1:26" s="70" customFormat="1" ht="24" customHeight="1">
      <c r="A160" s="368" t="s">
        <v>0</v>
      </c>
      <c r="B160" s="369"/>
      <c r="C160" s="369"/>
      <c r="D160" s="369"/>
      <c r="E160" s="369"/>
      <c r="F160" s="369"/>
      <c r="G160" s="369"/>
      <c r="H160" s="206">
        <f>H159</f>
        <v>1853000</v>
      </c>
      <c r="I160" s="224"/>
      <c r="J160" s="205"/>
      <c r="K160" s="69"/>
      <c r="L160" s="228"/>
      <c r="M160" s="156"/>
      <c r="N160" s="156"/>
      <c r="O160" s="156"/>
      <c r="P160" s="156"/>
      <c r="Q160" s="157"/>
      <c r="R160" s="158"/>
      <c r="S160" s="158"/>
      <c r="T160" s="158"/>
      <c r="U160" s="158"/>
      <c r="V160" s="158"/>
      <c r="W160" s="158"/>
      <c r="X160" s="158"/>
      <c r="Y160" s="158"/>
      <c r="Z160" s="158"/>
    </row>
    <row r="161" spans="1:26" s="159" customFormat="1" ht="18" customHeight="1">
      <c r="A161" s="350"/>
      <c r="B161" s="351"/>
      <c r="C161" s="351"/>
      <c r="D161" s="352"/>
      <c r="E161" s="173"/>
      <c r="F161" s="365" t="s">
        <v>58</v>
      </c>
      <c r="G161" s="350"/>
      <c r="H161" s="202">
        <f>H93+H99+H103+H108+H113+H116+H119+H157+H160</f>
        <v>110193200.98</v>
      </c>
      <c r="I161" s="226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2"/>
    </row>
    <row r="162" spans="1:18" s="6" customFormat="1" ht="12.75">
      <c r="A162" s="9"/>
      <c r="B162" s="9"/>
      <c r="C162" s="11"/>
      <c r="D162" s="34"/>
      <c r="E162" s="34"/>
      <c r="F162" s="36"/>
      <c r="G162" s="35"/>
      <c r="H162" s="201"/>
      <c r="I162" s="201"/>
      <c r="J162" s="9"/>
      <c r="K162" s="59"/>
      <c r="L162" s="59"/>
      <c r="M162" s="12"/>
      <c r="N162" s="12"/>
      <c r="O162" s="12"/>
      <c r="P162" s="12"/>
      <c r="Q162" s="12"/>
      <c r="R162" s="12"/>
    </row>
    <row r="164" ht="21.75" customHeight="1"/>
  </sheetData>
  <sheetProtection/>
  <mergeCells count="49">
    <mergeCell ref="A119:C119"/>
    <mergeCell ref="F161:G161"/>
    <mergeCell ref="W2:W3"/>
    <mergeCell ref="J157:Z157"/>
    <mergeCell ref="Q2:V2"/>
    <mergeCell ref="A117:G117"/>
    <mergeCell ref="D2:D3"/>
    <mergeCell ref="A160:G160"/>
    <mergeCell ref="L117:O117"/>
    <mergeCell ref="L109:P109"/>
    <mergeCell ref="A4:F4"/>
    <mergeCell ref="L114:N114"/>
    <mergeCell ref="L120:O120"/>
    <mergeCell ref="J2:J3"/>
    <mergeCell ref="A100:G100"/>
    <mergeCell ref="A93:C93"/>
    <mergeCell ref="A120:D120"/>
    <mergeCell ref="I2:I3"/>
    <mergeCell ref="P2:P3"/>
    <mergeCell ref="A116:C116"/>
    <mergeCell ref="Y2:Y3"/>
    <mergeCell ref="A99:C99"/>
    <mergeCell ref="C2:C3"/>
    <mergeCell ref="L2:L3"/>
    <mergeCell ref="L4:O4"/>
    <mergeCell ref="A108:C108"/>
    <mergeCell ref="F2:F3"/>
    <mergeCell ref="A109:G109"/>
    <mergeCell ref="H2:H3"/>
    <mergeCell ref="K2:K3"/>
    <mergeCell ref="A161:D161"/>
    <mergeCell ref="J161:Z161"/>
    <mergeCell ref="A104:G104"/>
    <mergeCell ref="G2:G3"/>
    <mergeCell ref="A113:C113"/>
    <mergeCell ref="A114:G114"/>
    <mergeCell ref="L158:N158"/>
    <mergeCell ref="A158:G158"/>
    <mergeCell ref="Z2:Z3"/>
    <mergeCell ref="B2:B3"/>
    <mergeCell ref="M2:O2"/>
    <mergeCell ref="X2:X3"/>
    <mergeCell ref="A157:C157"/>
    <mergeCell ref="B103:C103"/>
    <mergeCell ref="L104:N104"/>
    <mergeCell ref="L94:N94"/>
    <mergeCell ref="A94:G94"/>
    <mergeCell ref="A2:A3"/>
    <mergeCell ref="E2:E3"/>
  </mergeCells>
  <printOptions horizontalCentered="1"/>
  <pageMargins left="0.1968503937007874" right="0.1968503937007874" top="0.5905511811023623" bottom="0.1968503937007874" header="0.5118110236220472" footer="0.5118110236220472"/>
  <pageSetup fitToWidth="4" horizontalDpi="600" verticalDpi="600" orientation="landscape" paperSize="9" scale="58" r:id="rId1"/>
  <headerFooter alignWithMargins="0">
    <oddFooter>&amp;CStrona &amp;P z &amp;N</oddFooter>
  </headerFooter>
  <rowBreaks count="3" manualBreakCount="3">
    <brk id="86" max="27" man="1"/>
    <brk id="106" max="27" man="1"/>
    <brk id="135" max="27" man="1"/>
  </rowBreaks>
  <colBreaks count="1" manualBreakCount="1">
    <brk id="11" max="1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877"/>
  <sheetViews>
    <sheetView tabSelected="1" view="pageBreakPreview" zoomScale="90" zoomScaleNormal="110" zoomScaleSheetLayoutView="90" zoomScalePageLayoutView="0" workbookViewId="0" topLeftCell="A346">
      <selection activeCell="H353" sqref="H353"/>
    </sheetView>
  </sheetViews>
  <sheetFormatPr defaultColWidth="9.140625" defaultRowHeight="12.75"/>
  <cols>
    <col min="1" max="1" width="5.57421875" style="9" customWidth="1"/>
    <col min="2" max="2" width="51.421875" style="16" customWidth="1"/>
    <col min="3" max="3" width="15.421875" style="11" customWidth="1"/>
    <col min="4" max="4" width="18.421875" style="308" customWidth="1"/>
    <col min="5" max="5" width="12.7109375" style="77" bestFit="1" customWidth="1"/>
    <col min="9" max="9" width="10.00390625" style="0" bestFit="1" customWidth="1"/>
  </cols>
  <sheetData>
    <row r="1" spans="1:5" s="9" customFormat="1" ht="12.75">
      <c r="A1" s="15" t="s">
        <v>89</v>
      </c>
      <c r="B1" s="16"/>
      <c r="C1" s="11"/>
      <c r="D1" s="286"/>
      <c r="E1" s="77"/>
    </row>
    <row r="3" spans="1:4" ht="12.75">
      <c r="A3" s="370" t="s">
        <v>1</v>
      </c>
      <c r="B3" s="370"/>
      <c r="C3" s="370"/>
      <c r="D3" s="370"/>
    </row>
    <row r="4" spans="1:4" ht="25.5">
      <c r="A4" s="86" t="s">
        <v>63</v>
      </c>
      <c r="B4" s="86" t="s">
        <v>27</v>
      </c>
      <c r="C4" s="86" t="s">
        <v>28</v>
      </c>
      <c r="D4" s="277" t="s">
        <v>29</v>
      </c>
    </row>
    <row r="5" spans="1:4" ht="12.75" customHeight="1">
      <c r="A5" s="354" t="s">
        <v>64</v>
      </c>
      <c r="B5" s="355"/>
      <c r="C5" s="355"/>
      <c r="D5" s="360"/>
    </row>
    <row r="6" spans="1:5" s="12" customFormat="1" ht="19.5" customHeight="1">
      <c r="A6" s="106">
        <v>1</v>
      </c>
      <c r="B6" s="54" t="s">
        <v>455</v>
      </c>
      <c r="C6" s="55">
        <v>2020</v>
      </c>
      <c r="D6" s="113">
        <v>3736.74</v>
      </c>
      <c r="E6" s="74"/>
    </row>
    <row r="7" spans="1:5" s="12" customFormat="1" ht="19.5" customHeight="1">
      <c r="A7" s="106">
        <f>1+A6</f>
        <v>2</v>
      </c>
      <c r="B7" s="54" t="s">
        <v>724</v>
      </c>
      <c r="C7" s="55">
        <v>2020</v>
      </c>
      <c r="D7" s="113">
        <v>5330.82</v>
      </c>
      <c r="E7" s="74"/>
    </row>
    <row r="8" spans="1:5" s="12" customFormat="1" ht="19.5" customHeight="1">
      <c r="A8" s="106">
        <f aca="true" t="shared" si="0" ref="A8:A53">1+A7</f>
        <v>3</v>
      </c>
      <c r="B8" s="54" t="s">
        <v>363</v>
      </c>
      <c r="C8" s="55">
        <v>2018</v>
      </c>
      <c r="D8" s="113">
        <v>4037.11</v>
      </c>
      <c r="E8" s="74"/>
    </row>
    <row r="9" spans="1:5" s="12" customFormat="1" ht="19.5" customHeight="1">
      <c r="A9" s="106">
        <f t="shared" si="0"/>
        <v>4</v>
      </c>
      <c r="B9" s="54" t="s">
        <v>364</v>
      </c>
      <c r="C9" s="55">
        <v>2018</v>
      </c>
      <c r="D9" s="113">
        <v>1008.6</v>
      </c>
      <c r="E9" s="74"/>
    </row>
    <row r="10" spans="1:5" s="12" customFormat="1" ht="24" customHeight="1">
      <c r="A10" s="106">
        <f t="shared" si="0"/>
        <v>5</v>
      </c>
      <c r="B10" s="54" t="s">
        <v>596</v>
      </c>
      <c r="C10" s="55">
        <v>2018</v>
      </c>
      <c r="D10" s="113">
        <v>969.25</v>
      </c>
      <c r="E10" s="74"/>
    </row>
    <row r="11" spans="1:5" s="12" customFormat="1" ht="19.5" customHeight="1">
      <c r="A11" s="106">
        <f t="shared" si="0"/>
        <v>6</v>
      </c>
      <c r="B11" s="54" t="s">
        <v>597</v>
      </c>
      <c r="C11" s="55">
        <v>2019</v>
      </c>
      <c r="D11" s="113">
        <v>633.01</v>
      </c>
      <c r="E11" s="74"/>
    </row>
    <row r="12" spans="1:5" s="12" customFormat="1" ht="19.5" customHeight="1">
      <c r="A12" s="106">
        <f t="shared" si="0"/>
        <v>7</v>
      </c>
      <c r="B12" s="54" t="s">
        <v>598</v>
      </c>
      <c r="C12" s="55">
        <v>2021</v>
      </c>
      <c r="D12" s="113">
        <v>689.01</v>
      </c>
      <c r="E12" s="74"/>
    </row>
    <row r="13" spans="1:5" s="12" customFormat="1" ht="19.5" customHeight="1">
      <c r="A13" s="106">
        <f t="shared" si="0"/>
        <v>8</v>
      </c>
      <c r="B13" s="54" t="s">
        <v>599</v>
      </c>
      <c r="C13" s="55">
        <v>2021</v>
      </c>
      <c r="D13" s="113">
        <v>798.25</v>
      </c>
      <c r="E13" s="74"/>
    </row>
    <row r="14" spans="1:5" s="12" customFormat="1" ht="26.25" customHeight="1">
      <c r="A14" s="106">
        <f t="shared" si="0"/>
        <v>9</v>
      </c>
      <c r="B14" s="54" t="s">
        <v>600</v>
      </c>
      <c r="C14" s="55">
        <v>2022</v>
      </c>
      <c r="D14" s="113">
        <v>819</v>
      </c>
      <c r="E14" s="74"/>
    </row>
    <row r="15" spans="1:5" s="12" customFormat="1" ht="26.25" customHeight="1">
      <c r="A15" s="106">
        <f t="shared" si="0"/>
        <v>10</v>
      </c>
      <c r="B15" s="54" t="s">
        <v>601</v>
      </c>
      <c r="C15" s="55">
        <v>2021</v>
      </c>
      <c r="D15" s="113">
        <v>708</v>
      </c>
      <c r="E15" s="74"/>
    </row>
    <row r="16" spans="1:5" s="12" customFormat="1" ht="26.25" customHeight="1">
      <c r="A16" s="106">
        <f t="shared" si="0"/>
        <v>11</v>
      </c>
      <c r="B16" s="54" t="s">
        <v>602</v>
      </c>
      <c r="C16" s="55">
        <v>2022</v>
      </c>
      <c r="D16" s="113">
        <v>819</v>
      </c>
      <c r="E16" s="74"/>
    </row>
    <row r="17" spans="1:5" s="12" customFormat="1" ht="26.25" customHeight="1">
      <c r="A17" s="106">
        <f t="shared" si="0"/>
        <v>12</v>
      </c>
      <c r="B17" s="54" t="s">
        <v>603</v>
      </c>
      <c r="C17" s="55">
        <v>2022</v>
      </c>
      <c r="D17" s="113">
        <v>819</v>
      </c>
      <c r="E17" s="74"/>
    </row>
    <row r="18" spans="1:5" s="12" customFormat="1" ht="26.25" customHeight="1">
      <c r="A18" s="106">
        <f t="shared" si="0"/>
        <v>13</v>
      </c>
      <c r="B18" s="54" t="s">
        <v>604</v>
      </c>
      <c r="C18" s="55">
        <v>2022</v>
      </c>
      <c r="D18" s="113">
        <v>2900</v>
      </c>
      <c r="E18" s="74"/>
    </row>
    <row r="19" spans="1:5" s="12" customFormat="1" ht="26.25" customHeight="1">
      <c r="A19" s="106">
        <f t="shared" si="0"/>
        <v>14</v>
      </c>
      <c r="B19" s="54" t="s">
        <v>605</v>
      </c>
      <c r="C19" s="55">
        <v>2020</v>
      </c>
      <c r="D19" s="113">
        <v>1914.24</v>
      </c>
      <c r="E19" s="74"/>
    </row>
    <row r="20" spans="1:5" s="12" customFormat="1" ht="19.5" customHeight="1">
      <c r="A20" s="106">
        <f t="shared" si="0"/>
        <v>15</v>
      </c>
      <c r="B20" s="54" t="s">
        <v>606</v>
      </c>
      <c r="C20" s="55">
        <v>2020</v>
      </c>
      <c r="D20" s="113">
        <v>2646.28</v>
      </c>
      <c r="E20" s="74"/>
    </row>
    <row r="21" spans="1:5" s="12" customFormat="1" ht="19.5" customHeight="1">
      <c r="A21" s="106">
        <f t="shared" si="0"/>
        <v>16</v>
      </c>
      <c r="B21" s="52" t="s">
        <v>607</v>
      </c>
      <c r="C21" s="21">
        <v>2018</v>
      </c>
      <c r="D21" s="114">
        <v>5698.76</v>
      </c>
      <c r="E21" s="74"/>
    </row>
    <row r="22" spans="1:5" s="12" customFormat="1" ht="19.5" customHeight="1">
      <c r="A22" s="106">
        <f t="shared" si="0"/>
        <v>17</v>
      </c>
      <c r="B22" s="52" t="s">
        <v>608</v>
      </c>
      <c r="C22" s="21">
        <v>2021</v>
      </c>
      <c r="D22" s="114">
        <v>2649.42</v>
      </c>
      <c r="E22" s="74"/>
    </row>
    <row r="23" spans="1:5" s="12" customFormat="1" ht="19.5" customHeight="1">
      <c r="A23" s="106">
        <f t="shared" si="0"/>
        <v>18</v>
      </c>
      <c r="B23" s="52" t="s">
        <v>609</v>
      </c>
      <c r="C23" s="21">
        <v>2018</v>
      </c>
      <c r="D23" s="114">
        <v>3020.68</v>
      </c>
      <c r="E23" s="74"/>
    </row>
    <row r="24" spans="1:5" s="12" customFormat="1" ht="19.5" customHeight="1">
      <c r="A24" s="106">
        <f t="shared" si="0"/>
        <v>19</v>
      </c>
      <c r="B24" s="52" t="s">
        <v>610</v>
      </c>
      <c r="C24" s="21">
        <v>2021</v>
      </c>
      <c r="D24" s="114">
        <v>3124.2</v>
      </c>
      <c r="E24" s="74"/>
    </row>
    <row r="25" spans="1:5" s="12" customFormat="1" ht="19.5" customHeight="1">
      <c r="A25" s="106">
        <f t="shared" si="0"/>
        <v>20</v>
      </c>
      <c r="B25" s="110" t="s">
        <v>611</v>
      </c>
      <c r="C25" s="98">
        <v>2021</v>
      </c>
      <c r="D25" s="114">
        <v>3124.2</v>
      </c>
      <c r="E25" s="74"/>
    </row>
    <row r="26" spans="1:5" s="12" customFormat="1" ht="19.5" customHeight="1">
      <c r="A26" s="106">
        <f t="shared" si="0"/>
        <v>21</v>
      </c>
      <c r="B26" s="111" t="s">
        <v>612</v>
      </c>
      <c r="C26" s="112">
        <v>2021</v>
      </c>
      <c r="D26" s="115">
        <v>3124.2</v>
      </c>
      <c r="E26" s="74"/>
    </row>
    <row r="27" spans="1:5" s="12" customFormat="1" ht="19.5" customHeight="1">
      <c r="A27" s="106">
        <f t="shared" si="0"/>
        <v>22</v>
      </c>
      <c r="B27" s="111" t="s">
        <v>613</v>
      </c>
      <c r="C27" s="112">
        <v>2021</v>
      </c>
      <c r="D27" s="115">
        <v>2578.58</v>
      </c>
      <c r="E27" s="74"/>
    </row>
    <row r="28" spans="1:5" s="12" customFormat="1" ht="19.5" customHeight="1">
      <c r="A28" s="106">
        <f t="shared" si="0"/>
        <v>23</v>
      </c>
      <c r="B28" s="111" t="s">
        <v>614</v>
      </c>
      <c r="C28" s="112">
        <v>2021</v>
      </c>
      <c r="D28" s="115">
        <v>179</v>
      </c>
      <c r="E28" s="74"/>
    </row>
    <row r="29" spans="1:5" s="12" customFormat="1" ht="19.5" customHeight="1">
      <c r="A29" s="106">
        <f t="shared" si="0"/>
        <v>24</v>
      </c>
      <c r="B29" s="111" t="s">
        <v>615</v>
      </c>
      <c r="C29" s="112">
        <v>2021</v>
      </c>
      <c r="D29" s="115">
        <v>179</v>
      </c>
      <c r="E29" s="74"/>
    </row>
    <row r="30" spans="1:5" s="12" customFormat="1" ht="19.5" customHeight="1">
      <c r="A30" s="106">
        <f t="shared" si="0"/>
        <v>25</v>
      </c>
      <c r="B30" s="111" t="s">
        <v>616</v>
      </c>
      <c r="C30" s="112">
        <v>2018</v>
      </c>
      <c r="D30" s="115">
        <v>491.25</v>
      </c>
      <c r="E30" s="74"/>
    </row>
    <row r="31" spans="1:5" s="12" customFormat="1" ht="25.5" customHeight="1">
      <c r="A31" s="106">
        <f t="shared" si="0"/>
        <v>26</v>
      </c>
      <c r="B31" s="111" t="s">
        <v>715</v>
      </c>
      <c r="C31" s="112">
        <v>2023</v>
      </c>
      <c r="D31" s="115">
        <v>16344.24</v>
      </c>
      <c r="E31" s="74"/>
    </row>
    <row r="32" spans="1:5" s="12" customFormat="1" ht="19.5" customHeight="1">
      <c r="A32" s="106">
        <f t="shared" si="0"/>
        <v>27</v>
      </c>
      <c r="B32" s="52" t="s">
        <v>967</v>
      </c>
      <c r="C32" s="21">
        <v>2023</v>
      </c>
      <c r="D32" s="115">
        <v>2521.5</v>
      </c>
      <c r="E32" s="74"/>
    </row>
    <row r="33" spans="1:5" s="12" customFormat="1" ht="19.5" customHeight="1">
      <c r="A33" s="106">
        <f t="shared" si="0"/>
        <v>28</v>
      </c>
      <c r="B33" s="52" t="s">
        <v>968</v>
      </c>
      <c r="C33" s="21">
        <v>2023</v>
      </c>
      <c r="D33" s="115">
        <v>1680</v>
      </c>
      <c r="E33" s="74"/>
    </row>
    <row r="34" spans="1:5" s="12" customFormat="1" ht="19.5" customHeight="1">
      <c r="A34" s="106">
        <f t="shared" si="0"/>
        <v>29</v>
      </c>
      <c r="B34" s="52" t="s">
        <v>969</v>
      </c>
      <c r="C34" s="21">
        <v>2023</v>
      </c>
      <c r="D34" s="125">
        <v>2453.85</v>
      </c>
      <c r="E34" s="74"/>
    </row>
    <row r="35" spans="1:5" s="12" customFormat="1" ht="19.5" customHeight="1">
      <c r="A35" s="106">
        <f t="shared" si="0"/>
        <v>30</v>
      </c>
      <c r="B35" s="52" t="s">
        <v>970</v>
      </c>
      <c r="C35" s="21">
        <v>2023</v>
      </c>
      <c r="D35" s="125">
        <v>26875.5</v>
      </c>
      <c r="E35" s="74"/>
    </row>
    <row r="36" spans="1:5" s="12" customFormat="1" ht="19.5" customHeight="1">
      <c r="A36" s="106">
        <f t="shared" si="0"/>
        <v>31</v>
      </c>
      <c r="B36" s="52" t="s">
        <v>716</v>
      </c>
      <c r="C36" s="21">
        <v>2023</v>
      </c>
      <c r="D36" s="125">
        <v>3699</v>
      </c>
      <c r="E36" s="74"/>
    </row>
    <row r="37" spans="1:5" s="12" customFormat="1" ht="19.5" customHeight="1">
      <c r="A37" s="106">
        <f t="shared" si="0"/>
        <v>32</v>
      </c>
      <c r="B37" s="52" t="s">
        <v>971</v>
      </c>
      <c r="C37" s="21">
        <v>2023</v>
      </c>
      <c r="D37" s="125">
        <v>4180.7</v>
      </c>
      <c r="E37" s="74"/>
    </row>
    <row r="38" spans="1:5" s="12" customFormat="1" ht="19.5" customHeight="1">
      <c r="A38" s="106">
        <f t="shared" si="0"/>
        <v>33</v>
      </c>
      <c r="B38" s="52" t="s">
        <v>972</v>
      </c>
      <c r="C38" s="21">
        <v>2023</v>
      </c>
      <c r="D38" s="125">
        <v>3168</v>
      </c>
      <c r="E38" s="74"/>
    </row>
    <row r="39" spans="1:5" s="12" customFormat="1" ht="19.5" customHeight="1">
      <c r="A39" s="106">
        <f t="shared" si="0"/>
        <v>34</v>
      </c>
      <c r="B39" s="52" t="s">
        <v>973</v>
      </c>
      <c r="C39" s="21">
        <v>2023</v>
      </c>
      <c r="D39" s="125">
        <v>3253</v>
      </c>
      <c r="E39" s="74"/>
    </row>
    <row r="40" spans="1:5" s="12" customFormat="1" ht="27" customHeight="1">
      <c r="A40" s="106">
        <f t="shared" si="0"/>
        <v>35</v>
      </c>
      <c r="B40" s="52" t="s">
        <v>974</v>
      </c>
      <c r="C40" s="21">
        <v>2023</v>
      </c>
      <c r="D40" s="125">
        <v>5000</v>
      </c>
      <c r="E40" s="74"/>
    </row>
    <row r="41" spans="1:5" s="12" customFormat="1" ht="27" customHeight="1">
      <c r="A41" s="106">
        <f t="shared" si="0"/>
        <v>36</v>
      </c>
      <c r="B41" s="52" t="s">
        <v>975</v>
      </c>
      <c r="C41" s="21">
        <v>2023</v>
      </c>
      <c r="D41" s="125">
        <v>5000</v>
      </c>
      <c r="E41" s="74"/>
    </row>
    <row r="42" spans="1:4" s="12" customFormat="1" ht="27" customHeight="1">
      <c r="A42" s="106">
        <f t="shared" si="0"/>
        <v>37</v>
      </c>
      <c r="B42" s="52" t="s">
        <v>976</v>
      </c>
      <c r="C42" s="21">
        <v>2023</v>
      </c>
      <c r="D42" s="125">
        <v>5000</v>
      </c>
    </row>
    <row r="43" spans="1:4" s="12" customFormat="1" ht="27" customHeight="1">
      <c r="A43" s="106">
        <f t="shared" si="0"/>
        <v>38</v>
      </c>
      <c r="B43" s="52" t="s">
        <v>977</v>
      </c>
      <c r="C43" s="21">
        <v>2023</v>
      </c>
      <c r="D43" s="125">
        <v>5000</v>
      </c>
    </row>
    <row r="44" spans="1:4" s="12" customFormat="1" ht="27" customHeight="1">
      <c r="A44" s="106">
        <f t="shared" si="0"/>
        <v>39</v>
      </c>
      <c r="B44" s="52" t="s">
        <v>978</v>
      </c>
      <c r="C44" s="21">
        <v>2024</v>
      </c>
      <c r="D44" s="125">
        <v>1199</v>
      </c>
    </row>
    <row r="45" spans="1:4" s="12" customFormat="1" ht="27" customHeight="1">
      <c r="A45" s="106">
        <f t="shared" si="0"/>
        <v>40</v>
      </c>
      <c r="B45" s="52" t="s">
        <v>979</v>
      </c>
      <c r="C45" s="21">
        <v>2024</v>
      </c>
      <c r="D45" s="125">
        <v>1299</v>
      </c>
    </row>
    <row r="46" spans="1:4" s="12" customFormat="1" ht="27" customHeight="1">
      <c r="A46" s="106">
        <f t="shared" si="0"/>
        <v>41</v>
      </c>
      <c r="B46" s="52" t="s">
        <v>717</v>
      </c>
      <c r="C46" s="21">
        <v>2023</v>
      </c>
      <c r="D46" s="125">
        <v>4649</v>
      </c>
    </row>
    <row r="47" spans="1:4" s="12" customFormat="1" ht="19.5" customHeight="1">
      <c r="A47" s="106">
        <f t="shared" si="0"/>
        <v>42</v>
      </c>
      <c r="B47" s="52" t="s">
        <v>980</v>
      </c>
      <c r="C47" s="21">
        <v>2023</v>
      </c>
      <c r="D47" s="125">
        <v>4899</v>
      </c>
    </row>
    <row r="48" spans="1:4" s="12" customFormat="1" ht="19.5" customHeight="1">
      <c r="A48" s="106">
        <f t="shared" si="0"/>
        <v>43</v>
      </c>
      <c r="B48" s="52" t="s">
        <v>718</v>
      </c>
      <c r="C48" s="21">
        <v>2022</v>
      </c>
      <c r="D48" s="125">
        <v>9594</v>
      </c>
    </row>
    <row r="49" spans="1:4" s="12" customFormat="1" ht="19.5" customHeight="1">
      <c r="A49" s="106">
        <f t="shared" si="0"/>
        <v>44</v>
      </c>
      <c r="B49" s="52" t="s">
        <v>981</v>
      </c>
      <c r="C49" s="21">
        <v>2023</v>
      </c>
      <c r="D49" s="125">
        <v>929.01</v>
      </c>
    </row>
    <row r="50" spans="1:4" s="12" customFormat="1" ht="19.5" customHeight="1">
      <c r="A50" s="106">
        <f t="shared" si="0"/>
        <v>45</v>
      </c>
      <c r="B50" s="52" t="s">
        <v>982</v>
      </c>
      <c r="C50" s="21">
        <v>2023</v>
      </c>
      <c r="D50" s="125">
        <v>45000</v>
      </c>
    </row>
    <row r="51" spans="1:4" s="12" customFormat="1" ht="19.5" customHeight="1">
      <c r="A51" s="106">
        <f t="shared" si="0"/>
        <v>46</v>
      </c>
      <c r="B51" s="52" t="s">
        <v>983</v>
      </c>
      <c r="C51" s="21">
        <v>2023</v>
      </c>
      <c r="D51" s="125">
        <v>8000</v>
      </c>
    </row>
    <row r="52" spans="1:4" s="12" customFormat="1" ht="19.5" customHeight="1">
      <c r="A52" s="106">
        <f t="shared" si="0"/>
        <v>47</v>
      </c>
      <c r="B52" s="52" t="s">
        <v>984</v>
      </c>
      <c r="C52" s="21">
        <v>2023</v>
      </c>
      <c r="D52" s="125">
        <v>8000</v>
      </c>
    </row>
    <row r="53" spans="1:4" s="12" customFormat="1" ht="26.25" customHeight="1">
      <c r="A53" s="106">
        <f t="shared" si="0"/>
        <v>48</v>
      </c>
      <c r="B53" s="52" t="s">
        <v>985</v>
      </c>
      <c r="C53" s="21">
        <v>2023</v>
      </c>
      <c r="D53" s="125">
        <v>4795</v>
      </c>
    </row>
    <row r="54" spans="1:4" s="70" customFormat="1" ht="12.75">
      <c r="A54" s="69"/>
      <c r="B54" s="160" t="s">
        <v>0</v>
      </c>
      <c r="C54" s="69"/>
      <c r="D54" s="287">
        <f>SUM(D6:D53)</f>
        <v>224537.40000000002</v>
      </c>
    </row>
    <row r="55" spans="1:4" s="12" customFormat="1" ht="13.5" customHeight="1">
      <c r="A55" s="373" t="s">
        <v>677</v>
      </c>
      <c r="B55" s="374"/>
      <c r="C55" s="374"/>
      <c r="D55" s="375"/>
    </row>
    <row r="56" spans="1:5" s="70" customFormat="1" ht="13.5" customHeight="1">
      <c r="A56" s="109" t="s">
        <v>366</v>
      </c>
      <c r="B56" s="19" t="s">
        <v>367</v>
      </c>
      <c r="C56" s="2">
        <v>2018</v>
      </c>
      <c r="D56" s="278">
        <v>299</v>
      </c>
      <c r="E56" s="12"/>
    </row>
    <row r="57" spans="1:5" s="70" customFormat="1" ht="13.5" customHeight="1">
      <c r="A57" s="109" t="s">
        <v>368</v>
      </c>
      <c r="B57" s="19" t="s">
        <v>369</v>
      </c>
      <c r="C57" s="2">
        <v>2018</v>
      </c>
      <c r="D57" s="278">
        <v>189.99</v>
      </c>
      <c r="E57" s="12"/>
    </row>
    <row r="58" spans="1:5" s="70" customFormat="1" ht="13.5" customHeight="1">
      <c r="A58" s="109" t="s">
        <v>370</v>
      </c>
      <c r="B58" s="19" t="s">
        <v>371</v>
      </c>
      <c r="C58" s="2">
        <v>2018</v>
      </c>
      <c r="D58" s="278">
        <v>83.99</v>
      </c>
      <c r="E58" s="12"/>
    </row>
    <row r="59" spans="1:5" s="70" customFormat="1" ht="13.5" customHeight="1">
      <c r="A59" s="109" t="s">
        <v>372</v>
      </c>
      <c r="B59" s="19" t="s">
        <v>373</v>
      </c>
      <c r="C59" s="2">
        <v>2018</v>
      </c>
      <c r="D59" s="278">
        <v>71.99</v>
      </c>
      <c r="E59" s="12"/>
    </row>
    <row r="60" spans="1:5" s="70" customFormat="1" ht="13.5" customHeight="1">
      <c r="A60" s="109" t="s">
        <v>374</v>
      </c>
      <c r="B60" s="19" t="s">
        <v>375</v>
      </c>
      <c r="C60" s="2">
        <v>2018</v>
      </c>
      <c r="D60" s="278">
        <v>1599</v>
      </c>
      <c r="E60" s="12"/>
    </row>
    <row r="61" spans="1:5" s="70" customFormat="1" ht="13.5" customHeight="1">
      <c r="A61" s="109" t="s">
        <v>376</v>
      </c>
      <c r="B61" s="19" t="s">
        <v>377</v>
      </c>
      <c r="C61" s="2">
        <v>2018</v>
      </c>
      <c r="D61" s="278">
        <v>1099</v>
      </c>
      <c r="E61" s="12"/>
    </row>
    <row r="62" spans="1:5" s="70" customFormat="1" ht="13.5" customHeight="1">
      <c r="A62" s="109" t="s">
        <v>378</v>
      </c>
      <c r="B62" s="19" t="s">
        <v>379</v>
      </c>
      <c r="C62" s="2">
        <v>2018</v>
      </c>
      <c r="D62" s="278">
        <v>629.4</v>
      </c>
      <c r="E62" s="12"/>
    </row>
    <row r="63" spans="1:5" s="70" customFormat="1" ht="13.5" customHeight="1">
      <c r="A63" s="109" t="s">
        <v>380</v>
      </c>
      <c r="B63" s="19" t="s">
        <v>381</v>
      </c>
      <c r="C63" s="2">
        <v>2018</v>
      </c>
      <c r="D63" s="278">
        <v>949</v>
      </c>
      <c r="E63" s="12"/>
    </row>
    <row r="64" spans="1:5" s="70" customFormat="1" ht="13.5" customHeight="1">
      <c r="A64" s="109" t="s">
        <v>382</v>
      </c>
      <c r="B64" s="19" t="s">
        <v>383</v>
      </c>
      <c r="C64" s="2">
        <v>2018</v>
      </c>
      <c r="D64" s="278">
        <v>899</v>
      </c>
      <c r="E64" s="12"/>
    </row>
    <row r="65" spans="1:5" s="70" customFormat="1" ht="13.5" customHeight="1">
      <c r="A65" s="109" t="s">
        <v>384</v>
      </c>
      <c r="B65" s="19" t="s">
        <v>385</v>
      </c>
      <c r="C65" s="2">
        <v>2018</v>
      </c>
      <c r="D65" s="278">
        <v>479.4</v>
      </c>
      <c r="E65" s="12"/>
    </row>
    <row r="66" spans="1:5" s="70" customFormat="1" ht="13.5" customHeight="1">
      <c r="A66" s="109" t="s">
        <v>386</v>
      </c>
      <c r="B66" s="19" t="s">
        <v>387</v>
      </c>
      <c r="C66" s="2">
        <v>2018</v>
      </c>
      <c r="D66" s="278">
        <v>590.4</v>
      </c>
      <c r="E66" s="12"/>
    </row>
    <row r="67" spans="1:5" s="70" customFormat="1" ht="13.5" customHeight="1">
      <c r="A67" s="109" t="s">
        <v>388</v>
      </c>
      <c r="B67" s="19" t="s">
        <v>389</v>
      </c>
      <c r="C67" s="2">
        <v>2018</v>
      </c>
      <c r="D67" s="278">
        <v>449</v>
      </c>
      <c r="E67" s="12"/>
    </row>
    <row r="68" spans="1:4" s="70" customFormat="1" ht="13.5" customHeight="1">
      <c r="A68" s="161"/>
      <c r="B68" s="282" t="s">
        <v>0</v>
      </c>
      <c r="C68" s="282"/>
      <c r="D68" s="288">
        <f>SUM(D56:D67)</f>
        <v>7339.17</v>
      </c>
    </row>
    <row r="69" spans="1:4" s="12" customFormat="1" ht="13.5" customHeight="1">
      <c r="A69" s="373" t="s">
        <v>678</v>
      </c>
      <c r="B69" s="374"/>
      <c r="C69" s="374"/>
      <c r="D69" s="375"/>
    </row>
    <row r="70" spans="1:4" s="12" customFormat="1" ht="13.5" customHeight="1">
      <c r="A70" s="109" t="s">
        <v>366</v>
      </c>
      <c r="B70" s="19" t="s">
        <v>390</v>
      </c>
      <c r="C70" s="2">
        <v>2018</v>
      </c>
      <c r="D70" s="278">
        <v>1951.93</v>
      </c>
    </row>
    <row r="71" spans="1:5" s="14" customFormat="1" ht="13.5" customHeight="1">
      <c r="A71" s="109" t="s">
        <v>368</v>
      </c>
      <c r="B71" s="19" t="s">
        <v>391</v>
      </c>
      <c r="C71" s="2">
        <v>2018</v>
      </c>
      <c r="D71" s="278">
        <v>3699</v>
      </c>
      <c r="E71" s="74"/>
    </row>
    <row r="72" spans="1:5" s="14" customFormat="1" ht="13.5" customHeight="1">
      <c r="A72" s="109" t="s">
        <v>370</v>
      </c>
      <c r="B72" s="19" t="s">
        <v>392</v>
      </c>
      <c r="C72" s="2">
        <v>2018</v>
      </c>
      <c r="D72" s="278">
        <v>3299</v>
      </c>
      <c r="E72" s="74"/>
    </row>
    <row r="73" spans="1:5" s="14" customFormat="1" ht="13.5" customHeight="1">
      <c r="A73" s="109" t="s">
        <v>372</v>
      </c>
      <c r="B73" s="19" t="s">
        <v>393</v>
      </c>
      <c r="C73" s="2">
        <v>2018</v>
      </c>
      <c r="D73" s="278">
        <v>729</v>
      </c>
      <c r="E73" s="74"/>
    </row>
    <row r="74" spans="1:5" s="71" customFormat="1" ht="13.5" customHeight="1">
      <c r="A74" s="161"/>
      <c r="B74" s="283" t="s">
        <v>0</v>
      </c>
      <c r="C74" s="284"/>
      <c r="D74" s="288">
        <f>SUM(D70:D73)</f>
        <v>9678.93</v>
      </c>
      <c r="E74" s="73"/>
    </row>
    <row r="75" spans="1:5" s="12" customFormat="1" ht="12.75" customHeight="1">
      <c r="A75" s="347" t="s">
        <v>679</v>
      </c>
      <c r="B75" s="347"/>
      <c r="C75" s="347"/>
      <c r="D75" s="347"/>
      <c r="E75" s="74"/>
    </row>
    <row r="76" spans="1:4" s="70" customFormat="1" ht="12.75" customHeight="1">
      <c r="A76" s="2">
        <v>1</v>
      </c>
      <c r="B76" s="1" t="s">
        <v>408</v>
      </c>
      <c r="C76" s="2">
        <v>2019</v>
      </c>
      <c r="D76" s="113">
        <v>17518</v>
      </c>
    </row>
    <row r="77" spans="1:4" s="70" customFormat="1" ht="12.75" customHeight="1">
      <c r="A77" s="2">
        <f aca="true" t="shared" si="1" ref="A77:A84">1+A76</f>
        <v>2</v>
      </c>
      <c r="B77" s="32" t="s">
        <v>409</v>
      </c>
      <c r="C77" s="33">
        <v>2020</v>
      </c>
      <c r="D77" s="289">
        <v>2496.9</v>
      </c>
    </row>
    <row r="78" spans="1:4" s="70" customFormat="1" ht="12.75" customHeight="1">
      <c r="A78" s="2">
        <f t="shared" si="1"/>
        <v>3</v>
      </c>
      <c r="B78" s="32" t="s">
        <v>410</v>
      </c>
      <c r="C78" s="33">
        <v>2020</v>
      </c>
      <c r="D78" s="289">
        <v>10925</v>
      </c>
    </row>
    <row r="79" spans="1:4" s="70" customFormat="1" ht="12.75" customHeight="1">
      <c r="A79" s="2">
        <f t="shared" si="1"/>
        <v>4</v>
      </c>
      <c r="B79" s="32" t="s">
        <v>411</v>
      </c>
      <c r="C79" s="33">
        <v>2020</v>
      </c>
      <c r="D79" s="289">
        <v>4655</v>
      </c>
    </row>
    <row r="80" spans="1:4" s="70" customFormat="1" ht="12.75" customHeight="1">
      <c r="A80" s="2">
        <f t="shared" si="1"/>
        <v>5</v>
      </c>
      <c r="B80" s="32" t="s">
        <v>647</v>
      </c>
      <c r="C80" s="33">
        <v>2021</v>
      </c>
      <c r="D80" s="121">
        <v>780</v>
      </c>
    </row>
    <row r="81" spans="1:4" s="70" customFormat="1" ht="12.75" customHeight="1">
      <c r="A81" s="2">
        <f t="shared" si="1"/>
        <v>6</v>
      </c>
      <c r="B81" s="32" t="s">
        <v>648</v>
      </c>
      <c r="C81" s="33">
        <v>2021</v>
      </c>
      <c r="D81" s="121">
        <v>971.7</v>
      </c>
    </row>
    <row r="82" spans="1:4" s="70" customFormat="1" ht="12.75" customHeight="1">
      <c r="A82" s="2">
        <f t="shared" si="1"/>
        <v>7</v>
      </c>
      <c r="B82" s="1" t="s">
        <v>649</v>
      </c>
      <c r="C82" s="2">
        <v>2022</v>
      </c>
      <c r="D82" s="122">
        <v>9100</v>
      </c>
    </row>
    <row r="83" spans="1:4" s="70" customFormat="1" ht="12.75" customHeight="1">
      <c r="A83" s="2">
        <f t="shared" si="1"/>
        <v>8</v>
      </c>
      <c r="B83" s="1" t="s">
        <v>752</v>
      </c>
      <c r="C83" s="2">
        <v>2022</v>
      </c>
      <c r="D83" s="122">
        <v>2540</v>
      </c>
    </row>
    <row r="84" spans="1:4" s="70" customFormat="1" ht="12.75" customHeight="1">
      <c r="A84" s="2">
        <f t="shared" si="1"/>
        <v>9</v>
      </c>
      <c r="B84" s="1" t="s">
        <v>915</v>
      </c>
      <c r="C84" s="2">
        <v>2023</v>
      </c>
      <c r="D84" s="122">
        <v>15000</v>
      </c>
    </row>
    <row r="85" spans="1:5" s="68" customFormat="1" ht="12.75">
      <c r="A85" s="69"/>
      <c r="B85" s="346" t="s">
        <v>0</v>
      </c>
      <c r="C85" s="346"/>
      <c r="D85" s="287">
        <f>SUM(D76:D84)</f>
        <v>63986.6</v>
      </c>
      <c r="E85" s="73"/>
    </row>
    <row r="86" spans="1:4" ht="12.75">
      <c r="A86" s="347" t="s">
        <v>680</v>
      </c>
      <c r="B86" s="347"/>
      <c r="C86" s="347"/>
      <c r="D86" s="347"/>
    </row>
    <row r="87" spans="1:4" s="70" customFormat="1" ht="12.75">
      <c r="A87" s="2">
        <v>1</v>
      </c>
      <c r="B87" s="19" t="s">
        <v>417</v>
      </c>
      <c r="C87" s="2">
        <v>2019</v>
      </c>
      <c r="D87" s="290">
        <v>178</v>
      </c>
    </row>
    <row r="88" spans="1:5" s="68" customFormat="1" ht="12.75">
      <c r="A88" s="2">
        <f aca="true" t="shared" si="2" ref="A88:A101">1+A87</f>
        <v>2</v>
      </c>
      <c r="B88" s="19" t="s">
        <v>88</v>
      </c>
      <c r="C88" s="2">
        <v>2019</v>
      </c>
      <c r="D88" s="290">
        <v>388.41</v>
      </c>
      <c r="E88" s="73"/>
    </row>
    <row r="89" spans="1:5" s="68" customFormat="1" ht="12.75">
      <c r="A89" s="2">
        <f t="shared" si="2"/>
        <v>3</v>
      </c>
      <c r="B89" s="19" t="s">
        <v>418</v>
      </c>
      <c r="C89" s="2">
        <v>2019</v>
      </c>
      <c r="D89" s="290">
        <v>13000</v>
      </c>
      <c r="E89" s="73"/>
    </row>
    <row r="90" spans="1:5" s="68" customFormat="1" ht="12.75">
      <c r="A90" s="2">
        <f t="shared" si="2"/>
        <v>4</v>
      </c>
      <c r="B90" s="19" t="s">
        <v>419</v>
      </c>
      <c r="C90" s="2">
        <v>2019</v>
      </c>
      <c r="D90" s="290">
        <v>22000</v>
      </c>
      <c r="E90" s="73"/>
    </row>
    <row r="91" spans="1:5" s="68" customFormat="1" ht="12.75">
      <c r="A91" s="2">
        <f t="shared" si="2"/>
        <v>5</v>
      </c>
      <c r="B91" s="1" t="s">
        <v>765</v>
      </c>
      <c r="C91" s="2">
        <v>2020</v>
      </c>
      <c r="D91" s="291">
        <v>450.96</v>
      </c>
      <c r="E91" s="73"/>
    </row>
    <row r="92" spans="1:5" s="68" customFormat="1" ht="12.75">
      <c r="A92" s="2">
        <f t="shared" si="2"/>
        <v>6</v>
      </c>
      <c r="B92" s="19" t="s">
        <v>558</v>
      </c>
      <c r="C92" s="2">
        <v>2020</v>
      </c>
      <c r="D92" s="292">
        <v>259</v>
      </c>
      <c r="E92" s="73"/>
    </row>
    <row r="93" spans="1:5" s="68" customFormat="1" ht="12.75">
      <c r="A93" s="2">
        <f t="shared" si="2"/>
        <v>7</v>
      </c>
      <c r="B93" s="19" t="s">
        <v>559</v>
      </c>
      <c r="C93" s="2">
        <v>2020</v>
      </c>
      <c r="D93" s="292">
        <v>1906.5</v>
      </c>
      <c r="E93" s="73"/>
    </row>
    <row r="94" spans="1:5" s="68" customFormat="1" ht="12.75">
      <c r="A94" s="2">
        <f t="shared" si="2"/>
        <v>8</v>
      </c>
      <c r="B94" s="19" t="s">
        <v>560</v>
      </c>
      <c r="C94" s="2">
        <v>2021</v>
      </c>
      <c r="D94" s="292">
        <v>796</v>
      </c>
      <c r="E94" s="73"/>
    </row>
    <row r="95" spans="1:5" s="68" customFormat="1" ht="12.75">
      <c r="A95" s="2">
        <f t="shared" si="2"/>
        <v>9</v>
      </c>
      <c r="B95" s="19" t="s">
        <v>561</v>
      </c>
      <c r="C95" s="2">
        <v>2021</v>
      </c>
      <c r="D95" s="292">
        <v>1349</v>
      </c>
      <c r="E95" s="73"/>
    </row>
    <row r="96" spans="1:5" s="68" customFormat="1" ht="12.75">
      <c r="A96" s="2">
        <f t="shared" si="2"/>
        <v>10</v>
      </c>
      <c r="B96" s="19" t="s">
        <v>562</v>
      </c>
      <c r="C96" s="2">
        <v>2021</v>
      </c>
      <c r="D96" s="292">
        <v>599</v>
      </c>
      <c r="E96" s="73"/>
    </row>
    <row r="97" spans="1:5" s="68" customFormat="1" ht="12.75">
      <c r="A97" s="2">
        <f t="shared" si="2"/>
        <v>11</v>
      </c>
      <c r="B97" s="1" t="s">
        <v>563</v>
      </c>
      <c r="C97" s="2">
        <v>2021</v>
      </c>
      <c r="D97" s="291">
        <v>3199</v>
      </c>
      <c r="E97" s="73"/>
    </row>
    <row r="98" spans="1:5" s="68" customFormat="1" ht="12.75">
      <c r="A98" s="2">
        <f t="shared" si="2"/>
        <v>12</v>
      </c>
      <c r="B98" s="1" t="s">
        <v>564</v>
      </c>
      <c r="C98" s="2">
        <v>2021</v>
      </c>
      <c r="D98" s="291">
        <v>329</v>
      </c>
      <c r="E98" s="73"/>
    </row>
    <row r="99" spans="1:5" s="68" customFormat="1" ht="12.75">
      <c r="A99" s="2">
        <f t="shared" si="2"/>
        <v>13</v>
      </c>
      <c r="B99" s="1" t="s">
        <v>565</v>
      </c>
      <c r="C99" s="2">
        <v>2021</v>
      </c>
      <c r="D99" s="291">
        <v>899</v>
      </c>
      <c r="E99" s="73"/>
    </row>
    <row r="100" spans="1:5" s="68" customFormat="1" ht="12.75">
      <c r="A100" s="2">
        <f t="shared" si="2"/>
        <v>14</v>
      </c>
      <c r="B100" s="1" t="s">
        <v>566</v>
      </c>
      <c r="C100" s="2">
        <v>2021</v>
      </c>
      <c r="D100" s="291">
        <v>429.27</v>
      </c>
      <c r="E100" s="73"/>
    </row>
    <row r="101" spans="1:5" s="68" customFormat="1" ht="12.75">
      <c r="A101" s="2">
        <f t="shared" si="2"/>
        <v>15</v>
      </c>
      <c r="B101" s="1" t="s">
        <v>766</v>
      </c>
      <c r="C101" s="2">
        <v>2022</v>
      </c>
      <c r="D101" s="291">
        <v>949.9</v>
      </c>
      <c r="E101" s="73"/>
    </row>
    <row r="102" spans="1:5" s="163" customFormat="1" ht="12.75">
      <c r="A102" s="69"/>
      <c r="B102" s="72" t="s">
        <v>0</v>
      </c>
      <c r="C102" s="69"/>
      <c r="D102" s="288">
        <f>SUM(D87:D101)</f>
        <v>46733.04</v>
      </c>
      <c r="E102" s="162"/>
    </row>
    <row r="103" spans="1:5" s="6" customFormat="1" ht="12.75">
      <c r="A103" s="347" t="s">
        <v>681</v>
      </c>
      <c r="B103" s="347"/>
      <c r="C103" s="347"/>
      <c r="D103" s="347"/>
      <c r="E103" s="74"/>
    </row>
    <row r="104" spans="1:4" s="12" customFormat="1" ht="12.75">
      <c r="A104" s="2">
        <v>1</v>
      </c>
      <c r="B104" s="19" t="s">
        <v>672</v>
      </c>
      <c r="C104" s="2">
        <v>2022</v>
      </c>
      <c r="D104" s="338">
        <v>18750</v>
      </c>
    </row>
    <row r="105" spans="1:4" s="12" customFormat="1" ht="12.75">
      <c r="A105" s="2">
        <f>1+A104</f>
        <v>2</v>
      </c>
      <c r="B105" s="19" t="s">
        <v>673</v>
      </c>
      <c r="C105" s="2">
        <v>2022</v>
      </c>
      <c r="D105" s="338">
        <v>13700</v>
      </c>
    </row>
    <row r="106" spans="1:4" s="12" customFormat="1" ht="12.75">
      <c r="A106" s="2">
        <f aca="true" t="shared" si="3" ref="A106:A123">1+A105</f>
        <v>3</v>
      </c>
      <c r="B106" s="1" t="s">
        <v>774</v>
      </c>
      <c r="C106" s="2">
        <v>2020</v>
      </c>
      <c r="D106" s="338">
        <v>15800</v>
      </c>
    </row>
    <row r="107" spans="1:4" s="12" customFormat="1" ht="12.75">
      <c r="A107" s="2">
        <f t="shared" si="3"/>
        <v>4</v>
      </c>
      <c r="B107" s="1" t="s">
        <v>775</v>
      </c>
      <c r="C107" s="2">
        <v>2020</v>
      </c>
      <c r="D107" s="338">
        <v>1997.52</v>
      </c>
    </row>
    <row r="108" spans="1:4" s="12" customFormat="1" ht="12.75">
      <c r="A108" s="2">
        <f t="shared" si="3"/>
        <v>5</v>
      </c>
      <c r="B108" s="19" t="s">
        <v>776</v>
      </c>
      <c r="C108" s="2">
        <v>2020</v>
      </c>
      <c r="D108" s="338">
        <v>4993.8</v>
      </c>
    </row>
    <row r="109" spans="1:4" s="12" customFormat="1" ht="12.75">
      <c r="A109" s="2">
        <f t="shared" si="3"/>
        <v>6</v>
      </c>
      <c r="B109" s="19" t="s">
        <v>777</v>
      </c>
      <c r="C109" s="2">
        <v>2022</v>
      </c>
      <c r="D109" s="338">
        <v>680</v>
      </c>
    </row>
    <row r="110" spans="1:4" s="12" customFormat="1" ht="12.75">
      <c r="A110" s="2">
        <f t="shared" si="3"/>
        <v>7</v>
      </c>
      <c r="B110" s="19" t="s">
        <v>778</v>
      </c>
      <c r="C110" s="2">
        <v>2021</v>
      </c>
      <c r="D110" s="338">
        <v>6422.2</v>
      </c>
    </row>
    <row r="111" spans="1:4" s="12" customFormat="1" ht="12.75">
      <c r="A111" s="2">
        <f t="shared" si="3"/>
        <v>8</v>
      </c>
      <c r="B111" s="52" t="s">
        <v>779</v>
      </c>
      <c r="C111" s="2">
        <v>2019</v>
      </c>
      <c r="D111" s="338">
        <v>4428</v>
      </c>
    </row>
    <row r="112" spans="1:5" s="6" customFormat="1" ht="12.75">
      <c r="A112" s="2">
        <f t="shared" si="3"/>
        <v>9</v>
      </c>
      <c r="B112" s="52" t="s">
        <v>780</v>
      </c>
      <c r="C112" s="2">
        <v>2023</v>
      </c>
      <c r="D112" s="338">
        <v>1399</v>
      </c>
      <c r="E112" s="74"/>
    </row>
    <row r="113" spans="1:5" s="6" customFormat="1" ht="12.75">
      <c r="A113" s="2">
        <f t="shared" si="3"/>
        <v>10</v>
      </c>
      <c r="B113" s="52" t="s">
        <v>781</v>
      </c>
      <c r="C113" s="2">
        <v>2022</v>
      </c>
      <c r="D113" s="338">
        <v>790</v>
      </c>
      <c r="E113" s="74"/>
    </row>
    <row r="114" spans="1:5" s="6" customFormat="1" ht="12.75">
      <c r="A114" s="2">
        <f t="shared" si="3"/>
        <v>11</v>
      </c>
      <c r="B114" s="52" t="s">
        <v>782</v>
      </c>
      <c r="C114" s="2">
        <v>2021</v>
      </c>
      <c r="D114" s="338">
        <v>620</v>
      </c>
      <c r="E114" s="74"/>
    </row>
    <row r="115" spans="1:5" s="6" customFormat="1" ht="12.75">
      <c r="A115" s="2">
        <f t="shared" si="3"/>
        <v>12</v>
      </c>
      <c r="B115" s="52" t="s">
        <v>783</v>
      </c>
      <c r="C115" s="2">
        <v>2019</v>
      </c>
      <c r="D115" s="338">
        <v>1260.75</v>
      </c>
      <c r="E115" s="74"/>
    </row>
    <row r="116" spans="1:5" s="6" customFormat="1" ht="12.75">
      <c r="A116" s="2">
        <f t="shared" si="3"/>
        <v>13</v>
      </c>
      <c r="B116" s="52" t="s">
        <v>784</v>
      </c>
      <c r="C116" s="2">
        <v>2022</v>
      </c>
      <c r="D116" s="338">
        <v>772.76</v>
      </c>
      <c r="E116" s="74"/>
    </row>
    <row r="117" spans="1:5" s="6" customFormat="1" ht="12.75">
      <c r="A117" s="2">
        <f t="shared" si="3"/>
        <v>14</v>
      </c>
      <c r="B117" s="52" t="s">
        <v>785</v>
      </c>
      <c r="C117" s="2">
        <v>2022</v>
      </c>
      <c r="D117" s="338">
        <v>1385.77</v>
      </c>
      <c r="E117" s="74"/>
    </row>
    <row r="118" spans="1:5" s="6" customFormat="1" ht="12.75">
      <c r="A118" s="2">
        <f t="shared" si="3"/>
        <v>15</v>
      </c>
      <c r="B118" s="52" t="s">
        <v>786</v>
      </c>
      <c r="C118" s="2">
        <v>2022</v>
      </c>
      <c r="D118" s="338">
        <v>1385.77</v>
      </c>
      <c r="E118" s="74"/>
    </row>
    <row r="119" spans="1:5" s="6" customFormat="1" ht="12.75">
      <c r="A119" s="2">
        <f t="shared" si="3"/>
        <v>16</v>
      </c>
      <c r="B119" s="52" t="s">
        <v>784</v>
      </c>
      <c r="C119" s="2">
        <v>2022</v>
      </c>
      <c r="D119" s="338">
        <v>772.76</v>
      </c>
      <c r="E119" s="74"/>
    </row>
    <row r="120" spans="1:5" s="6" customFormat="1" ht="12.75">
      <c r="A120" s="2">
        <f t="shared" si="3"/>
        <v>17</v>
      </c>
      <c r="B120" s="52" t="s">
        <v>787</v>
      </c>
      <c r="C120" s="2" t="s">
        <v>788</v>
      </c>
      <c r="D120" s="338">
        <v>72349.36</v>
      </c>
      <c r="E120" s="74"/>
    </row>
    <row r="121" spans="1:5" s="6" customFormat="1" ht="12.75">
      <c r="A121" s="2">
        <f t="shared" si="3"/>
        <v>18</v>
      </c>
      <c r="B121" s="52" t="s">
        <v>789</v>
      </c>
      <c r="C121" s="2"/>
      <c r="D121" s="338">
        <v>2914.58</v>
      </c>
      <c r="E121" s="74"/>
    </row>
    <row r="122" spans="1:5" s="6" customFormat="1" ht="12.75">
      <c r="A122" s="2">
        <f t="shared" si="3"/>
        <v>19</v>
      </c>
      <c r="B122" s="52" t="s">
        <v>1032</v>
      </c>
      <c r="C122" s="2">
        <v>2023</v>
      </c>
      <c r="D122" s="338">
        <v>959</v>
      </c>
      <c r="E122" s="74"/>
    </row>
    <row r="123" spans="1:5" s="6" customFormat="1" ht="12.75">
      <c r="A123" s="2">
        <f t="shared" si="3"/>
        <v>20</v>
      </c>
      <c r="B123" s="52" t="s">
        <v>1033</v>
      </c>
      <c r="C123" s="2">
        <v>2023</v>
      </c>
      <c r="D123" s="338">
        <v>7450</v>
      </c>
      <c r="E123" s="74"/>
    </row>
    <row r="124" spans="1:5" s="68" customFormat="1" ht="12.75">
      <c r="A124" s="378" t="s">
        <v>0</v>
      </c>
      <c r="B124" s="378"/>
      <c r="C124" s="164"/>
      <c r="D124" s="340">
        <f>SUM(D104:D123)</f>
        <v>158831.27</v>
      </c>
      <c r="E124" s="184"/>
    </row>
    <row r="125" spans="1:5" s="6" customFormat="1" ht="12.75">
      <c r="A125" s="347" t="s">
        <v>682</v>
      </c>
      <c r="B125" s="347"/>
      <c r="C125" s="347"/>
      <c r="D125" s="347"/>
      <c r="E125" s="74"/>
    </row>
    <row r="126" spans="1:5" s="6" customFormat="1" ht="12.75">
      <c r="A126" s="2">
        <v>1</v>
      </c>
      <c r="B126" s="1" t="s">
        <v>448</v>
      </c>
      <c r="C126" s="2">
        <v>2019</v>
      </c>
      <c r="D126" s="113">
        <v>13000</v>
      </c>
      <c r="E126" s="275"/>
    </row>
    <row r="127" spans="1:5" s="6" customFormat="1" ht="12.75">
      <c r="A127" s="2">
        <f aca="true" t="shared" si="4" ref="A127:A137">1+A126</f>
        <v>2</v>
      </c>
      <c r="B127" s="1" t="s">
        <v>449</v>
      </c>
      <c r="C127" s="2">
        <v>2020</v>
      </c>
      <c r="D127" s="113">
        <v>4428</v>
      </c>
      <c r="E127" s="275"/>
    </row>
    <row r="128" spans="1:5" s="6" customFormat="1" ht="12.75">
      <c r="A128" s="2">
        <f t="shared" si="4"/>
        <v>3</v>
      </c>
      <c r="B128" s="1" t="s">
        <v>450</v>
      </c>
      <c r="C128" s="2">
        <v>2020</v>
      </c>
      <c r="D128" s="113">
        <v>6200</v>
      </c>
      <c r="E128" s="275"/>
    </row>
    <row r="129" spans="1:5" s="6" customFormat="1" ht="12.75">
      <c r="A129" s="2">
        <f t="shared" si="4"/>
        <v>4</v>
      </c>
      <c r="B129" s="1" t="s">
        <v>801</v>
      </c>
      <c r="C129" s="2">
        <v>2020</v>
      </c>
      <c r="D129" s="113">
        <v>3000</v>
      </c>
      <c r="E129" s="275"/>
    </row>
    <row r="130" spans="1:5" s="6" customFormat="1" ht="12.75">
      <c r="A130" s="2">
        <f t="shared" si="4"/>
        <v>5</v>
      </c>
      <c r="B130" s="1" t="s">
        <v>802</v>
      </c>
      <c r="C130" s="2">
        <v>2021</v>
      </c>
      <c r="D130" s="113">
        <v>5300</v>
      </c>
      <c r="E130" s="275"/>
    </row>
    <row r="131" spans="1:5" s="6" customFormat="1" ht="12.75">
      <c r="A131" s="2">
        <f t="shared" si="4"/>
        <v>6</v>
      </c>
      <c r="B131" s="52" t="s">
        <v>650</v>
      </c>
      <c r="C131" s="21">
        <v>2021</v>
      </c>
      <c r="D131" s="119">
        <v>5099</v>
      </c>
      <c r="E131" s="275"/>
    </row>
    <row r="132" spans="1:5" s="6" customFormat="1" ht="12.75">
      <c r="A132" s="2">
        <f t="shared" si="4"/>
        <v>7</v>
      </c>
      <c r="B132" s="52" t="s">
        <v>651</v>
      </c>
      <c r="C132" s="21">
        <v>2021</v>
      </c>
      <c r="D132" s="119">
        <v>14190</v>
      </c>
      <c r="E132" s="275"/>
    </row>
    <row r="133" spans="1:5" s="6" customFormat="1" ht="12.75">
      <c r="A133" s="2">
        <f t="shared" si="4"/>
        <v>8</v>
      </c>
      <c r="B133" s="52" t="s">
        <v>652</v>
      </c>
      <c r="C133" s="21">
        <v>2021</v>
      </c>
      <c r="D133" s="119">
        <v>3980</v>
      </c>
      <c r="E133" s="275"/>
    </row>
    <row r="134" spans="1:5" s="6" customFormat="1" ht="12.75">
      <c r="A134" s="2">
        <f t="shared" si="4"/>
        <v>9</v>
      </c>
      <c r="B134" s="52" t="s">
        <v>653</v>
      </c>
      <c r="C134" s="21">
        <v>2021</v>
      </c>
      <c r="D134" s="119">
        <v>13500</v>
      </c>
      <c r="E134" s="275"/>
    </row>
    <row r="135" spans="1:5" s="6" customFormat="1" ht="12.75">
      <c r="A135" s="2">
        <f t="shared" si="4"/>
        <v>10</v>
      </c>
      <c r="B135" s="52" t="s">
        <v>654</v>
      </c>
      <c r="C135" s="21">
        <v>2021</v>
      </c>
      <c r="D135" s="119">
        <v>6416.27</v>
      </c>
      <c r="E135" s="275"/>
    </row>
    <row r="136" spans="1:5" s="6" customFormat="1" ht="12.75">
      <c r="A136" s="2">
        <f t="shared" si="4"/>
        <v>11</v>
      </c>
      <c r="B136" s="52" t="s">
        <v>655</v>
      </c>
      <c r="C136" s="21">
        <v>2021</v>
      </c>
      <c r="D136" s="119">
        <v>6400</v>
      </c>
      <c r="E136" s="275"/>
    </row>
    <row r="137" spans="1:5" s="6" customFormat="1" ht="12.75">
      <c r="A137" s="2">
        <f t="shared" si="4"/>
        <v>12</v>
      </c>
      <c r="B137" s="52" t="s">
        <v>800</v>
      </c>
      <c r="C137" s="21">
        <v>2022</v>
      </c>
      <c r="D137" s="119">
        <v>14900</v>
      </c>
      <c r="E137" s="275"/>
    </row>
    <row r="138" spans="1:5" s="70" customFormat="1" ht="12.75">
      <c r="A138" s="69"/>
      <c r="B138" s="72" t="s">
        <v>0</v>
      </c>
      <c r="C138" s="69"/>
      <c r="D138" s="288">
        <f>SUM(D126:D137)</f>
        <v>96413.27</v>
      </c>
      <c r="E138" s="73"/>
    </row>
    <row r="139" spans="1:5" s="12" customFormat="1" ht="12.75">
      <c r="A139" s="354" t="s">
        <v>683</v>
      </c>
      <c r="B139" s="355"/>
      <c r="C139" s="355"/>
      <c r="D139" s="360"/>
      <c r="E139" s="74"/>
    </row>
    <row r="140" spans="1:5" s="12" customFormat="1" ht="12.75">
      <c r="A140" s="2">
        <v>1</v>
      </c>
      <c r="B140" s="56" t="s">
        <v>395</v>
      </c>
      <c r="C140" s="60">
        <v>2020</v>
      </c>
      <c r="D140" s="293">
        <v>2220.15</v>
      </c>
      <c r="E140" s="74"/>
    </row>
    <row r="141" spans="1:5" s="12" customFormat="1" ht="12.75">
      <c r="A141" s="2">
        <v>2</v>
      </c>
      <c r="B141" s="52" t="s">
        <v>553</v>
      </c>
      <c r="C141" s="61">
        <v>2021</v>
      </c>
      <c r="D141" s="294">
        <v>6260.16</v>
      </c>
      <c r="E141" s="74"/>
    </row>
    <row r="142" spans="1:5" s="12" customFormat="1" ht="12.75">
      <c r="A142" s="2">
        <v>3</v>
      </c>
      <c r="B142" s="52" t="s">
        <v>554</v>
      </c>
      <c r="C142" s="61">
        <v>2021</v>
      </c>
      <c r="D142" s="294">
        <v>1119.3</v>
      </c>
      <c r="E142" s="74"/>
    </row>
    <row r="143" spans="1:5" s="12" customFormat="1" ht="12.75">
      <c r="A143" s="2">
        <v>4</v>
      </c>
      <c r="B143" s="52" t="s">
        <v>555</v>
      </c>
      <c r="C143" s="61">
        <v>2021</v>
      </c>
      <c r="D143" s="294">
        <v>4199</v>
      </c>
      <c r="E143" s="74"/>
    </row>
    <row r="144" spans="1:5" s="70" customFormat="1" ht="12.75">
      <c r="A144" s="69"/>
      <c r="B144" s="72" t="s">
        <v>0</v>
      </c>
      <c r="C144" s="69"/>
      <c r="D144" s="288">
        <f>SUM(D140:D143)</f>
        <v>13798.609999999999</v>
      </c>
      <c r="E144" s="73"/>
    </row>
    <row r="145" spans="1:5" s="12" customFormat="1" ht="12.75">
      <c r="A145" s="354" t="s">
        <v>684</v>
      </c>
      <c r="B145" s="355"/>
      <c r="C145" s="355"/>
      <c r="D145" s="360"/>
      <c r="E145" s="74"/>
    </row>
    <row r="146" spans="1:5" s="12" customFormat="1" ht="12.75">
      <c r="A146" s="2">
        <v>1</v>
      </c>
      <c r="B146" s="141" t="s">
        <v>399</v>
      </c>
      <c r="C146" s="131">
        <v>2020</v>
      </c>
      <c r="D146" s="295">
        <v>3321</v>
      </c>
      <c r="E146" s="74"/>
    </row>
    <row r="147" spans="1:4" s="74" customFormat="1" ht="12.75">
      <c r="A147" s="2">
        <f aca="true" t="shared" si="5" ref="A147:A152">1+A146</f>
        <v>2</v>
      </c>
      <c r="B147" s="141" t="s">
        <v>812</v>
      </c>
      <c r="C147" s="131">
        <v>2022</v>
      </c>
      <c r="D147" s="295">
        <v>6000</v>
      </c>
    </row>
    <row r="148" spans="1:4" s="74" customFormat="1" ht="12.75">
      <c r="A148" s="2">
        <f t="shared" si="5"/>
        <v>3</v>
      </c>
      <c r="B148" s="141" t="s">
        <v>813</v>
      </c>
      <c r="C148" s="131">
        <v>2022</v>
      </c>
      <c r="D148" s="295">
        <v>4398</v>
      </c>
    </row>
    <row r="149" spans="1:4" s="74" customFormat="1" ht="12.75">
      <c r="A149" s="2">
        <f t="shared" si="5"/>
        <v>4</v>
      </c>
      <c r="B149" s="141" t="s">
        <v>396</v>
      </c>
      <c r="C149" s="131">
        <v>2019</v>
      </c>
      <c r="D149" s="295">
        <v>2082.7</v>
      </c>
    </row>
    <row r="150" spans="1:4" s="74" customFormat="1" ht="12.75">
      <c r="A150" s="2">
        <f t="shared" si="5"/>
        <v>5</v>
      </c>
      <c r="B150" s="141" t="s">
        <v>397</v>
      </c>
      <c r="C150" s="131">
        <v>2019</v>
      </c>
      <c r="D150" s="295">
        <v>1300</v>
      </c>
    </row>
    <row r="151" spans="1:5" s="12" customFormat="1" ht="12.75">
      <c r="A151" s="2">
        <f t="shared" si="5"/>
        <v>6</v>
      </c>
      <c r="B151" s="141" t="s">
        <v>398</v>
      </c>
      <c r="C151" s="131">
        <v>2020</v>
      </c>
      <c r="D151" s="295">
        <v>2450</v>
      </c>
      <c r="E151" s="74"/>
    </row>
    <row r="152" spans="1:5" s="12" customFormat="1" ht="12.75">
      <c r="A152" s="2">
        <f t="shared" si="5"/>
        <v>7</v>
      </c>
      <c r="B152" s="141" t="s">
        <v>931</v>
      </c>
      <c r="C152" s="131">
        <v>2023</v>
      </c>
      <c r="D152" s="295">
        <v>6970</v>
      </c>
      <c r="E152" s="74"/>
    </row>
    <row r="153" spans="1:5" s="70" customFormat="1" ht="12.75">
      <c r="A153" s="69"/>
      <c r="B153" s="72" t="s">
        <v>0</v>
      </c>
      <c r="C153" s="69"/>
      <c r="D153" s="288">
        <f>SUM(D146:D152)</f>
        <v>26521.7</v>
      </c>
      <c r="E153" s="73"/>
    </row>
    <row r="154" spans="1:5" s="12" customFormat="1" ht="12.75">
      <c r="A154" s="354" t="s">
        <v>685</v>
      </c>
      <c r="B154" s="355"/>
      <c r="C154" s="355"/>
      <c r="D154" s="360"/>
      <c r="E154" s="74"/>
    </row>
    <row r="155" spans="1:5" s="135" customFormat="1" ht="12.75">
      <c r="A155" s="2">
        <v>1</v>
      </c>
      <c r="B155" s="132" t="s">
        <v>402</v>
      </c>
      <c r="C155" s="133">
        <v>2019</v>
      </c>
      <c r="D155" s="296">
        <v>998</v>
      </c>
      <c r="E155" s="285"/>
    </row>
    <row r="156" spans="1:5" s="135" customFormat="1" ht="12.75">
      <c r="A156" s="2">
        <f aca="true" t="shared" si="6" ref="A156:A174">1+A155</f>
        <v>2</v>
      </c>
      <c r="B156" s="132" t="s">
        <v>323</v>
      </c>
      <c r="C156" s="133">
        <v>2020</v>
      </c>
      <c r="D156" s="296">
        <v>1659</v>
      </c>
      <c r="E156" s="285"/>
    </row>
    <row r="157" spans="1:5" s="135" customFormat="1" ht="12.75">
      <c r="A157" s="2">
        <f t="shared" si="6"/>
        <v>3</v>
      </c>
      <c r="B157" s="132" t="s">
        <v>403</v>
      </c>
      <c r="C157" s="133">
        <v>2020</v>
      </c>
      <c r="D157" s="296">
        <v>1286</v>
      </c>
      <c r="E157" s="285"/>
    </row>
    <row r="158" spans="1:5" s="135" customFormat="1" ht="12.75">
      <c r="A158" s="2">
        <f t="shared" si="6"/>
        <v>4</v>
      </c>
      <c r="B158" s="132" t="s">
        <v>404</v>
      </c>
      <c r="C158" s="133">
        <v>2020</v>
      </c>
      <c r="D158" s="296">
        <v>852</v>
      </c>
      <c r="E158" s="285"/>
    </row>
    <row r="159" spans="1:5" s="135" customFormat="1" ht="12.75">
      <c r="A159" s="2">
        <f t="shared" si="6"/>
        <v>5</v>
      </c>
      <c r="B159" s="136" t="s">
        <v>405</v>
      </c>
      <c r="C159" s="137">
        <v>2020</v>
      </c>
      <c r="D159" s="297">
        <v>1145.95</v>
      </c>
      <c r="E159" s="285"/>
    </row>
    <row r="160" spans="1:5" s="135" customFormat="1" ht="12.75">
      <c r="A160" s="2">
        <f t="shared" si="6"/>
        <v>6</v>
      </c>
      <c r="B160" s="138" t="s">
        <v>668</v>
      </c>
      <c r="C160" s="139">
        <v>2021</v>
      </c>
      <c r="D160" s="140">
        <v>1500</v>
      </c>
      <c r="E160" s="285"/>
    </row>
    <row r="161" spans="1:5" s="135" customFormat="1" ht="12.75">
      <c r="A161" s="2">
        <f t="shared" si="6"/>
        <v>7</v>
      </c>
      <c r="B161" s="138" t="s">
        <v>669</v>
      </c>
      <c r="C161" s="139">
        <v>2022</v>
      </c>
      <c r="D161" s="140">
        <v>431.73</v>
      </c>
      <c r="E161" s="285"/>
    </row>
    <row r="162" spans="1:5" s="135" customFormat="1" ht="12.75">
      <c r="A162" s="2">
        <f t="shared" si="6"/>
        <v>8</v>
      </c>
      <c r="B162" s="138" t="s">
        <v>670</v>
      </c>
      <c r="C162" s="139">
        <v>2022</v>
      </c>
      <c r="D162" s="140">
        <v>1550</v>
      </c>
      <c r="E162" s="285"/>
    </row>
    <row r="163" spans="1:5" s="135" customFormat="1" ht="12.75">
      <c r="A163" s="2">
        <f t="shared" si="6"/>
        <v>9</v>
      </c>
      <c r="B163" s="195" t="s">
        <v>671</v>
      </c>
      <c r="C163" s="196">
        <v>2022</v>
      </c>
      <c r="D163" s="197">
        <v>1599</v>
      </c>
      <c r="E163" s="285"/>
    </row>
    <row r="164" spans="1:5" s="135" customFormat="1" ht="12.75">
      <c r="A164" s="2">
        <f t="shared" si="6"/>
        <v>10</v>
      </c>
      <c r="B164" s="52" t="s">
        <v>671</v>
      </c>
      <c r="C164" s="21">
        <v>2022</v>
      </c>
      <c r="D164" s="119">
        <v>1599</v>
      </c>
      <c r="E164" s="285"/>
    </row>
    <row r="165" spans="1:5" s="135" customFormat="1" ht="12.75">
      <c r="A165" s="2">
        <f t="shared" si="6"/>
        <v>11</v>
      </c>
      <c r="B165" s="52" t="s">
        <v>817</v>
      </c>
      <c r="C165" s="21">
        <v>2022</v>
      </c>
      <c r="D165" s="119">
        <v>16156</v>
      </c>
      <c r="E165" s="285"/>
    </row>
    <row r="166" spans="1:5" s="135" customFormat="1" ht="12.75">
      <c r="A166" s="2">
        <f t="shared" si="6"/>
        <v>12</v>
      </c>
      <c r="B166" s="52" t="s">
        <v>818</v>
      </c>
      <c r="C166" s="21">
        <v>2022</v>
      </c>
      <c r="D166" s="119">
        <v>1309.07</v>
      </c>
      <c r="E166" s="285"/>
    </row>
    <row r="167" spans="1:5" s="135" customFormat="1" ht="12.75">
      <c r="A167" s="2">
        <f t="shared" si="6"/>
        <v>13</v>
      </c>
      <c r="B167" s="52" t="s">
        <v>818</v>
      </c>
      <c r="C167" s="21">
        <v>2022</v>
      </c>
      <c r="D167" s="119">
        <v>1309.07</v>
      </c>
      <c r="E167" s="285"/>
    </row>
    <row r="168" spans="1:5" s="135" customFormat="1" ht="12.75">
      <c r="A168" s="2">
        <f t="shared" si="6"/>
        <v>14</v>
      </c>
      <c r="B168" s="52" t="s">
        <v>818</v>
      </c>
      <c r="C168" s="21">
        <v>2022</v>
      </c>
      <c r="D168" s="119">
        <v>1309.07</v>
      </c>
      <c r="E168" s="285"/>
    </row>
    <row r="169" spans="1:5" s="135" customFormat="1" ht="12.75">
      <c r="A169" s="2">
        <f t="shared" si="6"/>
        <v>15</v>
      </c>
      <c r="B169" s="52" t="s">
        <v>819</v>
      </c>
      <c r="C169" s="21">
        <v>2022</v>
      </c>
      <c r="D169" s="119">
        <v>549</v>
      </c>
      <c r="E169" s="285"/>
    </row>
    <row r="170" spans="1:5" s="135" customFormat="1" ht="12.75">
      <c r="A170" s="2">
        <f t="shared" si="6"/>
        <v>16</v>
      </c>
      <c r="B170" s="52" t="s">
        <v>820</v>
      </c>
      <c r="C170" s="21">
        <v>2023</v>
      </c>
      <c r="D170" s="119">
        <v>1787.5</v>
      </c>
      <c r="E170" s="134"/>
    </row>
    <row r="171" spans="1:5" s="135" customFormat="1" ht="12.75">
      <c r="A171" s="2">
        <f t="shared" si="6"/>
        <v>17</v>
      </c>
      <c r="B171" s="52" t="s">
        <v>821</v>
      </c>
      <c r="C171" s="21">
        <v>2023</v>
      </c>
      <c r="D171" s="119">
        <v>1519</v>
      </c>
      <c r="E171" s="134"/>
    </row>
    <row r="172" spans="1:5" s="135" customFormat="1" ht="12.75">
      <c r="A172" s="2">
        <f t="shared" si="6"/>
        <v>18</v>
      </c>
      <c r="B172" s="52" t="s">
        <v>958</v>
      </c>
      <c r="C172" s="21">
        <v>2023</v>
      </c>
      <c r="D172" s="119">
        <v>861.39</v>
      </c>
      <c r="E172" s="134"/>
    </row>
    <row r="173" spans="1:5" s="135" customFormat="1" ht="12.75">
      <c r="A173" s="2">
        <f t="shared" si="6"/>
        <v>19</v>
      </c>
      <c r="B173" s="52" t="s">
        <v>959</v>
      </c>
      <c r="C173" s="21">
        <v>2023</v>
      </c>
      <c r="D173" s="119">
        <v>1704.56</v>
      </c>
      <c r="E173" s="134"/>
    </row>
    <row r="174" spans="1:5" s="135" customFormat="1" ht="12.75">
      <c r="A174" s="2">
        <f t="shared" si="6"/>
        <v>20</v>
      </c>
      <c r="B174" s="52" t="s">
        <v>960</v>
      </c>
      <c r="C174" s="21">
        <v>2023</v>
      </c>
      <c r="D174" s="119">
        <v>1499</v>
      </c>
      <c r="E174" s="134"/>
    </row>
    <row r="175" spans="1:5" s="70" customFormat="1" ht="12.75">
      <c r="A175" s="69"/>
      <c r="B175" s="72" t="s">
        <v>0</v>
      </c>
      <c r="C175" s="69"/>
      <c r="D175" s="288">
        <f>SUM(D155:D174)</f>
        <v>40624.34</v>
      </c>
      <c r="E175" s="73"/>
    </row>
    <row r="176" spans="1:5" s="12" customFormat="1" ht="12.75">
      <c r="A176" s="354" t="s">
        <v>686</v>
      </c>
      <c r="B176" s="355"/>
      <c r="C176" s="355"/>
      <c r="D176" s="360"/>
      <c r="E176" s="74"/>
    </row>
    <row r="177" spans="1:5" s="12" customFormat="1" ht="12.75">
      <c r="A177" s="2">
        <v>1</v>
      </c>
      <c r="B177" s="1" t="s">
        <v>535</v>
      </c>
      <c r="C177" s="2">
        <v>2019</v>
      </c>
      <c r="D177" s="248">
        <v>119</v>
      </c>
      <c r="E177" s="74"/>
    </row>
    <row r="178" spans="1:5" s="12" customFormat="1" ht="38.25">
      <c r="A178" s="2">
        <f>1+A177</f>
        <v>2</v>
      </c>
      <c r="B178" s="1" t="s">
        <v>536</v>
      </c>
      <c r="C178" s="2">
        <v>2020</v>
      </c>
      <c r="D178" s="248">
        <v>4698.6</v>
      </c>
      <c r="E178" s="74"/>
    </row>
    <row r="179" spans="1:5" s="12" customFormat="1" ht="12.75">
      <c r="A179" s="2">
        <f aca="true" t="shared" si="7" ref="A179:A188">1+A178</f>
        <v>3</v>
      </c>
      <c r="B179" s="1" t="s">
        <v>537</v>
      </c>
      <c r="C179" s="2">
        <v>2021</v>
      </c>
      <c r="D179" s="248">
        <v>343.17</v>
      </c>
      <c r="E179" s="74"/>
    </row>
    <row r="180" spans="1:5" s="12" customFormat="1" ht="12.75">
      <c r="A180" s="2">
        <f t="shared" si="7"/>
        <v>4</v>
      </c>
      <c r="B180" s="1" t="s">
        <v>538</v>
      </c>
      <c r="C180" s="2">
        <v>2021</v>
      </c>
      <c r="D180" s="248">
        <v>73.8</v>
      </c>
      <c r="E180" s="74"/>
    </row>
    <row r="181" spans="1:5" s="12" customFormat="1" ht="25.5">
      <c r="A181" s="2">
        <f t="shared" si="7"/>
        <v>5</v>
      </c>
      <c r="B181" s="1" t="s">
        <v>539</v>
      </c>
      <c r="C181" s="2">
        <v>2021</v>
      </c>
      <c r="D181" s="248">
        <v>2384.03</v>
      </c>
      <c r="E181" s="74"/>
    </row>
    <row r="182" spans="1:5" s="12" customFormat="1" ht="25.5">
      <c r="A182" s="2">
        <f t="shared" si="7"/>
        <v>6</v>
      </c>
      <c r="B182" s="1" t="s">
        <v>540</v>
      </c>
      <c r="C182" s="2">
        <v>2021</v>
      </c>
      <c r="D182" s="248">
        <v>2904.98</v>
      </c>
      <c r="E182" s="74"/>
    </row>
    <row r="183" spans="1:5" s="12" customFormat="1" ht="12.75">
      <c r="A183" s="2">
        <f t="shared" si="7"/>
        <v>7</v>
      </c>
      <c r="B183" s="1" t="s">
        <v>541</v>
      </c>
      <c r="C183" s="2">
        <v>2021</v>
      </c>
      <c r="D183" s="248">
        <v>1599</v>
      </c>
      <c r="E183" s="74"/>
    </row>
    <row r="184" spans="1:5" s="12" customFormat="1" ht="12.75">
      <c r="A184" s="2">
        <f t="shared" si="7"/>
        <v>8</v>
      </c>
      <c r="B184" s="1" t="s">
        <v>542</v>
      </c>
      <c r="C184" s="2">
        <v>2021</v>
      </c>
      <c r="D184" s="248">
        <v>1907.58</v>
      </c>
      <c r="E184" s="74"/>
    </row>
    <row r="185" spans="1:4" s="12" customFormat="1" ht="12.75">
      <c r="A185" s="2">
        <f t="shared" si="7"/>
        <v>9</v>
      </c>
      <c r="B185" s="1" t="s">
        <v>935</v>
      </c>
      <c r="C185" s="2">
        <v>2023</v>
      </c>
      <c r="D185" s="248">
        <v>2763.14</v>
      </c>
    </row>
    <row r="186" spans="1:5" s="12" customFormat="1" ht="12.75">
      <c r="A186" s="2">
        <f t="shared" si="7"/>
        <v>10</v>
      </c>
      <c r="B186" s="32" t="s">
        <v>936</v>
      </c>
      <c r="C186" s="2">
        <v>2022</v>
      </c>
      <c r="D186" s="248">
        <v>3590</v>
      </c>
      <c r="E186" s="74"/>
    </row>
    <row r="187" spans="1:5" s="12" customFormat="1" ht="12.75">
      <c r="A187" s="2">
        <f t="shared" si="7"/>
        <v>11</v>
      </c>
      <c r="B187" s="32" t="s">
        <v>937</v>
      </c>
      <c r="C187" s="2">
        <v>2023</v>
      </c>
      <c r="D187" s="248">
        <v>6123.21</v>
      </c>
      <c r="E187" s="74"/>
    </row>
    <row r="188" spans="1:5" s="12" customFormat="1" ht="12.75">
      <c r="A188" s="2">
        <f t="shared" si="7"/>
        <v>12</v>
      </c>
      <c r="B188" s="1" t="s">
        <v>938</v>
      </c>
      <c r="C188" s="2">
        <v>2023</v>
      </c>
      <c r="D188" s="248">
        <v>862.26</v>
      </c>
      <c r="E188" s="74"/>
    </row>
    <row r="189" spans="1:5" s="70" customFormat="1" ht="12.75">
      <c r="A189" s="69"/>
      <c r="B189" s="72" t="s">
        <v>0</v>
      </c>
      <c r="C189" s="69"/>
      <c r="D189" s="288">
        <f>SUM(D177:D188)</f>
        <v>27368.769999999997</v>
      </c>
      <c r="E189" s="73"/>
    </row>
    <row r="190" spans="1:5" s="12" customFormat="1" ht="12.75">
      <c r="A190" s="354" t="s">
        <v>687</v>
      </c>
      <c r="B190" s="355"/>
      <c r="C190" s="355"/>
      <c r="D190" s="360"/>
      <c r="E190" s="74"/>
    </row>
    <row r="191" spans="1:4" s="12" customFormat="1" ht="12.75">
      <c r="A191" s="45" t="s">
        <v>366</v>
      </c>
      <c r="B191" s="42" t="s">
        <v>407</v>
      </c>
      <c r="C191" s="45">
        <v>2019</v>
      </c>
      <c r="D191" s="298">
        <v>629</v>
      </c>
    </row>
    <row r="192" spans="1:5" s="70" customFormat="1" ht="12.75">
      <c r="A192" s="178"/>
      <c r="B192" s="72" t="s">
        <v>0</v>
      </c>
      <c r="C192" s="69"/>
      <c r="D192" s="288">
        <f>SUM(D191:D191)</f>
        <v>629</v>
      </c>
      <c r="E192" s="73"/>
    </row>
    <row r="193" spans="1:5" s="124" customFormat="1" ht="12.75">
      <c r="A193" s="379" t="s">
        <v>661</v>
      </c>
      <c r="B193" s="380"/>
      <c r="C193" s="381"/>
      <c r="D193" s="299">
        <f>D54+D68+D74+D85+D102+D124+D138+D144+D153+D175+D189+D192</f>
        <v>716462.1</v>
      </c>
      <c r="E193" s="123"/>
    </row>
    <row r="194" spans="1:5" s="12" customFormat="1" ht="12.75">
      <c r="A194" s="370" t="s">
        <v>2</v>
      </c>
      <c r="B194" s="370"/>
      <c r="C194" s="370"/>
      <c r="D194" s="370"/>
      <c r="E194" s="74"/>
    </row>
    <row r="195" spans="1:5" s="12" customFormat="1" ht="25.5">
      <c r="A195" s="86" t="s">
        <v>63</v>
      </c>
      <c r="B195" s="86" t="s">
        <v>27</v>
      </c>
      <c r="C195" s="86" t="s">
        <v>28</v>
      </c>
      <c r="D195" s="277" t="s">
        <v>29</v>
      </c>
      <c r="E195" s="74"/>
    </row>
    <row r="196" spans="1:4" ht="12.75">
      <c r="A196" s="347" t="s">
        <v>64</v>
      </c>
      <c r="B196" s="347"/>
      <c r="C196" s="347"/>
      <c r="D196" s="347"/>
    </row>
    <row r="197" spans="1:5" s="12" customFormat="1" ht="24">
      <c r="A197" s="55">
        <v>1</v>
      </c>
      <c r="B197" s="116" t="s">
        <v>456</v>
      </c>
      <c r="C197" s="117">
        <v>2020</v>
      </c>
      <c r="D197" s="300">
        <v>46856.94</v>
      </c>
      <c r="E197" s="183" t="s">
        <v>458</v>
      </c>
    </row>
    <row r="198" spans="1:5" s="12" customFormat="1" ht="12.75">
      <c r="A198" s="55">
        <f>1+A197</f>
        <v>2</v>
      </c>
      <c r="B198" s="118" t="s">
        <v>457</v>
      </c>
      <c r="C198" s="117">
        <v>2020</v>
      </c>
      <c r="D198" s="300">
        <v>3297</v>
      </c>
      <c r="E198" s="183" t="s">
        <v>458</v>
      </c>
    </row>
    <row r="199" spans="1:4" s="12" customFormat="1" ht="12.75">
      <c r="A199" s="55">
        <f aca="true" t="shared" si="8" ref="A199:A243">1+A198</f>
        <v>3</v>
      </c>
      <c r="B199" s="54" t="s">
        <v>459</v>
      </c>
      <c r="C199" s="55">
        <v>2020</v>
      </c>
      <c r="D199" s="113">
        <v>4199.22</v>
      </c>
    </row>
    <row r="200" spans="1:4" s="12" customFormat="1" ht="12.75">
      <c r="A200" s="55">
        <f t="shared" si="8"/>
        <v>4</v>
      </c>
      <c r="B200" s="54" t="s">
        <v>617</v>
      </c>
      <c r="C200" s="55">
        <v>2020</v>
      </c>
      <c r="D200" s="113">
        <v>14514</v>
      </c>
    </row>
    <row r="201" spans="1:4" s="12" customFormat="1" ht="12.75">
      <c r="A201" s="55">
        <f t="shared" si="8"/>
        <v>5</v>
      </c>
      <c r="B201" s="54" t="s">
        <v>720</v>
      </c>
      <c r="C201" s="55">
        <v>2019</v>
      </c>
      <c r="D201" s="113">
        <v>3398.99</v>
      </c>
    </row>
    <row r="202" spans="1:4" s="12" customFormat="1" ht="12.75">
      <c r="A202" s="55">
        <f t="shared" si="8"/>
        <v>6</v>
      </c>
      <c r="B202" s="54" t="s">
        <v>460</v>
      </c>
      <c r="C202" s="55">
        <v>2017</v>
      </c>
      <c r="D202" s="113">
        <v>1079</v>
      </c>
    </row>
    <row r="203" spans="1:4" s="12" customFormat="1" ht="12.75">
      <c r="A203" s="55">
        <f t="shared" si="8"/>
        <v>7</v>
      </c>
      <c r="B203" s="54" t="s">
        <v>721</v>
      </c>
      <c r="C203" s="55">
        <v>2019</v>
      </c>
      <c r="D203" s="113">
        <v>948.99</v>
      </c>
    </row>
    <row r="204" spans="1:4" s="12" customFormat="1" ht="12.75">
      <c r="A204" s="55">
        <f t="shared" si="8"/>
        <v>8</v>
      </c>
      <c r="B204" s="54" t="s">
        <v>722</v>
      </c>
      <c r="C204" s="55">
        <v>2021</v>
      </c>
      <c r="D204" s="113">
        <v>2497.77</v>
      </c>
    </row>
    <row r="205" spans="1:4" s="12" customFormat="1" ht="25.5">
      <c r="A205" s="55">
        <f t="shared" si="8"/>
        <v>9</v>
      </c>
      <c r="B205" s="54" t="s">
        <v>723</v>
      </c>
      <c r="C205" s="55">
        <v>2021</v>
      </c>
      <c r="D205" s="113">
        <v>5347.77</v>
      </c>
    </row>
    <row r="206" spans="1:4" s="12" customFormat="1" ht="12.75">
      <c r="A206" s="55">
        <f t="shared" si="8"/>
        <v>10</v>
      </c>
      <c r="B206" s="52" t="s">
        <v>619</v>
      </c>
      <c r="C206" s="21">
        <v>2017</v>
      </c>
      <c r="D206" s="125">
        <v>3169</v>
      </c>
    </row>
    <row r="207" spans="1:4" s="12" customFormat="1" ht="12.75">
      <c r="A207" s="55">
        <f t="shared" si="8"/>
        <v>11</v>
      </c>
      <c r="B207" s="52" t="s">
        <v>618</v>
      </c>
      <c r="C207" s="21">
        <v>2021</v>
      </c>
      <c r="D207" s="125">
        <v>2098.99</v>
      </c>
    </row>
    <row r="208" spans="1:4" s="12" customFormat="1" ht="25.5">
      <c r="A208" s="55">
        <f t="shared" si="8"/>
        <v>12</v>
      </c>
      <c r="B208" s="52" t="s">
        <v>620</v>
      </c>
      <c r="C208" s="21">
        <v>2018</v>
      </c>
      <c r="D208" s="125">
        <v>849</v>
      </c>
    </row>
    <row r="209" spans="1:4" s="12" customFormat="1" ht="12.75">
      <c r="A209" s="55">
        <f t="shared" si="8"/>
        <v>13</v>
      </c>
      <c r="B209" s="52" t="s">
        <v>621</v>
      </c>
      <c r="C209" s="21">
        <v>2018</v>
      </c>
      <c r="D209" s="125">
        <v>847.7</v>
      </c>
    </row>
    <row r="210" spans="1:4" s="12" customFormat="1" ht="12.75">
      <c r="A210" s="55">
        <f t="shared" si="8"/>
        <v>14</v>
      </c>
      <c r="B210" s="52" t="s">
        <v>622</v>
      </c>
      <c r="C210" s="21">
        <v>2018</v>
      </c>
      <c r="D210" s="125">
        <v>847.7</v>
      </c>
    </row>
    <row r="211" spans="1:4" s="12" customFormat="1" ht="12.75">
      <c r="A211" s="55">
        <f t="shared" si="8"/>
        <v>15</v>
      </c>
      <c r="B211" s="52" t="s">
        <v>623</v>
      </c>
      <c r="C211" s="21">
        <v>2018</v>
      </c>
      <c r="D211" s="125">
        <v>847.7</v>
      </c>
    </row>
    <row r="212" spans="1:4" s="12" customFormat="1" ht="12.75">
      <c r="A212" s="55">
        <f t="shared" si="8"/>
        <v>16</v>
      </c>
      <c r="B212" s="52" t="s">
        <v>624</v>
      </c>
      <c r="C212" s="21">
        <v>2018</v>
      </c>
      <c r="D212" s="125">
        <v>847.7</v>
      </c>
    </row>
    <row r="213" spans="1:4" s="12" customFormat="1" ht="12.75">
      <c r="A213" s="55">
        <f t="shared" si="8"/>
        <v>17</v>
      </c>
      <c r="B213" s="52" t="s">
        <v>625</v>
      </c>
      <c r="C213" s="21">
        <v>2018</v>
      </c>
      <c r="D213" s="125">
        <v>847.7</v>
      </c>
    </row>
    <row r="214" spans="1:4" s="12" customFormat="1" ht="12.75">
      <c r="A214" s="55">
        <f t="shared" si="8"/>
        <v>18</v>
      </c>
      <c r="B214" s="52" t="s">
        <v>626</v>
      </c>
      <c r="C214" s="21">
        <v>2018</v>
      </c>
      <c r="D214" s="125">
        <v>847.7</v>
      </c>
    </row>
    <row r="215" spans="1:4" s="12" customFormat="1" ht="12.75">
      <c r="A215" s="55">
        <f t="shared" si="8"/>
        <v>19</v>
      </c>
      <c r="B215" s="52" t="s">
        <v>627</v>
      </c>
      <c r="C215" s="21">
        <v>2018</v>
      </c>
      <c r="D215" s="125">
        <v>847.7</v>
      </c>
    </row>
    <row r="216" spans="1:4" s="12" customFormat="1" ht="12.75">
      <c r="A216" s="55">
        <f t="shared" si="8"/>
        <v>20</v>
      </c>
      <c r="B216" s="52" t="s">
        <v>628</v>
      </c>
      <c r="C216" s="21">
        <v>2018</v>
      </c>
      <c r="D216" s="125">
        <v>847.7</v>
      </c>
    </row>
    <row r="217" spans="1:4" s="12" customFormat="1" ht="12.75">
      <c r="A217" s="55">
        <f t="shared" si="8"/>
        <v>21</v>
      </c>
      <c r="B217" s="52" t="s">
        <v>629</v>
      </c>
      <c r="C217" s="21">
        <v>2018</v>
      </c>
      <c r="D217" s="125">
        <v>847.7</v>
      </c>
    </row>
    <row r="218" spans="1:4" s="12" customFormat="1" ht="12.75">
      <c r="A218" s="55">
        <f t="shared" si="8"/>
        <v>22</v>
      </c>
      <c r="B218" s="52" t="s">
        <v>630</v>
      </c>
      <c r="C218" s="21">
        <v>2018</v>
      </c>
      <c r="D218" s="125">
        <v>847.7</v>
      </c>
    </row>
    <row r="219" spans="1:4" s="12" customFormat="1" ht="12.75">
      <c r="A219" s="55">
        <f t="shared" si="8"/>
        <v>23</v>
      </c>
      <c r="B219" s="52" t="s">
        <v>631</v>
      </c>
      <c r="C219" s="21">
        <v>2018</v>
      </c>
      <c r="D219" s="125">
        <v>847.7</v>
      </c>
    </row>
    <row r="220" spans="1:4" s="12" customFormat="1" ht="12.75">
      <c r="A220" s="55">
        <f t="shared" si="8"/>
        <v>24</v>
      </c>
      <c r="B220" s="52" t="s">
        <v>632</v>
      </c>
      <c r="C220" s="21">
        <v>2018</v>
      </c>
      <c r="D220" s="125">
        <v>847.7</v>
      </c>
    </row>
    <row r="221" spans="1:4" s="12" customFormat="1" ht="12.75">
      <c r="A221" s="55">
        <f t="shared" si="8"/>
        <v>25</v>
      </c>
      <c r="B221" s="52" t="s">
        <v>633</v>
      </c>
      <c r="C221" s="21">
        <v>2018</v>
      </c>
      <c r="D221" s="125">
        <v>847.7</v>
      </c>
    </row>
    <row r="222" spans="1:4" s="12" customFormat="1" ht="12.75">
      <c r="A222" s="55">
        <f t="shared" si="8"/>
        <v>26</v>
      </c>
      <c r="B222" s="52" t="s">
        <v>634</v>
      </c>
      <c r="C222" s="21">
        <v>2018</v>
      </c>
      <c r="D222" s="125">
        <v>847.7</v>
      </c>
    </row>
    <row r="223" spans="1:4" s="12" customFormat="1" ht="12.75">
      <c r="A223" s="55">
        <f t="shared" si="8"/>
        <v>27</v>
      </c>
      <c r="B223" s="52" t="s">
        <v>635</v>
      </c>
      <c r="C223" s="21">
        <v>2018</v>
      </c>
      <c r="D223" s="125">
        <v>847.7</v>
      </c>
    </row>
    <row r="224" spans="1:4" s="12" customFormat="1" ht="12.75">
      <c r="A224" s="55">
        <f t="shared" si="8"/>
        <v>28</v>
      </c>
      <c r="B224" s="52" t="s">
        <v>636</v>
      </c>
      <c r="C224" s="21">
        <v>2020</v>
      </c>
      <c r="D224" s="177">
        <v>2399</v>
      </c>
    </row>
    <row r="225" spans="1:4" s="12" customFormat="1" ht="12.75">
      <c r="A225" s="55">
        <f t="shared" si="8"/>
        <v>29</v>
      </c>
      <c r="B225" s="52" t="s">
        <v>637</v>
      </c>
      <c r="C225" s="21">
        <v>2020</v>
      </c>
      <c r="D225" s="177">
        <v>2399</v>
      </c>
    </row>
    <row r="226" spans="1:4" s="12" customFormat="1" ht="25.5">
      <c r="A226" s="55">
        <f t="shared" si="8"/>
        <v>30</v>
      </c>
      <c r="B226" s="52" t="s">
        <v>638</v>
      </c>
      <c r="C226" s="21">
        <v>2021</v>
      </c>
      <c r="D226" s="177">
        <v>1397.77</v>
      </c>
    </row>
    <row r="227" spans="1:4" s="12" customFormat="1" ht="25.5">
      <c r="A227" s="55">
        <f t="shared" si="8"/>
        <v>31</v>
      </c>
      <c r="B227" s="52" t="s">
        <v>639</v>
      </c>
      <c r="C227" s="21">
        <v>2021</v>
      </c>
      <c r="D227" s="177">
        <v>997.78</v>
      </c>
    </row>
    <row r="228" spans="1:4" s="12" customFormat="1" ht="25.5">
      <c r="A228" s="55">
        <f t="shared" si="8"/>
        <v>32</v>
      </c>
      <c r="B228" s="52" t="s">
        <v>640</v>
      </c>
      <c r="C228" s="21">
        <v>2021</v>
      </c>
      <c r="D228" s="177">
        <v>1297.77</v>
      </c>
    </row>
    <row r="229" spans="1:4" s="12" customFormat="1" ht="25.5">
      <c r="A229" s="55">
        <f t="shared" si="8"/>
        <v>33</v>
      </c>
      <c r="B229" s="52" t="s">
        <v>641</v>
      </c>
      <c r="C229" s="21">
        <v>2021</v>
      </c>
      <c r="D229" s="177">
        <v>1297.77</v>
      </c>
    </row>
    <row r="230" spans="1:4" s="12" customFormat="1" ht="25.5">
      <c r="A230" s="55">
        <f t="shared" si="8"/>
        <v>34</v>
      </c>
      <c r="B230" s="52" t="s">
        <v>642</v>
      </c>
      <c r="C230" s="21">
        <v>2021</v>
      </c>
      <c r="D230" s="177">
        <v>427.77</v>
      </c>
    </row>
    <row r="231" spans="1:4" s="12" customFormat="1" ht="12.75">
      <c r="A231" s="55">
        <f t="shared" si="8"/>
        <v>35</v>
      </c>
      <c r="B231" s="52" t="s">
        <v>643</v>
      </c>
      <c r="C231" s="21">
        <v>2020</v>
      </c>
      <c r="D231" s="177">
        <v>799</v>
      </c>
    </row>
    <row r="232" spans="1:4" s="12" customFormat="1" ht="25.5">
      <c r="A232" s="55">
        <f t="shared" si="8"/>
        <v>36</v>
      </c>
      <c r="B232" s="52" t="s">
        <v>986</v>
      </c>
      <c r="C232" s="21">
        <v>2024</v>
      </c>
      <c r="D232" s="177">
        <v>2499</v>
      </c>
    </row>
    <row r="233" spans="1:4" s="12" customFormat="1" ht="25.5">
      <c r="A233" s="55">
        <f t="shared" si="8"/>
        <v>37</v>
      </c>
      <c r="B233" s="179" t="s">
        <v>987</v>
      </c>
      <c r="C233" s="180">
        <v>2023</v>
      </c>
      <c r="D233" s="125">
        <v>898.99</v>
      </c>
    </row>
    <row r="234" spans="1:4" s="12" customFormat="1" ht="25.5">
      <c r="A234" s="55">
        <f t="shared" si="8"/>
        <v>38</v>
      </c>
      <c r="B234" s="181" t="s">
        <v>988</v>
      </c>
      <c r="C234" s="182">
        <v>2023</v>
      </c>
      <c r="D234" s="177">
        <v>898.99</v>
      </c>
    </row>
    <row r="235" spans="1:4" s="12" customFormat="1" ht="25.5">
      <c r="A235" s="55">
        <f t="shared" si="8"/>
        <v>39</v>
      </c>
      <c r="B235" s="179" t="s">
        <v>989</v>
      </c>
      <c r="C235" s="180">
        <v>2023</v>
      </c>
      <c r="D235" s="125">
        <v>898.99</v>
      </c>
    </row>
    <row r="236" spans="1:4" s="12" customFormat="1" ht="12.75">
      <c r="A236" s="55">
        <f t="shared" si="8"/>
        <v>40</v>
      </c>
      <c r="B236" s="179" t="s">
        <v>990</v>
      </c>
      <c r="C236" s="180">
        <v>2023</v>
      </c>
      <c r="D236" s="125">
        <v>898.99</v>
      </c>
    </row>
    <row r="237" spans="1:4" s="12" customFormat="1" ht="12.75">
      <c r="A237" s="55">
        <f t="shared" si="8"/>
        <v>41</v>
      </c>
      <c r="B237" s="179" t="s">
        <v>644</v>
      </c>
      <c r="C237" s="180">
        <v>2021</v>
      </c>
      <c r="D237" s="125">
        <v>4197.77</v>
      </c>
    </row>
    <row r="238" spans="1:4" s="12" customFormat="1" ht="12.75">
      <c r="A238" s="55">
        <f t="shared" si="8"/>
        <v>42</v>
      </c>
      <c r="B238" s="179" t="s">
        <v>645</v>
      </c>
      <c r="C238" s="180">
        <v>2018</v>
      </c>
      <c r="D238" s="125">
        <v>3690</v>
      </c>
    </row>
    <row r="239" spans="1:4" s="12" customFormat="1" ht="25.5">
      <c r="A239" s="55">
        <f t="shared" si="8"/>
        <v>43</v>
      </c>
      <c r="B239" s="179" t="s">
        <v>646</v>
      </c>
      <c r="C239" s="180">
        <v>2020</v>
      </c>
      <c r="D239" s="125">
        <v>4305</v>
      </c>
    </row>
    <row r="240" spans="1:4" s="12" customFormat="1" ht="12.75">
      <c r="A240" s="55">
        <f t="shared" si="8"/>
        <v>44</v>
      </c>
      <c r="B240" s="179" t="s">
        <v>365</v>
      </c>
      <c r="C240" s="180">
        <v>2018</v>
      </c>
      <c r="D240" s="125">
        <v>1801.95</v>
      </c>
    </row>
    <row r="241" spans="1:4" s="12" customFormat="1" ht="25.5">
      <c r="A241" s="55">
        <f t="shared" si="8"/>
        <v>45</v>
      </c>
      <c r="B241" s="179" t="s">
        <v>662</v>
      </c>
      <c r="C241" s="180">
        <v>2022</v>
      </c>
      <c r="D241" s="125">
        <v>1520.77</v>
      </c>
    </row>
    <row r="242" spans="1:4" s="12" customFormat="1" ht="25.5">
      <c r="A242" s="55">
        <f t="shared" si="8"/>
        <v>46</v>
      </c>
      <c r="B242" s="179" t="s">
        <v>663</v>
      </c>
      <c r="C242" s="180">
        <v>2022</v>
      </c>
      <c r="D242" s="125">
        <v>1520.77</v>
      </c>
    </row>
    <row r="243" spans="1:4" s="12" customFormat="1" ht="12.75">
      <c r="A243" s="55">
        <f t="shared" si="8"/>
        <v>47</v>
      </c>
      <c r="B243" s="179" t="s">
        <v>719</v>
      </c>
      <c r="C243" s="180">
        <v>2022</v>
      </c>
      <c r="D243" s="125">
        <v>3408.99</v>
      </c>
    </row>
    <row r="244" spans="1:5" s="70" customFormat="1" ht="12.75">
      <c r="A244" s="69"/>
      <c r="B244" s="72" t="s">
        <v>0</v>
      </c>
      <c r="C244" s="69"/>
      <c r="D244" s="287">
        <f>SUM(D197:D243)</f>
        <v>138528.24</v>
      </c>
      <c r="E244" s="184"/>
    </row>
    <row r="245" spans="1:5" s="14" customFormat="1" ht="13.5" customHeight="1">
      <c r="A245" s="373" t="s">
        <v>677</v>
      </c>
      <c r="B245" s="374"/>
      <c r="C245" s="374"/>
      <c r="D245" s="375"/>
      <c r="E245" s="74"/>
    </row>
    <row r="246" spans="1:5" s="14" customFormat="1" ht="13.5" customHeight="1">
      <c r="A246" s="2" t="s">
        <v>366</v>
      </c>
      <c r="B246" s="19" t="s">
        <v>394</v>
      </c>
      <c r="C246" s="2">
        <v>2018</v>
      </c>
      <c r="D246" s="278">
        <v>2499</v>
      </c>
      <c r="E246" s="74"/>
    </row>
    <row r="247" spans="1:5" s="71" customFormat="1" ht="13.5" customHeight="1">
      <c r="A247" s="161"/>
      <c r="B247" s="72" t="s">
        <v>0</v>
      </c>
      <c r="C247" s="160"/>
      <c r="D247" s="288">
        <f>SUM(D246)</f>
        <v>2499</v>
      </c>
      <c r="E247" s="73"/>
    </row>
    <row r="248" spans="1:4" ht="12.75" customHeight="1">
      <c r="A248" s="347" t="s">
        <v>175</v>
      </c>
      <c r="B248" s="347"/>
      <c r="C248" s="347"/>
      <c r="D248" s="347"/>
    </row>
    <row r="249" spans="1:4" s="70" customFormat="1" ht="12.75" customHeight="1">
      <c r="A249" s="2">
        <v>1</v>
      </c>
      <c r="B249" s="1" t="s">
        <v>412</v>
      </c>
      <c r="C249" s="2">
        <v>2020</v>
      </c>
      <c r="D249" s="291">
        <v>1100</v>
      </c>
    </row>
    <row r="250" spans="1:4" s="70" customFormat="1" ht="12.75" customHeight="1">
      <c r="A250" s="2">
        <f>1+A249</f>
        <v>2</v>
      </c>
      <c r="B250" s="1" t="s">
        <v>413</v>
      </c>
      <c r="C250" s="2">
        <v>2019</v>
      </c>
      <c r="D250" s="291">
        <v>1500</v>
      </c>
    </row>
    <row r="251" spans="1:4" s="70" customFormat="1" ht="12.75" customHeight="1">
      <c r="A251" s="2">
        <f aca="true" t="shared" si="9" ref="A251:A258">1+A250</f>
        <v>3</v>
      </c>
      <c r="B251" s="1" t="s">
        <v>414</v>
      </c>
      <c r="C251" s="2">
        <v>2020</v>
      </c>
      <c r="D251" s="291">
        <v>1678.95</v>
      </c>
    </row>
    <row r="252" spans="1:4" s="70" customFormat="1" ht="12.75" customHeight="1">
      <c r="A252" s="2">
        <f t="shared" si="9"/>
        <v>4</v>
      </c>
      <c r="B252" s="1" t="s">
        <v>415</v>
      </c>
      <c r="C252" s="2">
        <v>2020</v>
      </c>
      <c r="D252" s="291">
        <v>2496.9</v>
      </c>
    </row>
    <row r="253" spans="1:4" s="70" customFormat="1" ht="12.75" customHeight="1">
      <c r="A253" s="2">
        <f t="shared" si="9"/>
        <v>5</v>
      </c>
      <c r="B253" s="1" t="s">
        <v>416</v>
      </c>
      <c r="C253" s="2">
        <v>2021</v>
      </c>
      <c r="D253" s="291">
        <v>2900</v>
      </c>
    </row>
    <row r="254" spans="1:4" s="70" customFormat="1" ht="12.75" customHeight="1">
      <c r="A254" s="2">
        <f t="shared" si="9"/>
        <v>6</v>
      </c>
      <c r="B254" s="1" t="s">
        <v>753</v>
      </c>
      <c r="C254" s="2">
        <v>2021</v>
      </c>
      <c r="D254" s="291">
        <v>3850</v>
      </c>
    </row>
    <row r="255" spans="1:4" s="70" customFormat="1" ht="12.75" customHeight="1">
      <c r="A255" s="2">
        <f t="shared" si="9"/>
        <v>7</v>
      </c>
      <c r="B255" s="1" t="s">
        <v>754</v>
      </c>
      <c r="C255" s="2">
        <v>2021</v>
      </c>
      <c r="D255" s="291">
        <v>3899</v>
      </c>
    </row>
    <row r="256" spans="1:4" s="70" customFormat="1" ht="12.75" customHeight="1">
      <c r="A256" s="2">
        <f t="shared" si="9"/>
        <v>8</v>
      </c>
      <c r="B256" s="1" t="s">
        <v>755</v>
      </c>
      <c r="C256" s="2">
        <v>2021</v>
      </c>
      <c r="D256" s="291">
        <v>8122</v>
      </c>
    </row>
    <row r="257" spans="1:4" s="70" customFormat="1" ht="12.75" customHeight="1">
      <c r="A257" s="2">
        <f t="shared" si="9"/>
        <v>9</v>
      </c>
      <c r="B257" s="1" t="s">
        <v>756</v>
      </c>
      <c r="C257" s="2">
        <v>2023</v>
      </c>
      <c r="D257" s="291">
        <v>5800</v>
      </c>
    </row>
    <row r="258" spans="1:4" s="70" customFormat="1" ht="12.75" customHeight="1">
      <c r="A258" s="2">
        <f t="shared" si="9"/>
        <v>10</v>
      </c>
      <c r="B258" s="1" t="s">
        <v>916</v>
      </c>
      <c r="C258" s="2">
        <v>2023</v>
      </c>
      <c r="D258" s="291">
        <v>8800</v>
      </c>
    </row>
    <row r="259" spans="1:5" s="68" customFormat="1" ht="12.75" customHeight="1">
      <c r="A259" s="160"/>
      <c r="B259" s="72" t="s">
        <v>0</v>
      </c>
      <c r="C259" s="69"/>
      <c r="D259" s="288">
        <f>SUM(D249:D258)</f>
        <v>40146.85</v>
      </c>
      <c r="E259" s="73"/>
    </row>
    <row r="260" spans="1:4" ht="12.75">
      <c r="A260" s="347" t="s">
        <v>177</v>
      </c>
      <c r="B260" s="347"/>
      <c r="C260" s="347"/>
      <c r="D260" s="347"/>
    </row>
    <row r="261" spans="1:5" s="6" customFormat="1" ht="12.75">
      <c r="A261" s="2">
        <v>1</v>
      </c>
      <c r="B261" s="19" t="s">
        <v>420</v>
      </c>
      <c r="C261" s="2">
        <v>2019</v>
      </c>
      <c r="D261" s="290">
        <v>6199.2</v>
      </c>
      <c r="E261" s="275"/>
    </row>
    <row r="262" spans="1:5" s="6" customFormat="1" ht="12.75">
      <c r="A262" s="2">
        <f aca="true" t="shared" si="10" ref="A262:A279">1+A261</f>
        <v>2</v>
      </c>
      <c r="B262" s="19" t="s">
        <v>421</v>
      </c>
      <c r="C262" s="2">
        <v>2020</v>
      </c>
      <c r="D262" s="290">
        <v>12000</v>
      </c>
      <c r="E262" s="275"/>
    </row>
    <row r="263" spans="1:5" s="6" customFormat="1" ht="12.75">
      <c r="A263" s="2">
        <f t="shared" si="10"/>
        <v>3</v>
      </c>
      <c r="B263" s="19" t="s">
        <v>422</v>
      </c>
      <c r="C263" s="2">
        <v>2020</v>
      </c>
      <c r="D263" s="290">
        <v>1000</v>
      </c>
      <c r="E263" s="275"/>
    </row>
    <row r="264" spans="1:5" s="6" customFormat="1" ht="25.5">
      <c r="A264" s="2">
        <f t="shared" si="10"/>
        <v>4</v>
      </c>
      <c r="B264" s="96" t="s">
        <v>567</v>
      </c>
      <c r="C264" s="21">
        <v>2020</v>
      </c>
      <c r="D264" s="292">
        <v>24261.75</v>
      </c>
      <c r="E264" s="275"/>
    </row>
    <row r="265" spans="1:5" s="6" customFormat="1" ht="12.75">
      <c r="A265" s="2">
        <f t="shared" si="10"/>
        <v>5</v>
      </c>
      <c r="B265" s="96" t="s">
        <v>568</v>
      </c>
      <c r="C265" s="21">
        <v>2021</v>
      </c>
      <c r="D265" s="292">
        <v>3199</v>
      </c>
      <c r="E265" s="275"/>
    </row>
    <row r="266" spans="1:5" s="6" customFormat="1" ht="12.75">
      <c r="A266" s="2">
        <f t="shared" si="10"/>
        <v>6</v>
      </c>
      <c r="B266" s="96" t="s">
        <v>569</v>
      </c>
      <c r="C266" s="21">
        <v>2021</v>
      </c>
      <c r="D266" s="292">
        <v>399</v>
      </c>
      <c r="E266" s="275"/>
    </row>
    <row r="267" spans="1:5" s="6" customFormat="1" ht="12.75">
      <c r="A267" s="2">
        <f t="shared" si="10"/>
        <v>7</v>
      </c>
      <c r="B267" s="96" t="s">
        <v>570</v>
      </c>
      <c r="C267" s="21">
        <v>2021</v>
      </c>
      <c r="D267" s="292">
        <v>559</v>
      </c>
      <c r="E267" s="275"/>
    </row>
    <row r="268" spans="1:5" s="6" customFormat="1" ht="12.75">
      <c r="A268" s="2">
        <f t="shared" si="10"/>
        <v>8</v>
      </c>
      <c r="B268" s="96" t="s">
        <v>571</v>
      </c>
      <c r="C268" s="21">
        <v>2021</v>
      </c>
      <c r="D268" s="292">
        <v>499.9</v>
      </c>
      <c r="E268" s="275"/>
    </row>
    <row r="269" spans="1:5" s="6" customFormat="1" ht="12.75">
      <c r="A269" s="2">
        <f t="shared" si="10"/>
        <v>9</v>
      </c>
      <c r="B269" s="52" t="s">
        <v>572</v>
      </c>
      <c r="C269" s="21">
        <v>2021</v>
      </c>
      <c r="D269" s="291">
        <v>2490</v>
      </c>
      <c r="E269" s="275"/>
    </row>
    <row r="270" spans="1:5" s="6" customFormat="1" ht="12.75">
      <c r="A270" s="2">
        <f t="shared" si="10"/>
        <v>10</v>
      </c>
      <c r="B270" s="52" t="s">
        <v>573</v>
      </c>
      <c r="C270" s="21">
        <v>2021</v>
      </c>
      <c r="D270" s="291">
        <v>539.9</v>
      </c>
      <c r="E270" s="275"/>
    </row>
    <row r="271" spans="1:5" s="6" customFormat="1" ht="12.75">
      <c r="A271" s="2">
        <f t="shared" si="10"/>
        <v>11</v>
      </c>
      <c r="B271" s="52" t="s">
        <v>574</v>
      </c>
      <c r="C271" s="21">
        <v>2021</v>
      </c>
      <c r="D271" s="291">
        <v>578</v>
      </c>
      <c r="E271" s="275"/>
    </row>
    <row r="272" spans="1:5" s="6" customFormat="1" ht="12.75">
      <c r="A272" s="2">
        <f t="shared" si="10"/>
        <v>12</v>
      </c>
      <c r="B272" s="52" t="s">
        <v>575</v>
      </c>
      <c r="C272" s="21">
        <v>2021</v>
      </c>
      <c r="D272" s="291">
        <v>13850.5</v>
      </c>
      <c r="E272" s="275"/>
    </row>
    <row r="273" spans="1:5" s="6" customFormat="1" ht="12.75">
      <c r="A273" s="2">
        <f t="shared" si="10"/>
        <v>13</v>
      </c>
      <c r="B273" s="52" t="s">
        <v>576</v>
      </c>
      <c r="C273" s="21">
        <v>2022</v>
      </c>
      <c r="D273" s="291">
        <v>1849</v>
      </c>
      <c r="E273" s="275"/>
    </row>
    <row r="274" spans="1:5" s="6" customFormat="1" ht="12.75">
      <c r="A274" s="2">
        <f t="shared" si="10"/>
        <v>14</v>
      </c>
      <c r="B274" s="52" t="s">
        <v>577</v>
      </c>
      <c r="C274" s="21">
        <v>2022</v>
      </c>
      <c r="D274" s="291">
        <v>999</v>
      </c>
      <c r="E274" s="275"/>
    </row>
    <row r="275" spans="1:5" s="6" customFormat="1" ht="12.75">
      <c r="A275" s="2">
        <f t="shared" si="10"/>
        <v>15</v>
      </c>
      <c r="B275" s="52" t="s">
        <v>578</v>
      </c>
      <c r="C275" s="21">
        <v>2022</v>
      </c>
      <c r="D275" s="291">
        <v>2199</v>
      </c>
      <c r="E275" s="275"/>
    </row>
    <row r="276" spans="1:5" s="6" customFormat="1" ht="25.5">
      <c r="A276" s="2">
        <f t="shared" si="10"/>
        <v>16</v>
      </c>
      <c r="B276" s="52" t="s">
        <v>767</v>
      </c>
      <c r="C276" s="21">
        <v>2022</v>
      </c>
      <c r="D276" s="291">
        <v>3999.9</v>
      </c>
      <c r="E276" s="275"/>
    </row>
    <row r="277" spans="1:5" s="6" customFormat="1" ht="12.75">
      <c r="A277" s="2">
        <f t="shared" si="10"/>
        <v>17</v>
      </c>
      <c r="B277" s="52" t="s">
        <v>768</v>
      </c>
      <c r="C277" s="21">
        <v>2022</v>
      </c>
      <c r="D277" s="291">
        <v>499.99</v>
      </c>
      <c r="E277" s="275"/>
    </row>
    <row r="278" spans="1:5" s="6" customFormat="1" ht="12.75">
      <c r="A278" s="2">
        <f t="shared" si="10"/>
        <v>18</v>
      </c>
      <c r="B278" s="52" t="s">
        <v>920</v>
      </c>
      <c r="C278" s="21">
        <v>2023</v>
      </c>
      <c r="D278" s="291">
        <v>2860.94</v>
      </c>
      <c r="E278" s="275"/>
    </row>
    <row r="279" spans="1:5" s="6" customFormat="1" ht="12.75">
      <c r="A279" s="2">
        <f t="shared" si="10"/>
        <v>19</v>
      </c>
      <c r="B279" s="52" t="s">
        <v>921</v>
      </c>
      <c r="C279" s="21">
        <v>2023</v>
      </c>
      <c r="D279" s="291">
        <v>6550</v>
      </c>
      <c r="E279" s="275"/>
    </row>
    <row r="280" spans="1:5" s="68" customFormat="1" ht="12.75">
      <c r="A280" s="69"/>
      <c r="B280" s="72" t="s">
        <v>0</v>
      </c>
      <c r="C280" s="160"/>
      <c r="D280" s="287">
        <f>SUM(D261:D279)</f>
        <v>84534.08</v>
      </c>
      <c r="E280" s="73"/>
    </row>
    <row r="281" spans="1:5" s="6" customFormat="1" ht="12.75">
      <c r="A281" s="347" t="s">
        <v>436</v>
      </c>
      <c r="B281" s="347"/>
      <c r="C281" s="347"/>
      <c r="D281" s="347"/>
      <c r="E281" s="74"/>
    </row>
    <row r="282" spans="1:4" s="12" customFormat="1" ht="12.75">
      <c r="A282" s="2">
        <v>1</v>
      </c>
      <c r="B282" s="1" t="s">
        <v>437</v>
      </c>
      <c r="C282" s="2">
        <v>2019</v>
      </c>
      <c r="D282" s="339">
        <v>5000</v>
      </c>
    </row>
    <row r="283" spans="1:4" s="12" customFormat="1" ht="12.75">
      <c r="A283" s="2">
        <f>1+A282</f>
        <v>2</v>
      </c>
      <c r="B283" s="19" t="s">
        <v>438</v>
      </c>
      <c r="C283" s="2">
        <v>2019</v>
      </c>
      <c r="D283" s="338">
        <v>651</v>
      </c>
    </row>
    <row r="284" spans="1:5" s="70" customFormat="1" ht="12.75">
      <c r="A284" s="2">
        <f aca="true" t="shared" si="11" ref="A284:A292">1+A283</f>
        <v>3</v>
      </c>
      <c r="B284" s="19" t="s">
        <v>439</v>
      </c>
      <c r="C284" s="2">
        <v>2019</v>
      </c>
      <c r="D284" s="338">
        <v>18000</v>
      </c>
      <c r="E284" s="12"/>
    </row>
    <row r="285" spans="1:5" s="70" customFormat="1" ht="12.75">
      <c r="A285" s="2">
        <f t="shared" si="11"/>
        <v>4</v>
      </c>
      <c r="B285" s="19" t="s">
        <v>790</v>
      </c>
      <c r="C285" s="2">
        <v>2022</v>
      </c>
      <c r="D285" s="338">
        <v>2700</v>
      </c>
      <c r="E285" s="12"/>
    </row>
    <row r="286" spans="1:5" s="70" customFormat="1" ht="12.75">
      <c r="A286" s="2">
        <f t="shared" si="11"/>
        <v>5</v>
      </c>
      <c r="B286" s="19" t="s">
        <v>791</v>
      </c>
      <c r="C286" s="2">
        <v>2021</v>
      </c>
      <c r="D286" s="338">
        <v>4993.8</v>
      </c>
      <c r="E286" s="12"/>
    </row>
    <row r="287" spans="1:4" s="12" customFormat="1" ht="12.75">
      <c r="A287" s="2">
        <f t="shared" si="11"/>
        <v>6</v>
      </c>
      <c r="B287" s="1" t="s">
        <v>656</v>
      </c>
      <c r="C287" s="2">
        <v>2020</v>
      </c>
      <c r="D287" s="338">
        <v>3580</v>
      </c>
    </row>
    <row r="288" spans="1:5" s="6" customFormat="1" ht="12.75">
      <c r="A288" s="2">
        <f t="shared" si="11"/>
        <v>7</v>
      </c>
      <c r="B288" s="52" t="s">
        <v>792</v>
      </c>
      <c r="C288" s="2">
        <v>2019</v>
      </c>
      <c r="D288" s="338">
        <v>4959.36</v>
      </c>
      <c r="E288" s="74"/>
    </row>
    <row r="289" spans="1:5" s="6" customFormat="1" ht="12.75">
      <c r="A289" s="2">
        <f t="shared" si="11"/>
        <v>8</v>
      </c>
      <c r="B289" s="52" t="s">
        <v>793</v>
      </c>
      <c r="C289" s="2">
        <v>2020</v>
      </c>
      <c r="D289" s="338">
        <v>15000</v>
      </c>
      <c r="E289" s="74"/>
    </row>
    <row r="290" spans="1:5" s="6" customFormat="1" ht="12.75">
      <c r="A290" s="2">
        <f t="shared" si="11"/>
        <v>9</v>
      </c>
      <c r="B290" s="52" t="s">
        <v>794</v>
      </c>
      <c r="C290" s="2">
        <v>2020</v>
      </c>
      <c r="D290" s="338">
        <v>9000</v>
      </c>
      <c r="E290" s="74"/>
    </row>
    <row r="291" spans="1:5" s="6" customFormat="1" ht="12.75">
      <c r="A291" s="2">
        <f t="shared" si="11"/>
        <v>10</v>
      </c>
      <c r="B291" s="52" t="s">
        <v>1034</v>
      </c>
      <c r="C291" s="2">
        <v>2023</v>
      </c>
      <c r="D291" s="338">
        <v>989</v>
      </c>
      <c r="E291" s="74"/>
    </row>
    <row r="292" spans="1:5" s="6" customFormat="1" ht="12.75">
      <c r="A292" s="2">
        <f t="shared" si="11"/>
        <v>11</v>
      </c>
      <c r="B292" s="52" t="s">
        <v>1035</v>
      </c>
      <c r="C292" s="2">
        <v>2023</v>
      </c>
      <c r="D292" s="338">
        <v>1795</v>
      </c>
      <c r="E292" s="74"/>
    </row>
    <row r="293" spans="1:5" s="68" customFormat="1" ht="12.75" customHeight="1">
      <c r="A293" s="165"/>
      <c r="B293" s="72" t="s">
        <v>0</v>
      </c>
      <c r="C293" s="164"/>
      <c r="D293" s="340">
        <f>SUM(D282:D292)</f>
        <v>66668.16</v>
      </c>
      <c r="E293" s="184"/>
    </row>
    <row r="294" spans="1:5" s="6" customFormat="1" ht="12.75">
      <c r="A294" s="347" t="s">
        <v>340</v>
      </c>
      <c r="B294" s="347"/>
      <c r="C294" s="347"/>
      <c r="D294" s="347"/>
      <c r="E294" s="74"/>
    </row>
    <row r="295" spans="1:5" s="6" customFormat="1" ht="12.75">
      <c r="A295" s="2">
        <v>1</v>
      </c>
      <c r="B295" s="1" t="s">
        <v>451</v>
      </c>
      <c r="C295" s="2">
        <v>2019</v>
      </c>
      <c r="D295" s="113">
        <v>6199.2</v>
      </c>
      <c r="E295" s="275"/>
    </row>
    <row r="296" spans="1:5" s="6" customFormat="1" ht="12.75">
      <c r="A296" s="2">
        <f>1+A295</f>
        <v>2</v>
      </c>
      <c r="B296" s="1" t="s">
        <v>333</v>
      </c>
      <c r="C296" s="2">
        <v>2020</v>
      </c>
      <c r="D296" s="113">
        <v>1808.1</v>
      </c>
      <c r="E296" s="275"/>
    </row>
    <row r="297" spans="1:5" s="6" customFormat="1" ht="12.75">
      <c r="A297" s="2">
        <f aca="true" t="shared" si="12" ref="A297:A308">1+A296</f>
        <v>3</v>
      </c>
      <c r="B297" s="1" t="s">
        <v>333</v>
      </c>
      <c r="C297" s="2">
        <v>2020</v>
      </c>
      <c r="D297" s="113">
        <v>2700</v>
      </c>
      <c r="E297" s="275"/>
    </row>
    <row r="298" spans="1:5" s="6" customFormat="1" ht="12.75">
      <c r="A298" s="2">
        <f t="shared" si="12"/>
        <v>4</v>
      </c>
      <c r="B298" s="1" t="s">
        <v>333</v>
      </c>
      <c r="C298" s="2">
        <v>2020</v>
      </c>
      <c r="D298" s="113">
        <v>3719</v>
      </c>
      <c r="E298" s="275"/>
    </row>
    <row r="299" spans="1:5" s="6" customFormat="1" ht="12.75">
      <c r="A299" s="2">
        <f t="shared" si="12"/>
        <v>5</v>
      </c>
      <c r="B299" s="1" t="s">
        <v>452</v>
      </c>
      <c r="C299" s="2">
        <v>2020</v>
      </c>
      <c r="D299" s="113">
        <v>5798</v>
      </c>
      <c r="E299" s="275"/>
    </row>
    <row r="300" spans="1:5" s="6" customFormat="1" ht="12.75">
      <c r="A300" s="2">
        <f t="shared" si="12"/>
        <v>6</v>
      </c>
      <c r="B300" s="1" t="s">
        <v>453</v>
      </c>
      <c r="C300" s="2">
        <v>2020</v>
      </c>
      <c r="D300" s="113">
        <v>5998</v>
      </c>
      <c r="E300" s="275"/>
    </row>
    <row r="301" spans="1:5" s="6" customFormat="1" ht="12.75">
      <c r="A301" s="2">
        <f t="shared" si="12"/>
        <v>7</v>
      </c>
      <c r="B301" s="1" t="s">
        <v>454</v>
      </c>
      <c r="C301" s="2">
        <v>2020</v>
      </c>
      <c r="D301" s="113">
        <v>6038</v>
      </c>
      <c r="E301" s="275"/>
    </row>
    <row r="302" spans="1:5" s="6" customFormat="1" ht="12.75">
      <c r="A302" s="2">
        <f t="shared" si="12"/>
        <v>8</v>
      </c>
      <c r="B302" s="1" t="s">
        <v>556</v>
      </c>
      <c r="C302" s="2">
        <v>2021</v>
      </c>
      <c r="D302" s="113">
        <v>3857</v>
      </c>
      <c r="E302" s="275"/>
    </row>
    <row r="303" spans="1:5" s="6" customFormat="1" ht="12.75">
      <c r="A303" s="2">
        <f t="shared" si="12"/>
        <v>9</v>
      </c>
      <c r="B303" s="52" t="s">
        <v>333</v>
      </c>
      <c r="C303" s="2">
        <v>2021</v>
      </c>
      <c r="D303" s="119">
        <v>3890</v>
      </c>
      <c r="E303" s="275"/>
    </row>
    <row r="304" spans="1:5" s="6" customFormat="1" ht="12.75">
      <c r="A304" s="2">
        <f t="shared" si="12"/>
        <v>10</v>
      </c>
      <c r="B304" s="52" t="s">
        <v>333</v>
      </c>
      <c r="C304" s="2">
        <v>2021</v>
      </c>
      <c r="D304" s="119">
        <v>4250</v>
      </c>
      <c r="E304" s="275"/>
    </row>
    <row r="305" spans="1:5" s="6" customFormat="1" ht="12.75">
      <c r="A305" s="2">
        <f t="shared" si="12"/>
        <v>11</v>
      </c>
      <c r="B305" s="52" t="s">
        <v>803</v>
      </c>
      <c r="C305" s="2">
        <v>2022</v>
      </c>
      <c r="D305" s="119">
        <v>5980</v>
      </c>
      <c r="E305" s="275"/>
    </row>
    <row r="306" spans="1:5" s="6" customFormat="1" ht="12.75">
      <c r="A306" s="2">
        <f t="shared" si="12"/>
        <v>12</v>
      </c>
      <c r="B306" s="52" t="s">
        <v>804</v>
      </c>
      <c r="C306" s="2">
        <v>2022</v>
      </c>
      <c r="D306" s="119">
        <v>3650</v>
      </c>
      <c r="E306" s="275"/>
    </row>
    <row r="307" spans="1:5" s="6" customFormat="1" ht="12.75">
      <c r="A307" s="2">
        <f t="shared" si="12"/>
        <v>13</v>
      </c>
      <c r="B307" s="52" t="s">
        <v>805</v>
      </c>
      <c r="C307" s="2">
        <v>2022</v>
      </c>
      <c r="D307" s="119">
        <v>4350</v>
      </c>
      <c r="E307" s="275"/>
    </row>
    <row r="308" spans="1:5" s="6" customFormat="1" ht="12.75">
      <c r="A308" s="2">
        <f t="shared" si="12"/>
        <v>14</v>
      </c>
      <c r="B308" s="52" t="s">
        <v>806</v>
      </c>
      <c r="C308" s="2">
        <v>2022</v>
      </c>
      <c r="D308" s="119">
        <v>6200</v>
      </c>
      <c r="E308" s="275"/>
    </row>
    <row r="309" spans="1:5" s="70" customFormat="1" ht="12.75">
      <c r="A309" s="69"/>
      <c r="B309" s="72" t="s">
        <v>0</v>
      </c>
      <c r="C309" s="69"/>
      <c r="D309" s="288">
        <f>SUM(D295:D308)</f>
        <v>64437.3</v>
      </c>
      <c r="E309" s="73"/>
    </row>
    <row r="310" spans="1:5" s="12" customFormat="1" ht="12.75">
      <c r="A310" s="354" t="s">
        <v>265</v>
      </c>
      <c r="B310" s="355"/>
      <c r="C310" s="355"/>
      <c r="D310" s="360"/>
      <c r="E310" s="74"/>
    </row>
    <row r="311" spans="1:5" s="12" customFormat="1" ht="12.75">
      <c r="A311" s="2" t="s">
        <v>366</v>
      </c>
      <c r="B311" s="47" t="s">
        <v>930</v>
      </c>
      <c r="C311" s="61">
        <v>2022</v>
      </c>
      <c r="D311" s="294">
        <v>5678.02</v>
      </c>
      <c r="E311" s="74"/>
    </row>
    <row r="312" spans="1:5" s="12" customFormat="1" ht="12.75">
      <c r="A312" s="2">
        <v>2</v>
      </c>
      <c r="B312" s="47" t="s">
        <v>930</v>
      </c>
      <c r="C312" s="61">
        <v>2023</v>
      </c>
      <c r="D312" s="294">
        <v>5118</v>
      </c>
      <c r="E312" s="74"/>
    </row>
    <row r="313" spans="1:5" s="70" customFormat="1" ht="12.75">
      <c r="A313" s="69"/>
      <c r="B313" s="72" t="s">
        <v>0</v>
      </c>
      <c r="C313" s="69"/>
      <c r="D313" s="288">
        <f>SUM(D311:D312)</f>
        <v>10796.02</v>
      </c>
      <c r="E313" s="73"/>
    </row>
    <row r="314" spans="1:5" s="12" customFormat="1" ht="12.75">
      <c r="A314" s="354" t="s">
        <v>315</v>
      </c>
      <c r="B314" s="355"/>
      <c r="C314" s="355"/>
      <c r="D314" s="360"/>
      <c r="E314" s="74"/>
    </row>
    <row r="315" spans="1:5" s="12" customFormat="1" ht="12.75">
      <c r="A315" s="2">
        <v>1</v>
      </c>
      <c r="B315" s="241" t="s">
        <v>400</v>
      </c>
      <c r="C315" s="191">
        <v>2020</v>
      </c>
      <c r="D315" s="301">
        <v>1999</v>
      </c>
      <c r="E315" s="74"/>
    </row>
    <row r="316" spans="1:5" s="12" customFormat="1" ht="12.75">
      <c r="A316" s="2">
        <f aca="true" t="shared" si="13" ref="A316:A321">1+A315</f>
        <v>2</v>
      </c>
      <c r="B316" s="241" t="s">
        <v>401</v>
      </c>
      <c r="C316" s="191">
        <v>2020</v>
      </c>
      <c r="D316" s="301">
        <v>4048.2</v>
      </c>
      <c r="E316" s="74"/>
    </row>
    <row r="317" spans="1:5" s="12" customFormat="1" ht="12.75">
      <c r="A317" s="2">
        <f t="shared" si="13"/>
        <v>3</v>
      </c>
      <c r="B317" s="241" t="s">
        <v>556</v>
      </c>
      <c r="C317" s="191">
        <v>2021</v>
      </c>
      <c r="D317" s="301">
        <v>3679</v>
      </c>
      <c r="E317" s="74"/>
    </row>
    <row r="318" spans="1:5" s="12" customFormat="1" ht="11.25" customHeight="1">
      <c r="A318" s="2">
        <f t="shared" si="13"/>
        <v>4</v>
      </c>
      <c r="B318" s="242" t="s">
        <v>932</v>
      </c>
      <c r="C318" s="243">
        <v>2023</v>
      </c>
      <c r="D318" s="302">
        <v>2800</v>
      </c>
      <c r="E318" s="74"/>
    </row>
    <row r="319" spans="1:5" s="12" customFormat="1" ht="11.25" customHeight="1">
      <c r="A319" s="2">
        <f t="shared" si="13"/>
        <v>5</v>
      </c>
      <c r="B319" s="54" t="s">
        <v>556</v>
      </c>
      <c r="C319" s="2">
        <v>2023</v>
      </c>
      <c r="D319" s="95">
        <v>2980</v>
      </c>
      <c r="E319" s="74"/>
    </row>
    <row r="320" spans="1:5" s="12" customFormat="1" ht="11.25" customHeight="1">
      <c r="A320" s="2">
        <f t="shared" si="13"/>
        <v>6</v>
      </c>
      <c r="B320" s="280" t="s">
        <v>933</v>
      </c>
      <c r="C320" s="45">
        <v>2023</v>
      </c>
      <c r="D320" s="281">
        <v>3050</v>
      </c>
      <c r="E320" s="74"/>
    </row>
    <row r="321" spans="1:5" s="12" customFormat="1" ht="11.25" customHeight="1">
      <c r="A321" s="2">
        <f t="shared" si="13"/>
        <v>7</v>
      </c>
      <c r="B321" s="280" t="s">
        <v>933</v>
      </c>
      <c r="C321" s="45">
        <v>2023</v>
      </c>
      <c r="D321" s="281">
        <v>3920</v>
      </c>
      <c r="E321" s="74"/>
    </row>
    <row r="322" spans="1:5" s="70" customFormat="1" ht="12.75">
      <c r="A322" s="155"/>
      <c r="B322" s="166" t="s">
        <v>0</v>
      </c>
      <c r="C322" s="155"/>
      <c r="D322" s="303">
        <f>SUM(D315:D321)</f>
        <v>22476.2</v>
      </c>
      <c r="E322" s="73"/>
    </row>
    <row r="323" spans="1:5" s="12" customFormat="1" ht="12.75">
      <c r="A323" s="354" t="s">
        <v>688</v>
      </c>
      <c r="B323" s="355"/>
      <c r="C323" s="355"/>
      <c r="D323" s="360"/>
      <c r="E323" s="74"/>
    </row>
    <row r="324" spans="1:5" s="12" customFormat="1" ht="12.75">
      <c r="A324" s="2">
        <v>1</v>
      </c>
      <c r="B324" s="52" t="s">
        <v>543</v>
      </c>
      <c r="C324" s="2">
        <v>2019</v>
      </c>
      <c r="D324" s="278">
        <v>649</v>
      </c>
      <c r="E324" s="74"/>
    </row>
    <row r="325" spans="1:5" s="12" customFormat="1" ht="12.75">
      <c r="A325" s="2">
        <f>1+A324</f>
        <v>2</v>
      </c>
      <c r="B325" s="52" t="s">
        <v>544</v>
      </c>
      <c r="C325" s="2">
        <v>2019</v>
      </c>
      <c r="D325" s="278">
        <v>5240.5</v>
      </c>
      <c r="E325" s="74"/>
    </row>
    <row r="326" spans="1:5" s="12" customFormat="1" ht="12.75">
      <c r="A326" s="2">
        <f>1+A325</f>
        <v>3</v>
      </c>
      <c r="B326" s="52" t="s">
        <v>545</v>
      </c>
      <c r="C326" s="2">
        <v>2019</v>
      </c>
      <c r="D326" s="278">
        <v>466.07</v>
      </c>
      <c r="E326" s="74"/>
    </row>
    <row r="327" spans="1:5" s="12" customFormat="1" ht="12.75">
      <c r="A327" s="2">
        <f>1+A326</f>
        <v>4</v>
      </c>
      <c r="B327" s="52" t="s">
        <v>546</v>
      </c>
      <c r="C327" s="2">
        <v>2021</v>
      </c>
      <c r="D327" s="278">
        <v>613.77</v>
      </c>
      <c r="E327" s="74"/>
    </row>
    <row r="328" spans="1:5" s="12" customFormat="1" ht="25.5">
      <c r="A328" s="2">
        <f>1+A327</f>
        <v>5</v>
      </c>
      <c r="B328" s="52" t="s">
        <v>547</v>
      </c>
      <c r="C328" s="2">
        <v>2021</v>
      </c>
      <c r="D328" s="278">
        <v>702.78</v>
      </c>
      <c r="E328" s="74"/>
    </row>
    <row r="329" spans="1:5" s="12" customFormat="1" ht="25.5">
      <c r="A329" s="2">
        <f>1+A328</f>
        <v>6</v>
      </c>
      <c r="B329" s="266" t="s">
        <v>660</v>
      </c>
      <c r="C329" s="45">
        <v>2022</v>
      </c>
      <c r="D329" s="298">
        <v>1099.99</v>
      </c>
      <c r="E329" s="74"/>
    </row>
    <row r="330" spans="1:5" s="70" customFormat="1" ht="12.75">
      <c r="A330" s="155"/>
      <c r="B330" s="166" t="s">
        <v>0</v>
      </c>
      <c r="C330" s="155"/>
      <c r="D330" s="303">
        <f>SUM(D324:D329)</f>
        <v>8772.11</v>
      </c>
      <c r="E330" s="73"/>
    </row>
    <row r="331" spans="1:4" s="12" customFormat="1" ht="12.75">
      <c r="A331" s="354" t="s">
        <v>689</v>
      </c>
      <c r="B331" s="355"/>
      <c r="C331" s="355"/>
      <c r="D331" s="360"/>
    </row>
    <row r="332" spans="1:4" s="12" customFormat="1" ht="12.75">
      <c r="A332" s="45">
        <v>1</v>
      </c>
      <c r="B332" s="42" t="s">
        <v>666</v>
      </c>
      <c r="C332" s="45">
        <v>2019</v>
      </c>
      <c r="D332" s="298">
        <v>449</v>
      </c>
    </row>
    <row r="333" spans="1:4" s="70" customFormat="1" ht="12.75">
      <c r="A333" s="155"/>
      <c r="B333" s="166" t="s">
        <v>0</v>
      </c>
      <c r="C333" s="155"/>
      <c r="D333" s="303">
        <f>SUM(D332:D332)</f>
        <v>449</v>
      </c>
    </row>
    <row r="334" spans="1:4" s="12" customFormat="1" ht="12.75">
      <c r="A334" s="354" t="s">
        <v>690</v>
      </c>
      <c r="B334" s="355"/>
      <c r="C334" s="355"/>
      <c r="D334" s="360"/>
    </row>
    <row r="335" spans="1:4" s="135" customFormat="1" ht="12.75">
      <c r="A335" s="131">
        <v>1</v>
      </c>
      <c r="B335" s="141" t="s">
        <v>406</v>
      </c>
      <c r="C335" s="131">
        <v>2020</v>
      </c>
      <c r="D335" s="304">
        <v>3459.98</v>
      </c>
    </row>
    <row r="336" spans="1:4" s="70" customFormat="1" ht="12.75">
      <c r="A336" s="69"/>
      <c r="B336" s="166" t="s">
        <v>0</v>
      </c>
      <c r="C336" s="155"/>
      <c r="D336" s="303">
        <f>SUM(D335:D335)</f>
        <v>3459.98</v>
      </c>
    </row>
    <row r="337" spans="1:5" s="12" customFormat="1" ht="12.75">
      <c r="A337" s="354" t="s">
        <v>1038</v>
      </c>
      <c r="B337" s="355"/>
      <c r="C337" s="355"/>
      <c r="D337" s="360"/>
      <c r="E337" s="74"/>
    </row>
    <row r="338" spans="1:5" s="12" customFormat="1" ht="12.75">
      <c r="A338" s="2">
        <v>1</v>
      </c>
      <c r="B338" s="52" t="s">
        <v>1039</v>
      </c>
      <c r="C338" s="2">
        <v>2020</v>
      </c>
      <c r="D338" s="278">
        <v>575</v>
      </c>
      <c r="E338" s="74"/>
    </row>
    <row r="339" spans="1:5" s="12" customFormat="1" ht="12.75">
      <c r="A339" s="2">
        <f aca="true" t="shared" si="14" ref="A339:A344">1+A338</f>
        <v>2</v>
      </c>
      <c r="B339" s="52" t="s">
        <v>1040</v>
      </c>
      <c r="C339" s="2">
        <v>2019</v>
      </c>
      <c r="D339" s="278">
        <v>2398</v>
      </c>
      <c r="E339" s="74"/>
    </row>
    <row r="340" spans="1:5" s="12" customFormat="1" ht="12.75">
      <c r="A340" s="2">
        <f t="shared" si="14"/>
        <v>3</v>
      </c>
      <c r="B340" s="52" t="s">
        <v>1040</v>
      </c>
      <c r="C340" s="2">
        <v>2020</v>
      </c>
      <c r="D340" s="278">
        <v>3699</v>
      </c>
      <c r="E340" s="74"/>
    </row>
    <row r="341" spans="1:5" s="12" customFormat="1" ht="12.75">
      <c r="A341" s="2">
        <f t="shared" si="14"/>
        <v>4</v>
      </c>
      <c r="B341" s="52" t="s">
        <v>1040</v>
      </c>
      <c r="C341" s="2">
        <v>2020</v>
      </c>
      <c r="D341" s="278">
        <v>1649</v>
      </c>
      <c r="E341" s="74"/>
    </row>
    <row r="342" spans="1:5" s="12" customFormat="1" ht="12.75">
      <c r="A342" s="2">
        <f t="shared" si="14"/>
        <v>5</v>
      </c>
      <c r="B342" s="52" t="s">
        <v>1041</v>
      </c>
      <c r="C342" s="2">
        <v>2020</v>
      </c>
      <c r="D342" s="278">
        <v>2039</v>
      </c>
      <c r="E342" s="74"/>
    </row>
    <row r="343" spans="1:5" s="12" customFormat="1" ht="12.75">
      <c r="A343" s="2">
        <f t="shared" si="14"/>
        <v>6</v>
      </c>
      <c r="B343" s="266" t="s">
        <v>1042</v>
      </c>
      <c r="C343" s="45">
        <v>2019</v>
      </c>
      <c r="D343" s="298">
        <v>398.19</v>
      </c>
      <c r="E343" s="74"/>
    </row>
    <row r="344" spans="1:5" s="12" customFormat="1" ht="25.5">
      <c r="A344" s="2">
        <f t="shared" si="14"/>
        <v>7</v>
      </c>
      <c r="B344" s="266" t="s">
        <v>1043</v>
      </c>
      <c r="C344" s="45">
        <v>2022</v>
      </c>
      <c r="D344" s="298">
        <v>2998.99</v>
      </c>
      <c r="E344" s="74"/>
    </row>
    <row r="345" spans="1:5" s="70" customFormat="1" ht="12.75">
      <c r="A345" s="155"/>
      <c r="B345" s="166" t="s">
        <v>0</v>
      </c>
      <c r="C345" s="155"/>
      <c r="D345" s="303">
        <f>SUM(D338:D344)</f>
        <v>13757.18</v>
      </c>
      <c r="E345" s="73"/>
    </row>
    <row r="346" spans="1:4" s="12" customFormat="1" ht="12.75" customHeight="1">
      <c r="A346" s="167"/>
      <c r="B346" s="371" t="s">
        <v>674</v>
      </c>
      <c r="C346" s="371"/>
      <c r="D346" s="299">
        <f>D244+D247+D259+D280+D293+D309+D313+D322+D330+D333+D336+D345</f>
        <v>456524.11999999994</v>
      </c>
    </row>
    <row r="347" spans="1:5" s="12" customFormat="1" ht="12.75">
      <c r="A347" s="370" t="s">
        <v>757</v>
      </c>
      <c r="B347" s="370"/>
      <c r="C347" s="370"/>
      <c r="D347" s="370"/>
      <c r="E347" s="74"/>
    </row>
    <row r="348" spans="1:5" s="12" customFormat="1" ht="25.5">
      <c r="A348" s="175" t="s">
        <v>63</v>
      </c>
      <c r="B348" s="175" t="s">
        <v>27</v>
      </c>
      <c r="C348" s="175" t="s">
        <v>28</v>
      </c>
      <c r="D348" s="277" t="s">
        <v>29</v>
      </c>
      <c r="E348" s="74"/>
    </row>
    <row r="349" spans="1:4" s="9" customFormat="1" ht="12.75">
      <c r="A349" s="347" t="s">
        <v>907</v>
      </c>
      <c r="B349" s="347"/>
      <c r="C349" s="347"/>
      <c r="D349" s="347"/>
    </row>
    <row r="350" spans="1:4" s="12" customFormat="1" ht="25.5">
      <c r="A350" s="55">
        <v>1</v>
      </c>
      <c r="B350" s="54" t="s">
        <v>991</v>
      </c>
      <c r="C350" s="55">
        <v>2023</v>
      </c>
      <c r="D350" s="113">
        <v>4041.35</v>
      </c>
    </row>
    <row r="351" spans="1:5" s="70" customFormat="1" ht="12.75">
      <c r="A351" s="69"/>
      <c r="B351" s="282" t="s">
        <v>0</v>
      </c>
      <c r="C351" s="69"/>
      <c r="D351" s="287">
        <f>SUM(D350:D350)</f>
        <v>4041.35</v>
      </c>
      <c r="E351" s="311"/>
    </row>
    <row r="352" spans="1:4" s="9" customFormat="1" ht="12.75">
      <c r="A352" s="347" t="s">
        <v>227</v>
      </c>
      <c r="B352" s="347"/>
      <c r="C352" s="347"/>
      <c r="D352" s="347"/>
    </row>
    <row r="353" spans="1:4" s="12" customFormat="1" ht="25.5">
      <c r="A353" s="55">
        <v>1</v>
      </c>
      <c r="B353" s="54" t="s">
        <v>758</v>
      </c>
      <c r="C353" s="55">
        <v>2022</v>
      </c>
      <c r="D353" s="113">
        <v>3650</v>
      </c>
    </row>
    <row r="354" spans="1:5" s="70" customFormat="1" ht="12.75">
      <c r="A354" s="69"/>
      <c r="B354" s="282" t="s">
        <v>0</v>
      </c>
      <c r="C354" s="69"/>
      <c r="D354" s="287">
        <f>SUM(D353:D353)</f>
        <v>3650</v>
      </c>
      <c r="E354" s="311"/>
    </row>
    <row r="355" spans="1:4" s="9" customFormat="1" ht="12.75">
      <c r="A355" s="347" t="s">
        <v>1036</v>
      </c>
      <c r="B355" s="347"/>
      <c r="C355" s="347"/>
      <c r="D355" s="347"/>
    </row>
    <row r="356" spans="1:4" s="12" customFormat="1" ht="12.75">
      <c r="A356" s="55">
        <v>1</v>
      </c>
      <c r="B356" s="54" t="s">
        <v>1037</v>
      </c>
      <c r="C356" s="55">
        <v>2023</v>
      </c>
      <c r="D356" s="339">
        <v>6857</v>
      </c>
    </row>
    <row r="357" spans="1:5" s="70" customFormat="1" ht="12.75">
      <c r="A357" s="69"/>
      <c r="B357" s="335" t="s">
        <v>0</v>
      </c>
      <c r="C357" s="69"/>
      <c r="D357" s="287">
        <f>SUM(D356:D356)</f>
        <v>6857</v>
      </c>
      <c r="E357" s="311"/>
    </row>
    <row r="358" spans="1:5" s="12" customFormat="1" ht="12.75" customHeight="1">
      <c r="A358" s="167"/>
      <c r="B358" s="371" t="s">
        <v>759</v>
      </c>
      <c r="C358" s="371"/>
      <c r="D358" s="299">
        <f>D351+D354+D357</f>
        <v>14548.35</v>
      </c>
      <c r="E358" s="74"/>
    </row>
    <row r="359" spans="1:5" s="12" customFormat="1" ht="12.75">
      <c r="A359" s="16"/>
      <c r="B359" s="372" t="s">
        <v>30</v>
      </c>
      <c r="C359" s="372"/>
      <c r="D359" s="305">
        <f>D193</f>
        <v>716462.1</v>
      </c>
      <c r="E359" s="74"/>
    </row>
    <row r="360" spans="1:5" s="12" customFormat="1" ht="12.75">
      <c r="A360" s="16"/>
      <c r="B360" s="372" t="s">
        <v>31</v>
      </c>
      <c r="C360" s="372"/>
      <c r="D360" s="305">
        <f>D346</f>
        <v>456524.11999999994</v>
      </c>
      <c r="E360" s="74"/>
    </row>
    <row r="361" spans="1:5" s="12" customFormat="1" ht="12.75">
      <c r="A361" s="16"/>
      <c r="B361" s="372" t="s">
        <v>760</v>
      </c>
      <c r="C361" s="372"/>
      <c r="D361" s="305">
        <f>D358</f>
        <v>14548.35</v>
      </c>
      <c r="E361" s="74"/>
    </row>
    <row r="362" spans="1:5" s="12" customFormat="1" ht="12.75">
      <c r="A362" s="16"/>
      <c r="B362" s="376" t="s">
        <v>675</v>
      </c>
      <c r="C362" s="377"/>
      <c r="D362" s="306">
        <f>SUM(D359:D361)</f>
        <v>1187534.57</v>
      </c>
      <c r="E362" s="74"/>
    </row>
    <row r="363" spans="1:5" s="12" customFormat="1" ht="12.75">
      <c r="A363" s="16"/>
      <c r="B363" s="16"/>
      <c r="C363" s="17"/>
      <c r="D363" s="307"/>
      <c r="E363" s="74"/>
    </row>
    <row r="364" spans="1:5" s="12" customFormat="1" ht="12.75">
      <c r="A364" s="16"/>
      <c r="B364" s="16"/>
      <c r="C364" s="17"/>
      <c r="D364" s="307"/>
      <c r="E364" s="74"/>
    </row>
    <row r="365" spans="1:5" s="12" customFormat="1" ht="12.75">
      <c r="A365" s="16"/>
      <c r="B365" s="16"/>
      <c r="C365" s="17"/>
      <c r="D365" s="307"/>
      <c r="E365" s="74"/>
    </row>
    <row r="366" spans="1:5" s="12" customFormat="1" ht="12.75">
      <c r="A366" s="16"/>
      <c r="B366" s="16"/>
      <c r="C366" s="17"/>
      <c r="D366" s="307"/>
      <c r="E366" s="74"/>
    </row>
    <row r="367" spans="1:5" s="12" customFormat="1" ht="12.75">
      <c r="A367" s="16"/>
      <c r="B367" s="16"/>
      <c r="C367" s="17"/>
      <c r="D367" s="307"/>
      <c r="E367" s="74"/>
    </row>
    <row r="368" spans="1:5" s="12" customFormat="1" ht="12.75">
      <c r="A368" s="16"/>
      <c r="B368" s="16"/>
      <c r="C368" s="17"/>
      <c r="D368" s="307"/>
      <c r="E368" s="74"/>
    </row>
    <row r="369" spans="1:5" s="12" customFormat="1" ht="12.75">
      <c r="A369" s="16"/>
      <c r="B369" s="16"/>
      <c r="C369" s="17"/>
      <c r="D369" s="307"/>
      <c r="E369" s="74"/>
    </row>
    <row r="370" spans="1:5" s="12" customFormat="1" ht="12.75">
      <c r="A370" s="16"/>
      <c r="B370" s="16"/>
      <c r="C370" s="17"/>
      <c r="D370" s="307"/>
      <c r="E370" s="74"/>
    </row>
    <row r="371" spans="1:5" s="12" customFormat="1" ht="12.75">
      <c r="A371" s="16"/>
      <c r="B371" s="16"/>
      <c r="C371" s="17"/>
      <c r="D371" s="307"/>
      <c r="E371" s="74"/>
    </row>
    <row r="372" spans="1:5" s="12" customFormat="1" ht="14.25" customHeight="1">
      <c r="A372" s="16"/>
      <c r="B372" s="16"/>
      <c r="C372" s="17"/>
      <c r="D372" s="307"/>
      <c r="E372" s="74"/>
    </row>
    <row r="373" spans="1:4" ht="12.75">
      <c r="A373" s="16"/>
      <c r="C373" s="17"/>
      <c r="D373" s="307"/>
    </row>
    <row r="374" spans="1:5" s="14" customFormat="1" ht="12.75">
      <c r="A374" s="16"/>
      <c r="B374" s="16"/>
      <c r="C374" s="17"/>
      <c r="D374" s="307"/>
      <c r="E374" s="74"/>
    </row>
    <row r="375" spans="1:5" s="14" customFormat="1" ht="12.75">
      <c r="A375" s="16"/>
      <c r="B375" s="16"/>
      <c r="C375" s="17"/>
      <c r="D375" s="307"/>
      <c r="E375" s="74"/>
    </row>
    <row r="376" spans="1:5" s="14" customFormat="1" ht="18" customHeight="1">
      <c r="A376" s="16"/>
      <c r="B376" s="16"/>
      <c r="C376" s="17"/>
      <c r="D376" s="307"/>
      <c r="E376" s="74"/>
    </row>
    <row r="377" spans="1:4" ht="12.75">
      <c r="A377" s="16"/>
      <c r="C377" s="17"/>
      <c r="D377" s="307"/>
    </row>
    <row r="378" spans="1:5" s="6" customFormat="1" ht="12.75">
      <c r="A378" s="16"/>
      <c r="B378" s="16"/>
      <c r="C378" s="17"/>
      <c r="D378" s="307"/>
      <c r="E378" s="74"/>
    </row>
    <row r="379" spans="1:5" s="6" customFormat="1" ht="12.75">
      <c r="A379" s="16"/>
      <c r="B379" s="16"/>
      <c r="C379" s="17"/>
      <c r="D379" s="307"/>
      <c r="E379" s="74"/>
    </row>
    <row r="380" spans="1:4" ht="12.75">
      <c r="A380" s="16"/>
      <c r="C380" s="17"/>
      <c r="D380" s="307"/>
    </row>
    <row r="381" spans="1:5" s="12" customFormat="1" ht="12.75">
      <c r="A381" s="16"/>
      <c r="B381" s="16"/>
      <c r="C381" s="17"/>
      <c r="D381" s="307"/>
      <c r="E381" s="74"/>
    </row>
    <row r="382" spans="1:5" s="12" customFormat="1" ht="12.75">
      <c r="A382" s="16"/>
      <c r="B382" s="16"/>
      <c r="C382" s="17"/>
      <c r="D382" s="307"/>
      <c r="E382" s="74"/>
    </row>
    <row r="383" spans="1:5" s="12" customFormat="1" ht="12.75">
      <c r="A383" s="16"/>
      <c r="B383" s="16"/>
      <c r="C383" s="17"/>
      <c r="D383" s="307"/>
      <c r="E383" s="74"/>
    </row>
    <row r="384" spans="1:5" s="12" customFormat="1" ht="12.75">
      <c r="A384" s="16"/>
      <c r="B384" s="16"/>
      <c r="C384" s="17"/>
      <c r="D384" s="307"/>
      <c r="E384" s="74"/>
    </row>
    <row r="385" spans="1:5" s="12" customFormat="1" ht="12.75">
      <c r="A385" s="16"/>
      <c r="B385" s="16"/>
      <c r="C385" s="17"/>
      <c r="D385" s="307"/>
      <c r="E385" s="74"/>
    </row>
    <row r="386" spans="1:5" s="12" customFormat="1" ht="12.75">
      <c r="A386" s="16"/>
      <c r="B386" s="16"/>
      <c r="C386" s="17"/>
      <c r="D386" s="307"/>
      <c r="E386" s="74"/>
    </row>
    <row r="387" spans="1:5" s="12" customFormat="1" ht="12.75">
      <c r="A387" s="16"/>
      <c r="B387" s="16"/>
      <c r="C387" s="17"/>
      <c r="D387" s="307"/>
      <c r="E387" s="74"/>
    </row>
    <row r="388" spans="1:5" s="12" customFormat="1" ht="12.75">
      <c r="A388" s="16"/>
      <c r="B388" s="16"/>
      <c r="C388" s="17"/>
      <c r="D388" s="307"/>
      <c r="E388" s="74"/>
    </row>
    <row r="389" spans="1:5" s="12" customFormat="1" ht="12.75">
      <c r="A389" s="16"/>
      <c r="B389" s="16"/>
      <c r="C389" s="17"/>
      <c r="D389" s="307"/>
      <c r="E389" s="74"/>
    </row>
    <row r="390" spans="1:5" s="12" customFormat="1" ht="12.75">
      <c r="A390" s="16"/>
      <c r="B390" s="16"/>
      <c r="C390" s="17"/>
      <c r="D390" s="307"/>
      <c r="E390" s="74"/>
    </row>
    <row r="391" spans="1:5" s="6" customFormat="1" ht="12.75">
      <c r="A391" s="16"/>
      <c r="B391" s="16"/>
      <c r="C391" s="17"/>
      <c r="D391" s="307"/>
      <c r="E391" s="74"/>
    </row>
    <row r="392" spans="1:4" ht="12.75">
      <c r="A392" s="16"/>
      <c r="C392" s="17"/>
      <c r="D392" s="307"/>
    </row>
    <row r="393" spans="1:4" ht="12.75">
      <c r="A393" s="16"/>
      <c r="C393" s="17"/>
      <c r="D393" s="307"/>
    </row>
    <row r="394" spans="1:4" ht="12.75">
      <c r="A394" s="16"/>
      <c r="C394" s="17"/>
      <c r="D394" s="307"/>
    </row>
    <row r="395" spans="1:4" ht="12.75">
      <c r="A395" s="16"/>
      <c r="C395" s="17"/>
      <c r="D395" s="307"/>
    </row>
    <row r="396" spans="1:4" ht="12.75">
      <c r="A396" s="16"/>
      <c r="C396" s="17"/>
      <c r="D396" s="307"/>
    </row>
    <row r="397" spans="1:4" ht="12.75">
      <c r="A397" s="16"/>
      <c r="C397" s="17"/>
      <c r="D397" s="307"/>
    </row>
    <row r="398" spans="1:4" ht="12.75">
      <c r="A398" s="16"/>
      <c r="C398" s="17"/>
      <c r="D398" s="307"/>
    </row>
    <row r="399" spans="1:4" ht="12.75">
      <c r="A399" s="16"/>
      <c r="C399" s="17"/>
      <c r="D399" s="307"/>
    </row>
    <row r="400" spans="1:4" ht="12.75">
      <c r="A400" s="16"/>
      <c r="C400" s="17"/>
      <c r="D400" s="307"/>
    </row>
    <row r="401" spans="1:4" ht="12.75">
      <c r="A401" s="16"/>
      <c r="C401" s="17"/>
      <c r="D401" s="307"/>
    </row>
    <row r="402" spans="1:4" ht="12.75">
      <c r="A402" s="16"/>
      <c r="C402" s="17"/>
      <c r="D402" s="307"/>
    </row>
    <row r="403" spans="1:4" ht="12.75">
      <c r="A403" s="16"/>
      <c r="C403" s="17"/>
      <c r="D403" s="307"/>
    </row>
    <row r="404" spans="1:4" ht="14.25" customHeight="1">
      <c r="A404" s="16"/>
      <c r="C404" s="17"/>
      <c r="D404" s="307"/>
    </row>
    <row r="405" spans="1:4" ht="12.75">
      <c r="A405" s="16"/>
      <c r="C405" s="17"/>
      <c r="D405" s="307"/>
    </row>
    <row r="406" spans="1:4" ht="12.75">
      <c r="A406" s="16"/>
      <c r="C406" s="17"/>
      <c r="D406" s="307"/>
    </row>
    <row r="407" spans="1:4" ht="14.25" customHeight="1">
      <c r="A407" s="16"/>
      <c r="C407" s="17"/>
      <c r="D407" s="307"/>
    </row>
    <row r="408" spans="1:4" ht="12.75">
      <c r="A408" s="16"/>
      <c r="C408" s="17"/>
      <c r="D408" s="307"/>
    </row>
    <row r="409" spans="1:5" s="6" customFormat="1" ht="12.75">
      <c r="A409" s="16"/>
      <c r="B409" s="16"/>
      <c r="C409" s="17"/>
      <c r="D409" s="307"/>
      <c r="E409" s="74"/>
    </row>
    <row r="410" spans="1:5" s="6" customFormat="1" ht="12.75">
      <c r="A410" s="16"/>
      <c r="B410" s="16"/>
      <c r="C410" s="17"/>
      <c r="D410" s="307"/>
      <c r="E410" s="74"/>
    </row>
    <row r="411" spans="1:5" s="6" customFormat="1" ht="12.75">
      <c r="A411" s="16"/>
      <c r="B411" s="16"/>
      <c r="C411" s="17"/>
      <c r="D411" s="307"/>
      <c r="E411" s="74"/>
    </row>
    <row r="412" spans="1:5" s="6" customFormat="1" ht="12.75">
      <c r="A412" s="16"/>
      <c r="B412" s="16"/>
      <c r="C412" s="17"/>
      <c r="D412" s="307"/>
      <c r="E412" s="74"/>
    </row>
    <row r="413" spans="1:5" s="6" customFormat="1" ht="12.75">
      <c r="A413" s="16"/>
      <c r="B413" s="16"/>
      <c r="C413" s="17"/>
      <c r="D413" s="307"/>
      <c r="E413" s="74"/>
    </row>
    <row r="414" spans="1:5" s="6" customFormat="1" ht="12.75">
      <c r="A414" s="16"/>
      <c r="B414" s="16"/>
      <c r="C414" s="17"/>
      <c r="D414" s="307"/>
      <c r="E414" s="74"/>
    </row>
    <row r="415" spans="1:5" s="6" customFormat="1" ht="12.75">
      <c r="A415" s="16"/>
      <c r="B415" s="16"/>
      <c r="C415" s="17"/>
      <c r="D415" s="307"/>
      <c r="E415" s="74"/>
    </row>
    <row r="416" spans="1:4" ht="12.75" customHeight="1">
      <c r="A416" s="16"/>
      <c r="C416" s="17"/>
      <c r="D416" s="307"/>
    </row>
    <row r="417" spans="1:5" s="12" customFormat="1" ht="12.75">
      <c r="A417" s="16"/>
      <c r="B417" s="16"/>
      <c r="C417" s="17"/>
      <c r="D417" s="307"/>
      <c r="E417" s="74"/>
    </row>
    <row r="418" spans="1:5" s="12" customFormat="1" ht="12.75">
      <c r="A418" s="16"/>
      <c r="B418" s="16"/>
      <c r="C418" s="17"/>
      <c r="D418" s="307"/>
      <c r="E418" s="74"/>
    </row>
    <row r="419" spans="1:5" s="12" customFormat="1" ht="12.75">
      <c r="A419" s="16"/>
      <c r="B419" s="16"/>
      <c r="C419" s="17"/>
      <c r="D419" s="307"/>
      <c r="E419" s="74"/>
    </row>
    <row r="420" spans="1:5" s="12" customFormat="1" ht="12.75">
      <c r="A420" s="16"/>
      <c r="B420" s="16"/>
      <c r="C420" s="17"/>
      <c r="D420" s="307"/>
      <c r="E420" s="74"/>
    </row>
    <row r="421" spans="1:5" s="12" customFormat="1" ht="12.75">
      <c r="A421" s="16"/>
      <c r="B421" s="16"/>
      <c r="C421" s="17"/>
      <c r="D421" s="307"/>
      <c r="E421" s="74"/>
    </row>
    <row r="422" spans="1:5" s="12" customFormat="1" ht="12.75">
      <c r="A422" s="16"/>
      <c r="B422" s="16"/>
      <c r="C422" s="17"/>
      <c r="D422" s="307"/>
      <c r="E422" s="74"/>
    </row>
    <row r="423" spans="1:5" s="12" customFormat="1" ht="12.75">
      <c r="A423" s="16"/>
      <c r="B423" s="16"/>
      <c r="C423" s="17"/>
      <c r="D423" s="307"/>
      <c r="E423" s="74"/>
    </row>
    <row r="424" spans="1:5" s="12" customFormat="1" ht="18" customHeight="1">
      <c r="A424" s="16"/>
      <c r="B424" s="16"/>
      <c r="C424" s="17"/>
      <c r="D424" s="307"/>
      <c r="E424" s="74"/>
    </row>
    <row r="425" spans="1:4" ht="12.75">
      <c r="A425" s="16"/>
      <c r="C425" s="17"/>
      <c r="D425" s="307"/>
    </row>
    <row r="426" spans="1:5" s="6" customFormat="1" ht="12.75">
      <c r="A426" s="16"/>
      <c r="B426" s="16"/>
      <c r="C426" s="17"/>
      <c r="D426" s="307"/>
      <c r="E426" s="74"/>
    </row>
    <row r="427" spans="1:5" s="6" customFormat="1" ht="12.75">
      <c r="A427" s="16"/>
      <c r="B427" s="16"/>
      <c r="C427" s="17"/>
      <c r="D427" s="307"/>
      <c r="E427" s="74"/>
    </row>
    <row r="428" spans="1:5" s="6" customFormat="1" ht="12.75">
      <c r="A428" s="16"/>
      <c r="B428" s="16"/>
      <c r="C428" s="17"/>
      <c r="D428" s="307"/>
      <c r="E428" s="74"/>
    </row>
    <row r="429" spans="1:4" ht="12.75" customHeight="1">
      <c r="A429" s="16"/>
      <c r="C429" s="17"/>
      <c r="D429" s="307"/>
    </row>
    <row r="430" spans="1:5" s="6" customFormat="1" ht="12.75">
      <c r="A430" s="16"/>
      <c r="B430" s="16"/>
      <c r="C430" s="17"/>
      <c r="D430" s="307"/>
      <c r="E430" s="74"/>
    </row>
    <row r="431" spans="1:5" s="6" customFormat="1" ht="12.75">
      <c r="A431" s="16"/>
      <c r="B431" s="16"/>
      <c r="C431" s="17"/>
      <c r="D431" s="307"/>
      <c r="E431" s="74"/>
    </row>
    <row r="432" spans="1:5" s="6" customFormat="1" ht="12.75">
      <c r="A432" s="16"/>
      <c r="B432" s="16"/>
      <c r="C432" s="17"/>
      <c r="D432" s="307"/>
      <c r="E432" s="74"/>
    </row>
    <row r="433" spans="1:5" s="6" customFormat="1" ht="12.75">
      <c r="A433" s="16"/>
      <c r="B433" s="16"/>
      <c r="C433" s="17"/>
      <c r="D433" s="307"/>
      <c r="E433" s="74"/>
    </row>
    <row r="434" spans="1:5" s="6" customFormat="1" ht="12.75">
      <c r="A434" s="16"/>
      <c r="B434" s="16"/>
      <c r="C434" s="17"/>
      <c r="D434" s="307"/>
      <c r="E434" s="74"/>
    </row>
    <row r="435" spans="1:5" s="6" customFormat="1" ht="12.75">
      <c r="A435" s="16"/>
      <c r="B435" s="16"/>
      <c r="C435" s="17"/>
      <c r="D435" s="307"/>
      <c r="E435" s="74"/>
    </row>
    <row r="436" spans="1:4" ht="12.75">
      <c r="A436" s="16"/>
      <c r="C436" s="17"/>
      <c r="D436" s="307"/>
    </row>
    <row r="437" spans="1:4" ht="12.75">
      <c r="A437" s="16"/>
      <c r="C437" s="17"/>
      <c r="D437" s="307"/>
    </row>
    <row r="438" spans="1:4" ht="12.75">
      <c r="A438" s="16"/>
      <c r="C438" s="17"/>
      <c r="D438" s="307"/>
    </row>
    <row r="439" spans="1:4" ht="14.25" customHeight="1">
      <c r="A439" s="16"/>
      <c r="C439" s="17"/>
      <c r="D439" s="307"/>
    </row>
    <row r="440" spans="1:4" ht="12.75">
      <c r="A440" s="16"/>
      <c r="C440" s="17"/>
      <c r="D440" s="307"/>
    </row>
    <row r="441" spans="1:4" ht="12.75">
      <c r="A441" s="16"/>
      <c r="C441" s="17"/>
      <c r="D441" s="307"/>
    </row>
    <row r="442" spans="1:4" ht="12.75">
      <c r="A442" s="16"/>
      <c r="C442" s="17"/>
      <c r="D442" s="307"/>
    </row>
    <row r="443" spans="1:4" ht="12.75">
      <c r="A443" s="16"/>
      <c r="C443" s="17"/>
      <c r="D443" s="307"/>
    </row>
    <row r="444" spans="1:4" ht="12.75">
      <c r="A444" s="16"/>
      <c r="C444" s="17"/>
      <c r="D444" s="307"/>
    </row>
    <row r="445" spans="1:4" ht="12.75">
      <c r="A445" s="16"/>
      <c r="C445" s="17"/>
      <c r="D445" s="307"/>
    </row>
    <row r="446" spans="1:4" ht="12.75">
      <c r="A446" s="16"/>
      <c r="C446" s="17"/>
      <c r="D446" s="307"/>
    </row>
    <row r="447" spans="1:4" ht="12.75">
      <c r="A447" s="16"/>
      <c r="C447" s="17"/>
      <c r="D447" s="307"/>
    </row>
    <row r="448" spans="1:4" ht="12.75">
      <c r="A448" s="16"/>
      <c r="C448" s="17"/>
      <c r="D448" s="307"/>
    </row>
    <row r="449" spans="1:4" ht="12.75">
      <c r="A449" s="16"/>
      <c r="C449" s="17"/>
      <c r="D449" s="307"/>
    </row>
    <row r="450" spans="1:4" ht="12.75">
      <c r="A450" s="16"/>
      <c r="C450" s="17"/>
      <c r="D450" s="307"/>
    </row>
    <row r="451" spans="1:4" ht="12.75">
      <c r="A451" s="16"/>
      <c r="C451" s="17"/>
      <c r="D451" s="307"/>
    </row>
    <row r="452" spans="1:4" ht="12.75">
      <c r="A452" s="16"/>
      <c r="C452" s="17"/>
      <c r="D452" s="307"/>
    </row>
    <row r="453" spans="1:4" ht="12.75">
      <c r="A453" s="16"/>
      <c r="C453" s="17"/>
      <c r="D453" s="307"/>
    </row>
    <row r="454" spans="1:4" ht="12.75">
      <c r="A454" s="16"/>
      <c r="C454" s="17"/>
      <c r="D454" s="307"/>
    </row>
    <row r="455" spans="1:4" ht="12.75">
      <c r="A455" s="16"/>
      <c r="C455" s="17"/>
      <c r="D455" s="307"/>
    </row>
    <row r="456" spans="1:4" ht="12.75">
      <c r="A456" s="16"/>
      <c r="C456" s="17"/>
      <c r="D456" s="307"/>
    </row>
    <row r="457" spans="1:4" ht="12.75">
      <c r="A457" s="16"/>
      <c r="C457" s="17"/>
      <c r="D457" s="307"/>
    </row>
    <row r="458" spans="1:4" ht="12.75">
      <c r="A458" s="16"/>
      <c r="C458" s="17"/>
      <c r="D458" s="307"/>
    </row>
    <row r="459" spans="1:4" ht="12.75">
      <c r="A459" s="16"/>
      <c r="C459" s="17"/>
      <c r="D459" s="307"/>
    </row>
    <row r="460" spans="1:4" ht="12.75">
      <c r="A460" s="16"/>
      <c r="C460" s="17"/>
      <c r="D460" s="307"/>
    </row>
    <row r="461" spans="1:4" ht="12.75">
      <c r="A461" s="16"/>
      <c r="C461" s="17"/>
      <c r="D461" s="307"/>
    </row>
    <row r="462" spans="1:4" ht="12.75">
      <c r="A462" s="16"/>
      <c r="C462" s="17"/>
      <c r="D462" s="307"/>
    </row>
    <row r="463" spans="1:4" ht="12.75">
      <c r="A463" s="16"/>
      <c r="C463" s="17"/>
      <c r="D463" s="307"/>
    </row>
    <row r="464" spans="1:4" ht="12.75">
      <c r="A464" s="16"/>
      <c r="C464" s="17"/>
      <c r="D464" s="307"/>
    </row>
    <row r="465" spans="1:4" ht="12.75">
      <c r="A465" s="16"/>
      <c r="C465" s="17"/>
      <c r="D465" s="307"/>
    </row>
    <row r="466" spans="1:4" ht="12.75">
      <c r="A466" s="16"/>
      <c r="C466" s="17"/>
      <c r="D466" s="307"/>
    </row>
    <row r="467" spans="1:4" ht="12.75">
      <c r="A467" s="16"/>
      <c r="C467" s="17"/>
      <c r="D467" s="307"/>
    </row>
    <row r="468" spans="1:4" ht="12.75">
      <c r="A468" s="16"/>
      <c r="C468" s="17"/>
      <c r="D468" s="307"/>
    </row>
    <row r="469" spans="1:4" ht="12.75">
      <c r="A469" s="16"/>
      <c r="C469" s="17"/>
      <c r="D469" s="307"/>
    </row>
    <row r="470" spans="1:4" ht="12.75">
      <c r="A470" s="16"/>
      <c r="C470" s="17"/>
      <c r="D470" s="307"/>
    </row>
    <row r="471" spans="1:4" ht="12.75">
      <c r="A471" s="16"/>
      <c r="C471" s="17"/>
      <c r="D471" s="307"/>
    </row>
    <row r="472" spans="1:5" s="12" customFormat="1" ht="12.75">
      <c r="A472" s="16"/>
      <c r="B472" s="16"/>
      <c r="C472" s="17"/>
      <c r="D472" s="307"/>
      <c r="E472" s="74"/>
    </row>
    <row r="473" spans="1:5" s="12" customFormat="1" ht="12.75">
      <c r="A473" s="16"/>
      <c r="B473" s="16"/>
      <c r="C473" s="17"/>
      <c r="D473" s="307"/>
      <c r="E473" s="74"/>
    </row>
    <row r="474" spans="1:5" s="12" customFormat="1" ht="12.75">
      <c r="A474" s="16"/>
      <c r="B474" s="16"/>
      <c r="C474" s="17"/>
      <c r="D474" s="307"/>
      <c r="E474" s="74"/>
    </row>
    <row r="475" spans="1:5" s="12" customFormat="1" ht="12.75">
      <c r="A475" s="16"/>
      <c r="B475" s="16"/>
      <c r="C475" s="17"/>
      <c r="D475" s="307"/>
      <c r="E475" s="74"/>
    </row>
    <row r="476" spans="1:5" s="12" customFormat="1" ht="12.75">
      <c r="A476" s="16"/>
      <c r="B476" s="16"/>
      <c r="C476" s="17"/>
      <c r="D476" s="307"/>
      <c r="E476" s="74"/>
    </row>
    <row r="477" spans="1:5" s="12" customFormat="1" ht="12.75">
      <c r="A477" s="16"/>
      <c r="B477" s="16"/>
      <c r="C477" s="17"/>
      <c r="D477" s="307"/>
      <c r="E477" s="74"/>
    </row>
    <row r="478" spans="1:5" s="12" customFormat="1" ht="12.75">
      <c r="A478" s="16"/>
      <c r="B478" s="16"/>
      <c r="C478" s="17"/>
      <c r="D478" s="307"/>
      <c r="E478" s="74"/>
    </row>
    <row r="479" spans="1:5" s="12" customFormat="1" ht="12.75">
      <c r="A479" s="16"/>
      <c r="B479" s="16"/>
      <c r="C479" s="17"/>
      <c r="D479" s="307"/>
      <c r="E479" s="74"/>
    </row>
    <row r="480" spans="1:5" s="12" customFormat="1" ht="12.75">
      <c r="A480" s="16"/>
      <c r="B480" s="16"/>
      <c r="C480" s="17"/>
      <c r="D480" s="307"/>
      <c r="E480" s="74"/>
    </row>
    <row r="481" spans="1:5" s="12" customFormat="1" ht="12.75">
      <c r="A481" s="16"/>
      <c r="B481" s="16"/>
      <c r="C481" s="17"/>
      <c r="D481" s="307"/>
      <c r="E481" s="74"/>
    </row>
    <row r="482" spans="1:5" s="12" customFormat="1" ht="12.75">
      <c r="A482" s="16"/>
      <c r="B482" s="16"/>
      <c r="C482" s="17"/>
      <c r="D482" s="307"/>
      <c r="E482" s="74"/>
    </row>
    <row r="483" spans="1:5" s="12" customFormat="1" ht="12.75">
      <c r="A483" s="16"/>
      <c r="B483" s="16"/>
      <c r="C483" s="17"/>
      <c r="D483" s="307"/>
      <c r="E483" s="74"/>
    </row>
    <row r="484" spans="1:5" s="12" customFormat="1" ht="12.75">
      <c r="A484" s="16"/>
      <c r="B484" s="16"/>
      <c r="C484" s="17"/>
      <c r="D484" s="307"/>
      <c r="E484" s="74"/>
    </row>
    <row r="485" spans="1:5" s="12" customFormat="1" ht="12.75">
      <c r="A485" s="16"/>
      <c r="B485" s="16"/>
      <c r="C485" s="17"/>
      <c r="D485" s="307"/>
      <c r="E485" s="74"/>
    </row>
    <row r="486" spans="1:5" s="12" customFormat="1" ht="12.75">
      <c r="A486" s="16"/>
      <c r="B486" s="16"/>
      <c r="C486" s="17"/>
      <c r="D486" s="307"/>
      <c r="E486" s="74"/>
    </row>
    <row r="487" spans="1:5" s="12" customFormat="1" ht="12.75">
      <c r="A487" s="16"/>
      <c r="B487" s="16"/>
      <c r="C487" s="17"/>
      <c r="D487" s="307"/>
      <c r="E487" s="74"/>
    </row>
    <row r="488" spans="1:5" s="12" customFormat="1" ht="12.75">
      <c r="A488" s="16"/>
      <c r="B488" s="16"/>
      <c r="C488" s="17"/>
      <c r="D488" s="307"/>
      <c r="E488" s="74"/>
    </row>
    <row r="489" spans="1:5" s="12" customFormat="1" ht="12.75">
      <c r="A489" s="16"/>
      <c r="B489" s="16"/>
      <c r="C489" s="17"/>
      <c r="D489" s="307"/>
      <c r="E489" s="74"/>
    </row>
    <row r="490" spans="1:5" s="12" customFormat="1" ht="12.75">
      <c r="A490" s="16"/>
      <c r="B490" s="16"/>
      <c r="C490" s="17"/>
      <c r="D490" s="307"/>
      <c r="E490" s="74"/>
    </row>
    <row r="491" spans="1:5" s="12" customFormat="1" ht="12.75">
      <c r="A491" s="16"/>
      <c r="B491" s="16"/>
      <c r="C491" s="17"/>
      <c r="D491" s="307"/>
      <c r="E491" s="74"/>
    </row>
    <row r="492" spans="1:5" s="12" customFormat="1" ht="12.75">
      <c r="A492" s="16"/>
      <c r="B492" s="16"/>
      <c r="C492" s="17"/>
      <c r="D492" s="307"/>
      <c r="E492" s="74"/>
    </row>
    <row r="493" spans="1:5" s="12" customFormat="1" ht="12.75">
      <c r="A493" s="16"/>
      <c r="B493" s="16"/>
      <c r="C493" s="17"/>
      <c r="D493" s="307"/>
      <c r="E493" s="74"/>
    </row>
    <row r="494" spans="1:5" s="12" customFormat="1" ht="12.75">
      <c r="A494" s="16"/>
      <c r="B494" s="16"/>
      <c r="C494" s="17"/>
      <c r="D494" s="307"/>
      <c r="E494" s="74"/>
    </row>
    <row r="495" spans="1:5" s="12" customFormat="1" ht="12.75">
      <c r="A495" s="16"/>
      <c r="B495" s="16"/>
      <c r="C495" s="17"/>
      <c r="D495" s="307"/>
      <c r="E495" s="74"/>
    </row>
    <row r="496" spans="1:5" s="12" customFormat="1" ht="12.75">
      <c r="A496" s="16"/>
      <c r="B496" s="16"/>
      <c r="C496" s="17"/>
      <c r="D496" s="307"/>
      <c r="E496" s="74"/>
    </row>
    <row r="497" spans="1:5" s="12" customFormat="1" ht="12.75">
      <c r="A497" s="16"/>
      <c r="B497" s="16"/>
      <c r="C497" s="17"/>
      <c r="D497" s="307"/>
      <c r="E497" s="74"/>
    </row>
    <row r="498" spans="1:5" s="12" customFormat="1" ht="12.75">
      <c r="A498" s="16"/>
      <c r="B498" s="16"/>
      <c r="C498" s="17"/>
      <c r="D498" s="307"/>
      <c r="E498" s="74"/>
    </row>
    <row r="499" spans="1:5" s="12" customFormat="1" ht="12.75">
      <c r="A499" s="16"/>
      <c r="B499" s="16"/>
      <c r="C499" s="17"/>
      <c r="D499" s="307"/>
      <c r="E499" s="74"/>
    </row>
    <row r="500" spans="1:5" s="12" customFormat="1" ht="18" customHeight="1">
      <c r="A500" s="16"/>
      <c r="B500" s="16"/>
      <c r="C500" s="17"/>
      <c r="D500" s="307"/>
      <c r="E500" s="74"/>
    </row>
    <row r="501" spans="1:4" ht="12.75">
      <c r="A501" s="16"/>
      <c r="C501" s="17"/>
      <c r="D501" s="307"/>
    </row>
    <row r="502" spans="1:5" s="12" customFormat="1" ht="12.75">
      <c r="A502" s="16"/>
      <c r="B502" s="16"/>
      <c r="C502" s="17"/>
      <c r="D502" s="307"/>
      <c r="E502" s="74"/>
    </row>
    <row r="503" spans="1:5" s="12" customFormat="1" ht="12.75">
      <c r="A503" s="16"/>
      <c r="B503" s="16"/>
      <c r="C503" s="17"/>
      <c r="D503" s="307"/>
      <c r="E503" s="74"/>
    </row>
    <row r="504" spans="1:5" s="12" customFormat="1" ht="12.75">
      <c r="A504" s="16"/>
      <c r="B504" s="16"/>
      <c r="C504" s="17"/>
      <c r="D504" s="307"/>
      <c r="E504" s="74"/>
    </row>
    <row r="505" spans="1:5" s="12" customFormat="1" ht="18" customHeight="1">
      <c r="A505" s="16"/>
      <c r="B505" s="16"/>
      <c r="C505" s="17"/>
      <c r="D505" s="307"/>
      <c r="E505" s="74"/>
    </row>
    <row r="506" spans="1:4" ht="12.75">
      <c r="A506" s="16"/>
      <c r="C506" s="17"/>
      <c r="D506" s="307"/>
    </row>
    <row r="507" spans="1:4" ht="14.25" customHeight="1">
      <c r="A507" s="16"/>
      <c r="C507" s="17"/>
      <c r="D507" s="307"/>
    </row>
    <row r="508" spans="1:4" ht="14.25" customHeight="1">
      <c r="A508" s="16"/>
      <c r="C508" s="17"/>
      <c r="D508" s="307"/>
    </row>
    <row r="509" spans="1:4" ht="14.25" customHeight="1">
      <c r="A509" s="16"/>
      <c r="C509" s="17"/>
      <c r="D509" s="307"/>
    </row>
    <row r="510" spans="1:4" ht="12.75">
      <c r="A510" s="16"/>
      <c r="C510" s="17"/>
      <c r="D510" s="307"/>
    </row>
    <row r="511" spans="1:4" ht="14.25" customHeight="1">
      <c r="A511" s="16"/>
      <c r="C511" s="17"/>
      <c r="D511" s="307"/>
    </row>
    <row r="512" spans="1:4" ht="12.75">
      <c r="A512" s="16"/>
      <c r="C512" s="17"/>
      <c r="D512" s="307"/>
    </row>
    <row r="513" spans="1:4" ht="14.25" customHeight="1">
      <c r="A513" s="16"/>
      <c r="C513" s="17"/>
      <c r="D513" s="307"/>
    </row>
    <row r="514" spans="1:4" ht="12.75">
      <c r="A514" s="16"/>
      <c r="C514" s="17"/>
      <c r="D514" s="307"/>
    </row>
    <row r="515" spans="1:5" s="12" customFormat="1" ht="30" customHeight="1">
      <c r="A515" s="16"/>
      <c r="B515" s="16"/>
      <c r="C515" s="17"/>
      <c r="D515" s="307"/>
      <c r="E515" s="74"/>
    </row>
    <row r="516" spans="1:5" s="12" customFormat="1" ht="12.75">
      <c r="A516" s="16"/>
      <c r="B516" s="16"/>
      <c r="C516" s="17"/>
      <c r="D516" s="307"/>
      <c r="E516" s="74"/>
    </row>
    <row r="517" spans="1:5" s="12" customFormat="1" ht="12.75">
      <c r="A517" s="16"/>
      <c r="B517" s="16"/>
      <c r="C517" s="17"/>
      <c r="D517" s="307"/>
      <c r="E517" s="74"/>
    </row>
    <row r="518" spans="1:5" s="12" customFormat="1" ht="12.75">
      <c r="A518" s="16"/>
      <c r="B518" s="16"/>
      <c r="C518" s="17"/>
      <c r="D518" s="307"/>
      <c r="E518" s="74"/>
    </row>
    <row r="519" spans="1:5" s="12" customFormat="1" ht="12.75">
      <c r="A519" s="16"/>
      <c r="B519" s="16"/>
      <c r="C519" s="17"/>
      <c r="D519" s="307"/>
      <c r="E519" s="74"/>
    </row>
    <row r="520" spans="1:5" s="12" customFormat="1" ht="12.75">
      <c r="A520" s="16"/>
      <c r="B520" s="16"/>
      <c r="C520" s="17"/>
      <c r="D520" s="307"/>
      <c r="E520" s="74"/>
    </row>
    <row r="521" spans="1:5" s="12" customFormat="1" ht="12.75">
      <c r="A521" s="16"/>
      <c r="B521" s="16"/>
      <c r="C521" s="17"/>
      <c r="D521" s="307"/>
      <c r="E521" s="74"/>
    </row>
    <row r="522" spans="1:5" s="12" customFormat="1" ht="12.75">
      <c r="A522" s="16"/>
      <c r="B522" s="16"/>
      <c r="C522" s="17"/>
      <c r="D522" s="307"/>
      <c r="E522" s="74"/>
    </row>
    <row r="523" spans="1:5" s="12" customFormat="1" ht="12.75">
      <c r="A523" s="16"/>
      <c r="B523" s="16"/>
      <c r="C523" s="17"/>
      <c r="D523" s="307"/>
      <c r="E523" s="74"/>
    </row>
    <row r="524" spans="1:5" s="12" customFormat="1" ht="12.75">
      <c r="A524" s="16"/>
      <c r="B524" s="16"/>
      <c r="C524" s="17"/>
      <c r="D524" s="307"/>
      <c r="E524" s="74"/>
    </row>
    <row r="525" spans="1:5" s="12" customFormat="1" ht="12.75">
      <c r="A525" s="16"/>
      <c r="B525" s="16"/>
      <c r="C525" s="17"/>
      <c r="D525" s="307"/>
      <c r="E525" s="74"/>
    </row>
    <row r="526" spans="1:5" s="12" customFormat="1" ht="12.75">
      <c r="A526" s="16"/>
      <c r="B526" s="16"/>
      <c r="C526" s="17"/>
      <c r="D526" s="307"/>
      <c r="E526" s="74"/>
    </row>
    <row r="527" spans="1:5" s="12" customFormat="1" ht="12.75">
      <c r="A527" s="16"/>
      <c r="B527" s="16"/>
      <c r="C527" s="17"/>
      <c r="D527" s="307"/>
      <c r="E527" s="74"/>
    </row>
    <row r="528" spans="1:5" s="12" customFormat="1" ht="12.75">
      <c r="A528" s="16"/>
      <c r="B528" s="16"/>
      <c r="C528" s="17"/>
      <c r="D528" s="307"/>
      <c r="E528" s="74"/>
    </row>
    <row r="529" spans="1:5" s="12" customFormat="1" ht="12.75">
      <c r="A529" s="16"/>
      <c r="B529" s="16"/>
      <c r="C529" s="17"/>
      <c r="D529" s="307"/>
      <c r="E529" s="74"/>
    </row>
    <row r="530" spans="1:4" ht="12.75">
      <c r="A530" s="16"/>
      <c r="C530" s="17"/>
      <c r="D530" s="307"/>
    </row>
    <row r="531" spans="1:4" ht="12.75">
      <c r="A531" s="16"/>
      <c r="C531" s="17"/>
      <c r="D531" s="307"/>
    </row>
    <row r="532" spans="1:4" ht="18" customHeight="1">
      <c r="A532" s="16"/>
      <c r="C532" s="17"/>
      <c r="D532" s="307"/>
    </row>
    <row r="533" spans="1:4" ht="20.25" customHeight="1">
      <c r="A533" s="16"/>
      <c r="C533" s="17"/>
      <c r="D533" s="307"/>
    </row>
    <row r="534" spans="1:4" ht="12.75">
      <c r="A534" s="16"/>
      <c r="C534" s="17"/>
      <c r="D534" s="307"/>
    </row>
    <row r="535" spans="1:4" ht="12.75">
      <c r="A535" s="16"/>
      <c r="C535" s="17"/>
      <c r="D535" s="307"/>
    </row>
    <row r="536" spans="1:4" ht="12.75">
      <c r="A536" s="16"/>
      <c r="C536" s="17"/>
      <c r="D536" s="307"/>
    </row>
    <row r="537" spans="1:4" ht="12.75">
      <c r="A537" s="16"/>
      <c r="C537" s="17"/>
      <c r="D537" s="307"/>
    </row>
    <row r="538" spans="1:4" ht="12.75">
      <c r="A538" s="16"/>
      <c r="C538" s="17"/>
      <c r="D538" s="307"/>
    </row>
    <row r="539" spans="1:4" ht="12.75">
      <c r="A539" s="16"/>
      <c r="C539" s="17"/>
      <c r="D539" s="307"/>
    </row>
    <row r="540" spans="1:4" ht="12.75">
      <c r="A540" s="16"/>
      <c r="C540" s="17"/>
      <c r="D540" s="307"/>
    </row>
    <row r="541" spans="1:4" ht="12.75">
      <c r="A541" s="16"/>
      <c r="C541" s="17"/>
      <c r="D541" s="307"/>
    </row>
    <row r="542" spans="1:4" ht="12.75">
      <c r="A542" s="16"/>
      <c r="C542" s="17"/>
      <c r="D542" s="307"/>
    </row>
    <row r="543" spans="1:4" ht="12.75">
      <c r="A543" s="16"/>
      <c r="C543" s="17"/>
      <c r="D543" s="307"/>
    </row>
    <row r="544" spans="1:4" ht="12.75">
      <c r="A544" s="16"/>
      <c r="C544" s="17"/>
      <c r="D544" s="307"/>
    </row>
    <row r="545" spans="1:4" ht="12.75">
      <c r="A545" s="16"/>
      <c r="C545" s="17"/>
      <c r="D545" s="307"/>
    </row>
    <row r="546" spans="1:4" ht="12.75">
      <c r="A546" s="16"/>
      <c r="C546" s="17"/>
      <c r="D546" s="307"/>
    </row>
    <row r="547" spans="1:4" ht="12.75">
      <c r="A547" s="16"/>
      <c r="C547" s="17"/>
      <c r="D547" s="307"/>
    </row>
    <row r="548" spans="1:4" ht="12.75">
      <c r="A548" s="16"/>
      <c r="C548" s="17"/>
      <c r="D548" s="307"/>
    </row>
    <row r="549" spans="1:4" ht="12.75">
      <c r="A549" s="16"/>
      <c r="C549" s="17"/>
      <c r="D549" s="307"/>
    </row>
    <row r="550" spans="1:4" ht="12.75">
      <c r="A550" s="16"/>
      <c r="C550" s="17"/>
      <c r="D550" s="307"/>
    </row>
    <row r="551" spans="1:4" ht="12.75">
      <c r="A551" s="16"/>
      <c r="C551" s="17"/>
      <c r="D551" s="307"/>
    </row>
    <row r="552" spans="1:4" ht="12.75">
      <c r="A552" s="16"/>
      <c r="C552" s="17"/>
      <c r="D552" s="307"/>
    </row>
    <row r="553" spans="1:4" ht="12.75">
      <c r="A553" s="16"/>
      <c r="C553" s="17"/>
      <c r="D553" s="307"/>
    </row>
    <row r="554" spans="1:4" ht="12.75">
      <c r="A554" s="16"/>
      <c r="C554" s="17"/>
      <c r="D554" s="307"/>
    </row>
    <row r="555" spans="1:4" ht="12.75">
      <c r="A555" s="16"/>
      <c r="C555" s="17"/>
      <c r="D555" s="307"/>
    </row>
    <row r="556" spans="1:4" ht="12.75">
      <c r="A556" s="16"/>
      <c r="C556" s="17"/>
      <c r="D556" s="307"/>
    </row>
    <row r="557" spans="1:4" ht="12.75">
      <c r="A557" s="16"/>
      <c r="C557" s="17"/>
      <c r="D557" s="307"/>
    </row>
    <row r="558" spans="1:4" ht="12.75">
      <c r="A558" s="16"/>
      <c r="C558" s="17"/>
      <c r="D558" s="307"/>
    </row>
    <row r="559" spans="1:4" ht="12.75">
      <c r="A559" s="16"/>
      <c r="C559" s="17"/>
      <c r="D559" s="307"/>
    </row>
    <row r="560" spans="1:4" ht="12.75">
      <c r="A560" s="16"/>
      <c r="C560" s="17"/>
      <c r="D560" s="307"/>
    </row>
    <row r="561" spans="1:4" ht="12.75">
      <c r="A561" s="16"/>
      <c r="C561" s="17"/>
      <c r="D561" s="307"/>
    </row>
    <row r="562" spans="1:4" ht="12.75">
      <c r="A562" s="16"/>
      <c r="C562" s="17"/>
      <c r="D562" s="307"/>
    </row>
    <row r="563" spans="1:4" ht="12.75">
      <c r="A563" s="16"/>
      <c r="C563" s="17"/>
      <c r="D563" s="307"/>
    </row>
    <row r="564" spans="1:4" ht="12.75">
      <c r="A564" s="16"/>
      <c r="C564" s="17"/>
      <c r="D564" s="307"/>
    </row>
    <row r="565" spans="1:4" ht="12.75">
      <c r="A565" s="16"/>
      <c r="C565" s="17"/>
      <c r="D565" s="307"/>
    </row>
    <row r="566" spans="1:4" ht="12.75">
      <c r="A566" s="16"/>
      <c r="C566" s="17"/>
      <c r="D566" s="307"/>
    </row>
    <row r="567" spans="1:4" ht="12.75">
      <c r="A567" s="16"/>
      <c r="C567" s="17"/>
      <c r="D567" s="307"/>
    </row>
    <row r="568" spans="1:4" ht="12.75">
      <c r="A568" s="16"/>
      <c r="C568" s="17"/>
      <c r="D568" s="307"/>
    </row>
    <row r="569" spans="1:4" ht="12.75">
      <c r="A569" s="16"/>
      <c r="C569" s="17"/>
      <c r="D569" s="307"/>
    </row>
    <row r="570" spans="1:4" ht="12.75">
      <c r="A570" s="16"/>
      <c r="C570" s="17"/>
      <c r="D570" s="307"/>
    </row>
    <row r="571" spans="1:4" ht="12.75">
      <c r="A571" s="16"/>
      <c r="C571" s="17"/>
      <c r="D571" s="307"/>
    </row>
    <row r="572" spans="1:4" ht="12.75">
      <c r="A572" s="16"/>
      <c r="C572" s="17"/>
      <c r="D572" s="307"/>
    </row>
    <row r="573" spans="1:4" ht="12.75">
      <c r="A573" s="16"/>
      <c r="C573" s="17"/>
      <c r="D573" s="307"/>
    </row>
    <row r="574" spans="1:4" ht="12.75">
      <c r="A574" s="16"/>
      <c r="C574" s="17"/>
      <c r="D574" s="307"/>
    </row>
    <row r="575" spans="1:4" ht="12.75">
      <c r="A575" s="16"/>
      <c r="C575" s="17"/>
      <c r="D575" s="307"/>
    </row>
    <row r="576" spans="1:4" ht="12.75">
      <c r="A576" s="16"/>
      <c r="C576" s="17"/>
      <c r="D576" s="307"/>
    </row>
    <row r="577" spans="1:4" ht="12.75">
      <c r="A577" s="16"/>
      <c r="C577" s="17"/>
      <c r="D577" s="307"/>
    </row>
    <row r="578" spans="1:4" ht="12.75">
      <c r="A578" s="16"/>
      <c r="C578" s="17"/>
      <c r="D578" s="307"/>
    </row>
    <row r="579" spans="1:4" ht="12.75">
      <c r="A579" s="16"/>
      <c r="C579" s="17"/>
      <c r="D579" s="307"/>
    </row>
    <row r="580" spans="1:4" ht="12.75">
      <c r="A580" s="16"/>
      <c r="C580" s="17"/>
      <c r="D580" s="307"/>
    </row>
    <row r="581" spans="1:4" ht="12.75">
      <c r="A581" s="16"/>
      <c r="C581" s="17"/>
      <c r="D581" s="307"/>
    </row>
    <row r="582" spans="1:4" ht="12.75">
      <c r="A582" s="16"/>
      <c r="C582" s="17"/>
      <c r="D582" s="307"/>
    </row>
    <row r="583" spans="1:4" ht="12.75">
      <c r="A583" s="16"/>
      <c r="C583" s="17"/>
      <c r="D583" s="307"/>
    </row>
    <row r="584" spans="1:4" ht="12.75">
      <c r="A584" s="16"/>
      <c r="C584" s="17"/>
      <c r="D584" s="307"/>
    </row>
    <row r="585" spans="1:4" ht="12.75">
      <c r="A585" s="16"/>
      <c r="C585" s="17"/>
      <c r="D585" s="307"/>
    </row>
    <row r="586" spans="1:4" ht="12.75">
      <c r="A586" s="16"/>
      <c r="C586" s="17"/>
      <c r="D586" s="307"/>
    </row>
    <row r="587" spans="1:4" ht="12.75">
      <c r="A587" s="16"/>
      <c r="C587" s="17"/>
      <c r="D587" s="307"/>
    </row>
    <row r="588" spans="1:4" ht="12.75">
      <c r="A588" s="16"/>
      <c r="C588" s="17"/>
      <c r="D588" s="307"/>
    </row>
    <row r="589" spans="1:4" ht="12.75">
      <c r="A589" s="16"/>
      <c r="C589" s="17"/>
      <c r="D589" s="307"/>
    </row>
    <row r="590" spans="1:4" ht="12.75">
      <c r="A590" s="16"/>
      <c r="C590" s="17"/>
      <c r="D590" s="307"/>
    </row>
    <row r="591" spans="1:4" ht="12.75">
      <c r="A591" s="16"/>
      <c r="C591" s="17"/>
      <c r="D591" s="307"/>
    </row>
    <row r="592" spans="1:4" ht="12.75">
      <c r="A592" s="16"/>
      <c r="C592" s="17"/>
      <c r="D592" s="307"/>
    </row>
    <row r="593" spans="1:4" ht="12.75">
      <c r="A593" s="16"/>
      <c r="C593" s="17"/>
      <c r="D593" s="307"/>
    </row>
    <row r="594" spans="1:4" ht="12.75">
      <c r="A594" s="16"/>
      <c r="C594" s="17"/>
      <c r="D594" s="307"/>
    </row>
    <row r="595" spans="1:4" ht="12.75">
      <c r="A595" s="16"/>
      <c r="C595" s="17"/>
      <c r="D595" s="307"/>
    </row>
    <row r="596" spans="1:4" ht="12.75">
      <c r="A596" s="16"/>
      <c r="C596" s="17"/>
      <c r="D596" s="307"/>
    </row>
    <row r="597" spans="1:4" ht="12.75">
      <c r="A597" s="16"/>
      <c r="C597" s="17"/>
      <c r="D597" s="307"/>
    </row>
    <row r="598" spans="1:4" ht="12.75">
      <c r="A598" s="16"/>
      <c r="C598" s="17"/>
      <c r="D598" s="307"/>
    </row>
    <row r="599" spans="1:4" ht="12.75">
      <c r="A599" s="16"/>
      <c r="C599" s="17"/>
      <c r="D599" s="307"/>
    </row>
    <row r="600" spans="1:4" ht="12.75">
      <c r="A600" s="16"/>
      <c r="C600" s="17"/>
      <c r="D600" s="307"/>
    </row>
    <row r="601" spans="1:4" ht="12.75">
      <c r="A601" s="16"/>
      <c r="C601" s="17"/>
      <c r="D601" s="307"/>
    </row>
    <row r="602" spans="1:4" ht="12.75">
      <c r="A602" s="16"/>
      <c r="C602" s="17"/>
      <c r="D602" s="307"/>
    </row>
    <row r="603" spans="1:4" ht="12.75">
      <c r="A603" s="16"/>
      <c r="C603" s="17"/>
      <c r="D603" s="307"/>
    </row>
    <row r="604" spans="1:4" ht="12.75">
      <c r="A604" s="16"/>
      <c r="C604" s="17"/>
      <c r="D604" s="307"/>
    </row>
    <row r="605" spans="1:4" ht="12.75">
      <c r="A605" s="16"/>
      <c r="C605" s="17"/>
      <c r="D605" s="307"/>
    </row>
    <row r="606" spans="1:4" ht="12.75">
      <c r="A606" s="16"/>
      <c r="C606" s="17"/>
      <c r="D606" s="307"/>
    </row>
    <row r="607" spans="1:4" ht="12.75">
      <c r="A607" s="16"/>
      <c r="C607" s="17"/>
      <c r="D607" s="307"/>
    </row>
    <row r="608" spans="1:4" ht="12.75">
      <c r="A608" s="16"/>
      <c r="C608" s="17"/>
      <c r="D608" s="307"/>
    </row>
    <row r="609" spans="1:4" ht="12.75">
      <c r="A609" s="16"/>
      <c r="C609" s="17"/>
      <c r="D609" s="307"/>
    </row>
    <row r="610" spans="1:4" ht="12.75">
      <c r="A610" s="16"/>
      <c r="C610" s="17"/>
      <c r="D610" s="307"/>
    </row>
    <row r="611" spans="1:4" ht="12.75">
      <c r="A611" s="16"/>
      <c r="C611" s="17"/>
      <c r="D611" s="307"/>
    </row>
    <row r="612" spans="1:4" ht="12.75">
      <c r="A612" s="16"/>
      <c r="C612" s="17"/>
      <c r="D612" s="307"/>
    </row>
    <row r="613" spans="1:4" ht="12.75">
      <c r="A613" s="16"/>
      <c r="C613" s="17"/>
      <c r="D613" s="307"/>
    </row>
    <row r="614" spans="1:4" ht="12.75">
      <c r="A614" s="16"/>
      <c r="C614" s="17"/>
      <c r="D614" s="307"/>
    </row>
    <row r="615" spans="1:4" ht="12.75">
      <c r="A615" s="16"/>
      <c r="C615" s="17"/>
      <c r="D615" s="307"/>
    </row>
    <row r="616" spans="1:4" ht="12.75">
      <c r="A616" s="16"/>
      <c r="C616" s="17"/>
      <c r="D616" s="307"/>
    </row>
    <row r="617" spans="1:4" ht="12.75">
      <c r="A617" s="16"/>
      <c r="C617" s="17"/>
      <c r="D617" s="307"/>
    </row>
    <row r="618" spans="1:4" ht="12.75">
      <c r="A618" s="16"/>
      <c r="C618" s="17"/>
      <c r="D618" s="307"/>
    </row>
    <row r="619" spans="1:4" ht="12.75">
      <c r="A619" s="16"/>
      <c r="C619" s="17"/>
      <c r="D619" s="307"/>
    </row>
    <row r="620" spans="1:4" ht="12.75">
      <c r="A620" s="16"/>
      <c r="C620" s="17"/>
      <c r="D620" s="307"/>
    </row>
    <row r="621" spans="1:4" ht="12.75">
      <c r="A621" s="16"/>
      <c r="C621" s="17"/>
      <c r="D621" s="307"/>
    </row>
    <row r="622" spans="1:4" ht="12.75">
      <c r="A622" s="16"/>
      <c r="C622" s="17"/>
      <c r="D622" s="307"/>
    </row>
    <row r="623" spans="1:4" ht="12.75">
      <c r="A623" s="16"/>
      <c r="C623" s="17"/>
      <c r="D623" s="307"/>
    </row>
    <row r="624" spans="1:4" ht="12.75">
      <c r="A624" s="16"/>
      <c r="C624" s="17"/>
      <c r="D624" s="307"/>
    </row>
    <row r="625" spans="1:4" ht="12.75">
      <c r="A625" s="16"/>
      <c r="C625" s="17"/>
      <c r="D625" s="307"/>
    </row>
    <row r="626" spans="1:4" ht="12.75">
      <c r="A626" s="16"/>
      <c r="C626" s="17"/>
      <c r="D626" s="307"/>
    </row>
    <row r="627" spans="1:4" ht="12.75">
      <c r="A627" s="16"/>
      <c r="C627" s="17"/>
      <c r="D627" s="307"/>
    </row>
    <row r="628" spans="1:4" ht="12.75">
      <c r="A628" s="16"/>
      <c r="C628" s="17"/>
      <c r="D628" s="307"/>
    </row>
    <row r="629" spans="1:4" ht="12.75">
      <c r="A629" s="16"/>
      <c r="C629" s="17"/>
      <c r="D629" s="307"/>
    </row>
    <row r="630" spans="1:4" ht="12.75">
      <c r="A630" s="16"/>
      <c r="C630" s="17"/>
      <c r="D630" s="307"/>
    </row>
    <row r="631" spans="1:4" ht="12.75">
      <c r="A631" s="16"/>
      <c r="C631" s="17"/>
      <c r="D631" s="307"/>
    </row>
    <row r="632" spans="1:4" ht="12.75">
      <c r="A632" s="16"/>
      <c r="C632" s="17"/>
      <c r="D632" s="307"/>
    </row>
    <row r="633" spans="1:4" ht="12.75">
      <c r="A633" s="16"/>
      <c r="C633" s="17"/>
      <c r="D633" s="307"/>
    </row>
    <row r="634" spans="1:4" ht="12.75">
      <c r="A634" s="16"/>
      <c r="C634" s="17"/>
      <c r="D634" s="307"/>
    </row>
    <row r="635" spans="1:4" ht="12.75">
      <c r="A635" s="16"/>
      <c r="C635" s="17"/>
      <c r="D635" s="307"/>
    </row>
    <row r="636" spans="1:4" ht="12.75">
      <c r="A636" s="16"/>
      <c r="C636" s="17"/>
      <c r="D636" s="307"/>
    </row>
    <row r="637" spans="1:4" ht="12.75">
      <c r="A637" s="16"/>
      <c r="C637" s="17"/>
      <c r="D637" s="307"/>
    </row>
    <row r="638" spans="1:4" ht="12.75">
      <c r="A638" s="16"/>
      <c r="C638" s="17"/>
      <c r="D638" s="307"/>
    </row>
    <row r="639" spans="1:4" ht="12.75">
      <c r="A639" s="16"/>
      <c r="C639" s="17"/>
      <c r="D639" s="307"/>
    </row>
    <row r="640" spans="1:4" ht="12.75">
      <c r="A640" s="16"/>
      <c r="C640" s="17"/>
      <c r="D640" s="307"/>
    </row>
    <row r="641" spans="1:4" ht="12.75">
      <c r="A641" s="16"/>
      <c r="C641" s="17"/>
      <c r="D641" s="307"/>
    </row>
    <row r="642" spans="1:4" ht="12.75">
      <c r="A642" s="16"/>
      <c r="C642" s="17"/>
      <c r="D642" s="307"/>
    </row>
    <row r="643" spans="1:4" ht="12.75">
      <c r="A643" s="16"/>
      <c r="C643" s="17"/>
      <c r="D643" s="307"/>
    </row>
    <row r="644" spans="1:4" ht="12.75">
      <c r="A644" s="16"/>
      <c r="C644" s="17"/>
      <c r="D644" s="307"/>
    </row>
    <row r="645" spans="1:4" ht="12.75">
      <c r="A645" s="16"/>
      <c r="C645" s="17"/>
      <c r="D645" s="307"/>
    </row>
    <row r="646" spans="1:4" ht="12.75">
      <c r="A646" s="16"/>
      <c r="C646" s="17"/>
      <c r="D646" s="307"/>
    </row>
    <row r="647" spans="1:4" ht="12.75">
      <c r="A647" s="16"/>
      <c r="C647" s="17"/>
      <c r="D647" s="307"/>
    </row>
    <row r="648" spans="1:4" ht="12.75">
      <c r="A648" s="16"/>
      <c r="C648" s="17"/>
      <c r="D648" s="307"/>
    </row>
    <row r="649" spans="1:4" ht="12.75">
      <c r="A649" s="16"/>
      <c r="C649" s="17"/>
      <c r="D649" s="307"/>
    </row>
    <row r="650" spans="1:4" ht="12.75">
      <c r="A650" s="16"/>
      <c r="C650" s="17"/>
      <c r="D650" s="307"/>
    </row>
    <row r="651" spans="1:4" ht="12.75">
      <c r="A651" s="16"/>
      <c r="C651" s="17"/>
      <c r="D651" s="307"/>
    </row>
    <row r="652" spans="1:4" ht="12.75">
      <c r="A652" s="16"/>
      <c r="C652" s="17"/>
      <c r="D652" s="307"/>
    </row>
    <row r="653" spans="1:4" ht="12.75">
      <c r="A653" s="16"/>
      <c r="C653" s="17"/>
      <c r="D653" s="307"/>
    </row>
    <row r="654" spans="1:4" ht="12.75">
      <c r="A654" s="16"/>
      <c r="C654" s="17"/>
      <c r="D654" s="307"/>
    </row>
    <row r="655" spans="1:4" ht="12.75">
      <c r="A655" s="16"/>
      <c r="C655" s="17"/>
      <c r="D655" s="307"/>
    </row>
    <row r="656" spans="1:4" ht="12.75">
      <c r="A656" s="16"/>
      <c r="C656" s="17"/>
      <c r="D656" s="307"/>
    </row>
    <row r="657" spans="1:4" ht="12.75">
      <c r="A657" s="16"/>
      <c r="C657" s="17"/>
      <c r="D657" s="307"/>
    </row>
    <row r="658" spans="1:4" ht="12.75">
      <c r="A658" s="16"/>
      <c r="C658" s="17"/>
      <c r="D658" s="307"/>
    </row>
    <row r="659" spans="1:4" ht="12.75">
      <c r="A659" s="16"/>
      <c r="C659" s="17"/>
      <c r="D659" s="307"/>
    </row>
    <row r="660" spans="1:4" ht="12.75">
      <c r="A660" s="16"/>
      <c r="C660" s="17"/>
      <c r="D660" s="307"/>
    </row>
    <row r="661" spans="1:4" ht="12.75">
      <c r="A661" s="16"/>
      <c r="C661" s="17"/>
      <c r="D661" s="307"/>
    </row>
    <row r="662" spans="1:4" ht="12.75">
      <c r="A662" s="16"/>
      <c r="C662" s="17"/>
      <c r="D662" s="307"/>
    </row>
    <row r="663" spans="1:4" ht="12.75">
      <c r="A663" s="16"/>
      <c r="C663" s="17"/>
      <c r="D663" s="307"/>
    </row>
    <row r="664" spans="1:4" ht="12.75">
      <c r="A664" s="16"/>
      <c r="C664" s="17"/>
      <c r="D664" s="307"/>
    </row>
    <row r="665" spans="1:4" ht="12.75">
      <c r="A665" s="16"/>
      <c r="C665" s="17"/>
      <c r="D665" s="307"/>
    </row>
    <row r="666" spans="1:4" ht="12.75">
      <c r="A666" s="16"/>
      <c r="C666" s="17"/>
      <c r="D666" s="307"/>
    </row>
    <row r="667" spans="1:4" ht="12.75">
      <c r="A667" s="16"/>
      <c r="C667" s="17"/>
      <c r="D667" s="307"/>
    </row>
    <row r="668" spans="1:4" ht="12.75">
      <c r="A668" s="16"/>
      <c r="C668" s="17"/>
      <c r="D668" s="307"/>
    </row>
    <row r="669" spans="1:4" ht="12.75">
      <c r="A669" s="16"/>
      <c r="C669" s="17"/>
      <c r="D669" s="307"/>
    </row>
    <row r="670" spans="1:4" ht="12.75">
      <c r="A670" s="16"/>
      <c r="C670" s="17"/>
      <c r="D670" s="307"/>
    </row>
    <row r="671" spans="1:4" ht="12.75">
      <c r="A671" s="16"/>
      <c r="C671" s="17"/>
      <c r="D671" s="307"/>
    </row>
    <row r="672" spans="1:4" ht="12.75">
      <c r="A672" s="16"/>
      <c r="C672" s="17"/>
      <c r="D672" s="307"/>
    </row>
    <row r="673" spans="1:4" ht="12.75">
      <c r="A673" s="16"/>
      <c r="C673" s="17"/>
      <c r="D673" s="307"/>
    </row>
    <row r="674" spans="1:4" ht="12.75">
      <c r="A674" s="16"/>
      <c r="C674" s="17"/>
      <c r="D674" s="307"/>
    </row>
    <row r="675" spans="1:4" ht="12.75">
      <c r="A675" s="16"/>
      <c r="C675" s="17"/>
      <c r="D675" s="307"/>
    </row>
    <row r="676" spans="1:4" ht="12.75">
      <c r="A676" s="16"/>
      <c r="C676" s="17"/>
      <c r="D676" s="307"/>
    </row>
    <row r="677" spans="1:4" ht="12.75">
      <c r="A677" s="16"/>
      <c r="C677" s="17"/>
      <c r="D677" s="307"/>
    </row>
    <row r="678" spans="1:4" ht="12.75">
      <c r="A678" s="16"/>
      <c r="C678" s="17"/>
      <c r="D678" s="307"/>
    </row>
    <row r="679" spans="1:4" ht="12.75">
      <c r="A679" s="16"/>
      <c r="C679" s="17"/>
      <c r="D679" s="307"/>
    </row>
    <row r="680" spans="1:4" ht="12.75">
      <c r="A680" s="16"/>
      <c r="C680" s="17"/>
      <c r="D680" s="307"/>
    </row>
    <row r="681" spans="1:4" ht="12.75">
      <c r="A681" s="16"/>
      <c r="C681" s="17"/>
      <c r="D681" s="307"/>
    </row>
    <row r="682" spans="1:4" ht="12.75">
      <c r="A682" s="16"/>
      <c r="C682" s="17"/>
      <c r="D682" s="307"/>
    </row>
    <row r="683" spans="1:4" ht="12.75">
      <c r="A683" s="16"/>
      <c r="C683" s="17"/>
      <c r="D683" s="307"/>
    </row>
    <row r="684" spans="1:4" ht="12.75">
      <c r="A684" s="16"/>
      <c r="C684" s="17"/>
      <c r="D684" s="307"/>
    </row>
    <row r="685" spans="1:4" ht="12.75">
      <c r="A685" s="16"/>
      <c r="C685" s="17"/>
      <c r="D685" s="307"/>
    </row>
    <row r="686" spans="1:4" ht="12.75">
      <c r="A686" s="16"/>
      <c r="C686" s="17"/>
      <c r="D686" s="307"/>
    </row>
    <row r="687" spans="1:4" ht="12.75">
      <c r="A687" s="16"/>
      <c r="C687" s="17"/>
      <c r="D687" s="307"/>
    </row>
    <row r="688" spans="1:4" ht="12.75">
      <c r="A688" s="16"/>
      <c r="C688" s="17"/>
      <c r="D688" s="307"/>
    </row>
    <row r="689" spans="1:4" ht="12.75">
      <c r="A689" s="16"/>
      <c r="C689" s="17"/>
      <c r="D689" s="307"/>
    </row>
    <row r="690" spans="1:4" ht="12.75">
      <c r="A690" s="16"/>
      <c r="C690" s="17"/>
      <c r="D690" s="307"/>
    </row>
    <row r="691" spans="1:4" ht="12.75">
      <c r="A691" s="16"/>
      <c r="C691" s="17"/>
      <c r="D691" s="307"/>
    </row>
    <row r="692" spans="1:4" ht="12.75">
      <c r="A692" s="16"/>
      <c r="C692" s="17"/>
      <c r="D692" s="307"/>
    </row>
    <row r="693" spans="1:4" ht="12.75">
      <c r="A693" s="16"/>
      <c r="C693" s="17"/>
      <c r="D693" s="307"/>
    </row>
    <row r="694" spans="1:4" ht="12.75">
      <c r="A694" s="16"/>
      <c r="C694" s="17"/>
      <c r="D694" s="307"/>
    </row>
    <row r="695" spans="1:4" ht="12.75">
      <c r="A695" s="16"/>
      <c r="C695" s="17"/>
      <c r="D695" s="307"/>
    </row>
    <row r="696" spans="1:4" ht="12.75">
      <c r="A696" s="16"/>
      <c r="C696" s="17"/>
      <c r="D696" s="307"/>
    </row>
    <row r="697" spans="1:4" ht="12.75">
      <c r="A697" s="16"/>
      <c r="C697" s="17"/>
      <c r="D697" s="307"/>
    </row>
    <row r="698" spans="1:4" ht="12.75">
      <c r="A698" s="16"/>
      <c r="C698" s="17"/>
      <c r="D698" s="307"/>
    </row>
    <row r="699" spans="1:4" ht="12.75">
      <c r="A699" s="16"/>
      <c r="C699" s="17"/>
      <c r="D699" s="307"/>
    </row>
    <row r="700" spans="1:4" ht="12.75">
      <c r="A700" s="16"/>
      <c r="C700" s="17"/>
      <c r="D700" s="307"/>
    </row>
    <row r="701" spans="1:4" ht="12.75">
      <c r="A701" s="16"/>
      <c r="C701" s="17"/>
      <c r="D701" s="307"/>
    </row>
    <row r="702" spans="1:4" ht="12.75">
      <c r="A702" s="16"/>
      <c r="C702" s="17"/>
      <c r="D702" s="307"/>
    </row>
    <row r="703" spans="1:4" ht="12.75">
      <c r="A703" s="16"/>
      <c r="C703" s="17"/>
      <c r="D703" s="307"/>
    </row>
    <row r="704" spans="1:4" ht="12.75">
      <c r="A704" s="16"/>
      <c r="C704" s="17"/>
      <c r="D704" s="307"/>
    </row>
    <row r="705" spans="1:4" ht="12.75">
      <c r="A705" s="16"/>
      <c r="C705" s="17"/>
      <c r="D705" s="307"/>
    </row>
    <row r="706" spans="1:4" ht="12.75">
      <c r="A706" s="16"/>
      <c r="C706" s="17"/>
      <c r="D706" s="307"/>
    </row>
    <row r="707" spans="1:4" ht="12.75">
      <c r="A707" s="16"/>
      <c r="C707" s="17"/>
      <c r="D707" s="307"/>
    </row>
    <row r="708" spans="1:4" ht="12.75">
      <c r="A708" s="16"/>
      <c r="C708" s="17"/>
      <c r="D708" s="307"/>
    </row>
    <row r="709" spans="1:4" ht="12.75">
      <c r="A709" s="16"/>
      <c r="C709" s="17"/>
      <c r="D709" s="307"/>
    </row>
    <row r="710" spans="1:4" ht="12.75">
      <c r="A710" s="16"/>
      <c r="C710" s="17"/>
      <c r="D710" s="307"/>
    </row>
    <row r="711" spans="1:4" ht="12.75">
      <c r="A711" s="16"/>
      <c r="C711" s="17"/>
      <c r="D711" s="307"/>
    </row>
    <row r="712" spans="1:4" ht="12.75">
      <c r="A712" s="16"/>
      <c r="C712" s="17"/>
      <c r="D712" s="307"/>
    </row>
    <row r="713" spans="1:4" ht="12.75">
      <c r="A713" s="16"/>
      <c r="C713" s="17"/>
      <c r="D713" s="307"/>
    </row>
    <row r="714" spans="1:4" ht="12.75">
      <c r="A714" s="16"/>
      <c r="C714" s="17"/>
      <c r="D714" s="307"/>
    </row>
    <row r="715" spans="1:4" ht="12.75">
      <c r="A715" s="16"/>
      <c r="C715" s="17"/>
      <c r="D715" s="307"/>
    </row>
    <row r="716" spans="1:4" ht="12.75">
      <c r="A716" s="16"/>
      <c r="C716" s="17"/>
      <c r="D716" s="307"/>
    </row>
    <row r="717" spans="1:4" ht="12.75">
      <c r="A717" s="16"/>
      <c r="C717" s="17"/>
      <c r="D717" s="307"/>
    </row>
    <row r="718" spans="1:4" ht="12.75">
      <c r="A718" s="16"/>
      <c r="C718" s="17"/>
      <c r="D718" s="307"/>
    </row>
    <row r="719" spans="1:4" ht="12.75">
      <c r="A719" s="16"/>
      <c r="C719" s="17"/>
      <c r="D719" s="307"/>
    </row>
    <row r="720" spans="1:4" ht="12.75">
      <c r="A720" s="16"/>
      <c r="C720" s="17"/>
      <c r="D720" s="307"/>
    </row>
    <row r="721" spans="1:4" ht="12.75">
      <c r="A721" s="16"/>
      <c r="C721" s="17"/>
      <c r="D721" s="307"/>
    </row>
    <row r="722" spans="1:4" ht="12.75">
      <c r="A722" s="16"/>
      <c r="C722" s="17"/>
      <c r="D722" s="307"/>
    </row>
    <row r="723" spans="1:4" ht="12.75">
      <c r="A723" s="16"/>
      <c r="C723" s="17"/>
      <c r="D723" s="307"/>
    </row>
    <row r="724" spans="1:4" ht="12.75">
      <c r="A724" s="16"/>
      <c r="C724" s="17"/>
      <c r="D724" s="307"/>
    </row>
    <row r="725" spans="1:4" ht="12.75">
      <c r="A725" s="16"/>
      <c r="C725" s="17"/>
      <c r="D725" s="307"/>
    </row>
    <row r="726" spans="1:4" ht="12.75">
      <c r="A726" s="16"/>
      <c r="C726" s="17"/>
      <c r="D726" s="307"/>
    </row>
    <row r="727" spans="1:4" ht="12.75">
      <c r="A727" s="16"/>
      <c r="C727" s="17"/>
      <c r="D727" s="307"/>
    </row>
    <row r="728" spans="1:4" ht="12.75">
      <c r="A728" s="16"/>
      <c r="C728" s="17"/>
      <c r="D728" s="307"/>
    </row>
    <row r="729" spans="1:4" ht="12.75">
      <c r="A729" s="16"/>
      <c r="C729" s="17"/>
      <c r="D729" s="307"/>
    </row>
    <row r="730" spans="1:4" ht="12.75">
      <c r="A730" s="16"/>
      <c r="C730" s="17"/>
      <c r="D730" s="307"/>
    </row>
    <row r="731" spans="1:4" ht="12.75">
      <c r="A731" s="16"/>
      <c r="C731" s="17"/>
      <c r="D731" s="307"/>
    </row>
    <row r="732" spans="1:4" ht="12.75">
      <c r="A732" s="16"/>
      <c r="C732" s="17"/>
      <c r="D732" s="307"/>
    </row>
    <row r="733" spans="1:4" ht="12.75">
      <c r="A733" s="16"/>
      <c r="C733" s="17"/>
      <c r="D733" s="307"/>
    </row>
    <row r="734" spans="1:4" ht="12.75">
      <c r="A734" s="16"/>
      <c r="C734" s="17"/>
      <c r="D734" s="307"/>
    </row>
    <row r="735" spans="1:4" ht="12.75">
      <c r="A735" s="16"/>
      <c r="C735" s="17"/>
      <c r="D735" s="307"/>
    </row>
    <row r="736" spans="1:4" ht="12.75">
      <c r="A736" s="16"/>
      <c r="C736" s="17"/>
      <c r="D736" s="307"/>
    </row>
    <row r="737" spans="1:4" ht="12.75">
      <c r="A737" s="16"/>
      <c r="C737" s="17"/>
      <c r="D737" s="307"/>
    </row>
    <row r="738" spans="1:4" ht="12.75">
      <c r="A738" s="16"/>
      <c r="C738" s="17"/>
      <c r="D738" s="307"/>
    </row>
    <row r="739" spans="1:4" ht="12.75">
      <c r="A739" s="16"/>
      <c r="C739" s="17"/>
      <c r="D739" s="307"/>
    </row>
    <row r="740" spans="1:4" ht="12.75">
      <c r="A740" s="16"/>
      <c r="C740" s="17"/>
      <c r="D740" s="307"/>
    </row>
    <row r="741" spans="1:4" ht="12.75">
      <c r="A741" s="16"/>
      <c r="C741" s="17"/>
      <c r="D741" s="307"/>
    </row>
    <row r="742" spans="1:4" ht="12.75">
      <c r="A742" s="16"/>
      <c r="C742" s="17"/>
      <c r="D742" s="307"/>
    </row>
    <row r="743" spans="1:4" ht="12.75">
      <c r="A743" s="16"/>
      <c r="C743" s="17"/>
      <c r="D743" s="307"/>
    </row>
    <row r="744" spans="1:4" ht="12.75">
      <c r="A744" s="16"/>
      <c r="C744" s="17"/>
      <c r="D744" s="307"/>
    </row>
    <row r="745" spans="1:4" ht="12.75">
      <c r="A745" s="16"/>
      <c r="C745" s="17"/>
      <c r="D745" s="307"/>
    </row>
    <row r="746" spans="1:4" ht="12.75">
      <c r="A746" s="16"/>
      <c r="C746" s="17"/>
      <c r="D746" s="307"/>
    </row>
    <row r="747" spans="1:4" ht="12.75">
      <c r="A747" s="16"/>
      <c r="C747" s="17"/>
      <c r="D747" s="307"/>
    </row>
    <row r="748" spans="1:4" ht="12.75">
      <c r="A748" s="16"/>
      <c r="C748" s="17"/>
      <c r="D748" s="307"/>
    </row>
    <row r="749" spans="1:4" ht="12.75">
      <c r="A749" s="16"/>
      <c r="C749" s="17"/>
      <c r="D749" s="307"/>
    </row>
    <row r="750" spans="1:4" ht="12.75">
      <c r="A750" s="16"/>
      <c r="C750" s="17"/>
      <c r="D750" s="307"/>
    </row>
    <row r="751" spans="1:4" ht="12.75">
      <c r="A751" s="16"/>
      <c r="C751" s="17"/>
      <c r="D751" s="307"/>
    </row>
    <row r="752" spans="1:4" ht="12.75">
      <c r="A752" s="16"/>
      <c r="C752" s="17"/>
      <c r="D752" s="307"/>
    </row>
    <row r="753" spans="1:4" ht="12.75">
      <c r="A753" s="16"/>
      <c r="C753" s="17"/>
      <c r="D753" s="307"/>
    </row>
    <row r="754" spans="1:4" ht="12.75">
      <c r="A754" s="16"/>
      <c r="C754" s="17"/>
      <c r="D754" s="307"/>
    </row>
    <row r="755" spans="1:4" ht="12.75">
      <c r="A755" s="16"/>
      <c r="C755" s="17"/>
      <c r="D755" s="307"/>
    </row>
    <row r="756" spans="1:4" ht="12.75">
      <c r="A756" s="16"/>
      <c r="C756" s="17"/>
      <c r="D756" s="307"/>
    </row>
    <row r="757" spans="1:4" ht="12.75">
      <c r="A757" s="16"/>
      <c r="C757" s="17"/>
      <c r="D757" s="307"/>
    </row>
    <row r="758" spans="1:4" ht="12.75">
      <c r="A758" s="16"/>
      <c r="C758" s="17"/>
      <c r="D758" s="307"/>
    </row>
    <row r="759" spans="1:4" ht="12.75">
      <c r="A759" s="16"/>
      <c r="C759" s="17"/>
      <c r="D759" s="307"/>
    </row>
    <row r="760" spans="1:4" ht="12.75">
      <c r="A760" s="16"/>
      <c r="C760" s="17"/>
      <c r="D760" s="307"/>
    </row>
    <row r="761" spans="1:4" ht="12.75">
      <c r="A761" s="16"/>
      <c r="C761" s="17"/>
      <c r="D761" s="307"/>
    </row>
    <row r="762" spans="1:4" ht="12.75">
      <c r="A762" s="16"/>
      <c r="C762" s="17"/>
      <c r="D762" s="307"/>
    </row>
    <row r="763" spans="1:4" ht="12.75">
      <c r="A763" s="16"/>
      <c r="C763" s="17"/>
      <c r="D763" s="307"/>
    </row>
    <row r="764" spans="1:4" ht="12.75">
      <c r="A764" s="16"/>
      <c r="C764" s="17"/>
      <c r="D764" s="307"/>
    </row>
    <row r="765" spans="1:4" ht="12.75">
      <c r="A765" s="16"/>
      <c r="C765" s="17"/>
      <c r="D765" s="307"/>
    </row>
    <row r="766" spans="1:4" ht="12.75">
      <c r="A766" s="16"/>
      <c r="C766" s="17"/>
      <c r="D766" s="307"/>
    </row>
    <row r="767" spans="1:4" ht="12.75">
      <c r="A767" s="16"/>
      <c r="C767" s="17"/>
      <c r="D767" s="307"/>
    </row>
    <row r="768" spans="1:4" ht="12.75">
      <c r="A768" s="16"/>
      <c r="C768" s="17"/>
      <c r="D768" s="307"/>
    </row>
    <row r="769" spans="1:4" ht="12.75">
      <c r="A769" s="16"/>
      <c r="C769" s="17"/>
      <c r="D769" s="307"/>
    </row>
    <row r="770" spans="1:4" ht="12.75">
      <c r="A770" s="16"/>
      <c r="C770" s="17"/>
      <c r="D770" s="307"/>
    </row>
    <row r="771" spans="1:4" ht="12.75">
      <c r="A771" s="16"/>
      <c r="C771" s="17"/>
      <c r="D771" s="307"/>
    </row>
    <row r="772" spans="1:4" ht="12.75">
      <c r="A772" s="16"/>
      <c r="C772" s="17"/>
      <c r="D772" s="307"/>
    </row>
    <row r="773" spans="1:4" ht="12.75">
      <c r="A773" s="16"/>
      <c r="C773" s="17"/>
      <c r="D773" s="307"/>
    </row>
    <row r="774" spans="1:4" ht="12.75">
      <c r="A774" s="16"/>
      <c r="C774" s="17"/>
      <c r="D774" s="307"/>
    </row>
    <row r="775" spans="1:4" ht="12.75">
      <c r="A775" s="16"/>
      <c r="C775" s="17"/>
      <c r="D775" s="307"/>
    </row>
    <row r="776" spans="1:4" ht="12.75">
      <c r="A776" s="16"/>
      <c r="C776" s="17"/>
      <c r="D776" s="307"/>
    </row>
    <row r="777" spans="1:4" ht="12.75">
      <c r="A777" s="16"/>
      <c r="C777" s="17"/>
      <c r="D777" s="307"/>
    </row>
    <row r="778" spans="1:4" ht="12.75">
      <c r="A778" s="16"/>
      <c r="C778" s="17"/>
      <c r="D778" s="307"/>
    </row>
    <row r="779" spans="1:4" ht="12.75">
      <c r="A779" s="16"/>
      <c r="C779" s="17"/>
      <c r="D779" s="307"/>
    </row>
    <row r="780" spans="1:4" ht="12.75">
      <c r="A780" s="16"/>
      <c r="C780" s="17"/>
      <c r="D780" s="307"/>
    </row>
    <row r="781" spans="1:4" ht="12.75">
      <c r="A781" s="16"/>
      <c r="C781" s="17"/>
      <c r="D781" s="307"/>
    </row>
    <row r="782" spans="1:4" ht="12.75">
      <c r="A782" s="16"/>
      <c r="C782" s="17"/>
      <c r="D782" s="307"/>
    </row>
    <row r="783" spans="1:4" ht="12.75">
      <c r="A783" s="16"/>
      <c r="C783" s="17"/>
      <c r="D783" s="307"/>
    </row>
    <row r="784" spans="1:4" ht="12.75">
      <c r="A784" s="16"/>
      <c r="C784" s="17"/>
      <c r="D784" s="307"/>
    </row>
    <row r="785" spans="1:4" ht="12.75">
      <c r="A785" s="16"/>
      <c r="C785" s="17"/>
      <c r="D785" s="307"/>
    </row>
    <row r="786" spans="1:4" ht="12.75">
      <c r="A786" s="16"/>
      <c r="C786" s="17"/>
      <c r="D786" s="307"/>
    </row>
    <row r="787" spans="1:4" ht="12.75">
      <c r="A787" s="16"/>
      <c r="C787" s="17"/>
      <c r="D787" s="307"/>
    </row>
    <row r="788" spans="1:4" ht="12.75">
      <c r="A788" s="16"/>
      <c r="C788" s="17"/>
      <c r="D788" s="307"/>
    </row>
    <row r="789" spans="1:4" ht="12.75">
      <c r="A789" s="16"/>
      <c r="C789" s="17"/>
      <c r="D789" s="307"/>
    </row>
    <row r="790" spans="1:4" ht="12.75">
      <c r="A790" s="16"/>
      <c r="C790" s="17"/>
      <c r="D790" s="307"/>
    </row>
    <row r="791" spans="1:4" ht="12.75">
      <c r="A791" s="16"/>
      <c r="C791" s="17"/>
      <c r="D791" s="307"/>
    </row>
    <row r="792" spans="1:4" ht="12.75">
      <c r="A792" s="16"/>
      <c r="C792" s="17"/>
      <c r="D792" s="307"/>
    </row>
    <row r="793" spans="1:4" ht="12.75">
      <c r="A793" s="16"/>
      <c r="C793" s="17"/>
      <c r="D793" s="307"/>
    </row>
    <row r="794" spans="1:4" ht="12.75">
      <c r="A794" s="16"/>
      <c r="C794" s="17"/>
      <c r="D794" s="307"/>
    </row>
    <row r="795" spans="1:4" ht="12.75">
      <c r="A795" s="16"/>
      <c r="C795" s="17"/>
      <c r="D795" s="307"/>
    </row>
    <row r="796" spans="1:4" ht="12.75">
      <c r="A796" s="16"/>
      <c r="C796" s="17"/>
      <c r="D796" s="307"/>
    </row>
    <row r="797" spans="1:4" ht="12.75">
      <c r="A797" s="16"/>
      <c r="C797" s="17"/>
      <c r="D797" s="307"/>
    </row>
    <row r="798" spans="1:4" ht="12.75">
      <c r="A798" s="16"/>
      <c r="C798" s="17"/>
      <c r="D798" s="307"/>
    </row>
    <row r="799" spans="1:4" ht="12.75">
      <c r="A799" s="16"/>
      <c r="C799" s="17"/>
      <c r="D799" s="307"/>
    </row>
    <row r="800" spans="1:4" ht="12.75">
      <c r="A800" s="16"/>
      <c r="C800" s="17"/>
      <c r="D800" s="307"/>
    </row>
    <row r="801" spans="1:4" ht="12.75">
      <c r="A801" s="16"/>
      <c r="C801" s="17"/>
      <c r="D801" s="307"/>
    </row>
    <row r="802" spans="1:4" ht="12.75">
      <c r="A802" s="16"/>
      <c r="C802" s="17"/>
      <c r="D802" s="307"/>
    </row>
    <row r="803" spans="1:4" ht="12.75">
      <c r="A803" s="16"/>
      <c r="C803" s="17"/>
      <c r="D803" s="307"/>
    </row>
    <row r="804" spans="1:4" ht="12.75">
      <c r="A804" s="16"/>
      <c r="C804" s="17"/>
      <c r="D804" s="307"/>
    </row>
    <row r="805" spans="1:4" ht="12.75">
      <c r="A805" s="16"/>
      <c r="C805" s="17"/>
      <c r="D805" s="307"/>
    </row>
    <row r="806" spans="1:4" ht="12.75">
      <c r="A806" s="16"/>
      <c r="C806" s="17"/>
      <c r="D806" s="307"/>
    </row>
    <row r="807" spans="1:4" ht="12.75">
      <c r="A807" s="16"/>
      <c r="C807" s="17"/>
      <c r="D807" s="307"/>
    </row>
    <row r="808" spans="1:4" ht="12.75">
      <c r="A808" s="16"/>
      <c r="C808" s="17"/>
      <c r="D808" s="307"/>
    </row>
    <row r="809" spans="1:4" ht="12.75">
      <c r="A809" s="16"/>
      <c r="C809" s="17"/>
      <c r="D809" s="307"/>
    </row>
    <row r="810" spans="1:4" ht="12.75">
      <c r="A810" s="16"/>
      <c r="C810" s="17"/>
      <c r="D810" s="307"/>
    </row>
    <row r="811" spans="1:4" ht="12.75">
      <c r="A811" s="16"/>
      <c r="C811" s="17"/>
      <c r="D811" s="307"/>
    </row>
    <row r="812" spans="1:4" ht="12.75">
      <c r="A812" s="16"/>
      <c r="C812" s="17"/>
      <c r="D812" s="307"/>
    </row>
    <row r="813" spans="1:4" ht="12.75">
      <c r="A813" s="16"/>
      <c r="C813" s="17"/>
      <c r="D813" s="307"/>
    </row>
    <row r="814" spans="1:4" ht="12.75">
      <c r="A814" s="16"/>
      <c r="C814" s="17"/>
      <c r="D814" s="307"/>
    </row>
    <row r="815" spans="1:4" ht="12.75">
      <c r="A815" s="16"/>
      <c r="C815" s="17"/>
      <c r="D815" s="307"/>
    </row>
    <row r="816" spans="1:4" ht="12.75">
      <c r="A816" s="16"/>
      <c r="C816" s="17"/>
      <c r="D816" s="307"/>
    </row>
    <row r="817" spans="1:4" ht="12.75">
      <c r="A817" s="16"/>
      <c r="C817" s="17"/>
      <c r="D817" s="307"/>
    </row>
    <row r="818" spans="1:4" ht="12.75">
      <c r="A818" s="16"/>
      <c r="C818" s="17"/>
      <c r="D818" s="307"/>
    </row>
    <row r="819" spans="1:4" ht="12.75">
      <c r="A819" s="16"/>
      <c r="C819" s="17"/>
      <c r="D819" s="307"/>
    </row>
    <row r="820" spans="1:4" ht="12.75">
      <c r="A820" s="16"/>
      <c r="C820" s="17"/>
      <c r="D820" s="307"/>
    </row>
    <row r="821" spans="1:4" ht="12.75">
      <c r="A821" s="16"/>
      <c r="C821" s="17"/>
      <c r="D821" s="307"/>
    </row>
    <row r="822" spans="1:4" ht="12.75">
      <c r="A822" s="16"/>
      <c r="C822" s="17"/>
      <c r="D822" s="307"/>
    </row>
    <row r="823" spans="1:4" ht="12.75">
      <c r="A823" s="16"/>
      <c r="C823" s="17"/>
      <c r="D823" s="307"/>
    </row>
    <row r="824" spans="1:4" ht="12.75">
      <c r="A824" s="16"/>
      <c r="C824" s="17"/>
      <c r="D824" s="307"/>
    </row>
    <row r="825" spans="1:4" ht="12.75">
      <c r="A825" s="16"/>
      <c r="C825" s="17"/>
      <c r="D825" s="307"/>
    </row>
    <row r="826" spans="1:4" ht="12.75">
      <c r="A826" s="16"/>
      <c r="C826" s="17"/>
      <c r="D826" s="307"/>
    </row>
    <row r="827" spans="1:4" ht="12.75">
      <c r="A827" s="16"/>
      <c r="C827" s="17"/>
      <c r="D827" s="307"/>
    </row>
    <row r="828" spans="1:4" ht="12.75">
      <c r="A828" s="16"/>
      <c r="C828" s="17"/>
      <c r="D828" s="307"/>
    </row>
    <row r="829" spans="1:4" ht="12.75">
      <c r="A829" s="16"/>
      <c r="C829" s="17"/>
      <c r="D829" s="307"/>
    </row>
    <row r="830" spans="1:4" ht="12.75">
      <c r="A830" s="16"/>
      <c r="C830" s="17"/>
      <c r="D830" s="307"/>
    </row>
    <row r="831" spans="1:4" ht="12.75">
      <c r="A831" s="16"/>
      <c r="C831" s="17"/>
      <c r="D831" s="307"/>
    </row>
    <row r="832" spans="1:4" ht="12.75">
      <c r="A832" s="16"/>
      <c r="C832" s="17"/>
      <c r="D832" s="307"/>
    </row>
    <row r="833" spans="1:4" ht="12.75">
      <c r="A833" s="16"/>
      <c r="C833" s="17"/>
      <c r="D833" s="307"/>
    </row>
    <row r="834" spans="1:4" ht="12.75">
      <c r="A834" s="16"/>
      <c r="C834" s="17"/>
      <c r="D834" s="307"/>
    </row>
    <row r="835" spans="1:4" ht="12.75">
      <c r="A835" s="16"/>
      <c r="C835" s="17"/>
      <c r="D835" s="307"/>
    </row>
    <row r="836" spans="1:4" ht="12.75">
      <c r="A836" s="16"/>
      <c r="C836" s="17"/>
      <c r="D836" s="307"/>
    </row>
    <row r="837" spans="1:4" ht="12.75">
      <c r="A837" s="16"/>
      <c r="C837" s="17"/>
      <c r="D837" s="307"/>
    </row>
    <row r="838" spans="1:4" ht="12.75">
      <c r="A838" s="16"/>
      <c r="C838" s="17"/>
      <c r="D838" s="307"/>
    </row>
    <row r="839" spans="1:4" ht="12.75">
      <c r="A839" s="16"/>
      <c r="C839" s="17"/>
      <c r="D839" s="307"/>
    </row>
    <row r="840" spans="1:4" ht="12.75">
      <c r="A840" s="16"/>
      <c r="C840" s="17"/>
      <c r="D840" s="307"/>
    </row>
    <row r="841" spans="1:4" ht="12.75">
      <c r="A841" s="16"/>
      <c r="C841" s="17"/>
      <c r="D841" s="307"/>
    </row>
    <row r="842" spans="1:4" ht="12.75">
      <c r="A842" s="16"/>
      <c r="C842" s="17"/>
      <c r="D842" s="307"/>
    </row>
    <row r="843" spans="1:4" ht="12.75">
      <c r="A843" s="16"/>
      <c r="C843" s="17"/>
      <c r="D843" s="307"/>
    </row>
    <row r="844" spans="1:4" ht="12.75">
      <c r="A844" s="16"/>
      <c r="C844" s="17"/>
      <c r="D844" s="307"/>
    </row>
    <row r="845" spans="1:4" ht="12.75">
      <c r="A845" s="16"/>
      <c r="C845" s="17"/>
      <c r="D845" s="307"/>
    </row>
    <row r="846" spans="1:4" ht="12.75">
      <c r="A846" s="16"/>
      <c r="C846" s="17"/>
      <c r="D846" s="307"/>
    </row>
    <row r="847" spans="1:4" ht="12.75">
      <c r="A847" s="16"/>
      <c r="C847" s="17"/>
      <c r="D847" s="307"/>
    </row>
    <row r="848" spans="1:4" ht="12.75">
      <c r="A848" s="16"/>
      <c r="C848" s="17"/>
      <c r="D848" s="307"/>
    </row>
    <row r="849" spans="1:4" ht="12.75">
      <c r="A849" s="16"/>
      <c r="C849" s="17"/>
      <c r="D849" s="307"/>
    </row>
    <row r="850" spans="1:4" ht="12.75">
      <c r="A850" s="16"/>
      <c r="C850" s="17"/>
      <c r="D850" s="307"/>
    </row>
    <row r="851" spans="1:4" ht="12.75">
      <c r="A851" s="16"/>
      <c r="C851" s="17"/>
      <c r="D851" s="307"/>
    </row>
    <row r="852" spans="1:4" ht="12.75">
      <c r="A852" s="16"/>
      <c r="C852" s="17"/>
      <c r="D852" s="307"/>
    </row>
    <row r="853" spans="1:4" ht="12.75">
      <c r="A853" s="16"/>
      <c r="C853" s="17"/>
      <c r="D853" s="307"/>
    </row>
    <row r="854" spans="1:4" ht="12.75">
      <c r="A854" s="16"/>
      <c r="C854" s="17"/>
      <c r="D854" s="307"/>
    </row>
    <row r="855" spans="1:4" ht="12.75">
      <c r="A855" s="16"/>
      <c r="C855" s="17"/>
      <c r="D855" s="307"/>
    </row>
    <row r="856" spans="1:4" ht="12.75">
      <c r="A856" s="16"/>
      <c r="C856" s="17"/>
      <c r="D856" s="307"/>
    </row>
    <row r="857" spans="1:4" ht="12.75">
      <c r="A857" s="16"/>
      <c r="C857" s="17"/>
      <c r="D857" s="307"/>
    </row>
    <row r="858" spans="1:4" ht="12.75">
      <c r="A858" s="16"/>
      <c r="C858" s="17"/>
      <c r="D858" s="307"/>
    </row>
    <row r="859" spans="1:4" ht="12.75">
      <c r="A859" s="16"/>
      <c r="C859" s="17"/>
      <c r="D859" s="307"/>
    </row>
    <row r="860" spans="1:4" ht="12.75">
      <c r="A860" s="16"/>
      <c r="C860" s="17"/>
      <c r="D860" s="307"/>
    </row>
    <row r="861" spans="1:4" ht="12.75">
      <c r="A861" s="16"/>
      <c r="C861" s="17"/>
      <c r="D861" s="307"/>
    </row>
    <row r="862" spans="1:4" ht="12.75">
      <c r="A862" s="16"/>
      <c r="C862" s="17"/>
      <c r="D862" s="307"/>
    </row>
    <row r="863" spans="1:4" ht="12.75">
      <c r="A863" s="16"/>
      <c r="C863" s="17"/>
      <c r="D863" s="307"/>
    </row>
    <row r="864" spans="1:4" ht="12.75">
      <c r="A864" s="16"/>
      <c r="C864" s="17"/>
      <c r="D864" s="307"/>
    </row>
    <row r="865" spans="1:4" ht="12.75">
      <c r="A865" s="16"/>
      <c r="C865" s="17"/>
      <c r="D865" s="307"/>
    </row>
    <row r="866" spans="1:4" ht="12.75">
      <c r="A866" s="16"/>
      <c r="C866" s="17"/>
      <c r="D866" s="307"/>
    </row>
    <row r="867" spans="1:4" ht="12.75">
      <c r="A867" s="16"/>
      <c r="C867" s="17"/>
      <c r="D867" s="307"/>
    </row>
    <row r="868" spans="1:4" ht="12.75">
      <c r="A868" s="16"/>
      <c r="C868" s="17"/>
      <c r="D868" s="307"/>
    </row>
    <row r="869" spans="1:4" ht="12.75">
      <c r="A869" s="16"/>
      <c r="C869" s="17"/>
      <c r="D869" s="307"/>
    </row>
    <row r="870" spans="1:4" ht="12.75">
      <c r="A870" s="16"/>
      <c r="C870" s="17"/>
      <c r="D870" s="307"/>
    </row>
    <row r="871" spans="1:4" ht="12.75">
      <c r="A871" s="16"/>
      <c r="C871" s="17"/>
      <c r="D871" s="307"/>
    </row>
    <row r="872" spans="1:4" ht="12.75">
      <c r="A872" s="16"/>
      <c r="C872" s="17"/>
      <c r="D872" s="307"/>
    </row>
    <row r="873" spans="1:4" ht="12.75">
      <c r="A873" s="16"/>
      <c r="C873" s="17"/>
      <c r="D873" s="307"/>
    </row>
    <row r="874" spans="1:4" ht="12.75">
      <c r="A874" s="16"/>
      <c r="C874" s="17"/>
      <c r="D874" s="307"/>
    </row>
    <row r="875" spans="1:4" ht="12.75">
      <c r="A875" s="16"/>
      <c r="C875" s="17"/>
      <c r="D875" s="307"/>
    </row>
    <row r="876" spans="1:4" ht="12.75">
      <c r="A876" s="16"/>
      <c r="C876" s="17"/>
      <c r="D876" s="307"/>
    </row>
    <row r="877" spans="1:4" ht="12.75">
      <c r="A877" s="16"/>
      <c r="C877" s="17"/>
      <c r="D877" s="307"/>
    </row>
  </sheetData>
  <sheetProtection/>
  <mergeCells count="39">
    <mergeCell ref="A3:D3"/>
    <mergeCell ref="A5:D5"/>
    <mergeCell ref="A69:D69"/>
    <mergeCell ref="A86:D86"/>
    <mergeCell ref="A75:D75"/>
    <mergeCell ref="A103:D103"/>
    <mergeCell ref="A55:D55"/>
    <mergeCell ref="A124:B124"/>
    <mergeCell ref="A193:C193"/>
    <mergeCell ref="A139:D139"/>
    <mergeCell ref="A145:D145"/>
    <mergeCell ref="B85:C85"/>
    <mergeCell ref="A125:D125"/>
    <mergeCell ref="A176:D176"/>
    <mergeCell ref="A281:D281"/>
    <mergeCell ref="A194:D194"/>
    <mergeCell ref="A196:D196"/>
    <mergeCell ref="A248:D248"/>
    <mergeCell ref="A154:D154"/>
    <mergeCell ref="A190:D190"/>
    <mergeCell ref="B362:C362"/>
    <mergeCell ref="B360:C360"/>
    <mergeCell ref="B359:C359"/>
    <mergeCell ref="A349:D349"/>
    <mergeCell ref="A310:D310"/>
    <mergeCell ref="A337:D337"/>
    <mergeCell ref="A334:D334"/>
    <mergeCell ref="B346:C346"/>
    <mergeCell ref="A331:D331"/>
    <mergeCell ref="A323:D323"/>
    <mergeCell ref="A347:D347"/>
    <mergeCell ref="A352:D352"/>
    <mergeCell ref="B358:C358"/>
    <mergeCell ref="B361:C361"/>
    <mergeCell ref="A245:D245"/>
    <mergeCell ref="A260:D260"/>
    <mergeCell ref="A355:D355"/>
    <mergeCell ref="A294:D294"/>
    <mergeCell ref="A314:D314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89" r:id="rId1"/>
  <headerFooter alignWithMargins="0">
    <oddFooter>&amp;CStrona &amp;P z &amp;N</oddFooter>
  </headerFooter>
  <rowBreaks count="5" manualBreakCount="5">
    <brk id="43" max="3" man="1"/>
    <brk id="102" max="3" man="1"/>
    <brk id="169" max="3" man="1"/>
    <brk id="229" max="3" man="1"/>
    <brk id="29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80" zoomScaleSheetLayoutView="80" zoomScalePageLayoutView="0" workbookViewId="0" topLeftCell="A1">
      <selection activeCell="K34" sqref="K33:K34"/>
    </sheetView>
  </sheetViews>
  <sheetFormatPr defaultColWidth="9.140625" defaultRowHeight="12.75"/>
  <cols>
    <col min="1" max="1" width="4.57421875" style="3" customWidth="1"/>
    <col min="2" max="2" width="14.8515625" style="3" customWidth="1"/>
    <col min="3" max="3" width="17.421875" style="3" customWidth="1"/>
    <col min="4" max="4" width="14.00390625" style="3" customWidth="1"/>
    <col min="5" max="5" width="21.7109375" style="7" customWidth="1"/>
    <col min="6" max="6" width="10.7109375" style="3" customWidth="1"/>
    <col min="7" max="7" width="13.57421875" style="3" customWidth="1"/>
    <col min="8" max="8" width="6.8515625" style="3" customWidth="1"/>
    <col min="9" max="9" width="6.7109375" style="3" customWidth="1"/>
    <col min="10" max="10" width="11.57421875" style="5" customWidth="1"/>
    <col min="11" max="11" width="7.8515625" style="5" customWidth="1"/>
    <col min="12" max="12" width="12.28125" style="3" customWidth="1"/>
    <col min="13" max="13" width="7.421875" style="3" customWidth="1"/>
    <col min="14" max="14" width="11.57421875" style="3" customWidth="1"/>
    <col min="15" max="15" width="10.421875" style="3" customWidth="1"/>
    <col min="16" max="16" width="15.28125" style="3" customWidth="1"/>
    <col min="17" max="17" width="11.140625" style="3" customWidth="1"/>
    <col min="18" max="18" width="11.28125" style="3" customWidth="1"/>
    <col min="19" max="19" width="3.8515625" style="3" customWidth="1"/>
    <col min="20" max="20" width="5.421875" style="3" customWidth="1"/>
    <col min="21" max="21" width="4.00390625" style="3" customWidth="1"/>
    <col min="22" max="22" width="5.421875" style="3" customWidth="1"/>
    <col min="23" max="23" width="11.140625" style="75" customWidth="1"/>
    <col min="24" max="16384" width="9.140625" style="3" customWidth="1"/>
  </cols>
  <sheetData>
    <row r="1" spans="1:10" ht="18">
      <c r="A1" s="4" t="s">
        <v>180</v>
      </c>
      <c r="B1" s="4"/>
      <c r="J1" s="44"/>
    </row>
    <row r="2" spans="1:10" ht="23.25" customHeight="1" thickBot="1">
      <c r="A2" s="392" t="s">
        <v>18</v>
      </c>
      <c r="B2" s="392"/>
      <c r="C2" s="392"/>
      <c r="D2" s="392"/>
      <c r="E2" s="392"/>
      <c r="F2" s="392"/>
      <c r="G2" s="392"/>
      <c r="H2" s="392"/>
      <c r="I2" s="392"/>
      <c r="J2" s="392"/>
    </row>
    <row r="3" spans="1:23" s="10" customFormat="1" ht="18" customHeight="1">
      <c r="A3" s="389" t="s">
        <v>19</v>
      </c>
      <c r="B3" s="393" t="s">
        <v>734</v>
      </c>
      <c r="C3" s="382" t="s">
        <v>20</v>
      </c>
      <c r="D3" s="382" t="s">
        <v>21</v>
      </c>
      <c r="E3" s="382" t="s">
        <v>22</v>
      </c>
      <c r="F3" s="382" t="s">
        <v>23</v>
      </c>
      <c r="G3" s="382" t="s">
        <v>11</v>
      </c>
      <c r="H3" s="382" t="s">
        <v>60</v>
      </c>
      <c r="I3" s="382" t="s">
        <v>24</v>
      </c>
      <c r="J3" s="382" t="s">
        <v>12</v>
      </c>
      <c r="K3" s="382" t="s">
        <v>13</v>
      </c>
      <c r="L3" s="384" t="s">
        <v>14</v>
      </c>
      <c r="M3" s="387" t="s">
        <v>881</v>
      </c>
      <c r="N3" s="382" t="s">
        <v>725</v>
      </c>
      <c r="O3" s="382" t="s">
        <v>549</v>
      </c>
      <c r="P3" s="382" t="s">
        <v>884</v>
      </c>
      <c r="Q3" s="387" t="s">
        <v>741</v>
      </c>
      <c r="R3" s="387"/>
      <c r="S3" s="387" t="s">
        <v>736</v>
      </c>
      <c r="T3" s="387"/>
      <c r="U3" s="387"/>
      <c r="V3" s="387"/>
      <c r="W3" s="75"/>
    </row>
    <row r="4" spans="1:23" s="10" customFormat="1" ht="18" customHeight="1">
      <c r="A4" s="390"/>
      <c r="B4" s="394"/>
      <c r="C4" s="349"/>
      <c r="D4" s="349"/>
      <c r="E4" s="349"/>
      <c r="F4" s="349"/>
      <c r="G4" s="349"/>
      <c r="H4" s="349"/>
      <c r="I4" s="349"/>
      <c r="J4" s="349"/>
      <c r="K4" s="349"/>
      <c r="L4" s="385"/>
      <c r="M4" s="344"/>
      <c r="N4" s="349"/>
      <c r="O4" s="349"/>
      <c r="P4" s="349"/>
      <c r="Q4" s="344"/>
      <c r="R4" s="344"/>
      <c r="S4" s="344"/>
      <c r="T4" s="344"/>
      <c r="U4" s="344"/>
      <c r="V4" s="344"/>
      <c r="W4" s="75"/>
    </row>
    <row r="5" spans="1:23" s="10" customFormat="1" ht="24" customHeight="1" thickBot="1">
      <c r="A5" s="391"/>
      <c r="B5" s="395"/>
      <c r="C5" s="383"/>
      <c r="D5" s="383"/>
      <c r="E5" s="383"/>
      <c r="F5" s="383"/>
      <c r="G5" s="383"/>
      <c r="H5" s="383"/>
      <c r="I5" s="383"/>
      <c r="J5" s="383"/>
      <c r="K5" s="383"/>
      <c r="L5" s="386"/>
      <c r="M5" s="388"/>
      <c r="N5" s="383"/>
      <c r="O5" s="383"/>
      <c r="P5" s="383"/>
      <c r="Q5" s="85" t="s">
        <v>25</v>
      </c>
      <c r="R5" s="85" t="s">
        <v>26</v>
      </c>
      <c r="S5" s="85" t="s">
        <v>737</v>
      </c>
      <c r="T5" s="176" t="s">
        <v>738</v>
      </c>
      <c r="U5" s="176" t="s">
        <v>739</v>
      </c>
      <c r="V5" s="85" t="s">
        <v>740</v>
      </c>
      <c r="W5" s="75"/>
    </row>
    <row r="6" spans="1:22" ht="18.75" customHeight="1">
      <c r="A6" s="396" t="s">
        <v>64</v>
      </c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3" s="10" customFormat="1" ht="27.75" customHeight="1">
      <c r="A7" s="2">
        <v>1</v>
      </c>
      <c r="B7" s="33" t="s">
        <v>908</v>
      </c>
      <c r="C7" s="106" t="s">
        <v>145</v>
      </c>
      <c r="D7" s="106" t="s">
        <v>144</v>
      </c>
      <c r="E7" s="106" t="s">
        <v>143</v>
      </c>
      <c r="F7" s="185" t="s">
        <v>183</v>
      </c>
      <c r="G7" s="55" t="s">
        <v>149</v>
      </c>
      <c r="H7" s="106">
        <v>4116</v>
      </c>
      <c r="I7" s="106">
        <v>2005</v>
      </c>
      <c r="J7" s="267"/>
      <c r="K7" s="33">
        <v>40</v>
      </c>
      <c r="L7" s="108"/>
      <c r="M7" s="33"/>
      <c r="N7" s="33" t="s">
        <v>83</v>
      </c>
      <c r="O7" s="145">
        <v>411005</v>
      </c>
      <c r="P7" s="172">
        <v>17300</v>
      </c>
      <c r="Q7" s="39" t="s">
        <v>996</v>
      </c>
      <c r="R7" s="39" t="s">
        <v>997</v>
      </c>
      <c r="S7" s="39" t="s">
        <v>4</v>
      </c>
      <c r="T7" s="39" t="s">
        <v>4</v>
      </c>
      <c r="U7" s="39" t="s">
        <v>4</v>
      </c>
      <c r="V7" s="39"/>
      <c r="W7" s="75"/>
    </row>
    <row r="8" spans="1:23" s="10" customFormat="1" ht="27.75" customHeight="1">
      <c r="A8" s="2">
        <f>1+A7</f>
        <v>2</v>
      </c>
      <c r="B8" s="2" t="s">
        <v>908</v>
      </c>
      <c r="C8" s="55" t="s">
        <v>146</v>
      </c>
      <c r="D8" s="55" t="s">
        <v>147</v>
      </c>
      <c r="E8" s="55" t="s">
        <v>148</v>
      </c>
      <c r="F8" s="186" t="s">
        <v>184</v>
      </c>
      <c r="G8" s="55" t="s">
        <v>149</v>
      </c>
      <c r="H8" s="55">
        <v>2459</v>
      </c>
      <c r="I8" s="55">
        <v>2008</v>
      </c>
      <c r="J8" s="21"/>
      <c r="K8" s="2">
        <v>20</v>
      </c>
      <c r="L8" s="94"/>
      <c r="M8" s="2"/>
      <c r="N8" s="2" t="s">
        <v>83</v>
      </c>
      <c r="O8" s="131">
        <v>517050</v>
      </c>
      <c r="P8" s="18">
        <v>24000</v>
      </c>
      <c r="Q8" s="78" t="s">
        <v>998</v>
      </c>
      <c r="R8" s="78" t="s">
        <v>999</v>
      </c>
      <c r="S8" s="78" t="s">
        <v>4</v>
      </c>
      <c r="T8" s="78" t="s">
        <v>4</v>
      </c>
      <c r="U8" s="78" t="s">
        <v>4</v>
      </c>
      <c r="V8" s="78"/>
      <c r="W8" s="75"/>
    </row>
    <row r="9" spans="1:23" s="10" customFormat="1" ht="45" customHeight="1">
      <c r="A9" s="2">
        <f aca="true" t="shared" si="0" ref="A9:A25">1+A8</f>
        <v>3</v>
      </c>
      <c r="B9" s="2" t="s">
        <v>742</v>
      </c>
      <c r="C9" s="55" t="s">
        <v>150</v>
      </c>
      <c r="D9" s="99" t="s">
        <v>186</v>
      </c>
      <c r="E9" s="55">
        <v>3150800544</v>
      </c>
      <c r="F9" s="186" t="s">
        <v>185</v>
      </c>
      <c r="G9" s="55" t="s">
        <v>883</v>
      </c>
      <c r="H9" s="55">
        <v>11100</v>
      </c>
      <c r="I9" s="55">
        <v>1981</v>
      </c>
      <c r="J9" s="270">
        <v>38079</v>
      </c>
      <c r="K9" s="2">
        <v>6</v>
      </c>
      <c r="L9" s="94">
        <v>6000</v>
      </c>
      <c r="M9" s="2">
        <v>15400</v>
      </c>
      <c r="N9" s="2" t="s">
        <v>83</v>
      </c>
      <c r="O9" s="131"/>
      <c r="P9" s="38" t="s">
        <v>182</v>
      </c>
      <c r="Q9" s="78" t="s">
        <v>939</v>
      </c>
      <c r="R9" s="78" t="s">
        <v>940</v>
      </c>
      <c r="S9" s="188" t="s">
        <v>4</v>
      </c>
      <c r="T9" s="188" t="s">
        <v>4</v>
      </c>
      <c r="U9" s="188"/>
      <c r="V9" s="188"/>
      <c r="W9" s="75"/>
    </row>
    <row r="10" spans="1:23" s="10" customFormat="1" ht="27" customHeight="1">
      <c r="A10" s="2">
        <f t="shared" si="0"/>
        <v>4</v>
      </c>
      <c r="B10" s="2" t="s">
        <v>908</v>
      </c>
      <c r="C10" s="55" t="s">
        <v>152</v>
      </c>
      <c r="D10" s="55" t="s">
        <v>153</v>
      </c>
      <c r="E10" s="55" t="s">
        <v>154</v>
      </c>
      <c r="F10" s="186" t="s">
        <v>189</v>
      </c>
      <c r="G10" s="55" t="s">
        <v>733</v>
      </c>
      <c r="H10" s="55">
        <v>1461</v>
      </c>
      <c r="I10" s="55">
        <v>2011</v>
      </c>
      <c r="J10" s="270">
        <v>40857</v>
      </c>
      <c r="K10" s="2">
        <v>5</v>
      </c>
      <c r="L10" s="94" t="s">
        <v>898</v>
      </c>
      <c r="M10" s="2" t="s">
        <v>899</v>
      </c>
      <c r="N10" s="2" t="s">
        <v>83</v>
      </c>
      <c r="O10" s="131">
        <v>144663</v>
      </c>
      <c r="P10" s="18">
        <v>29100</v>
      </c>
      <c r="Q10" s="78" t="s">
        <v>1000</v>
      </c>
      <c r="R10" s="78" t="s">
        <v>1001</v>
      </c>
      <c r="S10" s="78" t="s">
        <v>4</v>
      </c>
      <c r="T10" s="78" t="s">
        <v>4</v>
      </c>
      <c r="U10" s="78" t="s">
        <v>4</v>
      </c>
      <c r="V10" s="78"/>
      <c r="W10" s="75"/>
    </row>
    <row r="11" spans="1:23" s="10" customFormat="1" ht="45" customHeight="1">
      <c r="A11" s="2">
        <f t="shared" si="0"/>
        <v>5</v>
      </c>
      <c r="B11" s="2" t="s">
        <v>910</v>
      </c>
      <c r="C11" s="55" t="s">
        <v>155</v>
      </c>
      <c r="D11" s="55" t="s">
        <v>156</v>
      </c>
      <c r="E11" s="55" t="s">
        <v>157</v>
      </c>
      <c r="F11" s="186" t="s">
        <v>187</v>
      </c>
      <c r="G11" s="55" t="s">
        <v>883</v>
      </c>
      <c r="H11" s="55">
        <v>6374</v>
      </c>
      <c r="I11" s="55">
        <v>2010</v>
      </c>
      <c r="J11" s="270">
        <v>40479</v>
      </c>
      <c r="K11" s="2">
        <v>6</v>
      </c>
      <c r="L11" s="94"/>
      <c r="M11" s="2">
        <v>16000</v>
      </c>
      <c r="N11" s="2" t="s">
        <v>83</v>
      </c>
      <c r="O11" s="131"/>
      <c r="P11" s="38" t="s">
        <v>182</v>
      </c>
      <c r="Q11" s="78" t="s">
        <v>1002</v>
      </c>
      <c r="R11" s="78" t="s">
        <v>941</v>
      </c>
      <c r="S11" s="188" t="s">
        <v>4</v>
      </c>
      <c r="T11" s="188" t="s">
        <v>4</v>
      </c>
      <c r="U11" s="188"/>
      <c r="V11" s="188"/>
      <c r="W11" s="75"/>
    </row>
    <row r="12" spans="1:23" s="10" customFormat="1" ht="45" customHeight="1">
      <c r="A12" s="2">
        <f t="shared" si="0"/>
        <v>6</v>
      </c>
      <c r="B12" s="2" t="s">
        <v>742</v>
      </c>
      <c r="C12" s="55" t="s">
        <v>151</v>
      </c>
      <c r="D12" s="55">
        <v>266</v>
      </c>
      <c r="E12" s="55" t="s">
        <v>158</v>
      </c>
      <c r="F12" s="186" t="s">
        <v>188</v>
      </c>
      <c r="G12" s="55" t="s">
        <v>883</v>
      </c>
      <c r="H12" s="55">
        <v>6842</v>
      </c>
      <c r="I12" s="55">
        <v>1994</v>
      </c>
      <c r="J12" s="270">
        <v>34444</v>
      </c>
      <c r="K12" s="2">
        <v>6</v>
      </c>
      <c r="L12" s="94">
        <v>12350</v>
      </c>
      <c r="M12" s="2">
        <v>12350</v>
      </c>
      <c r="N12" s="2" t="s">
        <v>83</v>
      </c>
      <c r="O12" s="131"/>
      <c r="P12" s="38" t="s">
        <v>182</v>
      </c>
      <c r="Q12" s="78" t="s">
        <v>1003</v>
      </c>
      <c r="R12" s="78" t="s">
        <v>1004</v>
      </c>
      <c r="S12" s="188" t="s">
        <v>4</v>
      </c>
      <c r="T12" s="188" t="s">
        <v>4</v>
      </c>
      <c r="U12" s="188"/>
      <c r="V12" s="188"/>
      <c r="W12" s="75"/>
    </row>
    <row r="13" spans="1:23" s="10" customFormat="1" ht="45" customHeight="1">
      <c r="A13" s="2">
        <f t="shared" si="0"/>
        <v>7</v>
      </c>
      <c r="B13" s="2" t="s">
        <v>744</v>
      </c>
      <c r="C13" s="101" t="s">
        <v>342</v>
      </c>
      <c r="D13" s="101" t="s">
        <v>730</v>
      </c>
      <c r="E13" s="102" t="s">
        <v>344</v>
      </c>
      <c r="F13" s="187" t="s">
        <v>341</v>
      </c>
      <c r="G13" s="55" t="s">
        <v>521</v>
      </c>
      <c r="H13" s="103">
        <v>0</v>
      </c>
      <c r="I13" s="101">
        <v>2014</v>
      </c>
      <c r="J13" s="21"/>
      <c r="K13" s="2"/>
      <c r="L13" s="94" t="s">
        <v>343</v>
      </c>
      <c r="M13" s="2"/>
      <c r="N13" s="2" t="s">
        <v>83</v>
      </c>
      <c r="O13" s="131"/>
      <c r="P13" s="38" t="s">
        <v>182</v>
      </c>
      <c r="Q13" s="78" t="s">
        <v>1005</v>
      </c>
      <c r="R13" s="78" t="s">
        <v>1006</v>
      </c>
      <c r="S13" s="188" t="s">
        <v>4</v>
      </c>
      <c r="T13" s="188"/>
      <c r="U13" s="188"/>
      <c r="V13" s="188"/>
      <c r="W13" s="75"/>
    </row>
    <row r="14" spans="1:22" ht="45" customHeight="1">
      <c r="A14" s="2">
        <f t="shared" si="0"/>
        <v>8</v>
      </c>
      <c r="B14" s="2" t="s">
        <v>743</v>
      </c>
      <c r="C14" s="101" t="s">
        <v>257</v>
      </c>
      <c r="D14" s="101" t="s">
        <v>258</v>
      </c>
      <c r="E14" s="102" t="s">
        <v>262</v>
      </c>
      <c r="F14" s="187" t="s">
        <v>731</v>
      </c>
      <c r="G14" s="55" t="s">
        <v>883</v>
      </c>
      <c r="H14" s="101">
        <v>2800</v>
      </c>
      <c r="I14" s="101">
        <v>2004</v>
      </c>
      <c r="J14" s="268" t="s">
        <v>259</v>
      </c>
      <c r="K14" s="20">
        <v>6</v>
      </c>
      <c r="L14" s="20">
        <v>2515</v>
      </c>
      <c r="M14" s="104">
        <v>6500</v>
      </c>
      <c r="N14" s="104" t="s">
        <v>83</v>
      </c>
      <c r="O14" s="342"/>
      <c r="P14" s="38" t="s">
        <v>182</v>
      </c>
      <c r="Q14" s="78" t="s">
        <v>939</v>
      </c>
      <c r="R14" s="78" t="s">
        <v>940</v>
      </c>
      <c r="S14" s="188" t="s">
        <v>4</v>
      </c>
      <c r="T14" s="188" t="s">
        <v>4</v>
      </c>
      <c r="U14" s="188"/>
      <c r="V14" s="188"/>
    </row>
    <row r="15" spans="1:22" ht="45" customHeight="1">
      <c r="A15" s="2">
        <f t="shared" si="0"/>
        <v>9</v>
      </c>
      <c r="B15" s="2" t="s">
        <v>910</v>
      </c>
      <c r="C15" s="2" t="s">
        <v>517</v>
      </c>
      <c r="D15" s="103" t="s">
        <v>260</v>
      </c>
      <c r="E15" s="100" t="s">
        <v>263</v>
      </c>
      <c r="F15" s="131" t="s">
        <v>261</v>
      </c>
      <c r="G15" s="2" t="s">
        <v>524</v>
      </c>
      <c r="H15" s="103">
        <v>0</v>
      </c>
      <c r="I15" s="2">
        <v>2008</v>
      </c>
      <c r="J15" s="270">
        <v>39819</v>
      </c>
      <c r="K15" s="2"/>
      <c r="L15" s="2">
        <v>570</v>
      </c>
      <c r="M15" s="1">
        <v>750</v>
      </c>
      <c r="N15" s="1" t="s">
        <v>83</v>
      </c>
      <c r="O15" s="141"/>
      <c r="P15" s="38" t="s">
        <v>182</v>
      </c>
      <c r="Q15" s="78" t="s">
        <v>1007</v>
      </c>
      <c r="R15" s="78" t="s">
        <v>1008</v>
      </c>
      <c r="S15" s="188" t="s">
        <v>4</v>
      </c>
      <c r="T15" s="188"/>
      <c r="U15" s="188"/>
      <c r="V15" s="188"/>
    </row>
    <row r="16" spans="1:22" ht="45" customHeight="1">
      <c r="A16" s="2">
        <f t="shared" si="0"/>
        <v>10</v>
      </c>
      <c r="B16" s="2" t="s">
        <v>743</v>
      </c>
      <c r="C16" s="2" t="s">
        <v>585</v>
      </c>
      <c r="D16" s="103" t="s">
        <v>518</v>
      </c>
      <c r="E16" s="100" t="s">
        <v>519</v>
      </c>
      <c r="F16" s="131" t="s">
        <v>520</v>
      </c>
      <c r="G16" s="2" t="s">
        <v>521</v>
      </c>
      <c r="H16" s="103">
        <v>0</v>
      </c>
      <c r="I16" s="2">
        <v>2018</v>
      </c>
      <c r="J16" s="270">
        <v>43389</v>
      </c>
      <c r="K16" s="2"/>
      <c r="L16" s="2">
        <v>1460</v>
      </c>
      <c r="M16" s="2">
        <v>2000</v>
      </c>
      <c r="N16" s="2" t="s">
        <v>83</v>
      </c>
      <c r="O16" s="131"/>
      <c r="P16" s="38" t="s">
        <v>182</v>
      </c>
      <c r="Q16" s="105" t="s">
        <v>1005</v>
      </c>
      <c r="R16" s="105" t="s">
        <v>1006</v>
      </c>
      <c r="S16" s="188" t="s">
        <v>4</v>
      </c>
      <c r="T16" s="188"/>
      <c r="U16" s="188"/>
      <c r="V16" s="188"/>
    </row>
    <row r="17" spans="1:22" ht="45" customHeight="1">
      <c r="A17" s="2">
        <f t="shared" si="0"/>
        <v>11</v>
      </c>
      <c r="B17" s="2" t="s">
        <v>909</v>
      </c>
      <c r="C17" s="2" t="s">
        <v>155</v>
      </c>
      <c r="D17" s="2" t="s">
        <v>305</v>
      </c>
      <c r="E17" s="100" t="s">
        <v>306</v>
      </c>
      <c r="F17" s="131" t="s">
        <v>307</v>
      </c>
      <c r="G17" s="55" t="s">
        <v>883</v>
      </c>
      <c r="H17" s="20">
        <v>7698</v>
      </c>
      <c r="I17" s="20">
        <v>2015</v>
      </c>
      <c r="J17" s="268" t="s">
        <v>308</v>
      </c>
      <c r="K17" s="20">
        <v>6</v>
      </c>
      <c r="L17" s="20">
        <v>4275</v>
      </c>
      <c r="M17" s="20">
        <v>13500</v>
      </c>
      <c r="N17" s="20" t="s">
        <v>83</v>
      </c>
      <c r="O17" s="126"/>
      <c r="P17" s="38" t="s">
        <v>182</v>
      </c>
      <c r="Q17" s="78" t="s">
        <v>1009</v>
      </c>
      <c r="R17" s="78" t="s">
        <v>1010</v>
      </c>
      <c r="S17" s="188" t="s">
        <v>4</v>
      </c>
      <c r="T17" s="188" t="s">
        <v>4</v>
      </c>
      <c r="U17" s="188"/>
      <c r="V17" s="188"/>
    </row>
    <row r="18" spans="1:22" ht="45" customHeight="1">
      <c r="A18" s="2">
        <f t="shared" si="0"/>
        <v>12</v>
      </c>
      <c r="B18" s="33" t="s">
        <v>742</v>
      </c>
      <c r="C18" s="33" t="s">
        <v>505</v>
      </c>
      <c r="D18" s="33" t="s">
        <v>506</v>
      </c>
      <c r="E18" s="62" t="s">
        <v>507</v>
      </c>
      <c r="F18" s="145" t="s">
        <v>508</v>
      </c>
      <c r="G18" s="106" t="s">
        <v>513</v>
      </c>
      <c r="H18" s="37">
        <v>9291</v>
      </c>
      <c r="I18" s="37">
        <v>2019</v>
      </c>
      <c r="J18" s="272">
        <v>44074</v>
      </c>
      <c r="K18" s="37">
        <v>6</v>
      </c>
      <c r="L18" s="37">
        <v>4050</v>
      </c>
      <c r="M18" s="37">
        <v>16000</v>
      </c>
      <c r="N18" s="37" t="s">
        <v>83</v>
      </c>
      <c r="O18" s="343"/>
      <c r="P18" s="235" t="s">
        <v>182</v>
      </c>
      <c r="Q18" s="107" t="s">
        <v>1011</v>
      </c>
      <c r="R18" s="107" t="s">
        <v>1012</v>
      </c>
      <c r="S18" s="188" t="s">
        <v>4</v>
      </c>
      <c r="T18" s="188" t="s">
        <v>4</v>
      </c>
      <c r="U18" s="188"/>
      <c r="V18" s="188"/>
    </row>
    <row r="19" spans="1:22" ht="45" customHeight="1">
      <c r="A19" s="2">
        <f t="shared" si="0"/>
        <v>13</v>
      </c>
      <c r="B19" s="33" t="s">
        <v>742</v>
      </c>
      <c r="C19" s="33" t="s">
        <v>509</v>
      </c>
      <c r="D19" s="33" t="s">
        <v>510</v>
      </c>
      <c r="E19" s="62" t="s">
        <v>511</v>
      </c>
      <c r="F19" s="145" t="s">
        <v>512</v>
      </c>
      <c r="G19" s="106" t="s">
        <v>732</v>
      </c>
      <c r="H19" s="33">
        <v>500</v>
      </c>
      <c r="I19" s="33">
        <v>2008</v>
      </c>
      <c r="J19" s="273">
        <v>36872</v>
      </c>
      <c r="K19" s="33">
        <v>2</v>
      </c>
      <c r="L19" s="33"/>
      <c r="M19" s="33">
        <v>494</v>
      </c>
      <c r="N19" s="33" t="s">
        <v>83</v>
      </c>
      <c r="O19" s="145"/>
      <c r="P19" s="235" t="s">
        <v>182</v>
      </c>
      <c r="Q19" s="107" t="s">
        <v>1013</v>
      </c>
      <c r="R19" s="107" t="s">
        <v>1014</v>
      </c>
      <c r="S19" s="188" t="s">
        <v>4</v>
      </c>
      <c r="T19" s="188" t="s">
        <v>4</v>
      </c>
      <c r="U19" s="188"/>
      <c r="V19" s="188"/>
    </row>
    <row r="20" spans="1:22" ht="45" customHeight="1">
      <c r="A20" s="2">
        <f t="shared" si="0"/>
        <v>14</v>
      </c>
      <c r="B20" s="2" t="s">
        <v>910</v>
      </c>
      <c r="C20" s="21" t="s">
        <v>586</v>
      </c>
      <c r="D20" s="21" t="s">
        <v>587</v>
      </c>
      <c r="E20" s="21" t="s">
        <v>588</v>
      </c>
      <c r="F20" s="131" t="s">
        <v>589</v>
      </c>
      <c r="G20" s="21" t="s">
        <v>586</v>
      </c>
      <c r="H20" s="2"/>
      <c r="I20" s="2">
        <v>2001</v>
      </c>
      <c r="J20" s="270">
        <v>44438</v>
      </c>
      <c r="K20" s="2"/>
      <c r="L20" s="2">
        <v>528</v>
      </c>
      <c r="M20" s="2">
        <v>750</v>
      </c>
      <c r="N20" s="2" t="s">
        <v>83</v>
      </c>
      <c r="O20" s="131"/>
      <c r="P20" s="38" t="s">
        <v>182</v>
      </c>
      <c r="Q20" s="78" t="s">
        <v>1015</v>
      </c>
      <c r="R20" s="78" t="s">
        <v>1016</v>
      </c>
      <c r="S20" s="188" t="s">
        <v>4</v>
      </c>
      <c r="T20" s="188"/>
      <c r="U20" s="188"/>
      <c r="V20" s="188"/>
    </row>
    <row r="21" spans="1:22" ht="45" customHeight="1">
      <c r="A21" s="2">
        <f t="shared" si="0"/>
        <v>15</v>
      </c>
      <c r="B21" s="2" t="s">
        <v>742</v>
      </c>
      <c r="C21" s="21" t="s">
        <v>256</v>
      </c>
      <c r="D21" s="21" t="s">
        <v>590</v>
      </c>
      <c r="E21" s="21" t="s">
        <v>591</v>
      </c>
      <c r="F21" s="131" t="s">
        <v>592</v>
      </c>
      <c r="G21" s="21" t="s">
        <v>883</v>
      </c>
      <c r="H21" s="2">
        <v>6871</v>
      </c>
      <c r="I21" s="2">
        <v>2002</v>
      </c>
      <c r="J21" s="270">
        <v>37301</v>
      </c>
      <c r="K21" s="2">
        <v>3</v>
      </c>
      <c r="L21" s="2"/>
      <c r="M21" s="2">
        <v>11998</v>
      </c>
      <c r="N21" s="2" t="s">
        <v>83</v>
      </c>
      <c r="O21" s="131"/>
      <c r="P21" s="38" t="s">
        <v>182</v>
      </c>
      <c r="Q21" s="78" t="s">
        <v>1017</v>
      </c>
      <c r="R21" s="78" t="s">
        <v>1018</v>
      </c>
      <c r="S21" s="188" t="s">
        <v>4</v>
      </c>
      <c r="T21" s="188" t="s">
        <v>745</v>
      </c>
      <c r="U21" s="188"/>
      <c r="V21" s="188"/>
    </row>
    <row r="22" spans="1:22" s="143" customFormat="1" ht="45" customHeight="1">
      <c r="A22" s="2">
        <f t="shared" si="0"/>
        <v>16</v>
      </c>
      <c r="B22" s="131" t="s">
        <v>744</v>
      </c>
      <c r="C22" s="131" t="s">
        <v>593</v>
      </c>
      <c r="D22" s="131" t="s">
        <v>594</v>
      </c>
      <c r="E22" s="131" t="s">
        <v>901</v>
      </c>
      <c r="F22" s="131" t="s">
        <v>595</v>
      </c>
      <c r="G22" s="131" t="s">
        <v>733</v>
      </c>
      <c r="H22" s="131">
        <v>1955</v>
      </c>
      <c r="I22" s="131">
        <v>2019</v>
      </c>
      <c r="J22" s="271">
        <v>43581</v>
      </c>
      <c r="K22" s="131">
        <v>9</v>
      </c>
      <c r="L22" s="131"/>
      <c r="M22" s="131" t="s">
        <v>900</v>
      </c>
      <c r="N22" s="131" t="s">
        <v>83</v>
      </c>
      <c r="O22" s="131">
        <v>163641</v>
      </c>
      <c r="P22" s="244">
        <v>82700</v>
      </c>
      <c r="Q22" s="245" t="s">
        <v>1019</v>
      </c>
      <c r="R22" s="245" t="s">
        <v>1020</v>
      </c>
      <c r="S22" s="246" t="s">
        <v>4</v>
      </c>
      <c r="T22" s="246" t="s">
        <v>4</v>
      </c>
      <c r="U22" s="246" t="s">
        <v>4</v>
      </c>
      <c r="V22" s="246" t="s">
        <v>4</v>
      </c>
    </row>
    <row r="23" spans="1:22" ht="45" customHeight="1">
      <c r="A23" s="2">
        <f t="shared" si="0"/>
        <v>17</v>
      </c>
      <c r="B23" s="2" t="s">
        <v>735</v>
      </c>
      <c r="C23" s="21" t="s">
        <v>726</v>
      </c>
      <c r="D23" s="21" t="s">
        <v>727</v>
      </c>
      <c r="E23" s="21" t="s">
        <v>728</v>
      </c>
      <c r="F23" s="131" t="s">
        <v>729</v>
      </c>
      <c r="G23" s="21" t="s">
        <v>883</v>
      </c>
      <c r="H23" s="2">
        <v>7698</v>
      </c>
      <c r="I23" s="2">
        <v>2022</v>
      </c>
      <c r="J23" s="270">
        <v>44827</v>
      </c>
      <c r="K23" s="2">
        <v>6</v>
      </c>
      <c r="L23" s="2"/>
      <c r="M23" s="2">
        <v>16000</v>
      </c>
      <c r="N23" s="2" t="s">
        <v>83</v>
      </c>
      <c r="O23" s="131"/>
      <c r="P23" s="38" t="s">
        <v>182</v>
      </c>
      <c r="Q23" s="78" t="s">
        <v>1021</v>
      </c>
      <c r="R23" s="78" t="s">
        <v>1022</v>
      </c>
      <c r="S23" s="188" t="s">
        <v>4</v>
      </c>
      <c r="T23" s="188" t="s">
        <v>4</v>
      </c>
      <c r="U23" s="188"/>
      <c r="V23" s="188"/>
    </row>
    <row r="24" spans="1:23" ht="45" customHeight="1">
      <c r="A24" s="2">
        <f t="shared" si="0"/>
        <v>18</v>
      </c>
      <c r="B24" s="2" t="s">
        <v>903</v>
      </c>
      <c r="C24" s="21" t="s">
        <v>904</v>
      </c>
      <c r="D24" s="21" t="s">
        <v>905</v>
      </c>
      <c r="E24" s="21" t="s">
        <v>902</v>
      </c>
      <c r="F24" s="131" t="s">
        <v>906</v>
      </c>
      <c r="G24" s="21" t="s">
        <v>657</v>
      </c>
      <c r="H24" s="2">
        <v>2488</v>
      </c>
      <c r="I24" s="2">
        <v>2005</v>
      </c>
      <c r="J24" s="270">
        <v>38706</v>
      </c>
      <c r="K24" s="2">
        <v>5</v>
      </c>
      <c r="L24" s="2"/>
      <c r="M24" s="2">
        <v>2860</v>
      </c>
      <c r="N24" s="2" t="s">
        <v>83</v>
      </c>
      <c r="O24" s="131"/>
      <c r="P24" s="38" t="s">
        <v>182</v>
      </c>
      <c r="Q24" s="78" t="s">
        <v>1023</v>
      </c>
      <c r="R24" s="78" t="s">
        <v>1024</v>
      </c>
      <c r="S24" s="188" t="s">
        <v>4</v>
      </c>
      <c r="T24" s="188" t="s">
        <v>4</v>
      </c>
      <c r="U24" s="188"/>
      <c r="V24" s="188"/>
      <c r="W24" s="3"/>
    </row>
    <row r="25" spans="1:23" ht="45" customHeight="1">
      <c r="A25" s="2">
        <f t="shared" si="0"/>
        <v>19</v>
      </c>
      <c r="B25" s="2" t="s">
        <v>743</v>
      </c>
      <c r="C25" s="21" t="s">
        <v>993</v>
      </c>
      <c r="D25" s="21" t="s">
        <v>994</v>
      </c>
      <c r="E25" s="21" t="s">
        <v>995</v>
      </c>
      <c r="F25" s="131" t="s">
        <v>992</v>
      </c>
      <c r="G25" s="21" t="s">
        <v>883</v>
      </c>
      <c r="H25" s="2">
        <v>12742</v>
      </c>
      <c r="I25" s="2">
        <v>2023</v>
      </c>
      <c r="J25" s="270">
        <v>45161</v>
      </c>
      <c r="K25" s="2">
        <v>6</v>
      </c>
      <c r="L25" s="2"/>
      <c r="M25" s="2">
        <v>18000</v>
      </c>
      <c r="N25" s="2" t="s">
        <v>83</v>
      </c>
      <c r="O25" s="131"/>
      <c r="P25" s="38" t="s">
        <v>182</v>
      </c>
      <c r="Q25" s="78" t="s">
        <v>1025</v>
      </c>
      <c r="R25" s="78" t="s">
        <v>1026</v>
      </c>
      <c r="S25" s="188" t="s">
        <v>4</v>
      </c>
      <c r="T25" s="188" t="s">
        <v>4</v>
      </c>
      <c r="U25" s="188"/>
      <c r="V25" s="188"/>
      <c r="W25" s="3"/>
    </row>
    <row r="26" spans="1:23" s="64" customFormat="1" ht="18" customHeight="1">
      <c r="A26" s="354" t="s">
        <v>1027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60"/>
      <c r="W26" s="76"/>
    </row>
    <row r="27" spans="1:23" ht="28.5" customHeight="1">
      <c r="A27" s="2">
        <v>1</v>
      </c>
      <c r="B27" s="33" t="s">
        <v>911</v>
      </c>
      <c r="C27" s="33" t="s">
        <v>515</v>
      </c>
      <c r="D27" s="33" t="s">
        <v>516</v>
      </c>
      <c r="E27" s="62" t="s">
        <v>522</v>
      </c>
      <c r="F27" s="145" t="s">
        <v>523</v>
      </c>
      <c r="G27" s="63" t="s">
        <v>657</v>
      </c>
      <c r="H27" s="37">
        <v>1248</v>
      </c>
      <c r="I27" s="37">
        <v>2011</v>
      </c>
      <c r="J27" s="37" t="s">
        <v>548</v>
      </c>
      <c r="K27" s="37">
        <v>2</v>
      </c>
      <c r="L27" s="37">
        <v>775</v>
      </c>
      <c r="M27" s="37">
        <v>2020</v>
      </c>
      <c r="N27" s="37"/>
      <c r="O27" s="37">
        <v>115000</v>
      </c>
      <c r="P27" s="235" t="s">
        <v>182</v>
      </c>
      <c r="Q27" s="39" t="s">
        <v>939</v>
      </c>
      <c r="R27" s="39" t="s">
        <v>940</v>
      </c>
      <c r="S27" s="188" t="s">
        <v>4</v>
      </c>
      <c r="T27" s="188" t="s">
        <v>4</v>
      </c>
      <c r="U27" s="38"/>
      <c r="V27" s="38"/>
      <c r="W27" s="3"/>
    </row>
    <row r="28" spans="1:23" ht="28.5" customHeight="1">
      <c r="A28" s="2">
        <v>2</v>
      </c>
      <c r="B28" s="33" t="s">
        <v>911</v>
      </c>
      <c r="C28" s="33" t="s">
        <v>146</v>
      </c>
      <c r="D28" s="33" t="s">
        <v>503</v>
      </c>
      <c r="E28" s="62" t="s">
        <v>504</v>
      </c>
      <c r="F28" s="145" t="s">
        <v>502</v>
      </c>
      <c r="G28" s="63" t="s">
        <v>657</v>
      </c>
      <c r="H28" s="37">
        <v>1896</v>
      </c>
      <c r="I28" s="37">
        <v>2008</v>
      </c>
      <c r="J28" s="269" t="s">
        <v>551</v>
      </c>
      <c r="K28" s="37">
        <v>6</v>
      </c>
      <c r="L28" s="37">
        <v>960</v>
      </c>
      <c r="M28" s="37">
        <v>280</v>
      </c>
      <c r="N28" s="37" t="s">
        <v>83</v>
      </c>
      <c r="O28" s="37">
        <v>270000</v>
      </c>
      <c r="P28" s="235" t="s">
        <v>182</v>
      </c>
      <c r="Q28" s="39" t="s">
        <v>882</v>
      </c>
      <c r="R28" s="39" t="s">
        <v>941</v>
      </c>
      <c r="S28" s="188" t="s">
        <v>4</v>
      </c>
      <c r="T28" s="188" t="s">
        <v>4</v>
      </c>
      <c r="U28" s="188"/>
      <c r="V28" s="188"/>
      <c r="W28" s="3"/>
    </row>
    <row r="29" spans="1:23" ht="28.5" customHeight="1">
      <c r="A29" s="2">
        <v>3</v>
      </c>
      <c r="B29" s="2" t="s">
        <v>912</v>
      </c>
      <c r="C29" s="2" t="s">
        <v>514</v>
      </c>
      <c r="D29" s="2" t="s">
        <v>525</v>
      </c>
      <c r="E29" s="100" t="s">
        <v>526</v>
      </c>
      <c r="F29" s="131" t="s">
        <v>698</v>
      </c>
      <c r="G29" s="55" t="s">
        <v>524</v>
      </c>
      <c r="H29" s="2"/>
      <c r="I29" s="2">
        <v>2020</v>
      </c>
      <c r="J29" s="21" t="s">
        <v>550</v>
      </c>
      <c r="K29" s="2"/>
      <c r="L29" s="2">
        <v>477</v>
      </c>
      <c r="M29" s="2">
        <v>750</v>
      </c>
      <c r="N29" s="2" t="s">
        <v>83</v>
      </c>
      <c r="O29" s="2"/>
      <c r="P29" s="38" t="s">
        <v>182</v>
      </c>
      <c r="Q29" s="78" t="s">
        <v>942</v>
      </c>
      <c r="R29" s="78" t="s">
        <v>943</v>
      </c>
      <c r="S29" s="188" t="s">
        <v>4</v>
      </c>
      <c r="T29" s="188"/>
      <c r="U29" s="188"/>
      <c r="V29" s="188"/>
      <c r="W29" s="3"/>
    </row>
    <row r="30" spans="1:23" s="64" customFormat="1" ht="18" customHeight="1">
      <c r="A30" s="354" t="s">
        <v>1066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60"/>
      <c r="W30" s="76"/>
    </row>
    <row r="31" spans="1:23" ht="28.5" customHeight="1">
      <c r="A31" s="2">
        <v>1</v>
      </c>
      <c r="B31" s="33" t="s">
        <v>1069</v>
      </c>
      <c r="C31" s="33" t="s">
        <v>1070</v>
      </c>
      <c r="D31" s="33" t="s">
        <v>1072</v>
      </c>
      <c r="E31" s="62" t="s">
        <v>1071</v>
      </c>
      <c r="F31" s="145" t="s">
        <v>1073</v>
      </c>
      <c r="G31" s="63" t="s">
        <v>1074</v>
      </c>
      <c r="H31" s="37"/>
      <c r="I31" s="37"/>
      <c r="J31" s="37"/>
      <c r="K31" s="37"/>
      <c r="L31" s="37"/>
      <c r="M31" s="37"/>
      <c r="N31" s="37"/>
      <c r="O31" s="37"/>
      <c r="P31" s="235" t="s">
        <v>182</v>
      </c>
      <c r="Q31" s="39" t="s">
        <v>1067</v>
      </c>
      <c r="R31" s="39" t="s">
        <v>1068</v>
      </c>
      <c r="S31" s="188" t="s">
        <v>4</v>
      </c>
      <c r="T31" s="188"/>
      <c r="U31" s="38"/>
      <c r="V31" s="38"/>
      <c r="W31" s="3"/>
    </row>
  </sheetData>
  <sheetProtection/>
  <mergeCells count="22">
    <mergeCell ref="Q3:R4"/>
    <mergeCell ref="A30:V30"/>
    <mergeCell ref="C3:C5"/>
    <mergeCell ref="P3:P5"/>
    <mergeCell ref="G3:G5"/>
    <mergeCell ref="A26:V26"/>
    <mergeCell ref="S3:V4"/>
    <mergeCell ref="B3:B5"/>
    <mergeCell ref="N3:N5"/>
    <mergeCell ref="A6:L6"/>
    <mergeCell ref="O3:O5"/>
    <mergeCell ref="A2:J2"/>
    <mergeCell ref="H3:H5"/>
    <mergeCell ref="D3:D5"/>
    <mergeCell ref="E3:E5"/>
    <mergeCell ref="F3:F5"/>
    <mergeCell ref="I3:I5"/>
    <mergeCell ref="J3:J5"/>
    <mergeCell ref="L3:L5"/>
    <mergeCell ref="M3:M5"/>
    <mergeCell ref="A3:A5"/>
    <mergeCell ref="K3:K5"/>
  </mergeCells>
  <printOptions horizontalCentered="1"/>
  <pageMargins left="0" right="0" top="0.5905511811023623" bottom="0" header="0.5118110236220472" footer="0.5118110236220472"/>
  <pageSetup horizontalDpi="600" verticalDpi="600" orientation="landscape" paperSize="9" scale="6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115" zoomScaleSheetLayoutView="115" zoomScalePageLayoutView="0" workbookViewId="0" topLeftCell="A9">
      <selection activeCell="C18" sqref="C18"/>
    </sheetView>
  </sheetViews>
  <sheetFormatPr defaultColWidth="9.140625" defaultRowHeight="12.75"/>
  <cols>
    <col min="1" max="1" width="5.8515625" style="25" customWidth="1"/>
    <col min="2" max="2" width="42.421875" style="0" customWidth="1"/>
    <col min="3" max="3" width="20.140625" style="276" customWidth="1"/>
    <col min="4" max="4" width="20.140625" style="22" customWidth="1"/>
    <col min="7" max="7" width="17.57421875" style="0" customWidth="1"/>
  </cols>
  <sheetData>
    <row r="1" spans="2:4" ht="16.5">
      <c r="B1" s="8" t="s">
        <v>866</v>
      </c>
      <c r="D1" s="23"/>
    </row>
    <row r="2" ht="16.5">
      <c r="B2" s="8"/>
    </row>
    <row r="3" spans="2:4" ht="12.75" customHeight="1">
      <c r="B3" s="397" t="s">
        <v>59</v>
      </c>
      <c r="C3" s="397"/>
      <c r="D3" s="397"/>
    </row>
    <row r="4" spans="1:4" ht="25.5">
      <c r="A4" s="81" t="s">
        <v>19</v>
      </c>
      <c r="B4" s="81" t="s">
        <v>16</v>
      </c>
      <c r="C4" s="277" t="s">
        <v>34</v>
      </c>
      <c r="D4" s="82" t="s">
        <v>15</v>
      </c>
    </row>
    <row r="5" spans="1:7" s="144" customFormat="1" ht="26.25" customHeight="1">
      <c r="A5" s="126">
        <v>1</v>
      </c>
      <c r="B5" s="236" t="s">
        <v>66</v>
      </c>
      <c r="C5" s="304">
        <v>2070265.2000000002</v>
      </c>
      <c r="D5" s="244" t="s">
        <v>181</v>
      </c>
      <c r="E5" s="134"/>
      <c r="F5" s="143"/>
      <c r="G5" s="312"/>
    </row>
    <row r="6" spans="1:4" s="144" customFormat="1" ht="26.25" customHeight="1">
      <c r="A6" s="126">
        <f>1+A5</f>
        <v>2</v>
      </c>
      <c r="B6" s="313" t="s">
        <v>62</v>
      </c>
      <c r="C6" s="314">
        <v>530874.66</v>
      </c>
      <c r="D6" s="315">
        <v>429743.9</v>
      </c>
    </row>
    <row r="7" spans="1:7" s="144" customFormat="1" ht="26.25" customHeight="1">
      <c r="A7" s="126">
        <f aca="true" t="shared" si="0" ref="A7:A16">1+A6</f>
        <v>3</v>
      </c>
      <c r="B7" s="316" t="s">
        <v>658</v>
      </c>
      <c r="C7" s="317">
        <v>559889.45</v>
      </c>
      <c r="D7" s="318">
        <v>94436.34</v>
      </c>
      <c r="F7" s="143"/>
      <c r="G7" s="143"/>
    </row>
    <row r="8" spans="1:4" s="144" customFormat="1" ht="26.25" customHeight="1">
      <c r="A8" s="126">
        <f t="shared" si="0"/>
        <v>4</v>
      </c>
      <c r="B8" s="236" t="s">
        <v>137</v>
      </c>
      <c r="C8" s="319">
        <v>493879.59</v>
      </c>
      <c r="D8" s="320">
        <v>18900.69</v>
      </c>
    </row>
    <row r="9" spans="1:4" s="135" customFormat="1" ht="26.25" customHeight="1">
      <c r="A9" s="126">
        <f t="shared" si="0"/>
        <v>5</v>
      </c>
      <c r="B9" s="237" t="s">
        <v>337</v>
      </c>
      <c r="C9" s="321">
        <v>1182286.81</v>
      </c>
      <c r="D9" s="322">
        <v>139134.74</v>
      </c>
    </row>
    <row r="10" spans="1:8" s="144" customFormat="1" ht="26.25" customHeight="1">
      <c r="A10" s="126">
        <f t="shared" si="0"/>
        <v>6</v>
      </c>
      <c r="B10" s="237" t="s">
        <v>338</v>
      </c>
      <c r="C10" s="321">
        <v>945586.98</v>
      </c>
      <c r="D10" s="322">
        <v>93665.39</v>
      </c>
      <c r="F10" s="135"/>
      <c r="H10" s="135"/>
    </row>
    <row r="11" spans="1:8" s="144" customFormat="1" ht="26.25" customHeight="1">
      <c r="A11" s="126">
        <f t="shared" si="0"/>
        <v>7</v>
      </c>
      <c r="B11" s="237" t="s">
        <v>264</v>
      </c>
      <c r="C11" s="321">
        <v>151388.76</v>
      </c>
      <c r="D11" s="323" t="s">
        <v>181</v>
      </c>
      <c r="F11" s="135"/>
      <c r="H11" s="135"/>
    </row>
    <row r="12" spans="1:7" s="144" customFormat="1" ht="26.25" customHeight="1">
      <c r="A12" s="126">
        <f t="shared" si="0"/>
        <v>8</v>
      </c>
      <c r="B12" s="141" t="s">
        <v>814</v>
      </c>
      <c r="C12" s="324">
        <v>313953.24</v>
      </c>
      <c r="D12" s="323" t="s">
        <v>181</v>
      </c>
      <c r="E12" s="134"/>
      <c r="F12" s="143"/>
      <c r="G12" s="143"/>
    </row>
    <row r="13" spans="1:7" s="144" customFormat="1" ht="26.25" customHeight="1">
      <c r="A13" s="126">
        <f t="shared" si="0"/>
        <v>9</v>
      </c>
      <c r="B13" s="141" t="s">
        <v>191</v>
      </c>
      <c r="C13" s="309">
        <v>104943.81</v>
      </c>
      <c r="D13" s="142" t="s">
        <v>181</v>
      </c>
      <c r="E13" s="134"/>
      <c r="F13" s="143"/>
      <c r="G13" s="143"/>
    </row>
    <row r="14" spans="1:7" s="144" customFormat="1" ht="26.25" customHeight="1">
      <c r="A14" s="126">
        <f t="shared" si="0"/>
        <v>10</v>
      </c>
      <c r="B14" s="141" t="s">
        <v>193</v>
      </c>
      <c r="C14" s="325">
        <v>754110.24</v>
      </c>
      <c r="D14" s="142" t="s">
        <v>181</v>
      </c>
      <c r="F14" s="143"/>
      <c r="G14" s="143"/>
    </row>
    <row r="15" spans="1:7" s="144" customFormat="1" ht="26.25" customHeight="1">
      <c r="A15" s="126">
        <f t="shared" si="0"/>
        <v>11</v>
      </c>
      <c r="B15" s="141" t="s">
        <v>659</v>
      </c>
      <c r="C15" s="314">
        <v>25657.82</v>
      </c>
      <c r="D15" s="142" t="s">
        <v>181</v>
      </c>
      <c r="E15" s="134"/>
      <c r="F15" s="143"/>
      <c r="G15" s="143"/>
    </row>
    <row r="16" spans="1:7" s="144" customFormat="1" ht="26.25" customHeight="1">
      <c r="A16" s="126">
        <f t="shared" si="0"/>
        <v>12</v>
      </c>
      <c r="B16" s="141" t="s">
        <v>1051</v>
      </c>
      <c r="C16" s="314">
        <v>104000</v>
      </c>
      <c r="D16" s="142" t="s">
        <v>181</v>
      </c>
      <c r="E16" s="134"/>
      <c r="F16" s="143"/>
      <c r="G16" s="143"/>
    </row>
    <row r="17" spans="1:8" ht="18" customHeight="1">
      <c r="A17" s="168"/>
      <c r="B17" s="169" t="s">
        <v>17</v>
      </c>
      <c r="C17" s="398">
        <f>SUM(C5:C16)</f>
        <v>7236836.560000001</v>
      </c>
      <c r="D17" s="399"/>
      <c r="F17" s="9"/>
      <c r="H17" s="9"/>
    </row>
    <row r="18" spans="2:8" ht="12.75">
      <c r="B18" s="6"/>
      <c r="C18" s="279"/>
      <c r="D18" s="24"/>
      <c r="H18" s="41"/>
    </row>
    <row r="19" spans="1:8" ht="12.75">
      <c r="A19" s="341" t="s">
        <v>1052</v>
      </c>
      <c r="B19" s="6"/>
      <c r="C19" s="279"/>
      <c r="D19" s="24"/>
      <c r="H19" s="9"/>
    </row>
    <row r="20" spans="2:8" ht="12.75">
      <c r="B20" s="6"/>
      <c r="C20" s="279"/>
      <c r="D20" s="24"/>
      <c r="H20" s="41"/>
    </row>
    <row r="21" spans="2:8" ht="12.75">
      <c r="B21" s="6"/>
      <c r="C21" s="279"/>
      <c r="D21" s="24"/>
      <c r="H21" s="9"/>
    </row>
    <row r="22" spans="2:4" ht="12.75">
      <c r="B22" s="6"/>
      <c r="C22" s="279"/>
      <c r="D22" s="24"/>
    </row>
    <row r="23" spans="2:4" ht="12.75">
      <c r="B23" s="6"/>
      <c r="C23" s="279"/>
      <c r="D23" s="24"/>
    </row>
    <row r="24" spans="2:4" ht="12.75">
      <c r="B24" s="6"/>
      <c r="C24" s="279"/>
      <c r="D24" s="24"/>
    </row>
    <row r="25" spans="2:4" ht="12.75">
      <c r="B25" s="6"/>
      <c r="C25" s="279"/>
      <c r="D25" s="24"/>
    </row>
    <row r="26" spans="2:4" ht="12.75">
      <c r="B26" s="6"/>
      <c r="C26" s="279"/>
      <c r="D26" s="24"/>
    </row>
    <row r="27" spans="2:4" ht="12.75">
      <c r="B27" s="6"/>
      <c r="C27" s="279"/>
      <c r="D27" s="24"/>
    </row>
  </sheetData>
  <sheetProtection/>
  <mergeCells count="2">
    <mergeCell ref="B3:D3"/>
    <mergeCell ref="C17:D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view="pageBreakPreview" zoomScale="115" zoomScaleSheetLayoutView="115" zoomScalePageLayoutView="0" workbookViewId="0" topLeftCell="A1">
      <selection activeCell="E3" sqref="E3"/>
    </sheetView>
  </sheetViews>
  <sheetFormatPr defaultColWidth="9.140625" defaultRowHeight="12.75"/>
  <cols>
    <col min="1" max="1" width="4.140625" style="25" customWidth="1"/>
    <col min="2" max="2" width="53.28125" style="0" customWidth="1"/>
    <col min="3" max="3" width="37.57421875" style="0" customWidth="1"/>
  </cols>
  <sheetData>
    <row r="1" spans="2:3" ht="15" customHeight="1">
      <c r="B1" s="15" t="s">
        <v>35</v>
      </c>
      <c r="C1" s="26"/>
    </row>
    <row r="2" ht="12.75">
      <c r="B2" s="15"/>
    </row>
    <row r="3" spans="1:4" ht="69" customHeight="1">
      <c r="A3" s="400" t="s">
        <v>867</v>
      </c>
      <c r="B3" s="400"/>
      <c r="C3" s="400"/>
      <c r="D3" s="28"/>
    </row>
    <row r="4" spans="1:4" ht="9" customHeight="1">
      <c r="A4" s="27"/>
      <c r="B4" s="27"/>
      <c r="C4" s="27"/>
      <c r="D4" s="28"/>
    </row>
    <row r="6" spans="1:3" ht="30.75" customHeight="1">
      <c r="A6" s="83" t="s">
        <v>19</v>
      </c>
      <c r="B6" s="83" t="s">
        <v>32</v>
      </c>
      <c r="C6" s="84" t="s">
        <v>33</v>
      </c>
    </row>
    <row r="7" spans="1:3" s="9" customFormat="1" ht="17.25" customHeight="1">
      <c r="A7" s="401" t="s">
        <v>192</v>
      </c>
      <c r="B7" s="353"/>
      <c r="C7" s="402"/>
    </row>
    <row r="8" spans="1:3" s="12" customFormat="1" ht="18" customHeight="1">
      <c r="A8" s="20">
        <v>1</v>
      </c>
      <c r="B8" s="238" t="s">
        <v>130</v>
      </c>
      <c r="C8" s="239" t="s">
        <v>131</v>
      </c>
    </row>
    <row r="9" spans="1:3" s="12" customFormat="1" ht="18" customHeight="1">
      <c r="A9" s="20">
        <v>2</v>
      </c>
      <c r="B9" s="238" t="s">
        <v>132</v>
      </c>
      <c r="C9" s="239" t="s">
        <v>133</v>
      </c>
    </row>
    <row r="10" spans="1:3" s="12" customFormat="1" ht="18" customHeight="1">
      <c r="A10" s="20">
        <v>3</v>
      </c>
      <c r="B10" s="238" t="s">
        <v>134</v>
      </c>
      <c r="C10" s="239" t="s">
        <v>135</v>
      </c>
    </row>
    <row r="11" spans="1:3" s="12" customFormat="1" ht="18" customHeight="1">
      <c r="A11" s="20">
        <v>4</v>
      </c>
      <c r="B11" s="238" t="s">
        <v>961</v>
      </c>
      <c r="C11" s="239" t="s">
        <v>135</v>
      </c>
    </row>
    <row r="12" spans="1:3" s="9" customFormat="1" ht="17.25" customHeight="1">
      <c r="A12" s="401" t="s">
        <v>822</v>
      </c>
      <c r="B12" s="353"/>
      <c r="C12" s="402"/>
    </row>
    <row r="13" spans="1:3" s="12" customFormat="1" ht="18" customHeight="1">
      <c r="A13" s="20">
        <v>1</v>
      </c>
      <c r="B13" s="238" t="s">
        <v>823</v>
      </c>
      <c r="C13" s="239" t="s">
        <v>824</v>
      </c>
    </row>
  </sheetData>
  <sheetProtection/>
  <mergeCells count="3">
    <mergeCell ref="A3:C3"/>
    <mergeCell ref="A7:C7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2"/>
  <sheetViews>
    <sheetView view="pageBreakPreview" zoomScale="80" zoomScaleSheetLayoutView="80" zoomScalePageLayoutView="0" workbookViewId="0" topLeftCell="A1">
      <selection activeCell="K82" sqref="K82"/>
    </sheetView>
  </sheetViews>
  <sheetFormatPr defaultColWidth="9.140625" defaultRowHeight="12.75"/>
  <cols>
    <col min="1" max="1" width="5.28125" style="0" customWidth="1"/>
    <col min="2" max="2" width="11.7109375" style="0" customWidth="1"/>
    <col min="3" max="3" width="17.00390625" style="0" customWidth="1"/>
    <col min="4" max="4" width="14.140625" style="0" customWidth="1"/>
    <col min="5" max="5" width="42.28125" style="0" customWidth="1"/>
    <col min="6" max="6" width="16.57421875" style="0" customWidth="1"/>
    <col min="7" max="7" width="14.7109375" style="0" customWidth="1"/>
    <col min="8" max="8" width="12.8515625" style="0" bestFit="1" customWidth="1"/>
  </cols>
  <sheetData>
    <row r="1" spans="2:7" ht="12.75">
      <c r="B1" s="40"/>
      <c r="C1" s="40"/>
      <c r="D1" s="40"/>
      <c r="E1" s="40"/>
      <c r="F1" s="207"/>
      <c r="G1" s="207"/>
    </row>
    <row r="2" spans="2:7" ht="12.75">
      <c r="B2" s="40"/>
      <c r="C2" s="40"/>
      <c r="D2" s="40"/>
      <c r="E2" s="40"/>
      <c r="F2" s="207"/>
      <c r="G2" s="207"/>
    </row>
    <row r="3" spans="2:7" ht="12.75">
      <c r="B3" s="40"/>
      <c r="C3" s="40"/>
      <c r="D3" s="40"/>
      <c r="E3" s="40"/>
      <c r="F3" s="207"/>
      <c r="G3" s="207"/>
    </row>
    <row r="4" spans="1:7" ht="14.25" customHeight="1">
      <c r="A4" s="408" t="s">
        <v>868</v>
      </c>
      <c r="B4" s="408"/>
      <c r="C4" s="408"/>
      <c r="D4" s="408"/>
      <c r="E4" s="408"/>
      <c r="F4" s="408"/>
      <c r="G4" s="408"/>
    </row>
    <row r="5" spans="1:7" ht="14.25">
      <c r="A5" s="208"/>
      <c r="B5" s="40"/>
      <c r="C5" s="40"/>
      <c r="D5" s="40"/>
      <c r="E5" s="40"/>
      <c r="F5" s="209"/>
      <c r="G5" s="209"/>
    </row>
    <row r="6" spans="2:7" ht="12.75">
      <c r="B6" s="40"/>
      <c r="C6" s="40"/>
      <c r="D6" s="40"/>
      <c r="E6" s="40"/>
      <c r="F6" s="207"/>
      <c r="G6" s="207"/>
    </row>
    <row r="7" spans="1:7" ht="15">
      <c r="A7" s="210" t="s">
        <v>19</v>
      </c>
      <c r="B7" s="210" t="s">
        <v>835</v>
      </c>
      <c r="C7" s="210" t="s">
        <v>836</v>
      </c>
      <c r="D7" s="211" t="s">
        <v>837</v>
      </c>
      <c r="E7" s="210" t="s">
        <v>838</v>
      </c>
      <c r="F7" s="212" t="s">
        <v>839</v>
      </c>
      <c r="G7" s="212" t="s">
        <v>876</v>
      </c>
    </row>
    <row r="8" spans="1:7" s="331" customFormat="1" ht="15">
      <c r="A8" s="403" t="s">
        <v>946</v>
      </c>
      <c r="B8" s="403"/>
      <c r="C8" s="403"/>
      <c r="D8" s="403"/>
      <c r="E8" s="403"/>
      <c r="F8" s="403"/>
      <c r="G8" s="332"/>
    </row>
    <row r="9" spans="1:7" s="331" customFormat="1" ht="33.75" customHeight="1">
      <c r="A9" s="326">
        <v>1</v>
      </c>
      <c r="B9" s="327" t="s">
        <v>840</v>
      </c>
      <c r="C9" s="329" t="s">
        <v>841</v>
      </c>
      <c r="D9" s="328">
        <v>44351</v>
      </c>
      <c r="E9" s="329" t="s">
        <v>843</v>
      </c>
      <c r="F9" s="330">
        <v>626.1</v>
      </c>
      <c r="G9" s="330">
        <v>0</v>
      </c>
    </row>
    <row r="10" spans="1:7" s="331" customFormat="1" ht="30" customHeight="1">
      <c r="A10" s="326">
        <f aca="true" t="shared" si="0" ref="A10:A16">1+A9</f>
        <v>2</v>
      </c>
      <c r="B10" s="327" t="s">
        <v>840</v>
      </c>
      <c r="C10" s="329" t="s">
        <v>844</v>
      </c>
      <c r="D10" s="328">
        <v>44355</v>
      </c>
      <c r="E10" s="329" t="s">
        <v>845</v>
      </c>
      <c r="F10" s="330">
        <v>500</v>
      </c>
      <c r="G10" s="330">
        <v>0</v>
      </c>
    </row>
    <row r="11" spans="1:7" s="331" customFormat="1" ht="33.75" customHeight="1">
      <c r="A11" s="326">
        <f t="shared" si="0"/>
        <v>3</v>
      </c>
      <c r="B11" s="327" t="s">
        <v>840</v>
      </c>
      <c r="C11" s="329" t="s">
        <v>841</v>
      </c>
      <c r="D11" s="328">
        <v>44382</v>
      </c>
      <c r="E11" s="329" t="s">
        <v>846</v>
      </c>
      <c r="F11" s="330">
        <v>365.8</v>
      </c>
      <c r="G11" s="330">
        <v>0</v>
      </c>
    </row>
    <row r="12" spans="1:7" s="331" customFormat="1" ht="30.75" customHeight="1">
      <c r="A12" s="326">
        <f t="shared" si="0"/>
        <v>4</v>
      </c>
      <c r="B12" s="327" t="s">
        <v>840</v>
      </c>
      <c r="C12" s="329" t="s">
        <v>844</v>
      </c>
      <c r="D12" s="328">
        <v>44411</v>
      </c>
      <c r="E12" s="329" t="s">
        <v>845</v>
      </c>
      <c r="F12" s="330">
        <v>1116</v>
      </c>
      <c r="G12" s="330">
        <v>0</v>
      </c>
    </row>
    <row r="13" spans="1:7" s="331" customFormat="1" ht="23.25" customHeight="1">
      <c r="A13" s="326">
        <f t="shared" si="0"/>
        <v>5</v>
      </c>
      <c r="B13" s="327" t="s">
        <v>840</v>
      </c>
      <c r="C13" s="329" t="s">
        <v>841</v>
      </c>
      <c r="D13" s="328">
        <v>44424</v>
      </c>
      <c r="E13" s="329" t="s">
        <v>255</v>
      </c>
      <c r="F13" s="330">
        <v>894.31</v>
      </c>
      <c r="G13" s="330">
        <v>0</v>
      </c>
    </row>
    <row r="14" spans="1:7" s="331" customFormat="1" ht="42.75" customHeight="1">
      <c r="A14" s="326">
        <f t="shared" si="0"/>
        <v>6</v>
      </c>
      <c r="B14" s="327" t="s">
        <v>840</v>
      </c>
      <c r="C14" s="329" t="s">
        <v>844</v>
      </c>
      <c r="D14" s="328">
        <v>44445</v>
      </c>
      <c r="E14" s="329" t="s">
        <v>847</v>
      </c>
      <c r="F14" s="330">
        <v>795</v>
      </c>
      <c r="G14" s="330">
        <v>0</v>
      </c>
    </row>
    <row r="15" spans="1:7" s="331" customFormat="1" ht="33.75" customHeight="1">
      <c r="A15" s="326">
        <f t="shared" si="0"/>
        <v>7</v>
      </c>
      <c r="B15" s="327" t="s">
        <v>840</v>
      </c>
      <c r="C15" s="329" t="s">
        <v>848</v>
      </c>
      <c r="D15" s="328">
        <v>44470</v>
      </c>
      <c r="E15" s="329" t="s">
        <v>849</v>
      </c>
      <c r="F15" s="330">
        <v>6850</v>
      </c>
      <c r="G15" s="330">
        <v>0</v>
      </c>
    </row>
    <row r="16" spans="1:7" s="331" customFormat="1" ht="21.75" customHeight="1">
      <c r="A16" s="326">
        <f t="shared" si="0"/>
        <v>8</v>
      </c>
      <c r="B16" s="327" t="s">
        <v>840</v>
      </c>
      <c r="C16" s="329" t="s">
        <v>738</v>
      </c>
      <c r="D16" s="328">
        <v>44511</v>
      </c>
      <c r="E16" s="329" t="s">
        <v>255</v>
      </c>
      <c r="F16" s="330">
        <v>1132.5</v>
      </c>
      <c r="G16" s="330">
        <v>0</v>
      </c>
    </row>
    <row r="17" spans="1:7" s="331" customFormat="1" ht="17.25" customHeight="1">
      <c r="A17" s="404" t="s">
        <v>842</v>
      </c>
      <c r="B17" s="404"/>
      <c r="C17" s="404"/>
      <c r="D17" s="404"/>
      <c r="E17" s="404"/>
      <c r="F17" s="333">
        <f>SUM(F9:F16)</f>
        <v>12279.71</v>
      </c>
      <c r="G17" s="333">
        <f>SUM(G9:G16)</f>
        <v>0</v>
      </c>
    </row>
    <row r="18" spans="1:7" s="331" customFormat="1" ht="17.25" customHeight="1">
      <c r="A18" s="403" t="s">
        <v>865</v>
      </c>
      <c r="B18" s="403"/>
      <c r="C18" s="403"/>
      <c r="D18" s="403"/>
      <c r="E18" s="403"/>
      <c r="F18" s="403"/>
      <c r="G18" s="332"/>
    </row>
    <row r="19" spans="1:7" s="331" customFormat="1" ht="30.75" customHeight="1">
      <c r="A19" s="326">
        <v>1</v>
      </c>
      <c r="B19" s="329" t="s">
        <v>840</v>
      </c>
      <c r="C19" s="334" t="s">
        <v>851</v>
      </c>
      <c r="D19" s="328">
        <v>44562</v>
      </c>
      <c r="E19" s="329" t="s">
        <v>852</v>
      </c>
      <c r="F19" s="330">
        <v>1725</v>
      </c>
      <c r="G19" s="330">
        <v>0</v>
      </c>
    </row>
    <row r="20" spans="1:7" s="331" customFormat="1" ht="45" customHeight="1">
      <c r="A20" s="326">
        <f>1+A19</f>
        <v>2</v>
      </c>
      <c r="B20" s="329" t="s">
        <v>840</v>
      </c>
      <c r="C20" s="334" t="s">
        <v>848</v>
      </c>
      <c r="D20" s="328">
        <v>44573</v>
      </c>
      <c r="E20" s="329" t="s">
        <v>850</v>
      </c>
      <c r="F20" s="330">
        <v>1850</v>
      </c>
      <c r="G20" s="330">
        <v>0</v>
      </c>
    </row>
    <row r="21" spans="1:7" s="331" customFormat="1" ht="29.25" customHeight="1">
      <c r="A21" s="326">
        <f aca="true" t="shared" si="1" ref="A21:A28">1+A20</f>
        <v>3</v>
      </c>
      <c r="B21" s="329" t="s">
        <v>840</v>
      </c>
      <c r="C21" s="334" t="s">
        <v>841</v>
      </c>
      <c r="D21" s="328">
        <v>44598</v>
      </c>
      <c r="E21" s="329" t="s">
        <v>853</v>
      </c>
      <c r="F21" s="330">
        <v>1174</v>
      </c>
      <c r="G21" s="330">
        <v>0</v>
      </c>
    </row>
    <row r="22" spans="1:7" s="331" customFormat="1" ht="42" customHeight="1">
      <c r="A22" s="326">
        <f t="shared" si="1"/>
        <v>4</v>
      </c>
      <c r="B22" s="329" t="s">
        <v>840</v>
      </c>
      <c r="C22" s="334" t="s">
        <v>841</v>
      </c>
      <c r="D22" s="328">
        <v>44599</v>
      </c>
      <c r="E22" s="329" t="s">
        <v>854</v>
      </c>
      <c r="F22" s="330">
        <v>366.91</v>
      </c>
      <c r="G22" s="330">
        <v>0</v>
      </c>
    </row>
    <row r="23" spans="1:7" s="331" customFormat="1" ht="42" customHeight="1">
      <c r="A23" s="326">
        <f t="shared" si="1"/>
        <v>5</v>
      </c>
      <c r="B23" s="329" t="s">
        <v>840</v>
      </c>
      <c r="C23" s="334" t="s">
        <v>848</v>
      </c>
      <c r="D23" s="328">
        <v>44611</v>
      </c>
      <c r="E23" s="329" t="s">
        <v>855</v>
      </c>
      <c r="F23" s="330">
        <v>2460</v>
      </c>
      <c r="G23" s="330">
        <v>0</v>
      </c>
    </row>
    <row r="24" spans="1:7" s="331" customFormat="1" ht="74.25" customHeight="1">
      <c r="A24" s="326">
        <f t="shared" si="1"/>
        <v>6</v>
      </c>
      <c r="B24" s="329" t="s">
        <v>840</v>
      </c>
      <c r="C24" s="334" t="s">
        <v>856</v>
      </c>
      <c r="D24" s="328">
        <v>44644</v>
      </c>
      <c r="E24" s="329" t="s">
        <v>857</v>
      </c>
      <c r="F24" s="330">
        <v>1100</v>
      </c>
      <c r="G24" s="330">
        <v>0</v>
      </c>
    </row>
    <row r="25" spans="1:7" s="331" customFormat="1" ht="34.5" customHeight="1">
      <c r="A25" s="326">
        <f t="shared" si="1"/>
        <v>7</v>
      </c>
      <c r="B25" s="329" t="s">
        <v>840</v>
      </c>
      <c r="C25" s="334" t="s">
        <v>851</v>
      </c>
      <c r="D25" s="328">
        <v>44646</v>
      </c>
      <c r="E25" s="329" t="s">
        <v>858</v>
      </c>
      <c r="F25" s="330">
        <v>2300</v>
      </c>
      <c r="G25" s="330">
        <v>0</v>
      </c>
    </row>
    <row r="26" spans="1:7" s="331" customFormat="1" ht="60" customHeight="1">
      <c r="A26" s="326">
        <f t="shared" si="1"/>
        <v>8</v>
      </c>
      <c r="B26" s="329" t="s">
        <v>840</v>
      </c>
      <c r="C26" s="334" t="s">
        <v>841</v>
      </c>
      <c r="D26" s="328">
        <v>44764</v>
      </c>
      <c r="E26" s="329" t="s">
        <v>859</v>
      </c>
      <c r="F26" s="330">
        <v>10082.13</v>
      </c>
      <c r="G26" s="330">
        <v>0</v>
      </c>
    </row>
    <row r="27" spans="1:7" s="331" customFormat="1" ht="32.25" customHeight="1">
      <c r="A27" s="326">
        <f t="shared" si="1"/>
        <v>9</v>
      </c>
      <c r="B27" s="329" t="s">
        <v>840</v>
      </c>
      <c r="C27" s="334" t="s">
        <v>851</v>
      </c>
      <c r="D27" s="328">
        <v>44806</v>
      </c>
      <c r="E27" s="329" t="s">
        <v>860</v>
      </c>
      <c r="F27" s="330">
        <v>700</v>
      </c>
      <c r="G27" s="330">
        <v>0</v>
      </c>
    </row>
    <row r="28" spans="1:7" s="331" customFormat="1" ht="46.5" customHeight="1">
      <c r="A28" s="326">
        <f t="shared" si="1"/>
        <v>10</v>
      </c>
      <c r="B28" s="329" t="s">
        <v>840</v>
      </c>
      <c r="C28" s="334" t="s">
        <v>848</v>
      </c>
      <c r="D28" s="328">
        <v>44878</v>
      </c>
      <c r="E28" s="329" t="s">
        <v>861</v>
      </c>
      <c r="F28" s="330">
        <v>36226</v>
      </c>
      <c r="G28" s="330">
        <v>0</v>
      </c>
    </row>
    <row r="29" spans="1:7" ht="15.75">
      <c r="A29" s="410" t="s">
        <v>842</v>
      </c>
      <c r="B29" s="410"/>
      <c r="C29" s="410"/>
      <c r="D29" s="410"/>
      <c r="E29" s="410"/>
      <c r="F29" s="213">
        <f>SUM(F19:F28)</f>
        <v>57984.04</v>
      </c>
      <c r="G29" s="213">
        <f>SUM(G19:G28)</f>
        <v>0</v>
      </c>
    </row>
    <row r="30" spans="1:7" ht="15">
      <c r="A30" s="409" t="s">
        <v>862</v>
      </c>
      <c r="B30" s="409"/>
      <c r="C30" s="409"/>
      <c r="D30" s="409"/>
      <c r="E30" s="409"/>
      <c r="F30" s="409"/>
      <c r="G30" s="222"/>
    </row>
    <row r="31" spans="1:7" s="331" customFormat="1" ht="34.5" customHeight="1">
      <c r="A31" s="326">
        <v>1</v>
      </c>
      <c r="B31" s="327" t="s">
        <v>840</v>
      </c>
      <c r="C31" s="327" t="s">
        <v>851</v>
      </c>
      <c r="D31" s="328">
        <v>44932</v>
      </c>
      <c r="E31" s="329" t="s">
        <v>947</v>
      </c>
      <c r="F31" s="330">
        <v>4860.82</v>
      </c>
      <c r="G31" s="330">
        <v>0</v>
      </c>
    </row>
    <row r="32" spans="1:7" s="331" customFormat="1" ht="34.5" customHeight="1">
      <c r="A32" s="326">
        <v>2</v>
      </c>
      <c r="B32" s="327" t="s">
        <v>840</v>
      </c>
      <c r="C32" s="327" t="s">
        <v>851</v>
      </c>
      <c r="D32" s="328">
        <v>44960</v>
      </c>
      <c r="E32" s="329" t="s">
        <v>863</v>
      </c>
      <c r="F32" s="330">
        <v>3817.56</v>
      </c>
      <c r="G32" s="330">
        <v>733.92</v>
      </c>
    </row>
    <row r="33" spans="1:7" s="331" customFormat="1" ht="44.25" customHeight="1">
      <c r="A33" s="326">
        <v>3</v>
      </c>
      <c r="B33" s="327" t="s">
        <v>948</v>
      </c>
      <c r="C33" s="327" t="s">
        <v>848</v>
      </c>
      <c r="D33" s="328">
        <v>45134</v>
      </c>
      <c r="E33" s="329" t="s">
        <v>949</v>
      </c>
      <c r="F33" s="330">
        <v>1375.59</v>
      </c>
      <c r="G33" s="330">
        <v>0</v>
      </c>
    </row>
    <row r="34" spans="1:7" s="331" customFormat="1" ht="42" customHeight="1">
      <c r="A34" s="326">
        <v>4</v>
      </c>
      <c r="B34" s="327" t="s">
        <v>948</v>
      </c>
      <c r="C34" s="327" t="s">
        <v>848</v>
      </c>
      <c r="D34" s="328">
        <v>45145</v>
      </c>
      <c r="E34" s="329" t="s">
        <v>949</v>
      </c>
      <c r="F34" s="330">
        <v>11170.88</v>
      </c>
      <c r="G34" s="330">
        <v>0</v>
      </c>
    </row>
    <row r="35" spans="1:7" s="331" customFormat="1" ht="31.5" customHeight="1">
      <c r="A35" s="326">
        <v>5</v>
      </c>
      <c r="B35" s="327" t="s">
        <v>948</v>
      </c>
      <c r="C35" s="327" t="s">
        <v>851</v>
      </c>
      <c r="D35" s="328">
        <v>45191</v>
      </c>
      <c r="E35" s="329" t="s">
        <v>950</v>
      </c>
      <c r="F35" s="330">
        <v>927.14</v>
      </c>
      <c r="G35" s="330">
        <v>0</v>
      </c>
    </row>
    <row r="36" spans="1:7" s="331" customFormat="1" ht="56.25" customHeight="1">
      <c r="A36" s="326">
        <v>6</v>
      </c>
      <c r="B36" s="327" t="s">
        <v>948</v>
      </c>
      <c r="C36" s="327" t="s">
        <v>848</v>
      </c>
      <c r="D36" s="328">
        <v>45282</v>
      </c>
      <c r="E36" s="329" t="s">
        <v>951</v>
      </c>
      <c r="F36" s="330">
        <v>11495</v>
      </c>
      <c r="G36" s="330">
        <v>0</v>
      </c>
    </row>
    <row r="37" spans="1:7" ht="15.75">
      <c r="A37" s="410" t="s">
        <v>842</v>
      </c>
      <c r="B37" s="410"/>
      <c r="C37" s="410"/>
      <c r="D37" s="410"/>
      <c r="E37" s="410"/>
      <c r="F37" s="213">
        <f>SUM(F31:F36)</f>
        <v>33646.99</v>
      </c>
      <c r="G37" s="213">
        <f>SUM(G31:G36)</f>
        <v>733.92</v>
      </c>
    </row>
    <row r="38" spans="1:7" ht="15">
      <c r="A38" s="409" t="s">
        <v>953</v>
      </c>
      <c r="B38" s="409"/>
      <c r="C38" s="409"/>
      <c r="D38" s="409"/>
      <c r="E38" s="409"/>
      <c r="F38" s="409"/>
      <c r="G38" s="222"/>
    </row>
    <row r="39" spans="1:7" s="331" customFormat="1" ht="21.75" customHeight="1">
      <c r="A39" s="326">
        <v>1</v>
      </c>
      <c r="B39" s="327" t="s">
        <v>948</v>
      </c>
      <c r="C39" s="327" t="s">
        <v>851</v>
      </c>
      <c r="D39" s="328">
        <v>45352</v>
      </c>
      <c r="E39" s="329" t="s">
        <v>955</v>
      </c>
      <c r="F39" s="330">
        <v>14760</v>
      </c>
      <c r="G39" s="330">
        <v>0</v>
      </c>
    </row>
    <row r="40" spans="1:7" s="331" customFormat="1" ht="48" customHeight="1">
      <c r="A40" s="326">
        <v>2</v>
      </c>
      <c r="B40" s="327" t="s">
        <v>948</v>
      </c>
      <c r="C40" s="327" t="s">
        <v>851</v>
      </c>
      <c r="D40" s="328">
        <v>45372</v>
      </c>
      <c r="E40" s="329" t="s">
        <v>954</v>
      </c>
      <c r="F40" s="330">
        <v>0</v>
      </c>
      <c r="G40" s="330">
        <v>900</v>
      </c>
    </row>
    <row r="41" spans="1:7" ht="15.75">
      <c r="A41" s="410" t="s">
        <v>842</v>
      </c>
      <c r="B41" s="410"/>
      <c r="C41" s="410"/>
      <c r="D41" s="410"/>
      <c r="E41" s="410"/>
      <c r="F41" s="213">
        <f>SUM(F39:F40)</f>
        <v>14760</v>
      </c>
      <c r="G41" s="213">
        <f>SUM(G39:G40)</f>
        <v>900</v>
      </c>
    </row>
    <row r="42" spans="1:7" ht="15.75">
      <c r="A42" s="214"/>
      <c r="B42" s="215"/>
      <c r="C42" s="215"/>
      <c r="D42" s="215"/>
      <c r="E42" s="215"/>
      <c r="F42" s="216"/>
      <c r="G42" s="216"/>
    </row>
    <row r="43" spans="1:7" ht="15.75">
      <c r="A43" s="411" t="s">
        <v>864</v>
      </c>
      <c r="B43" s="411"/>
      <c r="C43" s="411"/>
      <c r="D43" s="411"/>
      <c r="E43" s="411"/>
      <c r="F43" s="213">
        <f>F17+F29+F37+F41</f>
        <v>118670.73999999999</v>
      </c>
      <c r="G43" s="213">
        <f>G17+G29+G37+G41</f>
        <v>1633.92</v>
      </c>
    </row>
    <row r="44" spans="3:7" ht="12.75">
      <c r="C44" s="220"/>
      <c r="D44" s="220"/>
      <c r="E44" s="221"/>
      <c r="F44" s="221"/>
      <c r="G44" s="221"/>
    </row>
    <row r="45" spans="1:7" ht="12.75">
      <c r="A45" s="9"/>
      <c r="B45" s="35"/>
      <c r="C45" s="35"/>
      <c r="D45" s="217" t="s">
        <v>869</v>
      </c>
      <c r="E45" s="218" t="s">
        <v>870</v>
      </c>
      <c r="F45" s="218" t="s">
        <v>871</v>
      </c>
      <c r="G45" s="218" t="s">
        <v>872</v>
      </c>
    </row>
    <row r="46" spans="4:7" ht="12.75">
      <c r="D46" s="405" t="s">
        <v>851</v>
      </c>
      <c r="E46" s="223">
        <v>2021</v>
      </c>
      <c r="F46" s="219">
        <v>0</v>
      </c>
      <c r="G46" s="219">
        <v>0</v>
      </c>
    </row>
    <row r="47" spans="4:7" ht="12.75">
      <c r="D47" s="406"/>
      <c r="E47" s="223">
        <v>2022</v>
      </c>
      <c r="F47" s="219">
        <f>F19+F25+F27</f>
        <v>4725</v>
      </c>
      <c r="G47" s="219">
        <v>0</v>
      </c>
    </row>
    <row r="48" spans="4:7" ht="12.75">
      <c r="D48" s="406"/>
      <c r="E48" s="223">
        <v>2023</v>
      </c>
      <c r="F48" s="219">
        <f>F31+F32+F35</f>
        <v>9605.519999999999</v>
      </c>
      <c r="G48" s="219">
        <f>G32</f>
        <v>733.92</v>
      </c>
    </row>
    <row r="49" spans="4:7" ht="12.75">
      <c r="D49" s="407"/>
      <c r="E49" s="223">
        <v>2024</v>
      </c>
      <c r="F49" s="219">
        <f>F39+F40</f>
        <v>14760</v>
      </c>
      <c r="G49" s="219">
        <f>G40</f>
        <v>900</v>
      </c>
    </row>
    <row r="50" spans="4:8" ht="12.75">
      <c r="D50" s="412" t="s">
        <v>0</v>
      </c>
      <c r="E50" s="413"/>
      <c r="F50" s="218">
        <f>SUM(F46:F49)</f>
        <v>29090.519999999997</v>
      </c>
      <c r="G50" s="218">
        <f>SUM(G46:G49)</f>
        <v>1633.92</v>
      </c>
      <c r="H50" s="22"/>
    </row>
    <row r="51" spans="4:7" ht="12.75">
      <c r="D51" s="220"/>
      <c r="E51" s="221"/>
      <c r="F51" s="221"/>
      <c r="G51" s="221"/>
    </row>
    <row r="52" spans="1:7" ht="12.75">
      <c r="A52" s="9"/>
      <c r="B52" s="35"/>
      <c r="C52" s="35"/>
      <c r="D52" s="217" t="s">
        <v>869</v>
      </c>
      <c r="E52" s="218" t="s">
        <v>870</v>
      </c>
      <c r="F52" s="218" t="s">
        <v>871</v>
      </c>
      <c r="G52" s="218" t="s">
        <v>872</v>
      </c>
    </row>
    <row r="53" spans="4:7" ht="12.75">
      <c r="D53" s="405" t="s">
        <v>841</v>
      </c>
      <c r="E53" s="223">
        <v>2021</v>
      </c>
      <c r="F53" s="219">
        <f>F9+F11+F13</f>
        <v>1886.21</v>
      </c>
      <c r="G53" s="219">
        <v>0</v>
      </c>
    </row>
    <row r="54" spans="4:7" ht="12.75">
      <c r="D54" s="406"/>
      <c r="E54" s="223">
        <v>2022</v>
      </c>
      <c r="F54" s="219">
        <f>F21+F22+F26</f>
        <v>11623.039999999999</v>
      </c>
      <c r="G54" s="219">
        <v>0</v>
      </c>
    </row>
    <row r="55" spans="4:7" ht="12.75">
      <c r="D55" s="406"/>
      <c r="E55" s="223">
        <v>2023</v>
      </c>
      <c r="F55" s="219">
        <v>0</v>
      </c>
      <c r="G55" s="219">
        <v>0</v>
      </c>
    </row>
    <row r="56" spans="4:7" ht="12.75">
      <c r="D56" s="407"/>
      <c r="E56" s="223">
        <v>2024</v>
      </c>
      <c r="F56" s="219">
        <v>0</v>
      </c>
      <c r="G56" s="219">
        <v>0</v>
      </c>
    </row>
    <row r="57" spans="4:7" ht="12.75">
      <c r="D57" s="412" t="s">
        <v>0</v>
      </c>
      <c r="E57" s="413"/>
      <c r="F57" s="218">
        <f>SUM(F53:F56)</f>
        <v>13509.25</v>
      </c>
      <c r="G57" s="218">
        <f>SUM(G53:G56)</f>
        <v>0</v>
      </c>
    </row>
    <row r="58" spans="4:7" ht="12.75">
      <c r="D58" s="220"/>
      <c r="E58" s="221"/>
      <c r="F58" s="221"/>
      <c r="G58" s="221"/>
    </row>
    <row r="59" spans="4:7" ht="12.75" customHeight="1">
      <c r="D59" s="414" t="s">
        <v>873</v>
      </c>
      <c r="E59" s="223">
        <v>2021</v>
      </c>
      <c r="F59" s="219">
        <f>F15</f>
        <v>6850</v>
      </c>
      <c r="G59" s="219">
        <v>0</v>
      </c>
    </row>
    <row r="60" spans="4:7" ht="12.75">
      <c r="D60" s="415"/>
      <c r="E60" s="223">
        <v>2022</v>
      </c>
      <c r="F60" s="219">
        <f>F20+F23+F28</f>
        <v>40536</v>
      </c>
      <c r="G60" s="219">
        <v>0</v>
      </c>
    </row>
    <row r="61" spans="4:7" ht="12.75">
      <c r="D61" s="415"/>
      <c r="E61" s="223">
        <v>2023</v>
      </c>
      <c r="F61" s="219">
        <f>F33+F34+F36</f>
        <v>24041.47</v>
      </c>
      <c r="G61" s="219">
        <v>0</v>
      </c>
    </row>
    <row r="62" spans="4:7" ht="12.75">
      <c r="D62" s="416"/>
      <c r="E62" s="223">
        <v>2024</v>
      </c>
      <c r="F62" s="219">
        <v>0</v>
      </c>
      <c r="G62" s="219">
        <v>0</v>
      </c>
    </row>
    <row r="63" spans="4:7" ht="12.75">
      <c r="D63" s="412" t="s">
        <v>0</v>
      </c>
      <c r="E63" s="413"/>
      <c r="F63" s="218">
        <f>SUM(F59:F62)</f>
        <v>71427.47</v>
      </c>
      <c r="G63" s="218">
        <f>SUM(G59:G62)</f>
        <v>0</v>
      </c>
    </row>
    <row r="64" spans="4:7" ht="12.75">
      <c r="D64" s="220"/>
      <c r="E64" s="221"/>
      <c r="F64" s="221"/>
      <c r="G64" s="221"/>
    </row>
    <row r="65" spans="4:7" ht="12.75">
      <c r="D65" s="220"/>
      <c r="E65" s="221"/>
      <c r="F65" s="221"/>
      <c r="G65" s="221"/>
    </row>
    <row r="66" spans="4:7" ht="12.75">
      <c r="D66" s="405" t="s">
        <v>874</v>
      </c>
      <c r="E66" s="223">
        <v>2021</v>
      </c>
      <c r="F66" s="219">
        <v>0</v>
      </c>
      <c r="G66" s="219">
        <v>0</v>
      </c>
    </row>
    <row r="67" spans="4:7" ht="12.75">
      <c r="D67" s="406"/>
      <c r="E67" s="223">
        <v>2022</v>
      </c>
      <c r="F67" s="219">
        <f>F24</f>
        <v>1100</v>
      </c>
      <c r="G67" s="219">
        <v>0</v>
      </c>
    </row>
    <row r="68" spans="4:7" ht="12.75">
      <c r="D68" s="406"/>
      <c r="E68" s="223">
        <v>2023</v>
      </c>
      <c r="F68" s="219">
        <v>0</v>
      </c>
      <c r="G68" s="219">
        <v>0</v>
      </c>
    </row>
    <row r="69" spans="4:7" ht="12.75">
      <c r="D69" s="407"/>
      <c r="E69" s="223">
        <v>2024</v>
      </c>
      <c r="F69" s="219">
        <v>0</v>
      </c>
      <c r="G69" s="219">
        <v>0</v>
      </c>
    </row>
    <row r="70" spans="4:7" ht="12.75">
      <c r="D70" s="412" t="s">
        <v>0</v>
      </c>
      <c r="E70" s="413"/>
      <c r="F70" s="218">
        <f>SUM(F66:F69)</f>
        <v>1100</v>
      </c>
      <c r="G70" s="218">
        <f>SUM(G66:G69)</f>
        <v>0</v>
      </c>
    </row>
    <row r="71" spans="4:7" ht="12.75">
      <c r="D71" s="220"/>
      <c r="E71" s="221"/>
      <c r="F71" s="221"/>
      <c r="G71" s="221"/>
    </row>
    <row r="72" spans="4:7" ht="12.75">
      <c r="D72" s="405" t="s">
        <v>875</v>
      </c>
      <c r="E72" s="223">
        <v>2021</v>
      </c>
      <c r="F72" s="219">
        <f>F10+F12+F14</f>
        <v>2411</v>
      </c>
      <c r="G72" s="219">
        <v>0</v>
      </c>
    </row>
    <row r="73" spans="4:7" ht="12.75">
      <c r="D73" s="406"/>
      <c r="E73" s="223">
        <v>2022</v>
      </c>
      <c r="F73" s="219">
        <v>0</v>
      </c>
      <c r="G73" s="219">
        <v>0</v>
      </c>
    </row>
    <row r="74" spans="4:7" ht="12.75">
      <c r="D74" s="406"/>
      <c r="E74" s="223">
        <v>2023</v>
      </c>
      <c r="F74" s="219">
        <v>0</v>
      </c>
      <c r="G74" s="219">
        <v>0</v>
      </c>
    </row>
    <row r="75" spans="4:7" ht="12.75">
      <c r="D75" s="407"/>
      <c r="E75" s="223">
        <v>2024</v>
      </c>
      <c r="F75" s="219">
        <v>0</v>
      </c>
      <c r="G75" s="219">
        <v>0</v>
      </c>
    </row>
    <row r="76" spans="4:7" ht="12.75">
      <c r="D76" s="412" t="s">
        <v>0</v>
      </c>
      <c r="E76" s="413"/>
      <c r="F76" s="218">
        <f>SUM(F72:F75)</f>
        <v>2411</v>
      </c>
      <c r="G76" s="218">
        <f>SUM(G72:G75)</f>
        <v>0</v>
      </c>
    </row>
    <row r="77" spans="4:7" ht="12.75">
      <c r="D77" s="220"/>
      <c r="E77" s="221"/>
      <c r="F77" s="221"/>
      <c r="G77" s="221"/>
    </row>
    <row r="78" spans="4:7" ht="12.75">
      <c r="D78" s="405" t="s">
        <v>738</v>
      </c>
      <c r="E78" s="223">
        <v>2021</v>
      </c>
      <c r="F78" s="219">
        <f>F16</f>
        <v>1132.5</v>
      </c>
      <c r="G78" s="219">
        <v>0</v>
      </c>
    </row>
    <row r="79" spans="4:7" ht="12.75">
      <c r="D79" s="406"/>
      <c r="E79" s="223">
        <v>2022</v>
      </c>
      <c r="F79" s="219">
        <v>0</v>
      </c>
      <c r="G79" s="219">
        <v>0</v>
      </c>
    </row>
    <row r="80" spans="4:7" ht="12.75">
      <c r="D80" s="406"/>
      <c r="E80" s="223">
        <v>2023</v>
      </c>
      <c r="F80" s="219">
        <v>0</v>
      </c>
      <c r="G80" s="219">
        <v>0</v>
      </c>
    </row>
    <row r="81" spans="4:7" ht="12.75">
      <c r="D81" s="407"/>
      <c r="E81" s="223">
        <v>2024</v>
      </c>
      <c r="F81" s="219">
        <v>0</v>
      </c>
      <c r="G81" s="219">
        <v>0</v>
      </c>
    </row>
    <row r="82" spans="4:8" ht="12.75">
      <c r="D82" s="412" t="s">
        <v>0</v>
      </c>
      <c r="E82" s="413"/>
      <c r="F82" s="218">
        <f>SUM(F78:F81)</f>
        <v>1132.5</v>
      </c>
      <c r="G82" s="218">
        <f>SUM(G78:G81)</f>
        <v>0</v>
      </c>
      <c r="H82" s="22"/>
    </row>
  </sheetData>
  <sheetProtection/>
  <mergeCells count="22">
    <mergeCell ref="D76:E76"/>
    <mergeCell ref="D78:D81"/>
    <mergeCell ref="D53:D56"/>
    <mergeCell ref="D82:E82"/>
    <mergeCell ref="D59:D62"/>
    <mergeCell ref="D63:E63"/>
    <mergeCell ref="A43:E43"/>
    <mergeCell ref="D57:E57"/>
    <mergeCell ref="D66:D69"/>
    <mergeCell ref="D50:E50"/>
    <mergeCell ref="D70:E70"/>
    <mergeCell ref="D72:D75"/>
    <mergeCell ref="A8:F8"/>
    <mergeCell ref="A17:E17"/>
    <mergeCell ref="A18:F18"/>
    <mergeCell ref="D46:D49"/>
    <mergeCell ref="A4:G4"/>
    <mergeCell ref="A38:F38"/>
    <mergeCell ref="A41:E41"/>
    <mergeCell ref="A29:E29"/>
    <mergeCell ref="A30:F30"/>
    <mergeCell ref="A37:E37"/>
  </mergeCells>
  <printOptions horizontalCentered="1"/>
  <pageMargins left="0.1968503937007874" right="0.1968503937007874" top="0.7480314960629921" bottom="0.1968503937007874" header="0.31496062992125984" footer="0.31496062992125984"/>
  <pageSetup horizontalDpi="600" verticalDpi="600" orientation="landscape" paperSize="9" scale="82" r:id="rId3"/>
  <rowBreaks count="2" manualBreakCount="2">
    <brk id="24" max="255" man="1"/>
    <brk id="43" max="255" man="1"/>
  </rowBreaks>
  <legacyDrawing r:id="rId2"/>
  <oleObjects>
    <oleObject progId="MSPhotoEd.3" shapeId="28040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Dorota Sobowicz</cp:lastModifiedBy>
  <cp:lastPrinted>2024-05-11T13:00:13Z</cp:lastPrinted>
  <dcterms:created xsi:type="dcterms:W3CDTF">2004-04-21T13:58:08Z</dcterms:created>
  <dcterms:modified xsi:type="dcterms:W3CDTF">2024-05-22T17:20:05Z</dcterms:modified>
  <cp:category/>
  <cp:version/>
  <cp:contentType/>
  <cp:contentStatus/>
</cp:coreProperties>
</file>