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okoj nr 21\Anita\!AiA2023 Zabiegi wrzesień\przetarg wrzesień\"/>
    </mc:Choice>
  </mc:AlternateContent>
  <xr:revisionPtr revIDLastSave="0" documentId="8_{6085BDC6-2CF6-4A92-8B42-8EC9807FC56D}" xr6:coauthVersionLast="47" xr6:coauthVersionMax="47" xr10:uidLastSave="{00000000-0000-0000-0000-000000000000}"/>
  <bookViews>
    <workbookView xWindow="-120" yWindow="-120" windowWidth="29040" windowHeight="15840" xr2:uid="{36989584-5825-4D6E-8A3E-6D0A2963DA79}"/>
  </bookViews>
  <sheets>
    <sheet name="Zakres prac drogi 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9" i="1"/>
  <c r="F11" i="1"/>
  <c r="F14" i="1"/>
  <c r="F15" i="1"/>
  <c r="F16" i="1"/>
  <c r="F19" i="1"/>
  <c r="F20" i="1"/>
  <c r="F23" i="1"/>
  <c r="F25" i="1"/>
  <c r="F26" i="1"/>
  <c r="F27" i="1"/>
  <c r="F28" i="1"/>
  <c r="F29" i="1"/>
  <c r="F38" i="1"/>
  <c r="F59" i="1"/>
  <c r="F60" i="1"/>
  <c r="I70" i="1"/>
  <c r="I71" i="1"/>
  <c r="I72" i="1"/>
  <c r="I73" i="1"/>
  <c r="I74" i="1"/>
  <c r="I75" i="1"/>
  <c r="I76" i="1"/>
  <c r="I77" i="1"/>
  <c r="I78" i="1"/>
</calcChain>
</file>

<file path=xl/sharedStrings.xml><?xml version="1.0" encoding="utf-8"?>
<sst xmlns="http://schemas.openxmlformats.org/spreadsheetml/2006/main" count="297" uniqueCount="64">
  <si>
    <t>Wartość brutto</t>
  </si>
  <si>
    <t>VAT 8%</t>
  </si>
  <si>
    <t>Suma wartość netto</t>
  </si>
  <si>
    <t>*</t>
  </si>
  <si>
    <t>III-IV</t>
  </si>
  <si>
    <t>Pniaki</t>
  </si>
  <si>
    <t>81-100</t>
  </si>
  <si>
    <t>61-80</t>
  </si>
  <si>
    <t>41-60</t>
  </si>
  <si>
    <t>21-40</t>
  </si>
  <si>
    <t>11-20</t>
  </si>
  <si>
    <t>do 10</t>
  </si>
  <si>
    <t>do 5</t>
  </si>
  <si>
    <t>Krzewy</t>
  </si>
  <si>
    <t>do 2</t>
  </si>
  <si>
    <r>
      <t>m</t>
    </r>
    <r>
      <rPr>
        <vertAlign val="superscript"/>
        <sz val="8"/>
        <color indexed="8"/>
        <rFont val="Times New Roman"/>
        <family val="1"/>
        <charset val="238"/>
      </rPr>
      <t>3</t>
    </r>
  </si>
  <si>
    <t>mp</t>
  </si>
  <si>
    <t>r-g/mp</t>
  </si>
  <si>
    <r>
      <t>m</t>
    </r>
    <r>
      <rPr>
        <vertAlign val="superscript"/>
        <sz val="8"/>
        <color indexed="8"/>
        <rFont val="Times New Roman"/>
        <family val="1"/>
        <charset val="238"/>
      </rPr>
      <t>2</t>
    </r>
  </si>
  <si>
    <r>
      <t>cm</t>
    </r>
    <r>
      <rPr>
        <vertAlign val="superscript"/>
        <sz val="8"/>
        <color indexed="8"/>
        <rFont val="Times New Roman"/>
        <family val="1"/>
        <charset val="238"/>
      </rPr>
      <t>2</t>
    </r>
  </si>
  <si>
    <t>Kwota netto iloczynu 11 x 12</t>
  </si>
  <si>
    <t>Przewidywana ilość drzew, krzewów do frezowania i pozostałych czynności</t>
  </si>
  <si>
    <t>Cena jednostkowa frezowanie, wywiezienie zrąbków do 6 km i ich rozścielenie w miejscu, rozścielenie ziemi grubości 10 cm, wysianie nawozu i trawy</t>
  </si>
  <si>
    <t>Liczba</t>
  </si>
  <si>
    <t>Ziemia żyzna gubość 10 cm</t>
  </si>
  <si>
    <t>Szacunkowy obmiar zrąbków z frezowanych pni i pędów</t>
  </si>
  <si>
    <t>Szacunkowa cena rozścielenia zrąbków w miejscu wskazanym, do 6 km na terenie gminy</t>
  </si>
  <si>
    <t>Szacunkowa powierzchnia obsiania trawy</t>
  </si>
  <si>
    <t>Szacunkowa powierzchnia frezowania</t>
  </si>
  <si>
    <t>Frezowanie</t>
  </si>
  <si>
    <t>Kategoria trudności prac</t>
  </si>
  <si>
    <t>Średnica</t>
  </si>
  <si>
    <t>Tabela 3 - Frezowanie pni po wyciętych pniach i pędach krzewów, maskowanie, rozścielenie 10 cm ziemi, wysianie trawy w pasach drogowych</t>
  </si>
  <si>
    <r>
      <rPr>
        <b/>
        <sz val="8"/>
        <color indexed="8"/>
        <rFont val="Times New Roman"/>
        <family val="1"/>
        <charset val="238"/>
      </rPr>
      <t>Uwaga</t>
    </r>
    <r>
      <rPr>
        <sz val="8"/>
        <color indexed="8"/>
        <rFont val="Times New Roman"/>
        <family val="1"/>
        <charset val="238"/>
      </rPr>
      <t xml:space="preserve"> Wycinka do 4 szt. pojedynczych złamanych gałęzi w koronie 20 % kwoty danej kategorii</t>
    </r>
  </si>
  <si>
    <t>Odsłanianie znaków</t>
  </si>
  <si>
    <t>Krzew</t>
  </si>
  <si>
    <t>II-III</t>
  </si>
  <si>
    <t>Wiązania</t>
  </si>
  <si>
    <t>do 20</t>
  </si>
  <si>
    <t>110</t>
  </si>
  <si>
    <t>do 15</t>
  </si>
  <si>
    <t>2</t>
  </si>
  <si>
    <t>1</t>
  </si>
  <si>
    <t>Kwota netto iloczynu 10 x 11</t>
  </si>
  <si>
    <t>Przewidywana ilość drzew, krzewów do pielęgnacji</t>
  </si>
  <si>
    <t>Cena jednostkowa netto cięcia pielęgnacyjne drzew (ciecia sanitarne, techniczne,redukcyjne od 10-30% w tym  z góry, podniesienie korony), zrąbkowanie gałęzi, wywiezienie zrabków do 6 km i ich rozścielenie w miejscu, pocięcie grubizny i jej wywiezienie do 6 km i ułożenie w stosy.</t>
  </si>
  <si>
    <t>Szacunkowy obmiar grubizny mp</t>
  </si>
  <si>
    <t>Szacunkowy obmiar gałęzi mp</t>
  </si>
  <si>
    <t>Pilarka m-g</t>
  </si>
  <si>
    <t>Cięcia lub wycinka z lin i drabin r-g</t>
  </si>
  <si>
    <t>Cięcia pielęgnacyjne</t>
  </si>
  <si>
    <t>Wysokość drzewa (m)</t>
  </si>
  <si>
    <t>Pierśnica (cm)</t>
  </si>
  <si>
    <t>Tabela 2 - Cięcia pielęgnacyjne drzew i krzewów w pasach drogowych</t>
  </si>
  <si>
    <t>Odrosty</t>
  </si>
  <si>
    <t>do 7cm</t>
  </si>
  <si>
    <t>Samosiew</t>
  </si>
  <si>
    <t>ponad 20</t>
  </si>
  <si>
    <t>Przewidywana ilość drzew, krzewów do wycinki</t>
  </si>
  <si>
    <t>Cena jednostkowa netto wycinka drzew, krzewów, zrąbkowanie gałęzi, wywiezienie zrąbków do 6 km i ich rozścielenie w miejscu, pocięcie grubizny i jej wywiezienie do 6 km i ułożenie w stosy.</t>
  </si>
  <si>
    <t>Wycinka z lin i drabin r-g</t>
  </si>
  <si>
    <t xml:space="preserve">Wycinka </t>
  </si>
  <si>
    <t>Tabela 1 - Wycinka drzew i krzewów w pasach drogowych</t>
  </si>
  <si>
    <t>Załącznik nr 1 do części 2. Zakres prac- formularz cenowy "Zabiegi pielęgnacyjne i wycinka drzew i krzewów w pasach drogowych dróg gminnych na terenie Gminy Chrzanów - 2023 r."
Zabiegi pielęgnacyjne i wycina drzw w pasach drogowych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</si>
</sst>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name val="Arial CE"/>
      <charset val="238"/>
    </font>
    <font>
      <sz val="8"/>
      <color theme="1"/>
      <name val="Times New Roman"/>
      <family val="1"/>
      <charset val="238"/>
    </font>
    <font>
      <vertAlign val="superscript"/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wrapText="1"/>
    </xf>
    <xf numFmtId="2" fontId="2" fillId="2" borderId="0" xfId="0" applyNumberFormat="1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4" fillId="2" borderId="0" xfId="1" applyFont="1" applyFill="1" applyAlignment="1">
      <alignment horizontal="center" vertical="center"/>
    </xf>
    <xf numFmtId="2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0" fontId="1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 textRotation="90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wrapText="1"/>
    </xf>
    <xf numFmtId="2" fontId="1" fillId="2" borderId="1" xfId="1" applyNumberFormat="1" applyFont="1" applyFill="1" applyBorder="1" applyAlignment="1">
      <alignment vertical="center"/>
    </xf>
    <xf numFmtId="2" fontId="1" fillId="2" borderId="1" xfId="1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textRotation="90" wrapText="1"/>
    </xf>
    <xf numFmtId="0" fontId="1" fillId="2" borderId="1" xfId="1" applyFont="1" applyFill="1" applyBorder="1" applyAlignment="1">
      <alignment horizontal="left" textRotation="90" wrapText="1"/>
    </xf>
    <xf numFmtId="49" fontId="1" fillId="2" borderId="1" xfId="1" applyNumberFormat="1" applyFont="1" applyFill="1" applyBorder="1" applyAlignment="1">
      <alignment horizontal="center" textRotation="90" wrapText="1"/>
    </xf>
    <xf numFmtId="0" fontId="2" fillId="2" borderId="1" xfId="1" applyFont="1" applyFill="1" applyBorder="1" applyAlignment="1">
      <alignment horizontal="left" vertical="center"/>
    </xf>
    <xf numFmtId="0" fontId="1" fillId="2" borderId="0" xfId="1" applyFont="1" applyFill="1" applyAlignment="1">
      <alignment vertical="center"/>
    </xf>
    <xf numFmtId="0" fontId="1" fillId="2" borderId="0" xfId="1" applyFont="1" applyFill="1" applyAlignment="1">
      <alignment horizontal="center" vertical="center"/>
    </xf>
    <xf numFmtId="49" fontId="1" fillId="2" borderId="0" xfId="1" applyNumberFormat="1" applyFont="1" applyFill="1" applyAlignment="1">
      <alignment horizontal="center" vertical="center"/>
    </xf>
    <xf numFmtId="0" fontId="1" fillId="2" borderId="2" xfId="1" applyFont="1" applyFill="1" applyBorder="1" applyAlignment="1">
      <alignment horizontal="center" textRotation="90" wrapText="1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</cellXfs>
  <cellStyles count="2">
    <cellStyle name="Normalny" xfId="0" builtinId="0"/>
    <cellStyle name="Normalny 2" xfId="1" xr:uid="{F7E16C3E-D49C-4FF2-926B-F0FA13CC8F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97448-363A-46D7-A336-F91D582F3588}">
  <dimension ref="A1:M81"/>
  <sheetViews>
    <sheetView tabSelected="1" view="pageBreakPreview" zoomScale="196" zoomScaleNormal="100" zoomScaleSheetLayoutView="196" workbookViewId="0">
      <selection activeCell="J41" sqref="J41"/>
    </sheetView>
  </sheetViews>
  <sheetFormatPr defaultColWidth="8.7109375" defaultRowHeight="11.25" x14ac:dyDescent="0.25"/>
  <cols>
    <col min="1" max="1" width="9.42578125" style="1" customWidth="1"/>
    <col min="2" max="2" width="6.42578125" style="1" customWidth="1"/>
    <col min="3" max="3" width="4" style="1" customWidth="1"/>
    <col min="4" max="4" width="2.5703125" style="1" customWidth="1"/>
    <col min="5" max="6" width="5.42578125" style="1" customWidth="1"/>
    <col min="7" max="7" width="5.85546875" style="1" customWidth="1"/>
    <col min="8" max="8" width="6.28515625" style="1" customWidth="1"/>
    <col min="9" max="9" width="5.42578125" style="1" customWidth="1"/>
    <col min="10" max="10" width="18" style="1" customWidth="1"/>
    <col min="11" max="13" width="9.28515625" style="1" customWidth="1"/>
    <col min="14" max="14" width="5.42578125" style="1" customWidth="1"/>
    <col min="15" max="15" width="6.7109375" style="1" customWidth="1"/>
    <col min="16" max="16" width="7.28515625" style="1" customWidth="1"/>
    <col min="17" max="17" width="6.42578125" style="1" customWidth="1"/>
    <col min="18" max="18" width="7.42578125" style="1" customWidth="1"/>
    <col min="19" max="19" width="7.85546875" style="1" customWidth="1"/>
    <col min="20" max="20" width="8.5703125" style="1" customWidth="1"/>
    <col min="21" max="16384" width="8.7109375" style="1"/>
  </cols>
  <sheetData>
    <row r="1" spans="1:12" ht="31.5" customHeight="1" x14ac:dyDescent="0.25">
      <c r="A1" s="42" t="s">
        <v>63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17.100000000000001" customHeight="1" x14ac:dyDescent="0.25">
      <c r="A2" s="36" t="s">
        <v>62</v>
      </c>
      <c r="B2" s="9"/>
      <c r="C2" s="9"/>
      <c r="D2" s="9"/>
      <c r="E2" s="9"/>
      <c r="F2" s="9"/>
      <c r="G2" s="9"/>
    </row>
    <row r="3" spans="1:12" ht="111.75" customHeight="1" x14ac:dyDescent="0.25">
      <c r="A3" s="35" t="s">
        <v>52</v>
      </c>
      <c r="B3" s="35" t="s">
        <v>51</v>
      </c>
      <c r="C3" s="20" t="s">
        <v>30</v>
      </c>
      <c r="D3" s="20" t="s">
        <v>61</v>
      </c>
      <c r="E3" s="20" t="s">
        <v>60</v>
      </c>
      <c r="F3" s="20" t="s">
        <v>48</v>
      </c>
      <c r="G3" s="40" t="s">
        <v>47</v>
      </c>
      <c r="H3" s="20" t="s">
        <v>46</v>
      </c>
      <c r="I3" s="20" t="s">
        <v>23</v>
      </c>
      <c r="J3" s="20" t="s">
        <v>59</v>
      </c>
      <c r="K3" s="20" t="s">
        <v>58</v>
      </c>
      <c r="L3" s="20" t="s">
        <v>43</v>
      </c>
    </row>
    <row r="4" spans="1:12" x14ac:dyDescent="0.25">
      <c r="A4" s="31" t="s">
        <v>42</v>
      </c>
      <c r="B4" s="31" t="s">
        <v>41</v>
      </c>
      <c r="C4" s="32">
        <v>3</v>
      </c>
      <c r="D4" s="31">
        <v>4</v>
      </c>
      <c r="E4" s="32">
        <v>5</v>
      </c>
      <c r="F4" s="32">
        <v>6</v>
      </c>
      <c r="G4" s="32">
        <v>7</v>
      </c>
      <c r="H4" s="32">
        <v>8</v>
      </c>
      <c r="I4" s="31">
        <v>9</v>
      </c>
      <c r="J4" s="31">
        <v>10</v>
      </c>
      <c r="K4" s="31">
        <v>11</v>
      </c>
      <c r="L4" s="31">
        <v>12</v>
      </c>
    </row>
    <row r="5" spans="1:12" x14ac:dyDescent="0.25">
      <c r="A5" s="29" t="s">
        <v>11</v>
      </c>
      <c r="B5" s="29" t="s">
        <v>12</v>
      </c>
      <c r="C5" s="12" t="s">
        <v>4</v>
      </c>
      <c r="D5" s="8" t="s">
        <v>3</v>
      </c>
      <c r="E5" s="28">
        <v>0.6</v>
      </c>
      <c r="F5" s="28">
        <v>0.1</v>
      </c>
      <c r="G5" s="27">
        <v>0.25</v>
      </c>
      <c r="H5" s="27">
        <v>0.01</v>
      </c>
      <c r="I5" s="8">
        <v>1</v>
      </c>
      <c r="J5" s="7"/>
      <c r="K5" s="8">
        <v>10</v>
      </c>
      <c r="L5" s="7"/>
    </row>
    <row r="6" spans="1:12" x14ac:dyDescent="0.25">
      <c r="A6" s="29" t="s">
        <v>11</v>
      </c>
      <c r="B6" s="29" t="s">
        <v>11</v>
      </c>
      <c r="C6" s="12" t="s">
        <v>4</v>
      </c>
      <c r="D6" s="8" t="s">
        <v>3</v>
      </c>
      <c r="E6" s="28">
        <v>1.3</v>
      </c>
      <c r="F6" s="28">
        <f>0.6*0.3</f>
        <v>0.18</v>
      </c>
      <c r="G6" s="27">
        <v>0.3</v>
      </c>
      <c r="H6" s="27">
        <v>0.02</v>
      </c>
      <c r="I6" s="8">
        <v>1</v>
      </c>
      <c r="J6" s="7"/>
      <c r="K6" s="8">
        <v>10</v>
      </c>
      <c r="L6" s="7"/>
    </row>
    <row r="7" spans="1:12" x14ac:dyDescent="0.25">
      <c r="A7" s="29" t="s">
        <v>10</v>
      </c>
      <c r="B7" s="29" t="s">
        <v>12</v>
      </c>
      <c r="C7" s="12" t="s">
        <v>4</v>
      </c>
      <c r="D7" s="8" t="s">
        <v>3</v>
      </c>
      <c r="E7" s="28">
        <v>2</v>
      </c>
      <c r="F7" s="28">
        <f>1.5*0.3</f>
        <v>0.44999999999999996</v>
      </c>
      <c r="G7" s="27">
        <v>0.8</v>
      </c>
      <c r="H7" s="27">
        <v>0.05</v>
      </c>
      <c r="I7" s="8">
        <v>1</v>
      </c>
      <c r="J7" s="7"/>
      <c r="K7" s="8">
        <v>5</v>
      </c>
      <c r="L7" s="7"/>
    </row>
    <row r="8" spans="1:12" x14ac:dyDescent="0.25">
      <c r="A8" s="29" t="s">
        <v>10</v>
      </c>
      <c r="B8" s="29" t="s">
        <v>11</v>
      </c>
      <c r="C8" s="12" t="s">
        <v>4</v>
      </c>
      <c r="D8" s="8" t="s">
        <v>3</v>
      </c>
      <c r="E8" s="28">
        <v>4</v>
      </c>
      <c r="F8" s="28">
        <v>0.6</v>
      </c>
      <c r="G8" s="27">
        <v>0.9</v>
      </c>
      <c r="H8" s="27">
        <v>0.08</v>
      </c>
      <c r="I8" s="8">
        <v>1</v>
      </c>
      <c r="J8" s="7"/>
      <c r="K8" s="8">
        <v>5</v>
      </c>
      <c r="L8" s="7"/>
    </row>
    <row r="9" spans="1:12" x14ac:dyDescent="0.25">
      <c r="A9" s="29" t="s">
        <v>10</v>
      </c>
      <c r="B9" s="29" t="s">
        <v>40</v>
      </c>
      <c r="C9" s="12" t="s">
        <v>4</v>
      </c>
      <c r="D9" s="8" t="s">
        <v>3</v>
      </c>
      <c r="E9" s="28">
        <v>5.25</v>
      </c>
      <c r="F9" s="28">
        <f>2*0.3</f>
        <v>0.6</v>
      </c>
      <c r="G9" s="27">
        <v>1</v>
      </c>
      <c r="H9" s="27">
        <v>0.1</v>
      </c>
      <c r="I9" s="8">
        <v>1</v>
      </c>
      <c r="J9" s="7"/>
      <c r="K9" s="8">
        <v>5</v>
      </c>
      <c r="L9" s="7"/>
    </row>
    <row r="10" spans="1:12" x14ac:dyDescent="0.25">
      <c r="A10" s="29" t="s">
        <v>9</v>
      </c>
      <c r="B10" s="29" t="s">
        <v>11</v>
      </c>
      <c r="C10" s="12" t="s">
        <v>4</v>
      </c>
      <c r="D10" s="8" t="s">
        <v>3</v>
      </c>
      <c r="E10" s="28">
        <v>8.75</v>
      </c>
      <c r="F10" s="28">
        <v>0.6</v>
      </c>
      <c r="G10" s="27">
        <v>1.2</v>
      </c>
      <c r="H10" s="27">
        <v>0.15</v>
      </c>
      <c r="I10" s="8">
        <v>1</v>
      </c>
      <c r="J10" s="7"/>
      <c r="K10" s="8">
        <v>5</v>
      </c>
      <c r="L10" s="7"/>
    </row>
    <row r="11" spans="1:12" x14ac:dyDescent="0.25">
      <c r="A11" s="29" t="s">
        <v>9</v>
      </c>
      <c r="B11" s="29" t="s">
        <v>40</v>
      </c>
      <c r="C11" s="12" t="s">
        <v>4</v>
      </c>
      <c r="D11" s="8" t="s">
        <v>3</v>
      </c>
      <c r="E11" s="28">
        <v>12</v>
      </c>
      <c r="F11" s="28">
        <f>4*0.3</f>
        <v>1.2</v>
      </c>
      <c r="G11" s="27">
        <v>1.3</v>
      </c>
      <c r="H11" s="27">
        <v>0.18</v>
      </c>
      <c r="I11" s="8">
        <v>1</v>
      </c>
      <c r="J11" s="7"/>
      <c r="K11" s="8">
        <v>5</v>
      </c>
      <c r="L11" s="7"/>
    </row>
    <row r="12" spans="1:12" x14ac:dyDescent="0.25">
      <c r="A12" s="29" t="s">
        <v>9</v>
      </c>
      <c r="B12" s="29" t="s">
        <v>38</v>
      </c>
      <c r="C12" s="12" t="s">
        <v>4</v>
      </c>
      <c r="D12" s="8" t="s">
        <v>3</v>
      </c>
      <c r="E12" s="28">
        <v>19.25</v>
      </c>
      <c r="F12" s="28">
        <v>1.35</v>
      </c>
      <c r="G12" s="27">
        <v>1.5</v>
      </c>
      <c r="H12" s="27">
        <v>0.25</v>
      </c>
      <c r="I12" s="8">
        <v>1</v>
      </c>
      <c r="J12" s="7"/>
      <c r="K12" s="8">
        <v>2</v>
      </c>
      <c r="L12" s="7"/>
    </row>
    <row r="13" spans="1:12" x14ac:dyDescent="0.25">
      <c r="A13" s="29" t="s">
        <v>8</v>
      </c>
      <c r="B13" s="29" t="s">
        <v>11</v>
      </c>
      <c r="C13" s="12" t="s">
        <v>4</v>
      </c>
      <c r="D13" s="8" t="s">
        <v>3</v>
      </c>
      <c r="E13" s="28">
        <v>16.5</v>
      </c>
      <c r="F13" s="28">
        <v>1.35</v>
      </c>
      <c r="G13" s="27">
        <v>1.7</v>
      </c>
      <c r="H13" s="27">
        <v>0.31</v>
      </c>
      <c r="I13" s="8">
        <v>1</v>
      </c>
      <c r="J13" s="7"/>
      <c r="K13" s="8">
        <v>2</v>
      </c>
      <c r="L13" s="7"/>
    </row>
    <row r="14" spans="1:12" x14ac:dyDescent="0.25">
      <c r="A14" s="29" t="s">
        <v>8</v>
      </c>
      <c r="B14" s="29" t="s">
        <v>40</v>
      </c>
      <c r="C14" s="12" t="s">
        <v>4</v>
      </c>
      <c r="D14" s="8" t="s">
        <v>3</v>
      </c>
      <c r="E14" s="28">
        <v>21.5</v>
      </c>
      <c r="F14" s="28">
        <f>5.5*0.3</f>
        <v>1.65</v>
      </c>
      <c r="G14" s="27">
        <v>2</v>
      </c>
      <c r="H14" s="27">
        <v>0.4</v>
      </c>
      <c r="I14" s="8">
        <v>1</v>
      </c>
      <c r="J14" s="7"/>
      <c r="K14" s="8">
        <v>2</v>
      </c>
      <c r="L14" s="7"/>
    </row>
    <row r="15" spans="1:12" x14ac:dyDescent="0.25">
      <c r="A15" s="29" t="s">
        <v>8</v>
      </c>
      <c r="B15" s="29" t="s">
        <v>38</v>
      </c>
      <c r="C15" s="12" t="s">
        <v>4</v>
      </c>
      <c r="D15" s="8" t="s">
        <v>3</v>
      </c>
      <c r="E15" s="28">
        <v>28.75</v>
      </c>
      <c r="F15" s="28">
        <f>8*0.3</f>
        <v>2.4</v>
      </c>
      <c r="G15" s="27">
        <v>2.2000000000000002</v>
      </c>
      <c r="H15" s="27">
        <v>0.5</v>
      </c>
      <c r="I15" s="8">
        <v>1</v>
      </c>
      <c r="J15" s="7"/>
      <c r="K15" s="8">
        <v>2</v>
      </c>
      <c r="L15" s="7"/>
    </row>
    <row r="16" spans="1:12" x14ac:dyDescent="0.25">
      <c r="A16" s="29" t="s">
        <v>8</v>
      </c>
      <c r="B16" s="29" t="s">
        <v>57</v>
      </c>
      <c r="C16" s="12" t="s">
        <v>4</v>
      </c>
      <c r="D16" s="8" t="s">
        <v>3</v>
      </c>
      <c r="E16" s="28">
        <v>36</v>
      </c>
      <c r="F16" s="28">
        <f>12*0.3</f>
        <v>3.5999999999999996</v>
      </c>
      <c r="G16" s="27">
        <v>2.4</v>
      </c>
      <c r="H16" s="27">
        <v>0.6</v>
      </c>
      <c r="I16" s="8">
        <v>1</v>
      </c>
      <c r="J16" s="7"/>
      <c r="K16" s="8">
        <v>1</v>
      </c>
      <c r="L16" s="7"/>
    </row>
    <row r="17" spans="1:12" x14ac:dyDescent="0.25">
      <c r="A17" s="29" t="s">
        <v>7</v>
      </c>
      <c r="B17" s="29" t="s">
        <v>11</v>
      </c>
      <c r="C17" s="12" t="s">
        <v>4</v>
      </c>
      <c r="D17" s="8" t="s">
        <v>3</v>
      </c>
      <c r="E17" s="28">
        <v>24.5</v>
      </c>
      <c r="F17" s="28">
        <v>1.5</v>
      </c>
      <c r="G17" s="27">
        <v>2.8</v>
      </c>
      <c r="H17" s="27">
        <v>0.8</v>
      </c>
      <c r="I17" s="8">
        <v>1</v>
      </c>
      <c r="J17" s="7"/>
      <c r="K17" s="8">
        <v>1</v>
      </c>
      <c r="L17" s="7"/>
    </row>
    <row r="18" spans="1:12" x14ac:dyDescent="0.25">
      <c r="A18" s="29" t="s">
        <v>7</v>
      </c>
      <c r="B18" s="29" t="s">
        <v>40</v>
      </c>
      <c r="C18" s="12" t="s">
        <v>4</v>
      </c>
      <c r="D18" s="8" t="s">
        <v>3</v>
      </c>
      <c r="E18" s="28">
        <v>36.5</v>
      </c>
      <c r="F18" s="28">
        <v>2.95</v>
      </c>
      <c r="G18" s="27">
        <v>3.2</v>
      </c>
      <c r="H18" s="27">
        <v>1</v>
      </c>
      <c r="I18" s="8">
        <v>1</v>
      </c>
      <c r="J18" s="7"/>
      <c r="K18" s="8">
        <v>1</v>
      </c>
      <c r="L18" s="7"/>
    </row>
    <row r="19" spans="1:12" ht="10.15" customHeight="1" x14ac:dyDescent="0.25">
      <c r="A19" s="29" t="s">
        <v>7</v>
      </c>
      <c r="B19" s="29" t="s">
        <v>38</v>
      </c>
      <c r="C19" s="12" t="s">
        <v>4</v>
      </c>
      <c r="D19" s="8" t="s">
        <v>3</v>
      </c>
      <c r="E19" s="28">
        <v>47.25</v>
      </c>
      <c r="F19" s="28">
        <f>13.5*0.3</f>
        <v>4.05</v>
      </c>
      <c r="G19" s="27">
        <v>3.6</v>
      </c>
      <c r="H19" s="27">
        <v>1.1000000000000001</v>
      </c>
      <c r="I19" s="8">
        <v>1</v>
      </c>
      <c r="J19" s="7"/>
      <c r="K19" s="8">
        <v>1</v>
      </c>
      <c r="L19" s="7"/>
    </row>
    <row r="20" spans="1:12" x14ac:dyDescent="0.25">
      <c r="A20" s="29" t="s">
        <v>7</v>
      </c>
      <c r="B20" s="29" t="s">
        <v>57</v>
      </c>
      <c r="C20" s="12" t="s">
        <v>4</v>
      </c>
      <c r="D20" s="8" t="s">
        <v>3</v>
      </c>
      <c r="E20" s="28">
        <v>56.5</v>
      </c>
      <c r="F20" s="28">
        <f>16.5*0.3</f>
        <v>4.95</v>
      </c>
      <c r="G20" s="27">
        <v>4.5</v>
      </c>
      <c r="H20" s="27">
        <v>1.6</v>
      </c>
      <c r="I20" s="8">
        <v>1</v>
      </c>
      <c r="J20" s="7"/>
      <c r="K20" s="8">
        <v>1</v>
      </c>
      <c r="L20" s="7"/>
    </row>
    <row r="21" spans="1:12" x14ac:dyDescent="0.25">
      <c r="A21" s="29" t="s">
        <v>6</v>
      </c>
      <c r="B21" s="29" t="s">
        <v>40</v>
      </c>
      <c r="C21" s="12" t="s">
        <v>4</v>
      </c>
      <c r="D21" s="8" t="s">
        <v>3</v>
      </c>
      <c r="E21" s="28">
        <v>55.25</v>
      </c>
      <c r="F21" s="28">
        <v>3.6</v>
      </c>
      <c r="G21" s="27">
        <v>5</v>
      </c>
      <c r="H21" s="27">
        <v>2.2000000000000002</v>
      </c>
      <c r="I21" s="8">
        <v>1</v>
      </c>
      <c r="J21" s="7"/>
      <c r="K21" s="8">
        <v>1</v>
      </c>
      <c r="L21" s="7"/>
    </row>
    <row r="22" spans="1:12" x14ac:dyDescent="0.25">
      <c r="A22" s="29" t="s">
        <v>6</v>
      </c>
      <c r="B22" s="29" t="s">
        <v>38</v>
      </c>
      <c r="C22" s="12" t="s">
        <v>4</v>
      </c>
      <c r="D22" s="8" t="s">
        <v>3</v>
      </c>
      <c r="E22" s="28">
        <v>69</v>
      </c>
      <c r="F22" s="28">
        <v>5.0999999999999996</v>
      </c>
      <c r="G22" s="27">
        <v>5.8</v>
      </c>
      <c r="H22" s="27">
        <v>2.6</v>
      </c>
      <c r="I22" s="8">
        <v>1</v>
      </c>
      <c r="J22" s="7"/>
      <c r="K22" s="8">
        <v>1</v>
      </c>
      <c r="L22" s="7"/>
    </row>
    <row r="23" spans="1:12" x14ac:dyDescent="0.25">
      <c r="A23" s="29" t="s">
        <v>6</v>
      </c>
      <c r="B23" s="29" t="s">
        <v>57</v>
      </c>
      <c r="C23" s="12" t="s">
        <v>4</v>
      </c>
      <c r="D23" s="8" t="s">
        <v>3</v>
      </c>
      <c r="E23" s="28">
        <v>86.5</v>
      </c>
      <c r="F23" s="28">
        <f>20*0.3</f>
        <v>6</v>
      </c>
      <c r="G23" s="27">
        <v>6.5</v>
      </c>
      <c r="H23" s="27">
        <v>3</v>
      </c>
      <c r="I23" s="8">
        <v>1</v>
      </c>
      <c r="J23" s="7"/>
      <c r="K23" s="8">
        <v>1</v>
      </c>
      <c r="L23" s="7"/>
    </row>
    <row r="24" spans="1:12" x14ac:dyDescent="0.25">
      <c r="A24" s="29" t="s">
        <v>39</v>
      </c>
      <c r="B24" s="29" t="s">
        <v>38</v>
      </c>
      <c r="C24" s="12" t="s">
        <v>4</v>
      </c>
      <c r="D24" s="8" t="s">
        <v>3</v>
      </c>
      <c r="E24" s="28">
        <v>63.25</v>
      </c>
      <c r="F24" s="28">
        <v>5.0999999999999996</v>
      </c>
      <c r="G24" s="27">
        <v>7.2</v>
      </c>
      <c r="H24" s="27">
        <v>3.4</v>
      </c>
      <c r="I24" s="8">
        <v>1</v>
      </c>
      <c r="J24" s="7"/>
      <c r="K24" s="8">
        <v>1</v>
      </c>
      <c r="L24" s="7"/>
    </row>
    <row r="25" spans="1:12" x14ac:dyDescent="0.25">
      <c r="A25" s="29" t="s">
        <v>39</v>
      </c>
      <c r="B25" s="29" t="s">
        <v>57</v>
      </c>
      <c r="C25" s="12" t="s">
        <v>4</v>
      </c>
      <c r="D25" s="8" t="s">
        <v>3</v>
      </c>
      <c r="E25" s="28">
        <v>89.5</v>
      </c>
      <c r="F25" s="28">
        <f>20*0.3</f>
        <v>6</v>
      </c>
      <c r="G25" s="27">
        <v>7.5</v>
      </c>
      <c r="H25" s="27">
        <v>3.8</v>
      </c>
      <c r="I25" s="8">
        <v>1</v>
      </c>
      <c r="J25" s="7"/>
      <c r="K25" s="8">
        <v>1</v>
      </c>
      <c r="L25" s="7"/>
    </row>
    <row r="26" spans="1:12" x14ac:dyDescent="0.25">
      <c r="A26" s="29" t="s">
        <v>56</v>
      </c>
      <c r="B26" s="29" t="s">
        <v>55</v>
      </c>
      <c r="C26" s="12" t="s">
        <v>4</v>
      </c>
      <c r="D26" s="8" t="s">
        <v>3</v>
      </c>
      <c r="E26" s="28">
        <v>0.18</v>
      </c>
      <c r="F26" s="28">
        <f>E26*0.3</f>
        <v>5.3999999999999999E-2</v>
      </c>
      <c r="G26" s="27">
        <v>0.1</v>
      </c>
      <c r="H26" s="27">
        <v>0</v>
      </c>
      <c r="I26" s="8">
        <v>1</v>
      </c>
      <c r="J26" s="7"/>
      <c r="K26" s="8">
        <v>10</v>
      </c>
      <c r="L26" s="7"/>
    </row>
    <row r="27" spans="1:12" x14ac:dyDescent="0.25">
      <c r="A27" s="29" t="s">
        <v>54</v>
      </c>
      <c r="B27" s="29"/>
      <c r="C27" s="12" t="s">
        <v>4</v>
      </c>
      <c r="D27" s="8" t="s">
        <v>3</v>
      </c>
      <c r="E27" s="28">
        <v>0.6</v>
      </c>
      <c r="F27" s="28">
        <f>E27*0.3</f>
        <v>0.18</v>
      </c>
      <c r="G27" s="27">
        <v>0.15</v>
      </c>
      <c r="H27" s="27">
        <v>0</v>
      </c>
      <c r="I27" s="8">
        <v>1</v>
      </c>
      <c r="J27" s="7"/>
      <c r="K27" s="8">
        <v>10</v>
      </c>
      <c r="L27" s="7"/>
    </row>
    <row r="28" spans="1:12" x14ac:dyDescent="0.25">
      <c r="A28" s="29" t="s">
        <v>35</v>
      </c>
      <c r="B28" s="29" t="s">
        <v>14</v>
      </c>
      <c r="C28" s="12" t="s">
        <v>4</v>
      </c>
      <c r="D28" s="8" t="s">
        <v>3</v>
      </c>
      <c r="E28" s="28">
        <v>0.8</v>
      </c>
      <c r="F28" s="28">
        <f>E28*0.3</f>
        <v>0.24</v>
      </c>
      <c r="G28" s="27">
        <v>0.3</v>
      </c>
      <c r="H28" s="27">
        <v>0</v>
      </c>
      <c r="I28" s="8">
        <v>1</v>
      </c>
      <c r="J28" s="7"/>
      <c r="K28" s="8">
        <v>5</v>
      </c>
      <c r="L28" s="7"/>
    </row>
    <row r="29" spans="1:12" x14ac:dyDescent="0.25">
      <c r="A29" s="29" t="s">
        <v>35</v>
      </c>
      <c r="B29" s="29" t="s">
        <v>12</v>
      </c>
      <c r="C29" s="12" t="s">
        <v>4</v>
      </c>
      <c r="D29" s="8" t="s">
        <v>3</v>
      </c>
      <c r="E29" s="28">
        <v>1.4</v>
      </c>
      <c r="F29" s="28">
        <f>E29*0.3</f>
        <v>0.42</v>
      </c>
      <c r="G29" s="27">
        <v>0.8</v>
      </c>
      <c r="H29" s="27">
        <v>0</v>
      </c>
      <c r="I29" s="8">
        <v>1</v>
      </c>
      <c r="J29" s="7"/>
      <c r="K29" s="8">
        <v>5</v>
      </c>
      <c r="L29" s="9"/>
    </row>
    <row r="30" spans="1:12" ht="15" x14ac:dyDescent="0.25">
      <c r="A30" s="39"/>
      <c r="B30" s="39"/>
      <c r="C30" s="38"/>
      <c r="D30" s="38"/>
      <c r="E30" s="38"/>
      <c r="F30" s="38"/>
      <c r="G30" s="38"/>
      <c r="H30" s="37"/>
      <c r="I30" s="4"/>
      <c r="J30" s="5" t="s">
        <v>2</v>
      </c>
      <c r="K30"/>
      <c r="L30" s="2"/>
    </row>
    <row r="31" spans="1:12" ht="15" x14ac:dyDescent="0.25">
      <c r="A31" s="39"/>
      <c r="B31" s="39"/>
      <c r="C31" s="38"/>
      <c r="D31" s="38"/>
      <c r="E31" s="38"/>
      <c r="F31" s="38"/>
      <c r="G31" s="38"/>
      <c r="H31" s="37"/>
      <c r="J31" s="3" t="s">
        <v>1</v>
      </c>
      <c r="K31"/>
      <c r="L31" s="2"/>
    </row>
    <row r="32" spans="1:12" ht="15" x14ac:dyDescent="0.25">
      <c r="A32" s="39"/>
      <c r="B32" s="39"/>
      <c r="C32" s="38"/>
      <c r="D32" s="38"/>
      <c r="E32" s="38"/>
      <c r="F32" s="38"/>
      <c r="G32" s="38"/>
      <c r="H32" s="37"/>
      <c r="J32" s="3" t="s">
        <v>0</v>
      </c>
      <c r="K32"/>
      <c r="L32" s="2"/>
    </row>
    <row r="33" spans="1:13" ht="17.100000000000001" customHeight="1" x14ac:dyDescent="0.25">
      <c r="A33" s="36" t="s">
        <v>53</v>
      </c>
      <c r="B33" s="9"/>
      <c r="C33" s="9"/>
      <c r="D33" s="9"/>
      <c r="E33" s="9"/>
      <c r="F33" s="9"/>
      <c r="G33" s="9"/>
      <c r="H33" s="9"/>
    </row>
    <row r="34" spans="1:13" ht="130.5" customHeight="1" x14ac:dyDescent="0.25">
      <c r="A34" s="35" t="s">
        <v>52</v>
      </c>
      <c r="B34" s="35" t="s">
        <v>51</v>
      </c>
      <c r="C34" s="20" t="s">
        <v>30</v>
      </c>
      <c r="D34" s="20" t="s">
        <v>50</v>
      </c>
      <c r="E34" s="20" t="s">
        <v>49</v>
      </c>
      <c r="F34" s="20" t="s">
        <v>48</v>
      </c>
      <c r="G34" s="20" t="s">
        <v>47</v>
      </c>
      <c r="H34" s="20" t="s">
        <v>46</v>
      </c>
      <c r="I34" s="20" t="s">
        <v>23</v>
      </c>
      <c r="J34" s="34" t="s">
        <v>45</v>
      </c>
      <c r="K34" s="20" t="s">
        <v>44</v>
      </c>
      <c r="L34" s="20" t="s">
        <v>43</v>
      </c>
      <c r="M34" s="33"/>
    </row>
    <row r="35" spans="1:13" x14ac:dyDescent="0.25">
      <c r="A35" s="31" t="s">
        <v>42</v>
      </c>
      <c r="B35" s="31" t="s">
        <v>41</v>
      </c>
      <c r="C35" s="32">
        <v>3</v>
      </c>
      <c r="D35" s="31">
        <v>4</v>
      </c>
      <c r="E35" s="32">
        <v>5</v>
      </c>
      <c r="F35" s="32">
        <v>6</v>
      </c>
      <c r="G35" s="32">
        <v>7</v>
      </c>
      <c r="H35" s="32">
        <v>8</v>
      </c>
      <c r="I35" s="31">
        <v>9</v>
      </c>
      <c r="J35" s="31">
        <v>10</v>
      </c>
      <c r="K35" s="31">
        <v>11</v>
      </c>
      <c r="L35" s="31">
        <v>12</v>
      </c>
    </row>
    <row r="36" spans="1:13" x14ac:dyDescent="0.25">
      <c r="A36" s="29" t="s">
        <v>11</v>
      </c>
      <c r="B36" s="29" t="s">
        <v>12</v>
      </c>
      <c r="C36" s="12" t="s">
        <v>4</v>
      </c>
      <c r="D36" s="8" t="s">
        <v>3</v>
      </c>
      <c r="E36" s="28">
        <v>1.5</v>
      </c>
      <c r="F36" s="28">
        <v>0.3</v>
      </c>
      <c r="G36" s="27">
        <v>0.05</v>
      </c>
      <c r="H36" s="27">
        <v>0</v>
      </c>
      <c r="I36" s="8">
        <v>1</v>
      </c>
      <c r="J36" s="7"/>
      <c r="K36" s="8">
        <v>1</v>
      </c>
      <c r="L36" s="7"/>
    </row>
    <row r="37" spans="1:13" x14ac:dyDescent="0.25">
      <c r="A37" s="29" t="s">
        <v>11</v>
      </c>
      <c r="B37" s="29" t="s">
        <v>11</v>
      </c>
      <c r="C37" s="12" t="s">
        <v>4</v>
      </c>
      <c r="D37" s="8" t="s">
        <v>3</v>
      </c>
      <c r="E37" s="28">
        <v>2.5</v>
      </c>
      <c r="F37" s="28">
        <v>0.45</v>
      </c>
      <c r="G37" s="27">
        <v>0.1</v>
      </c>
      <c r="H37" s="27">
        <v>0</v>
      </c>
      <c r="I37" s="8">
        <v>1</v>
      </c>
      <c r="J37" s="7"/>
      <c r="K37" s="8">
        <v>10</v>
      </c>
      <c r="L37" s="7"/>
    </row>
    <row r="38" spans="1:13" x14ac:dyDescent="0.25">
      <c r="A38" s="29" t="s">
        <v>10</v>
      </c>
      <c r="B38" s="29" t="s">
        <v>12</v>
      </c>
      <c r="C38" s="12" t="s">
        <v>4</v>
      </c>
      <c r="D38" s="8" t="s">
        <v>3</v>
      </c>
      <c r="E38" s="28">
        <v>4.25</v>
      </c>
      <c r="F38" s="28">
        <f>1.5*0.3</f>
        <v>0.44999999999999996</v>
      </c>
      <c r="G38" s="27">
        <v>0.15</v>
      </c>
      <c r="H38" s="27">
        <v>0</v>
      </c>
      <c r="I38" s="8">
        <v>1</v>
      </c>
      <c r="J38" s="7"/>
      <c r="K38" s="8">
        <v>10</v>
      </c>
      <c r="L38" s="7"/>
    </row>
    <row r="39" spans="1:13" x14ac:dyDescent="0.25">
      <c r="A39" s="29" t="s">
        <v>10</v>
      </c>
      <c r="B39" s="29" t="s">
        <v>11</v>
      </c>
      <c r="C39" s="12" t="s">
        <v>4</v>
      </c>
      <c r="D39" s="8" t="s">
        <v>3</v>
      </c>
      <c r="E39" s="28">
        <v>8</v>
      </c>
      <c r="F39" s="28">
        <v>0.9</v>
      </c>
      <c r="G39" s="27">
        <v>0.2</v>
      </c>
      <c r="H39" s="27">
        <v>0</v>
      </c>
      <c r="I39" s="8">
        <v>1</v>
      </c>
      <c r="J39" s="7"/>
      <c r="K39" s="8">
        <v>1</v>
      </c>
      <c r="L39" s="7"/>
    </row>
    <row r="40" spans="1:13" x14ac:dyDescent="0.25">
      <c r="A40" s="29" t="s">
        <v>10</v>
      </c>
      <c r="B40" s="29" t="s">
        <v>40</v>
      </c>
      <c r="C40" s="12" t="s">
        <v>4</v>
      </c>
      <c r="D40" s="8" t="s">
        <v>3</v>
      </c>
      <c r="E40" s="28">
        <v>11.25</v>
      </c>
      <c r="F40" s="28">
        <v>1.1499999999999999</v>
      </c>
      <c r="G40" s="27">
        <v>0.25</v>
      </c>
      <c r="H40" s="27">
        <v>0</v>
      </c>
      <c r="I40" s="8">
        <v>1</v>
      </c>
      <c r="J40" s="7"/>
      <c r="K40" s="8">
        <v>1</v>
      </c>
      <c r="L40" s="7"/>
    </row>
    <row r="41" spans="1:13" x14ac:dyDescent="0.25">
      <c r="A41" s="29" t="s">
        <v>9</v>
      </c>
      <c r="B41" s="29" t="s">
        <v>12</v>
      </c>
      <c r="C41" s="12" t="s">
        <v>4</v>
      </c>
      <c r="D41" s="8" t="s">
        <v>3</v>
      </c>
      <c r="E41" s="28">
        <v>6.25</v>
      </c>
      <c r="F41" s="28">
        <v>0.6</v>
      </c>
      <c r="G41" s="27">
        <v>0.35</v>
      </c>
      <c r="H41" s="27">
        <v>0</v>
      </c>
      <c r="I41" s="8">
        <v>1</v>
      </c>
      <c r="J41" s="7"/>
      <c r="K41" s="8">
        <v>10</v>
      </c>
      <c r="L41" s="7"/>
    </row>
    <row r="42" spans="1:13" x14ac:dyDescent="0.25">
      <c r="A42" s="29" t="s">
        <v>9</v>
      </c>
      <c r="B42" s="29" t="s">
        <v>11</v>
      </c>
      <c r="C42" s="12" t="s">
        <v>4</v>
      </c>
      <c r="D42" s="8" t="s">
        <v>3</v>
      </c>
      <c r="E42" s="28">
        <v>13.5</v>
      </c>
      <c r="F42" s="28">
        <v>1.5</v>
      </c>
      <c r="G42" s="27">
        <v>0.35</v>
      </c>
      <c r="H42" s="27">
        <v>0</v>
      </c>
      <c r="I42" s="8">
        <v>1</v>
      </c>
      <c r="J42" s="7"/>
      <c r="K42" s="8">
        <v>1</v>
      </c>
      <c r="L42" s="7"/>
    </row>
    <row r="43" spans="1:13" x14ac:dyDescent="0.25">
      <c r="A43" s="29" t="s">
        <v>9</v>
      </c>
      <c r="B43" s="29" t="s">
        <v>40</v>
      </c>
      <c r="C43" s="12" t="s">
        <v>4</v>
      </c>
      <c r="D43" s="8" t="s">
        <v>3</v>
      </c>
      <c r="E43" s="28">
        <v>19.5</v>
      </c>
      <c r="F43" s="28">
        <v>1.95</v>
      </c>
      <c r="G43" s="27">
        <v>0.45</v>
      </c>
      <c r="H43" s="27">
        <v>0.05</v>
      </c>
      <c r="I43" s="8">
        <v>1</v>
      </c>
      <c r="J43" s="7"/>
      <c r="K43" s="8">
        <v>1</v>
      </c>
      <c r="L43" s="7"/>
    </row>
    <row r="44" spans="1:13" x14ac:dyDescent="0.25">
      <c r="A44" s="29" t="s">
        <v>9</v>
      </c>
      <c r="B44" s="29" t="s">
        <v>38</v>
      </c>
      <c r="C44" s="12" t="s">
        <v>4</v>
      </c>
      <c r="D44" s="8" t="s">
        <v>3</v>
      </c>
      <c r="E44" s="28">
        <v>23.5</v>
      </c>
      <c r="F44" s="28">
        <v>2.7</v>
      </c>
      <c r="G44" s="27">
        <v>0.6</v>
      </c>
      <c r="H44" s="27">
        <v>0.08</v>
      </c>
      <c r="I44" s="8">
        <v>1</v>
      </c>
      <c r="J44" s="7"/>
      <c r="K44" s="8">
        <v>1</v>
      </c>
      <c r="L44" s="7"/>
    </row>
    <row r="45" spans="1:13" x14ac:dyDescent="0.25">
      <c r="A45" s="29" t="s">
        <v>8</v>
      </c>
      <c r="B45" s="29" t="s">
        <v>12</v>
      </c>
      <c r="C45" s="12" t="s">
        <v>4</v>
      </c>
      <c r="D45" s="8" t="s">
        <v>3</v>
      </c>
      <c r="E45" s="28">
        <v>7.5</v>
      </c>
      <c r="F45" s="28">
        <v>0.75</v>
      </c>
      <c r="G45" s="27">
        <v>0.7</v>
      </c>
      <c r="H45" s="27">
        <v>0.09</v>
      </c>
      <c r="I45" s="8">
        <v>1</v>
      </c>
      <c r="J45" s="7"/>
      <c r="K45" s="8">
        <v>5</v>
      </c>
      <c r="L45" s="7"/>
    </row>
    <row r="46" spans="1:13" x14ac:dyDescent="0.25">
      <c r="A46" s="29" t="s">
        <v>8</v>
      </c>
      <c r="B46" s="29" t="s">
        <v>11</v>
      </c>
      <c r="C46" s="12" t="s">
        <v>4</v>
      </c>
      <c r="D46" s="8" t="s">
        <v>3</v>
      </c>
      <c r="E46" s="28">
        <v>25.5</v>
      </c>
      <c r="F46" s="28">
        <v>2.5499999999999998</v>
      </c>
      <c r="G46" s="27">
        <v>0.8</v>
      </c>
      <c r="H46" s="27">
        <v>0.1</v>
      </c>
      <c r="I46" s="8">
        <v>1</v>
      </c>
      <c r="J46" s="7"/>
      <c r="K46" s="8">
        <v>1</v>
      </c>
      <c r="L46" s="7"/>
    </row>
    <row r="47" spans="1:13" x14ac:dyDescent="0.25">
      <c r="A47" s="29" t="s">
        <v>8</v>
      </c>
      <c r="B47" s="29" t="s">
        <v>40</v>
      </c>
      <c r="C47" s="12" t="s">
        <v>4</v>
      </c>
      <c r="D47" s="8" t="s">
        <v>3</v>
      </c>
      <c r="E47" s="28">
        <v>36.75</v>
      </c>
      <c r="F47" s="28">
        <v>3</v>
      </c>
      <c r="G47" s="27">
        <v>0.9</v>
      </c>
      <c r="H47" s="27">
        <v>0.11</v>
      </c>
      <c r="I47" s="8">
        <v>1</v>
      </c>
      <c r="J47" s="7"/>
      <c r="K47" s="8">
        <v>1</v>
      </c>
      <c r="L47" s="7"/>
    </row>
    <row r="48" spans="1:13" x14ac:dyDescent="0.25">
      <c r="A48" s="29" t="s">
        <v>8</v>
      </c>
      <c r="B48" s="29" t="s">
        <v>38</v>
      </c>
      <c r="C48" s="12" t="s">
        <v>4</v>
      </c>
      <c r="D48" s="8" t="s">
        <v>3</v>
      </c>
      <c r="E48" s="28">
        <v>47</v>
      </c>
      <c r="F48" s="28">
        <v>4.05</v>
      </c>
      <c r="G48" s="27">
        <v>1</v>
      </c>
      <c r="H48" s="27">
        <v>0.12</v>
      </c>
      <c r="I48" s="8">
        <v>1</v>
      </c>
      <c r="J48" s="7"/>
      <c r="K48" s="8">
        <v>1</v>
      </c>
      <c r="L48" s="7"/>
    </row>
    <row r="49" spans="1:12" x14ac:dyDescent="0.25">
      <c r="A49" s="29" t="s">
        <v>7</v>
      </c>
      <c r="B49" s="29" t="s">
        <v>12</v>
      </c>
      <c r="C49" s="12" t="s">
        <v>4</v>
      </c>
      <c r="D49" s="8" t="s">
        <v>3</v>
      </c>
      <c r="E49" s="28">
        <v>8.5</v>
      </c>
      <c r="F49" s="28">
        <v>1.1499999999999999</v>
      </c>
      <c r="G49" s="27">
        <v>1.1000000000000001</v>
      </c>
      <c r="H49" s="27">
        <v>0.15</v>
      </c>
      <c r="I49" s="8">
        <v>1</v>
      </c>
      <c r="J49" s="7"/>
      <c r="K49" s="8">
        <v>5</v>
      </c>
      <c r="L49" s="7"/>
    </row>
    <row r="50" spans="1:12" x14ac:dyDescent="0.25">
      <c r="A50" s="29" t="s">
        <v>7</v>
      </c>
      <c r="B50" s="29" t="s">
        <v>11</v>
      </c>
      <c r="C50" s="12" t="s">
        <v>4</v>
      </c>
      <c r="D50" s="8" t="s">
        <v>3</v>
      </c>
      <c r="E50" s="28">
        <v>36.75</v>
      </c>
      <c r="F50" s="28">
        <v>3.15</v>
      </c>
      <c r="G50" s="27">
        <v>1.2</v>
      </c>
      <c r="H50" s="27">
        <v>0.17</v>
      </c>
      <c r="I50" s="8">
        <v>1</v>
      </c>
      <c r="J50" s="7"/>
      <c r="K50" s="8">
        <v>1</v>
      </c>
      <c r="L50" s="7"/>
    </row>
    <row r="51" spans="1:12" x14ac:dyDescent="0.25">
      <c r="A51" s="29" t="s">
        <v>7</v>
      </c>
      <c r="B51" s="29" t="s">
        <v>40</v>
      </c>
      <c r="C51" s="12" t="s">
        <v>4</v>
      </c>
      <c r="D51" s="8" t="s">
        <v>3</v>
      </c>
      <c r="E51" s="28">
        <v>51</v>
      </c>
      <c r="F51" s="28">
        <v>4.8</v>
      </c>
      <c r="G51" s="27">
        <v>1.25</v>
      </c>
      <c r="H51" s="27">
        <v>0.2</v>
      </c>
      <c r="I51" s="8">
        <v>1</v>
      </c>
      <c r="J51" s="7"/>
      <c r="K51" s="8">
        <v>1</v>
      </c>
      <c r="L51" s="7"/>
    </row>
    <row r="52" spans="1:12" ht="10.15" customHeight="1" x14ac:dyDescent="0.25">
      <c r="A52" s="29" t="s">
        <v>7</v>
      </c>
      <c r="B52" s="29" t="s">
        <v>38</v>
      </c>
      <c r="C52" s="12" t="s">
        <v>4</v>
      </c>
      <c r="D52" s="8" t="s">
        <v>3</v>
      </c>
      <c r="E52" s="28">
        <v>69.5</v>
      </c>
      <c r="F52" s="28">
        <v>8.6999999999999993</v>
      </c>
      <c r="G52" s="27">
        <v>1.3</v>
      </c>
      <c r="H52" s="27">
        <v>0.22</v>
      </c>
      <c r="I52" s="8">
        <v>1</v>
      </c>
      <c r="J52" s="7"/>
      <c r="K52" s="8">
        <v>1</v>
      </c>
      <c r="L52" s="7"/>
    </row>
    <row r="53" spans="1:12" x14ac:dyDescent="0.25">
      <c r="A53" s="29" t="s">
        <v>6</v>
      </c>
      <c r="B53" s="29" t="s">
        <v>12</v>
      </c>
      <c r="C53" s="12" t="s">
        <v>4</v>
      </c>
      <c r="D53" s="8" t="s">
        <v>3</v>
      </c>
      <c r="E53" s="28">
        <v>10.5</v>
      </c>
      <c r="F53" s="28">
        <v>1.35</v>
      </c>
      <c r="G53" s="27">
        <v>0.6</v>
      </c>
      <c r="H53" s="27">
        <v>0.05</v>
      </c>
      <c r="I53" s="8">
        <v>1</v>
      </c>
      <c r="J53" s="7"/>
      <c r="K53" s="8">
        <v>5</v>
      </c>
      <c r="L53" s="7"/>
    </row>
    <row r="54" spans="1:12" x14ac:dyDescent="0.25">
      <c r="A54" s="29" t="s">
        <v>6</v>
      </c>
      <c r="B54" s="29" t="s">
        <v>11</v>
      </c>
      <c r="C54" s="12" t="s">
        <v>4</v>
      </c>
      <c r="D54" s="8" t="s">
        <v>3</v>
      </c>
      <c r="E54" s="28">
        <v>49</v>
      </c>
      <c r="F54" s="28">
        <v>4.2</v>
      </c>
      <c r="G54" s="27">
        <v>1</v>
      </c>
      <c r="H54" s="27">
        <v>0.1</v>
      </c>
      <c r="I54" s="8">
        <v>1</v>
      </c>
      <c r="J54" s="7"/>
      <c r="K54" s="8">
        <v>1</v>
      </c>
      <c r="L54" s="7"/>
    </row>
    <row r="55" spans="1:12" x14ac:dyDescent="0.25">
      <c r="A55" s="29" t="s">
        <v>6</v>
      </c>
      <c r="B55" s="29" t="s">
        <v>40</v>
      </c>
      <c r="C55" s="12" t="s">
        <v>4</v>
      </c>
      <c r="D55" s="8" t="s">
        <v>3</v>
      </c>
      <c r="E55" s="28">
        <v>70.25</v>
      </c>
      <c r="F55" s="28">
        <v>7.2</v>
      </c>
      <c r="G55" s="27">
        <v>1.5</v>
      </c>
      <c r="H55" s="27">
        <v>0.15</v>
      </c>
      <c r="I55" s="8">
        <v>1</v>
      </c>
      <c r="J55" s="7"/>
      <c r="K55" s="8">
        <v>1</v>
      </c>
      <c r="L55" s="7"/>
    </row>
    <row r="56" spans="1:12" x14ac:dyDescent="0.25">
      <c r="A56" s="29" t="s">
        <v>6</v>
      </c>
      <c r="B56" s="29" t="s">
        <v>38</v>
      </c>
      <c r="C56" s="12" t="s">
        <v>4</v>
      </c>
      <c r="D56" s="8" t="s">
        <v>3</v>
      </c>
      <c r="E56" s="28">
        <v>81</v>
      </c>
      <c r="F56" s="28">
        <v>11.3</v>
      </c>
      <c r="G56" s="27">
        <v>2</v>
      </c>
      <c r="H56" s="27">
        <v>0.2</v>
      </c>
      <c r="I56" s="8">
        <v>1</v>
      </c>
      <c r="J56" s="7"/>
      <c r="K56" s="8">
        <v>1</v>
      </c>
      <c r="L56" s="7"/>
    </row>
    <row r="57" spans="1:12" x14ac:dyDescent="0.25">
      <c r="A57" s="29" t="s">
        <v>39</v>
      </c>
      <c r="B57" s="29" t="s">
        <v>38</v>
      </c>
      <c r="C57" s="12" t="s">
        <v>4</v>
      </c>
      <c r="D57" s="8" t="s">
        <v>3</v>
      </c>
      <c r="E57" s="28">
        <v>83.5</v>
      </c>
      <c r="F57" s="28">
        <v>11.3</v>
      </c>
      <c r="G57" s="27">
        <v>7.2</v>
      </c>
      <c r="H57" s="27">
        <v>3.4</v>
      </c>
      <c r="I57" s="8">
        <v>1</v>
      </c>
      <c r="J57" s="7"/>
      <c r="K57" s="8">
        <v>1</v>
      </c>
      <c r="L57" s="7"/>
    </row>
    <row r="58" spans="1:12" x14ac:dyDescent="0.25">
      <c r="A58" s="29" t="s">
        <v>37</v>
      </c>
      <c r="B58" s="29"/>
      <c r="C58" s="29" t="s">
        <v>36</v>
      </c>
      <c r="D58" s="8" t="s">
        <v>3</v>
      </c>
      <c r="E58" s="28"/>
      <c r="F58" s="28"/>
      <c r="G58" s="27"/>
      <c r="H58" s="27"/>
      <c r="I58" s="8">
        <v>1</v>
      </c>
      <c r="J58" s="7"/>
      <c r="K58" s="8">
        <v>1</v>
      </c>
      <c r="L58" s="7"/>
    </row>
    <row r="59" spans="1:12" x14ac:dyDescent="0.25">
      <c r="A59" s="29" t="s">
        <v>35</v>
      </c>
      <c r="B59" s="29" t="s">
        <v>14</v>
      </c>
      <c r="C59" s="12" t="s">
        <v>4</v>
      </c>
      <c r="D59" s="8" t="s">
        <v>3</v>
      </c>
      <c r="E59" s="28">
        <v>0.8</v>
      </c>
      <c r="F59" s="28">
        <f>E59*0.3</f>
        <v>0.24</v>
      </c>
      <c r="G59" s="27">
        <v>0.3</v>
      </c>
      <c r="H59" s="27">
        <v>0</v>
      </c>
      <c r="I59" s="8">
        <v>1</v>
      </c>
      <c r="J59" s="7"/>
      <c r="K59" s="8">
        <v>1</v>
      </c>
      <c r="L59" s="7"/>
    </row>
    <row r="60" spans="1:12" x14ac:dyDescent="0.25">
      <c r="A60" s="29" t="s">
        <v>35</v>
      </c>
      <c r="B60" s="29" t="s">
        <v>12</v>
      </c>
      <c r="C60" s="12" t="s">
        <v>4</v>
      </c>
      <c r="D60" s="8" t="s">
        <v>3</v>
      </c>
      <c r="E60" s="28">
        <v>1.4</v>
      </c>
      <c r="F60" s="28">
        <f>E60*0.3</f>
        <v>0.42</v>
      </c>
      <c r="G60" s="27">
        <v>0.8</v>
      </c>
      <c r="H60" s="27">
        <v>0</v>
      </c>
      <c r="I60" s="8">
        <v>1</v>
      </c>
      <c r="J60" s="7"/>
      <c r="K60" s="8">
        <v>1</v>
      </c>
      <c r="L60" s="7"/>
    </row>
    <row r="61" spans="1:12" ht="22.5" customHeight="1" x14ac:dyDescent="0.25">
      <c r="A61" s="30" t="s">
        <v>34</v>
      </c>
      <c r="B61" s="29" t="s">
        <v>12</v>
      </c>
      <c r="C61" s="12" t="s">
        <v>4</v>
      </c>
      <c r="D61" s="8" t="s">
        <v>3</v>
      </c>
      <c r="E61" s="28">
        <v>1.2</v>
      </c>
      <c r="F61" s="28">
        <v>0.38</v>
      </c>
      <c r="G61" s="27">
        <v>0.6</v>
      </c>
      <c r="H61" s="27">
        <v>0</v>
      </c>
      <c r="I61" s="8">
        <v>1</v>
      </c>
      <c r="J61" s="7"/>
      <c r="K61" s="8">
        <v>20</v>
      </c>
      <c r="L61" s="7"/>
    </row>
    <row r="62" spans="1:12" ht="15" x14ac:dyDescent="0.25">
      <c r="I62" s="4"/>
      <c r="J62" s="5" t="s">
        <v>2</v>
      </c>
      <c r="K62"/>
      <c r="L62" s="2"/>
    </row>
    <row r="63" spans="1:12" ht="15" x14ac:dyDescent="0.25">
      <c r="I63" s="4"/>
      <c r="J63" s="3" t="s">
        <v>1</v>
      </c>
      <c r="K63"/>
      <c r="L63" s="2"/>
    </row>
    <row r="64" spans="1:12" ht="15" x14ac:dyDescent="0.25">
      <c r="J64" s="3" t="s">
        <v>0</v>
      </c>
      <c r="K64"/>
      <c r="L64" s="2"/>
    </row>
    <row r="65" spans="1:13" ht="15" x14ac:dyDescent="0.25">
      <c r="A65" s="1" t="s">
        <v>33</v>
      </c>
      <c r="J65" s="3"/>
      <c r="K65"/>
      <c r="L65" s="26"/>
    </row>
    <row r="66" spans="1:13" ht="27.75" customHeight="1" x14ac:dyDescent="0.25">
      <c r="A66" s="25" t="s">
        <v>32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3"/>
    </row>
    <row r="67" spans="1:13" ht="185.65" customHeight="1" x14ac:dyDescent="0.25">
      <c r="A67" s="22" t="s">
        <v>29</v>
      </c>
      <c r="B67" s="22" t="s">
        <v>31</v>
      </c>
      <c r="C67" s="20" t="s">
        <v>30</v>
      </c>
      <c r="D67" s="20" t="s">
        <v>29</v>
      </c>
      <c r="E67" s="21" t="s">
        <v>28</v>
      </c>
      <c r="F67" s="21" t="s">
        <v>27</v>
      </c>
      <c r="G67" s="22" t="s">
        <v>26</v>
      </c>
      <c r="H67" s="21" t="s">
        <v>25</v>
      </c>
      <c r="I67" s="21" t="s">
        <v>24</v>
      </c>
      <c r="J67" s="20" t="s">
        <v>23</v>
      </c>
      <c r="K67" s="20" t="s">
        <v>22</v>
      </c>
      <c r="L67" s="20" t="s">
        <v>21</v>
      </c>
      <c r="M67" s="20" t="s">
        <v>20</v>
      </c>
    </row>
    <row r="68" spans="1:13" ht="16.899999999999999" customHeight="1" x14ac:dyDescent="0.25">
      <c r="A68" s="19">
        <v>1</v>
      </c>
      <c r="B68" s="19">
        <v>2</v>
      </c>
      <c r="C68" s="18">
        <v>3</v>
      </c>
      <c r="D68" s="18">
        <v>4</v>
      </c>
      <c r="E68" s="18">
        <v>5</v>
      </c>
      <c r="F68" s="18">
        <v>6</v>
      </c>
      <c r="G68" s="18">
        <v>7</v>
      </c>
      <c r="H68" s="18">
        <v>8</v>
      </c>
      <c r="I68" s="18">
        <v>9</v>
      </c>
      <c r="J68" s="18">
        <v>10</v>
      </c>
      <c r="K68" s="17">
        <v>11</v>
      </c>
      <c r="L68" s="17">
        <v>12</v>
      </c>
      <c r="M68" s="8">
        <v>13</v>
      </c>
    </row>
    <row r="69" spans="1:13" ht="16.899999999999999" customHeight="1" x14ac:dyDescent="0.25">
      <c r="A69" s="19"/>
      <c r="B69" s="19"/>
      <c r="C69" s="18"/>
      <c r="D69" s="18"/>
      <c r="E69" s="18" t="s">
        <v>19</v>
      </c>
      <c r="F69" s="18" t="s">
        <v>18</v>
      </c>
      <c r="G69" s="18" t="s">
        <v>17</v>
      </c>
      <c r="H69" s="18" t="s">
        <v>16</v>
      </c>
      <c r="I69" s="18" t="s">
        <v>15</v>
      </c>
      <c r="J69" s="18"/>
      <c r="K69" s="17"/>
      <c r="L69" s="17"/>
      <c r="M69" s="9"/>
    </row>
    <row r="70" spans="1:13" x14ac:dyDescent="0.25">
      <c r="A70" s="13" t="s">
        <v>13</v>
      </c>
      <c r="B70" s="8" t="s">
        <v>14</v>
      </c>
      <c r="C70" s="12" t="s">
        <v>4</v>
      </c>
      <c r="D70" s="8" t="s">
        <v>3</v>
      </c>
      <c r="E70" s="11">
        <v>314</v>
      </c>
      <c r="F70" s="10">
        <v>0.4</v>
      </c>
      <c r="G70" s="7">
        <v>2</v>
      </c>
      <c r="H70" s="9">
        <v>0.02</v>
      </c>
      <c r="I70" s="7">
        <f>F70*0.1</f>
        <v>4.0000000000000008E-2</v>
      </c>
      <c r="J70" s="8">
        <v>1</v>
      </c>
      <c r="K70" s="7"/>
      <c r="L70" s="8">
        <v>1</v>
      </c>
      <c r="M70" s="7"/>
    </row>
    <row r="71" spans="1:13" x14ac:dyDescent="0.25">
      <c r="A71" s="16" t="s">
        <v>13</v>
      </c>
      <c r="B71" s="15" t="s">
        <v>12</v>
      </c>
      <c r="C71" s="12" t="s">
        <v>4</v>
      </c>
      <c r="D71" s="8" t="s">
        <v>3</v>
      </c>
      <c r="E71" s="11">
        <v>1962.5</v>
      </c>
      <c r="F71" s="10">
        <v>0.6</v>
      </c>
      <c r="G71" s="7">
        <v>2</v>
      </c>
      <c r="H71" s="9">
        <v>0.05</v>
      </c>
      <c r="I71" s="7">
        <f>F71*0.1</f>
        <v>0.06</v>
      </c>
      <c r="J71" s="8">
        <v>1</v>
      </c>
      <c r="K71" s="7"/>
      <c r="L71" s="8">
        <v>1</v>
      </c>
      <c r="M71" s="7"/>
    </row>
    <row r="72" spans="1:13" x14ac:dyDescent="0.25">
      <c r="A72" s="13" t="s">
        <v>5</v>
      </c>
      <c r="B72" s="13" t="s">
        <v>11</v>
      </c>
      <c r="C72" s="12" t="s">
        <v>4</v>
      </c>
      <c r="D72" s="8" t="s">
        <v>3</v>
      </c>
      <c r="E72" s="11">
        <v>78.5</v>
      </c>
      <c r="F72" s="10">
        <v>0.4</v>
      </c>
      <c r="G72" s="7">
        <v>2</v>
      </c>
      <c r="H72" s="9">
        <v>7.0000000000000007E-2</v>
      </c>
      <c r="I72" s="7">
        <f>F72*0.1</f>
        <v>4.0000000000000008E-2</v>
      </c>
      <c r="J72" s="8">
        <v>1</v>
      </c>
      <c r="K72" s="7"/>
      <c r="L72" s="8">
        <v>1</v>
      </c>
      <c r="M72" s="7"/>
    </row>
    <row r="73" spans="1:13" x14ac:dyDescent="0.25">
      <c r="A73" s="13" t="s">
        <v>5</v>
      </c>
      <c r="B73" s="14" t="s">
        <v>10</v>
      </c>
      <c r="C73" s="12" t="s">
        <v>4</v>
      </c>
      <c r="D73" s="8" t="s">
        <v>3</v>
      </c>
      <c r="E73" s="11">
        <v>171.94640000000001</v>
      </c>
      <c r="F73" s="10">
        <v>0.5</v>
      </c>
      <c r="G73" s="7">
        <v>2</v>
      </c>
      <c r="H73" s="9">
        <v>0.1</v>
      </c>
      <c r="I73" s="7">
        <f>F73*0.1</f>
        <v>0.05</v>
      </c>
      <c r="J73" s="8">
        <v>1</v>
      </c>
      <c r="K73" s="7"/>
      <c r="L73" s="8">
        <v>1</v>
      </c>
      <c r="M73" s="7"/>
    </row>
    <row r="74" spans="1:13" x14ac:dyDescent="0.25">
      <c r="A74" s="13" t="s">
        <v>5</v>
      </c>
      <c r="B74" s="13" t="s">
        <v>9</v>
      </c>
      <c r="C74" s="12" t="s">
        <v>4</v>
      </c>
      <c r="D74" s="8" t="s">
        <v>3</v>
      </c>
      <c r="E74" s="11">
        <v>706.5</v>
      </c>
      <c r="F74" s="10">
        <v>0.8</v>
      </c>
      <c r="G74" s="7">
        <v>2</v>
      </c>
      <c r="H74" s="9">
        <v>0.15</v>
      </c>
      <c r="I74" s="7">
        <f>F74*0.1</f>
        <v>8.0000000000000016E-2</v>
      </c>
      <c r="J74" s="8">
        <v>1</v>
      </c>
      <c r="K74" s="7"/>
      <c r="L74" s="8">
        <v>1</v>
      </c>
      <c r="M74" s="7"/>
    </row>
    <row r="75" spans="1:13" x14ac:dyDescent="0.25">
      <c r="A75" s="13" t="s">
        <v>5</v>
      </c>
      <c r="B75" s="13" t="s">
        <v>8</v>
      </c>
      <c r="C75" s="12" t="s">
        <v>4</v>
      </c>
      <c r="D75" s="8" t="s">
        <v>3</v>
      </c>
      <c r="E75" s="11">
        <v>1962.5</v>
      </c>
      <c r="F75" s="10">
        <v>1</v>
      </c>
      <c r="G75" s="7">
        <v>2</v>
      </c>
      <c r="H75" s="9">
        <v>0.2</v>
      </c>
      <c r="I75" s="7">
        <f>F75*0.1</f>
        <v>0.1</v>
      </c>
      <c r="J75" s="8">
        <v>1</v>
      </c>
      <c r="K75" s="7"/>
      <c r="L75" s="8">
        <v>1</v>
      </c>
      <c r="M75" s="7"/>
    </row>
    <row r="76" spans="1:13" x14ac:dyDescent="0.25">
      <c r="A76" s="13" t="s">
        <v>5</v>
      </c>
      <c r="B76" s="13" t="s">
        <v>7</v>
      </c>
      <c r="C76" s="12" t="s">
        <v>4</v>
      </c>
      <c r="D76" s="8" t="s">
        <v>3</v>
      </c>
      <c r="E76" s="11">
        <v>3846.5</v>
      </c>
      <c r="F76" s="10">
        <v>1.5</v>
      </c>
      <c r="G76" s="7">
        <v>2</v>
      </c>
      <c r="H76" s="9">
        <v>0.3</v>
      </c>
      <c r="I76" s="7">
        <f>F76*0.1</f>
        <v>0.15000000000000002</v>
      </c>
      <c r="J76" s="8">
        <v>1</v>
      </c>
      <c r="K76" s="7"/>
      <c r="L76" s="8">
        <v>1</v>
      </c>
      <c r="M76" s="7"/>
    </row>
    <row r="77" spans="1:13" x14ac:dyDescent="0.25">
      <c r="A77" s="13" t="s">
        <v>5</v>
      </c>
      <c r="B77" s="13" t="s">
        <v>6</v>
      </c>
      <c r="C77" s="12" t="s">
        <v>4</v>
      </c>
      <c r="D77" s="8" t="s">
        <v>3</v>
      </c>
      <c r="E77" s="11">
        <v>6358.5</v>
      </c>
      <c r="F77" s="10">
        <v>2</v>
      </c>
      <c r="G77" s="7">
        <v>2</v>
      </c>
      <c r="H77" s="9">
        <v>0.5</v>
      </c>
      <c r="I77" s="7">
        <f>F77*0.1</f>
        <v>0.2</v>
      </c>
      <c r="J77" s="8">
        <v>1</v>
      </c>
      <c r="K77" s="7"/>
      <c r="L77" s="8">
        <v>1</v>
      </c>
      <c r="M77" s="7"/>
    </row>
    <row r="78" spans="1:13" x14ac:dyDescent="0.25">
      <c r="A78" s="13" t="s">
        <v>5</v>
      </c>
      <c r="B78" s="13">
        <v>120</v>
      </c>
      <c r="C78" s="12" t="s">
        <v>4</v>
      </c>
      <c r="D78" s="8" t="s">
        <v>3</v>
      </c>
      <c r="E78" s="11">
        <v>11304</v>
      </c>
      <c r="F78" s="10">
        <v>3</v>
      </c>
      <c r="G78" s="7">
        <v>2</v>
      </c>
      <c r="H78" s="9">
        <v>0.8</v>
      </c>
      <c r="I78" s="7">
        <f>F78*0.1</f>
        <v>0.30000000000000004</v>
      </c>
      <c r="J78" s="8">
        <v>1</v>
      </c>
      <c r="K78" s="7"/>
      <c r="L78" s="8">
        <v>1</v>
      </c>
      <c r="M78" s="7"/>
    </row>
    <row r="79" spans="1:13" ht="15" x14ac:dyDescent="0.25">
      <c r="A79" s="6"/>
      <c r="I79" s="4"/>
      <c r="J79" s="4"/>
      <c r="K79" s="5" t="s">
        <v>2</v>
      </c>
      <c r="L79"/>
      <c r="M79" s="2"/>
    </row>
    <row r="80" spans="1:13" ht="15" x14ac:dyDescent="0.25">
      <c r="I80" s="4"/>
      <c r="J80" s="4"/>
      <c r="K80" s="3" t="s">
        <v>1</v>
      </c>
      <c r="L80"/>
      <c r="M80" s="2"/>
    </row>
    <row r="81" spans="11:13" ht="15" x14ac:dyDescent="0.25">
      <c r="K81" s="3" t="s">
        <v>0</v>
      </c>
      <c r="L81"/>
      <c r="M81" s="2"/>
    </row>
  </sheetData>
  <mergeCells count="2">
    <mergeCell ref="A1:L1"/>
    <mergeCell ref="A66:M66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Zakres prac drogi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Trębacz</dc:creator>
  <cp:lastModifiedBy>Joanna Trębacz</cp:lastModifiedBy>
  <dcterms:created xsi:type="dcterms:W3CDTF">2023-09-15T08:54:50Z</dcterms:created>
  <dcterms:modified xsi:type="dcterms:W3CDTF">2023-09-15T08:56:00Z</dcterms:modified>
</cp:coreProperties>
</file>