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RAF_KASIA\2024\ZP_120_2024_pranie\"/>
    </mc:Choice>
  </mc:AlternateContent>
  <bookViews>
    <workbookView xWindow="0" yWindow="0" windowWidth="28800" windowHeight="108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 l="1"/>
  <c r="L4" i="1" s="1"/>
  <c r="I16" i="1"/>
  <c r="M16" i="1" s="1"/>
  <c r="J11" i="1" l="1"/>
  <c r="L11" i="1" s="1"/>
  <c r="J10" i="1"/>
  <c r="L10" i="1" s="1"/>
  <c r="L5" i="1"/>
  <c r="I17" i="1" l="1"/>
  <c r="M17" i="1" s="1"/>
  <c r="L12" i="1" l="1"/>
  <c r="J12" i="1"/>
  <c r="L6" i="1"/>
  <c r="J6" i="1"/>
</calcChain>
</file>

<file path=xl/sharedStrings.xml><?xml version="1.0" encoding="utf-8"?>
<sst xmlns="http://schemas.openxmlformats.org/spreadsheetml/2006/main" count="71" uniqueCount="45">
  <si>
    <t>Nazwa</t>
  </si>
  <si>
    <t xml:space="preserve">2010 x 1940 x 2400 </t>
  </si>
  <si>
    <t>Lp.</t>
  </si>
  <si>
    <r>
      <t>Wymiar wnęki</t>
    </r>
    <r>
      <rPr>
        <b/>
        <sz val="12"/>
        <color theme="9" tint="-0.499984740745262"/>
        <rFont val="Times New Roman"/>
        <family val="1"/>
        <charset val="238"/>
      </rPr>
      <t xml:space="preserve"> (mm)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>w której zamontowane mają być urządzenia</t>
    </r>
    <r>
      <rPr>
        <b/>
        <sz val="12"/>
        <color rgb="FF00B0F0"/>
        <rFont val="Times New Roman"/>
        <family val="1"/>
        <charset val="238"/>
      </rPr>
      <t xml:space="preserve"> </t>
    </r>
    <r>
      <rPr>
        <b/>
        <sz val="10"/>
        <color theme="9" tint="-0.499984740745262"/>
        <rFont val="Times New Roman"/>
        <family val="1"/>
        <charset val="238"/>
      </rPr>
      <t>(szerokość x głębokość x wysokość)</t>
    </r>
  </si>
  <si>
    <t>Nr pomieszczenia</t>
  </si>
  <si>
    <t>Nośność stropów w pomieszczeniu (kg)</t>
  </si>
  <si>
    <t>Czas realizacji</t>
  </si>
  <si>
    <t>Podatek VAT</t>
  </si>
  <si>
    <t>Asortyment</t>
  </si>
  <si>
    <t>Łącznie</t>
  </si>
  <si>
    <t>Podatek Vat</t>
  </si>
  <si>
    <r>
      <t>Dystrybutor wydający wielorazową odzież operacyjną w śluzie "czystej"                            (</t>
    </r>
    <r>
      <rPr>
        <b/>
        <sz val="11"/>
        <color theme="1"/>
        <rFont val="Times New Roman"/>
        <family val="1"/>
        <charset val="238"/>
      </rPr>
      <t>min. 180 kompletów maksymalnie 220)</t>
    </r>
  </si>
  <si>
    <r>
      <t xml:space="preserve">Automat zbierający zużytą wielorazową odzież operacyjną w śluzie "brudnej"                   </t>
    </r>
    <r>
      <rPr>
        <b/>
        <sz val="11"/>
        <color theme="1"/>
        <rFont val="Times New Roman"/>
        <family val="1"/>
        <charset val="238"/>
      </rPr>
      <t>(min. 180 kompletów maksymalnie 220)</t>
    </r>
    <r>
      <rPr>
        <b/>
        <sz val="11"/>
        <color rgb="FFFF0000"/>
        <rFont val="Times New Roman"/>
        <family val="1"/>
        <charset val="238"/>
      </rPr>
      <t xml:space="preserve">  </t>
    </r>
    <r>
      <rPr>
        <sz val="11"/>
        <color rgb="FFFF0000"/>
        <rFont val="Times New Roman"/>
        <family val="1"/>
        <charset val="238"/>
      </rPr>
      <t xml:space="preserve">       </t>
    </r>
    <r>
      <rPr>
        <sz val="11"/>
        <color theme="1"/>
        <rFont val="Times New Roman"/>
        <family val="1"/>
        <charset val="238"/>
      </rPr>
      <t xml:space="preserve">        </t>
    </r>
  </si>
  <si>
    <t>około 180</t>
  </si>
  <si>
    <t>Komplet odzieży operacyjnej                                 (bluza + spodnie)</t>
  </si>
  <si>
    <t>j.m.</t>
  </si>
  <si>
    <t>komplet</t>
  </si>
  <si>
    <t>Cena netto dzierżawy za 1 sztukę urządzenia w okresie                       1 miesiąca</t>
  </si>
  <si>
    <t xml:space="preserve">Waga urządzeń (kg) </t>
  </si>
  <si>
    <t>Ilość urządzeń</t>
  </si>
  <si>
    <t>Montaż w drugim etapie trwania umowy, po zakończeniu trwającego obecnie remontu</t>
  </si>
  <si>
    <t xml:space="preserve">Montaż w pierwszym etapie trwania umowy, zaraz po jej podpisaniu </t>
  </si>
  <si>
    <t>P01.BO.2</t>
  </si>
  <si>
    <t>P01.BO.4</t>
  </si>
  <si>
    <t>P01.BO.8</t>
  </si>
  <si>
    <t>P01.BO.9</t>
  </si>
  <si>
    <r>
      <t>Wymiar wnęki</t>
    </r>
    <r>
      <rPr>
        <b/>
        <sz val="12"/>
        <color theme="9" tint="-0.499984740745262"/>
        <rFont val="Times New Roman"/>
        <family val="1"/>
        <charset val="238"/>
      </rPr>
      <t xml:space="preserve"> (mm)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>w której zamontowane ma być urządzenie</t>
    </r>
    <r>
      <rPr>
        <b/>
        <sz val="12"/>
        <color rgb="FF00B0F0"/>
        <rFont val="Times New Roman"/>
        <family val="1"/>
        <charset val="238"/>
      </rPr>
      <t xml:space="preserve">            </t>
    </r>
    <r>
      <rPr>
        <b/>
        <sz val="10"/>
        <color theme="9" tint="-0.499984740745262"/>
        <rFont val="Times New Roman"/>
        <family val="1"/>
        <charset val="238"/>
      </rPr>
      <t>(szerokość x głębokość x wysokość)</t>
    </r>
  </si>
  <si>
    <t>Przewidywane dzienne zużycie kompletów wielorazowej odzieży operacyjnej</t>
  </si>
  <si>
    <t>Dzierżawa oznakowanej chipami bielizny operacyjnej wraz z usługą jej prania i transportu</t>
  </si>
  <si>
    <r>
      <t xml:space="preserve">Wymiar ościeżnicy drzwiowej w wejściu do śluzy </t>
    </r>
    <r>
      <rPr>
        <b/>
        <sz val="12"/>
        <color theme="9" tint="-0.249977111117893"/>
        <rFont val="Times New Roman"/>
        <family val="1"/>
        <charset val="238"/>
      </rPr>
      <t xml:space="preserve">(mm) </t>
    </r>
    <r>
      <rPr>
        <b/>
        <sz val="12"/>
        <color theme="1"/>
        <rFont val="Times New Roman"/>
        <family val="1"/>
        <charset val="238"/>
      </rPr>
      <t xml:space="preserve">                 </t>
    </r>
    <r>
      <rPr>
        <b/>
        <sz val="10"/>
        <color theme="9" tint="-0.499984740745262"/>
        <rFont val="Times New Roman"/>
        <family val="1"/>
        <charset val="238"/>
      </rPr>
      <t>(szerokość x wysokość)</t>
    </r>
  </si>
  <si>
    <r>
      <t xml:space="preserve">Wymiar ościeżnicy drzwiowej w wejściu do śluzy </t>
    </r>
    <r>
      <rPr>
        <b/>
        <sz val="12"/>
        <color theme="9" tint="-0.249977111117893"/>
        <rFont val="Times New Roman"/>
        <family val="1"/>
        <charset val="238"/>
      </rPr>
      <t>(mm)</t>
    </r>
    <r>
      <rPr>
        <b/>
        <sz val="12"/>
        <color theme="1"/>
        <rFont val="Times New Roman"/>
        <family val="1"/>
        <charset val="238"/>
      </rPr>
      <t xml:space="preserve">                  </t>
    </r>
    <r>
      <rPr>
        <b/>
        <sz val="10"/>
        <color theme="9" tint="-0.499984740745262"/>
        <rFont val="Times New Roman"/>
        <family val="1"/>
        <charset val="238"/>
      </rPr>
      <t>(szerokość x wysokość)</t>
    </r>
  </si>
  <si>
    <t>900x2000</t>
  </si>
  <si>
    <t xml:space="preserve">ETAP I - dzierżawa urządzeń w śluzie "czystej" i w śluzie "brudnej" w oddanej do użytku części Bloku Operacyjnego </t>
  </si>
  <si>
    <t>Cena netto za dzierżawę 1 kompletu oznakowanej chipem wielorazowej odzieży operacyjnej wraz z usługą jej prania i transportu</t>
  </si>
  <si>
    <t>ETAP II - dzierżawa urządzeń w śluzie "czystej" i w śluzie "brudnej" w oddanej do użytku części Bloku Operacyjnego                                               (po zakończeniu trwającego obecnie remontu)</t>
  </si>
  <si>
    <t>2190 x 1200 x 2010</t>
  </si>
  <si>
    <t>1200x2000</t>
  </si>
  <si>
    <t>2110 x 1280 x 2400</t>
  </si>
  <si>
    <r>
      <t>500 kg/m</t>
    </r>
    <r>
      <rPr>
        <sz val="14"/>
        <color theme="1"/>
        <rFont val="Calibri"/>
        <family val="2"/>
        <charset val="238"/>
      </rPr>
      <t>²</t>
    </r>
  </si>
  <si>
    <r>
      <rPr>
        <b/>
        <sz val="11"/>
        <rFont val="Times New Roman"/>
        <family val="1"/>
        <charset val="238"/>
      </rPr>
      <t xml:space="preserve">Szacunkowa wartość brutto dzierżawy wielorazowej odzieży operacyjnej wraz z usługą prania w okresie                     </t>
    </r>
    <r>
      <rPr>
        <b/>
        <sz val="12"/>
        <rFont val="Times New Roman"/>
        <family val="1"/>
        <charset val="238"/>
      </rPr>
      <t xml:space="preserve"> </t>
    </r>
    <r>
      <rPr>
        <b/>
        <sz val="12"/>
        <color rgb="FFFF0000"/>
        <rFont val="Times New Roman"/>
        <family val="1"/>
        <charset val="238"/>
      </rPr>
      <t>48 miesięcy</t>
    </r>
    <r>
      <rPr>
        <b/>
        <sz val="11"/>
        <rFont val="Times New Roman"/>
        <family val="1"/>
        <charset val="238"/>
      </rPr>
      <t xml:space="preserve"> </t>
    </r>
    <r>
      <rPr>
        <b/>
        <sz val="9"/>
        <color theme="9" tint="-0.249977111117893"/>
        <rFont val="Times New Roman"/>
        <family val="1"/>
        <charset val="238"/>
      </rPr>
      <t xml:space="preserve">                </t>
    </r>
  </si>
  <si>
    <r>
      <rPr>
        <b/>
        <sz val="11"/>
        <rFont val="Times New Roman"/>
        <family val="1"/>
        <charset val="238"/>
      </rPr>
      <t xml:space="preserve">Szacunkowa wartość netto dzierżawy wielorazowej odzieży operacyjnej wraz z usługą prania w okresie </t>
    </r>
    <r>
      <rPr>
        <b/>
        <sz val="12"/>
        <color rgb="FFFF0000"/>
        <rFont val="Times New Roman"/>
        <family val="1"/>
        <charset val="238"/>
      </rPr>
      <t>48 miesięcy</t>
    </r>
    <r>
      <rPr>
        <b/>
        <sz val="11"/>
        <rFont val="Times New Roman"/>
        <family val="1"/>
        <charset val="238"/>
      </rPr>
      <t xml:space="preserve">                                  </t>
    </r>
    <r>
      <rPr>
        <b/>
        <sz val="9"/>
        <color theme="9" tint="-0.249977111117893"/>
        <rFont val="Times New Roman"/>
        <family val="1"/>
        <charset val="238"/>
      </rPr>
      <t xml:space="preserve">                       </t>
    </r>
  </si>
  <si>
    <r>
      <t xml:space="preserve">Wartość netto dzierżawy za 1 sztukę urządzenia w okresie </t>
    </r>
    <r>
      <rPr>
        <b/>
        <sz val="12"/>
        <color rgb="FFFF0000"/>
        <rFont val="Times New Roman"/>
        <family val="1"/>
        <charset val="238"/>
      </rPr>
      <t>48 miesięcy</t>
    </r>
  </si>
  <si>
    <r>
      <t xml:space="preserve">Wartość brutto dzierżawy za 1 sztukę urządzenia w okresie </t>
    </r>
    <r>
      <rPr>
        <b/>
        <sz val="12"/>
        <color rgb="FFFF0000"/>
        <rFont val="Times New Roman"/>
        <family val="1"/>
        <charset val="238"/>
      </rPr>
      <t>48 miesięcy</t>
    </r>
  </si>
  <si>
    <r>
      <t xml:space="preserve">Szacunkowa ilość dzierżawy wraz z usługą prania i transportu oznakowanej wielorazowej odzieży operacyjnej przy 16 salach operacyjnych w okresie                             </t>
    </r>
    <r>
      <rPr>
        <b/>
        <sz val="12"/>
        <color rgb="FFFF0000"/>
        <rFont val="Times New Roman"/>
        <family val="1"/>
        <charset val="238"/>
      </rPr>
      <t xml:space="preserve">48 miesięcy                   </t>
    </r>
    <r>
      <rPr>
        <b/>
        <sz val="11"/>
        <color theme="1"/>
        <rFont val="Times New Roman"/>
        <family val="1"/>
        <charset val="238"/>
      </rPr>
      <t xml:space="preserve">                                          </t>
    </r>
  </si>
  <si>
    <t>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</si>
</sst>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9" tint="-0.499984740745262"/>
      <name val="Times New Roman"/>
      <family val="1"/>
      <charset val="238"/>
    </font>
    <font>
      <b/>
      <sz val="10"/>
      <color theme="9" tint="-0.499984740745262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11"/>
      <color theme="4" tint="-0.249977111117893"/>
      <name val="Times New Roman"/>
      <family val="1"/>
      <charset val="238"/>
    </font>
    <font>
      <b/>
      <sz val="11"/>
      <color theme="7" tint="-0.49998474074526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9"/>
      <color theme="9" tint="-0.249977111117893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2"/>
      <color theme="9" tint="-0.249977111117893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</font>
    <font>
      <b/>
      <sz val="12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8" fillId="0" borderId="0" xfId="0" applyFont="1"/>
    <xf numFmtId="44" fontId="3" fillId="0" borderId="0" xfId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/>
    </xf>
    <xf numFmtId="44" fontId="1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4" borderId="2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textRotation="90" wrapText="1"/>
    </xf>
    <xf numFmtId="44" fontId="1" fillId="8" borderId="2" xfId="1" applyFont="1" applyFill="1" applyBorder="1" applyAlignment="1">
      <alignment horizontal="center" vertical="center"/>
    </xf>
    <xf numFmtId="44" fontId="1" fillId="8" borderId="4" xfId="1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44" fontId="16" fillId="4" borderId="19" xfId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164" fontId="1" fillId="9" borderId="10" xfId="1" applyNumberFormat="1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44" fontId="1" fillId="9" borderId="22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164" fontId="1" fillId="10" borderId="2" xfId="1" applyNumberFormat="1" applyFont="1" applyFill="1" applyBorder="1" applyAlignment="1">
      <alignment horizontal="center" vertical="center"/>
    </xf>
    <xf numFmtId="44" fontId="1" fillId="10" borderId="2" xfId="1" applyFont="1" applyFill="1" applyBorder="1" applyAlignment="1">
      <alignment horizontal="center" vertical="center"/>
    </xf>
    <xf numFmtId="164" fontId="1" fillId="10" borderId="4" xfId="1" applyNumberFormat="1" applyFont="1" applyFill="1" applyBorder="1" applyAlignment="1">
      <alignment horizontal="center" vertical="center"/>
    </xf>
    <xf numFmtId="164" fontId="1" fillId="10" borderId="25" xfId="1" applyNumberFormat="1" applyFont="1" applyFill="1" applyBorder="1" applyAlignment="1">
      <alignment horizontal="center" vertical="center"/>
    </xf>
    <xf numFmtId="44" fontId="1" fillId="10" borderId="25" xfId="1" applyFont="1" applyFill="1" applyBorder="1" applyAlignment="1">
      <alignment horizontal="center" vertical="center"/>
    </xf>
    <xf numFmtId="164" fontId="1" fillId="7" borderId="13" xfId="1" applyNumberFormat="1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44" fontId="1" fillId="7" borderId="14" xfId="0" applyNumberFormat="1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164" fontId="1" fillId="8" borderId="25" xfId="1" applyNumberFormat="1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9" fontId="1" fillId="8" borderId="25" xfId="0" applyNumberFormat="1" applyFont="1" applyFill="1" applyBorder="1" applyAlignment="1">
      <alignment horizontal="center" vertical="center"/>
    </xf>
    <xf numFmtId="9" fontId="1" fillId="8" borderId="2" xfId="0" applyNumberFormat="1" applyFont="1" applyFill="1" applyBorder="1" applyAlignment="1">
      <alignment horizontal="center" vertical="center"/>
    </xf>
    <xf numFmtId="9" fontId="1" fillId="8" borderId="4" xfId="0" applyNumberFormat="1" applyFont="1" applyFill="1" applyBorder="1" applyAlignment="1">
      <alignment horizontal="center" vertical="center"/>
    </xf>
    <xf numFmtId="9" fontId="3" fillId="10" borderId="19" xfId="1" applyNumberFormat="1" applyFont="1" applyFill="1" applyBorder="1" applyAlignment="1">
      <alignment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44" fontId="1" fillId="10" borderId="4" xfId="1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164" fontId="1" fillId="8" borderId="4" xfId="1" applyNumberFormat="1" applyFont="1" applyFill="1" applyBorder="1" applyAlignment="1">
      <alignment horizontal="center" vertical="center"/>
    </xf>
    <xf numFmtId="44" fontId="1" fillId="10" borderId="10" xfId="1" applyFont="1" applyFill="1" applyBorder="1" applyAlignment="1">
      <alignment horizontal="center" vertical="center"/>
    </xf>
    <xf numFmtId="0" fontId="20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44" fontId="1" fillId="10" borderId="11" xfId="2" applyNumberFormat="1" applyFont="1" applyFill="1" applyBorder="1" applyAlignment="1">
      <alignment vertical="center"/>
    </xf>
    <xf numFmtId="44" fontId="3" fillId="10" borderId="15" xfId="1" applyFont="1" applyFill="1" applyBorder="1" applyAlignment="1">
      <alignment horizontal="center" vertical="center"/>
    </xf>
    <xf numFmtId="44" fontId="3" fillId="10" borderId="17" xfId="1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44" fontId="3" fillId="10" borderId="16" xfId="1" applyFont="1" applyFill="1" applyBorder="1" applyAlignment="1">
      <alignment horizontal="center" vertical="center"/>
    </xf>
    <xf numFmtId="44" fontId="1" fillId="5" borderId="15" xfId="2" applyNumberFormat="1" applyFont="1" applyFill="1" applyBorder="1" applyAlignment="1">
      <alignment horizontal="center" vertical="center"/>
    </xf>
    <xf numFmtId="44" fontId="1" fillId="5" borderId="16" xfId="2" applyNumberFormat="1" applyFont="1" applyFill="1" applyBorder="1" applyAlignment="1">
      <alignment horizontal="center" vertical="center"/>
    </xf>
    <xf numFmtId="44" fontId="1" fillId="5" borderId="17" xfId="2" applyNumberFormat="1" applyFont="1" applyFill="1" applyBorder="1" applyAlignment="1">
      <alignment horizontal="center" vertical="center"/>
    </xf>
    <xf numFmtId="9" fontId="1" fillId="5" borderId="15" xfId="2" applyFont="1" applyFill="1" applyBorder="1" applyAlignment="1">
      <alignment horizontal="center" vertical="center"/>
    </xf>
    <xf numFmtId="9" fontId="1" fillId="5" borderId="16" xfId="2" applyFont="1" applyFill="1" applyBorder="1" applyAlignment="1">
      <alignment horizontal="center" vertical="center"/>
    </xf>
    <xf numFmtId="9" fontId="1" fillId="5" borderId="17" xfId="2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1" fillId="4" borderId="2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4" fontId="16" fillId="10" borderId="15" xfId="1" applyFont="1" applyFill="1" applyBorder="1" applyAlignment="1">
      <alignment horizontal="center" vertical="center"/>
    </xf>
    <xf numFmtId="44" fontId="16" fillId="10" borderId="16" xfId="1" applyFont="1" applyFill="1" applyBorder="1" applyAlignment="1">
      <alignment horizontal="center" vertical="center"/>
    </xf>
    <xf numFmtId="44" fontId="16" fillId="10" borderId="17" xfId="1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0" fontId="1" fillId="9" borderId="21" xfId="0" applyFont="1" applyFill="1" applyBorder="1" applyAlignment="1">
      <alignment horizontal="center" vertical="center"/>
    </xf>
    <xf numFmtId="0" fontId="1" fillId="9" borderId="27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</cellXfs>
  <cellStyles count="4">
    <cellStyle name="Normalny" xfId="0" builtinId="0"/>
    <cellStyle name="Procentowy" xfId="2" builtinId="5"/>
    <cellStyle name="Walutowy" xfId="1" builtinId="4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10" workbookViewId="0">
      <selection activeCell="A17" sqref="A17:E17"/>
    </sheetView>
  </sheetViews>
  <sheetFormatPr defaultColWidth="9.140625" defaultRowHeight="15" x14ac:dyDescent="0.25"/>
  <cols>
    <col min="1" max="1" width="3.85546875" style="1" customWidth="1"/>
    <col min="2" max="2" width="38.7109375" style="1" customWidth="1"/>
    <col min="3" max="3" width="20.28515625" style="1" customWidth="1"/>
    <col min="4" max="4" width="20.7109375" style="1" customWidth="1"/>
    <col min="5" max="5" width="14.140625" style="1" customWidth="1"/>
    <col min="6" max="6" width="15.28515625" style="1" customWidth="1"/>
    <col min="7" max="7" width="14" style="1" customWidth="1"/>
    <col min="8" max="8" width="9.7109375" style="1" customWidth="1"/>
    <col min="9" max="9" width="14.28515625" style="1" customWidth="1"/>
    <col min="10" max="10" width="15.140625" style="1" customWidth="1"/>
    <col min="11" max="11" width="11.140625" style="1" customWidth="1"/>
    <col min="12" max="12" width="15.7109375" style="1" customWidth="1"/>
    <col min="13" max="13" width="10.5703125" style="1" customWidth="1"/>
    <col min="14" max="14" width="14.42578125" style="1" customWidth="1"/>
    <col min="15" max="16384" width="9.140625" style="1"/>
  </cols>
  <sheetData>
    <row r="1" spans="1:14" ht="46.5" customHeight="1" thickBot="1" x14ac:dyDescent="0.3">
      <c r="A1" s="81" t="s">
        <v>44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38.25" customHeight="1" thickBot="1" x14ac:dyDescent="0.3">
      <c r="A2" s="90" t="s">
        <v>32</v>
      </c>
      <c r="B2" s="91"/>
      <c r="C2" s="91"/>
      <c r="D2" s="91"/>
      <c r="E2" s="91"/>
      <c r="F2" s="91"/>
      <c r="G2" s="92"/>
      <c r="H2" s="2"/>
      <c r="I2" s="2"/>
      <c r="J2" s="2"/>
      <c r="K2" s="2"/>
      <c r="L2" s="2"/>
      <c r="M2" s="2"/>
      <c r="N2" s="2"/>
    </row>
    <row r="3" spans="1:14" ht="132.75" customHeight="1" thickBot="1" x14ac:dyDescent="0.3">
      <c r="A3" s="28" t="s">
        <v>2</v>
      </c>
      <c r="B3" s="5" t="s">
        <v>0</v>
      </c>
      <c r="C3" s="5" t="s">
        <v>6</v>
      </c>
      <c r="D3" s="5" t="s">
        <v>26</v>
      </c>
      <c r="E3" s="5" t="s">
        <v>29</v>
      </c>
      <c r="F3" s="5" t="s">
        <v>4</v>
      </c>
      <c r="G3" s="29" t="s">
        <v>27</v>
      </c>
      <c r="H3" s="28" t="s">
        <v>19</v>
      </c>
      <c r="I3" s="5" t="s">
        <v>17</v>
      </c>
      <c r="J3" s="5" t="s">
        <v>41</v>
      </c>
      <c r="K3" s="5" t="s">
        <v>7</v>
      </c>
      <c r="L3" s="5" t="s">
        <v>42</v>
      </c>
      <c r="M3" s="5" t="s">
        <v>18</v>
      </c>
      <c r="N3" s="29" t="s">
        <v>5</v>
      </c>
    </row>
    <row r="4" spans="1:14" ht="51" customHeight="1" x14ac:dyDescent="0.25">
      <c r="A4" s="64">
        <v>1</v>
      </c>
      <c r="B4" s="65" t="s">
        <v>11</v>
      </c>
      <c r="C4" s="83" t="s">
        <v>21</v>
      </c>
      <c r="D4" s="66" t="s">
        <v>1</v>
      </c>
      <c r="E4" s="66" t="s">
        <v>36</v>
      </c>
      <c r="F4" s="66" t="s">
        <v>22</v>
      </c>
      <c r="G4" s="67" t="s">
        <v>13</v>
      </c>
      <c r="H4" s="44">
        <v>1</v>
      </c>
      <c r="I4" s="45"/>
      <c r="J4" s="39">
        <f>I4*48</f>
        <v>0</v>
      </c>
      <c r="K4" s="47"/>
      <c r="L4" s="40">
        <f>J4*0.23+J4</f>
        <v>0</v>
      </c>
      <c r="M4" s="46"/>
      <c r="N4" s="58" t="s">
        <v>38</v>
      </c>
    </row>
    <row r="5" spans="1:14" ht="51" customHeight="1" thickBot="1" x14ac:dyDescent="0.3">
      <c r="A5" s="25">
        <v>2</v>
      </c>
      <c r="B5" s="31" t="s">
        <v>12</v>
      </c>
      <c r="C5" s="84"/>
      <c r="D5" s="23" t="s">
        <v>37</v>
      </c>
      <c r="E5" s="23" t="s">
        <v>36</v>
      </c>
      <c r="F5" s="23" t="s">
        <v>23</v>
      </c>
      <c r="G5" s="59" t="s">
        <v>13</v>
      </c>
      <c r="H5" s="60">
        <v>1</v>
      </c>
      <c r="I5" s="61"/>
      <c r="J5" s="39">
        <f>I5*48</f>
        <v>0</v>
      </c>
      <c r="K5" s="49"/>
      <c r="L5" s="62">
        <f>J5*0.23+J5</f>
        <v>0</v>
      </c>
      <c r="M5" s="21"/>
      <c r="N5" s="63" t="s">
        <v>38</v>
      </c>
    </row>
    <row r="6" spans="1:14" ht="30.75" customHeight="1" thickBot="1" x14ac:dyDescent="0.3">
      <c r="A6" s="6"/>
      <c r="B6" s="7"/>
      <c r="C6" s="8"/>
      <c r="D6" s="9"/>
      <c r="E6" s="9"/>
      <c r="F6" s="93" t="s">
        <v>9</v>
      </c>
      <c r="G6" s="94"/>
      <c r="H6" s="94"/>
      <c r="I6" s="95"/>
      <c r="J6" s="41">
        <f>SUM(J4:J5)</f>
        <v>0</v>
      </c>
      <c r="K6" s="42"/>
      <c r="L6" s="43">
        <f>SUM(L4:L5)</f>
        <v>0</v>
      </c>
      <c r="M6" s="9"/>
      <c r="N6" s="13"/>
    </row>
    <row r="7" spans="1:14" ht="18.75" customHeight="1" thickBot="1" x14ac:dyDescent="0.3">
      <c r="A7" s="6"/>
      <c r="B7" s="7"/>
      <c r="C7" s="8"/>
      <c r="D7" s="9"/>
      <c r="E7" s="9"/>
      <c r="F7" s="10"/>
      <c r="G7" s="10"/>
      <c r="H7" s="9"/>
      <c r="I7" s="11"/>
      <c r="J7" s="11"/>
      <c r="K7" s="9"/>
      <c r="L7" s="12"/>
      <c r="M7" s="9"/>
      <c r="N7" s="13"/>
    </row>
    <row r="8" spans="1:14" ht="45" customHeight="1" thickBot="1" x14ac:dyDescent="0.3">
      <c r="A8" s="99" t="s">
        <v>34</v>
      </c>
      <c r="B8" s="100"/>
      <c r="C8" s="100"/>
      <c r="D8" s="100"/>
      <c r="E8" s="100"/>
      <c r="F8" s="100"/>
      <c r="G8" s="101"/>
      <c r="H8" s="2"/>
      <c r="I8" s="2"/>
      <c r="J8" s="2"/>
      <c r="K8" s="2"/>
      <c r="L8" s="4"/>
      <c r="M8" s="2"/>
      <c r="N8" s="2"/>
    </row>
    <row r="9" spans="1:14" ht="132" customHeight="1" thickBot="1" x14ac:dyDescent="0.3">
      <c r="A9" s="51" t="s">
        <v>2</v>
      </c>
      <c r="B9" s="27" t="s">
        <v>0</v>
      </c>
      <c r="C9" s="27" t="s">
        <v>6</v>
      </c>
      <c r="D9" s="27" t="s">
        <v>3</v>
      </c>
      <c r="E9" s="27" t="s">
        <v>30</v>
      </c>
      <c r="F9" s="27" t="s">
        <v>4</v>
      </c>
      <c r="G9" s="52" t="s">
        <v>27</v>
      </c>
      <c r="H9" s="35" t="s">
        <v>19</v>
      </c>
      <c r="I9" s="27" t="s">
        <v>17</v>
      </c>
      <c r="J9" s="27" t="s">
        <v>41</v>
      </c>
      <c r="K9" s="27" t="s">
        <v>7</v>
      </c>
      <c r="L9" s="27" t="s">
        <v>42</v>
      </c>
      <c r="M9" s="27" t="s">
        <v>18</v>
      </c>
      <c r="N9" s="27" t="s">
        <v>5</v>
      </c>
    </row>
    <row r="10" spans="1:14" ht="51" customHeight="1" x14ac:dyDescent="0.25">
      <c r="A10" s="24">
        <v>1</v>
      </c>
      <c r="B10" s="30" t="s">
        <v>11</v>
      </c>
      <c r="C10" s="85" t="s">
        <v>20</v>
      </c>
      <c r="D10" s="22" t="s">
        <v>35</v>
      </c>
      <c r="E10" s="22" t="s">
        <v>31</v>
      </c>
      <c r="F10" s="22" t="s">
        <v>24</v>
      </c>
      <c r="G10" s="22" t="s">
        <v>13</v>
      </c>
      <c r="H10" s="53">
        <v>1</v>
      </c>
      <c r="I10" s="19"/>
      <c r="J10" s="36">
        <f>H10*I10*48</f>
        <v>0</v>
      </c>
      <c r="K10" s="48"/>
      <c r="L10" s="37">
        <f>J10*0.23+J10</f>
        <v>0</v>
      </c>
      <c r="M10" s="53"/>
      <c r="N10" s="54" t="s">
        <v>38</v>
      </c>
    </row>
    <row r="11" spans="1:14" ht="51" customHeight="1" thickBot="1" x14ac:dyDescent="0.3">
      <c r="A11" s="25">
        <v>2</v>
      </c>
      <c r="B11" s="31" t="s">
        <v>12</v>
      </c>
      <c r="C11" s="86"/>
      <c r="D11" s="23" t="s">
        <v>35</v>
      </c>
      <c r="E11" s="23" t="s">
        <v>36</v>
      </c>
      <c r="F11" s="23" t="s">
        <v>25</v>
      </c>
      <c r="G11" s="23" t="s">
        <v>13</v>
      </c>
      <c r="H11" s="55">
        <v>1</v>
      </c>
      <c r="I11" s="20"/>
      <c r="J11" s="38">
        <f>H11*I11*48</f>
        <v>0</v>
      </c>
      <c r="K11" s="49"/>
      <c r="L11" s="56">
        <f>J11*0.23+J11</f>
        <v>0</v>
      </c>
      <c r="M11" s="55"/>
      <c r="N11" s="57" t="s">
        <v>38</v>
      </c>
    </row>
    <row r="12" spans="1:14" ht="30.75" customHeight="1" thickBot="1" x14ac:dyDescent="0.35">
      <c r="A12" s="3"/>
      <c r="B12" s="3"/>
      <c r="C12" s="3"/>
      <c r="D12" s="3"/>
      <c r="E12" s="3"/>
      <c r="F12" s="96" t="s">
        <v>9</v>
      </c>
      <c r="G12" s="97"/>
      <c r="H12" s="97"/>
      <c r="I12" s="98"/>
      <c r="J12" s="32">
        <f>SUM(J10:J11)</f>
        <v>0</v>
      </c>
      <c r="K12" s="33"/>
      <c r="L12" s="34">
        <f>SUM(L10:L11)</f>
        <v>0</v>
      </c>
    </row>
    <row r="13" spans="1:14" ht="19.5" thickBot="1" x14ac:dyDescent="0.35">
      <c r="A13" s="3"/>
      <c r="B13" s="3"/>
      <c r="C13" s="3"/>
      <c r="D13" s="3"/>
      <c r="E13" s="3"/>
    </row>
    <row r="14" spans="1:14" ht="42" customHeight="1" thickBot="1" x14ac:dyDescent="0.3">
      <c r="A14" s="102" t="s">
        <v>28</v>
      </c>
      <c r="B14" s="103"/>
      <c r="C14" s="103"/>
      <c r="D14" s="103"/>
      <c r="E14" s="103"/>
      <c r="F14" s="103"/>
      <c r="G14" s="104"/>
    </row>
    <row r="15" spans="1:14" ht="192" customHeight="1" thickBot="1" x14ac:dyDescent="0.3">
      <c r="A15" s="16" t="s">
        <v>2</v>
      </c>
      <c r="B15" s="16" t="s">
        <v>8</v>
      </c>
      <c r="C15" s="107" t="s">
        <v>43</v>
      </c>
      <c r="D15" s="108"/>
      <c r="E15" s="17" t="s">
        <v>15</v>
      </c>
      <c r="F15" s="71" t="s">
        <v>33</v>
      </c>
      <c r="G15" s="72"/>
      <c r="H15" s="73"/>
      <c r="I15" s="71" t="s">
        <v>40</v>
      </c>
      <c r="J15" s="72"/>
      <c r="K15" s="73"/>
      <c r="L15" s="18" t="s">
        <v>10</v>
      </c>
      <c r="M15" s="71" t="s">
        <v>39</v>
      </c>
      <c r="N15" s="73"/>
    </row>
    <row r="16" spans="1:14" ht="53.25" customHeight="1" thickBot="1" x14ac:dyDescent="0.3">
      <c r="A16" s="15">
        <v>1</v>
      </c>
      <c r="B16" s="14" t="s">
        <v>14</v>
      </c>
      <c r="C16" s="106">
        <v>440000</v>
      </c>
      <c r="D16" s="105"/>
      <c r="E16" s="26" t="s">
        <v>16</v>
      </c>
      <c r="F16" s="87"/>
      <c r="G16" s="88"/>
      <c r="H16" s="89"/>
      <c r="I16" s="69">
        <f>F16*C16</f>
        <v>0</v>
      </c>
      <c r="J16" s="74"/>
      <c r="K16" s="70"/>
      <c r="L16" s="50"/>
      <c r="M16" s="69">
        <f>I16*0.23+I16</f>
        <v>0</v>
      </c>
      <c r="N16" s="70"/>
    </row>
    <row r="17" spans="1:14" ht="51" customHeight="1" thickBot="1" x14ac:dyDescent="0.3">
      <c r="A17" s="78" t="s">
        <v>9</v>
      </c>
      <c r="B17" s="79"/>
      <c r="C17" s="79"/>
      <c r="D17" s="79"/>
      <c r="E17" s="80"/>
      <c r="F17" s="78"/>
      <c r="G17" s="79"/>
      <c r="H17" s="79"/>
      <c r="I17" s="75">
        <f>SUM(I16:I16)</f>
        <v>0</v>
      </c>
      <c r="J17" s="76"/>
      <c r="K17" s="77"/>
      <c r="L17" s="68"/>
      <c r="M17" s="69">
        <f>I17*0.23+I17</f>
        <v>0</v>
      </c>
      <c r="N17" s="70"/>
    </row>
  </sheetData>
  <mergeCells count="20">
    <mergeCell ref="A1:N1"/>
    <mergeCell ref="C4:C5"/>
    <mergeCell ref="C10:C11"/>
    <mergeCell ref="F15:H15"/>
    <mergeCell ref="F16:H16"/>
    <mergeCell ref="A2:G2"/>
    <mergeCell ref="F6:I6"/>
    <mergeCell ref="F12:I12"/>
    <mergeCell ref="A8:G8"/>
    <mergeCell ref="A14:G14"/>
    <mergeCell ref="M15:N15"/>
    <mergeCell ref="M16:N16"/>
    <mergeCell ref="C16:D16"/>
    <mergeCell ref="C15:D15"/>
    <mergeCell ref="M17:N17"/>
    <mergeCell ref="I15:K15"/>
    <mergeCell ref="I16:K16"/>
    <mergeCell ref="I17:K17"/>
    <mergeCell ref="A17:E17"/>
    <mergeCell ref="F17:H17"/>
  </mergeCells>
  <pageMargins left="0.11811023622047245" right="0.11811023622047245" top="0.15748031496062992" bottom="0.15748031496062992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Jędrzejczak</dc:creator>
  <cp:lastModifiedBy>Katarzyna Konopska</cp:lastModifiedBy>
  <cp:lastPrinted>2024-06-29T10:42:15Z</cp:lastPrinted>
  <dcterms:created xsi:type="dcterms:W3CDTF">2024-04-24T11:48:30Z</dcterms:created>
  <dcterms:modified xsi:type="dcterms:W3CDTF">2024-08-13T11:25:49Z</dcterms:modified>
</cp:coreProperties>
</file>