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geud-my.sharepoint.com/personal/krzysztof_lege_olawa_pl/Documents/1. Zamówienia publiczne/Nowy Szpital Wojewódzki/2024/5. Transport 2/Przetarg/"/>
    </mc:Choice>
  </mc:AlternateContent>
  <xr:revisionPtr revIDLastSave="1" documentId="11_3CCC8B131D24455E9D37BF679D6AE74A8D71B991" xr6:coauthVersionLast="47" xr6:coauthVersionMax="47" xr10:uidLastSave="{03FEC2DD-D5F3-4CC5-A0B2-51FED278D524}"/>
  <bookViews>
    <workbookView xWindow="12120" yWindow="150" windowWidth="35805" windowHeight="14415" tabRatio="989" xr2:uid="{00000000-000D-0000-FFFF-FFFF00000000}"/>
  </bookViews>
  <sheets>
    <sheet name="OPCJE T, K i P" sheetId="1" r:id="rId1"/>
    <sheet name="OPCJA S" sheetId="2" state="hidden" r:id="rId2"/>
  </sheets>
  <definedNames>
    <definedName name="_xlnm.Print_Area" localSheetId="0">'OPCJE T, K i P'!$A$1:$AD$14</definedName>
    <definedName name="_xlnm.Print_Titles" localSheetId="0">'OPCJE T, K i P'!$1:$6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" i="2" l="1"/>
  <c r="P9" i="2"/>
  <c r="O9" i="2"/>
  <c r="R9" i="2" s="1"/>
  <c r="I9" i="2"/>
  <c r="U9" i="2" s="1"/>
  <c r="H9" i="2"/>
  <c r="T9" i="2" s="1"/>
  <c r="G9" i="2"/>
  <c r="J9" i="2" s="1"/>
  <c r="V9" i="2" s="1"/>
  <c r="Q8" i="2"/>
  <c r="P8" i="2"/>
  <c r="O8" i="2"/>
  <c r="R8" i="2" s="1"/>
  <c r="I8" i="2"/>
  <c r="H8" i="2"/>
  <c r="T8" i="2" s="1"/>
  <c r="T10" i="2" s="1"/>
  <c r="G8" i="2"/>
  <c r="J8" i="2" s="1"/>
  <c r="Y13" i="1"/>
  <c r="X13" i="1"/>
  <c r="W13" i="1"/>
  <c r="Z13" i="1" s="1"/>
  <c r="Q13" i="1"/>
  <c r="P13" i="1"/>
  <c r="O13" i="1"/>
  <c r="R13" i="1" s="1"/>
  <c r="I13" i="1"/>
  <c r="AC13" i="1" s="1"/>
  <c r="H13" i="1"/>
  <c r="G13" i="1"/>
  <c r="J13" i="1" s="1"/>
  <c r="Y12" i="1"/>
  <c r="AC12" i="1" s="1"/>
  <c r="X12" i="1"/>
  <c r="W12" i="1"/>
  <c r="Z12" i="1" s="1"/>
  <c r="R12" i="1"/>
  <c r="Q12" i="1"/>
  <c r="P12" i="1"/>
  <c r="O12" i="1"/>
  <c r="I12" i="1"/>
  <c r="H12" i="1"/>
  <c r="G12" i="1"/>
  <c r="J12" i="1" s="1"/>
  <c r="Y11" i="1"/>
  <c r="X11" i="1"/>
  <c r="W11" i="1"/>
  <c r="Z11" i="1" s="1"/>
  <c r="Q11" i="1"/>
  <c r="P11" i="1"/>
  <c r="O11" i="1"/>
  <c r="R11" i="1" s="1"/>
  <c r="I11" i="1"/>
  <c r="AC11" i="1" s="1"/>
  <c r="H11" i="1"/>
  <c r="G11" i="1"/>
  <c r="J11" i="1" s="1"/>
  <c r="Y9" i="1"/>
  <c r="X9" i="1"/>
  <c r="W9" i="1"/>
  <c r="Z9" i="1" s="1"/>
  <c r="Q9" i="1"/>
  <c r="P9" i="1"/>
  <c r="O9" i="1"/>
  <c r="R9" i="1" s="1"/>
  <c r="I9" i="1"/>
  <c r="H9" i="1"/>
  <c r="G9" i="1"/>
  <c r="J9" i="1" s="1"/>
  <c r="Y8" i="1"/>
  <c r="X8" i="1"/>
  <c r="W8" i="1"/>
  <c r="Z8" i="1" s="1"/>
  <c r="Q8" i="1"/>
  <c r="P8" i="1"/>
  <c r="O8" i="1"/>
  <c r="R8" i="1" s="1"/>
  <c r="I8" i="1"/>
  <c r="AC8" i="1" s="1"/>
  <c r="H8" i="1"/>
  <c r="G8" i="1"/>
  <c r="J8" i="1" s="1"/>
  <c r="V8" i="2" l="1"/>
  <c r="U8" i="2"/>
  <c r="U10" i="2" s="1"/>
  <c r="AB9" i="1"/>
  <c r="AC9" i="1"/>
  <c r="AC14" i="1" s="1"/>
  <c r="AB13" i="1"/>
  <c r="AD13" i="1"/>
  <c r="AB12" i="1"/>
  <c r="AB11" i="1"/>
  <c r="AD9" i="1"/>
  <c r="AD11" i="1"/>
  <c r="AB8" i="1"/>
  <c r="AD12" i="1"/>
  <c r="AD8" i="1"/>
  <c r="V10" i="2"/>
  <c r="AB14" i="1" l="1"/>
  <c r="AD14" i="1"/>
</calcChain>
</file>

<file path=xl/sharedStrings.xml><?xml version="1.0" encoding="utf-8"?>
<sst xmlns="http://schemas.openxmlformats.org/spreadsheetml/2006/main" count="201" uniqueCount="69">
  <si>
    <t xml:space="preserve">USŁUGA  TRANSPORTU  SANITARNEGO  AMBULANSAMI  MEDYCZNYMI  TYPU "P", „T” i "K"              </t>
  </si>
  <si>
    <t>x</t>
  </si>
  <si>
    <t xml:space="preserve"> OBSZAR  WROCŁAWIA </t>
  </si>
  <si>
    <t xml:space="preserve">OBSZAR POZA  WROCŁAWIEM </t>
  </si>
  <si>
    <t>KONSULTACJE</t>
  </si>
  <si>
    <t>L. p.</t>
  </si>
  <si>
    <t>Rodzaj transportu</t>
  </si>
  <si>
    <t>Ilość wyjazdów m-c</t>
  </si>
  <si>
    <t>Stawka ryczałtowa za j. wyjazd - NETTO</t>
  </si>
  <si>
    <t>VAT %</t>
  </si>
  <si>
    <t>Kwota j. VAT</t>
  </si>
  <si>
    <t>Stawka ryczałtowa za j. wyjazd - BRUTTO</t>
  </si>
  <si>
    <t>Stawka za wyjazdy za 
m-c - NETTO</t>
  </si>
  <si>
    <t>Kwota VAT</t>
  </si>
  <si>
    <t>Stawka za wyjazdy za 
m-c - BRUTTO</t>
  </si>
  <si>
    <t>Ilość km w miesiącu</t>
  </si>
  <si>
    <t>Stawka za 1 km -  NETTO</t>
  </si>
  <si>
    <t>Stawka za 1 km -  BRUTTO</t>
  </si>
  <si>
    <t>Wartość netto za 
m-c</t>
  </si>
  <si>
    <t>Wartość brutto za 
m-c</t>
  </si>
  <si>
    <t>Ilość godzin konsultacji w miesiącu</t>
  </si>
  <si>
    <t>Stawka za 1 godzinę konsultacji -  NETTO</t>
  </si>
  <si>
    <t>Stawka za 1 godzinę konsultacji -  BRUTTO</t>
  </si>
  <si>
    <t>Wartość netto za m-c</t>
  </si>
  <si>
    <t>Wartość brutto za m-c</t>
  </si>
  <si>
    <t>Ilość miesięcy</t>
  </si>
  <si>
    <t>Wartość netto</t>
  </si>
  <si>
    <t xml:space="preserve">Kwota VAT </t>
  </si>
  <si>
    <t>Wartość brutto</t>
  </si>
  <si>
    <t>(4x5)</t>
  </si>
  <si>
    <t>(4+6)</t>
  </si>
  <si>
    <t>(3x4)</t>
  </si>
  <si>
    <t>(3x6)</t>
  </si>
  <si>
    <t>(3x7)</t>
  </si>
  <si>
    <t>(12x13)</t>
  </si>
  <si>
    <t>(12+14)</t>
  </si>
  <si>
    <t>(11x12)</t>
  </si>
  <si>
    <t>(11x14)</t>
  </si>
  <si>
    <t>(11x15)</t>
  </si>
  <si>
    <t>(20x21)</t>
  </si>
  <si>
    <t>(20+22)</t>
  </si>
  <si>
    <t>(19x20)</t>
  </si>
  <si>
    <t>(19x22)</t>
  </si>
  <si>
    <t>(19x23)</t>
  </si>
  <si>
    <t>(8+16+24)x27</t>
  </si>
  <si>
    <t>(9+17+25)x27</t>
  </si>
  <si>
    <t>(10+18+26)x27</t>
  </si>
  <si>
    <t>Zadanie 2 - Pakiet 1 - Transport sanitarny typu P</t>
  </si>
  <si>
    <t>1.</t>
  </si>
  <si>
    <t>Usługa transportu sanitarnego pojazdami w wersji podstawowej typu „P” – do transportu pacjentów  w obsadzie dwóch osób – kierowca + ratownik medyczny uprawniony do wykonywania medycznych czynności ratunkowych.</t>
  </si>
  <si>
    <t>zw</t>
  </si>
  <si>
    <t>2.</t>
  </si>
  <si>
    <t xml:space="preserve">Ryczałt (P) z tytułu przewozu pacjenta z uzasadnionym (wpis w zleceniu) podejrzeniem choroby zakaźnej (środki ochrony indywidualnej zespołu, środki dezynfekcyjne i czynności związane z dekontaminacją </t>
  </si>
  <si>
    <t>Zadanie 2 - Pakiet 2 - Transport sanitarny typu T i K</t>
  </si>
  <si>
    <t>3.</t>
  </si>
  <si>
    <t>Usługa transportu sanitarnego pojazdami w wersji podstawowej typu „T” – do transportu pacjentów  w obsadzie dwóch osób – kierowca + sanitariusz uprawniony do transportu pacjentów.</t>
  </si>
  <si>
    <t>4.</t>
  </si>
  <si>
    <t xml:space="preserve">Ryczałt (T) z tytułu przewozu pacjenta z uzasadnionym (wpis w zleceniu) podejrzeniem choroby zakaźnej (środki ochrony indywidualnej zespołu, środki dezynfekcyjne i czynności związane z dekontaminacją </t>
  </si>
  <si>
    <t>5.</t>
  </si>
  <si>
    <t>Usługa transportu sanitarnego typu "K" - transport krwi, preparatów krwiopochodnych oraz innych materiałów wykorzystywanych do udzielania świadczeń zdrowotnych oraz transport sanitarny pacjentów Zamawiającego w obsadzie jednoosobowej – kierowca. Opcja typu „K”</t>
  </si>
  <si>
    <t>RAZEM:</t>
  </si>
  <si>
    <t>FORMULARZ  CENOWY DLA ZADANIA NR 1</t>
  </si>
  <si>
    <t xml:space="preserve">USŁUGA  TRANSPORTU  SANITARNEGO  AMBULANSAMI  MEDYCZNYMI  TYPU "S"      </t>
  </si>
  <si>
    <t>GODZINY  PRACY  ZESPOŁU</t>
  </si>
  <si>
    <t>WYKONANE  KILOMETRY</t>
  </si>
  <si>
    <t>Zadanie 1 - Transport sanitarny typu S</t>
  </si>
  <si>
    <t>Transport sanitarny typu „S” tj. zespołem w skład, którego wchodzą co najmniej trzy osoby uprawnione do wykonywania medycznych czynności ratunkowych, w tym lekarz oraz pielęgniarka lub ratownik medyczny, zgodnie z obowiązującymi normami  i przepisami prawa w tym zakresie.</t>
  </si>
  <si>
    <t>Ryczałt z tytułu przewozu pacjenta z podejrzeniem covid-19 lub inną chorobą zakaźną (środki ochrony indywidualnej zespołu, środki dezynfekcyjne i czynności związane z dekontaminacją pojazdu)</t>
  </si>
  <si>
    <t>ZNAK SPRAWY: EZ/954/ET/24 - FORMULARZ CENOWY DLA ZADANIA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</si>
</sst>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Czcionka tekstu podstawowego"/>
      <family val="2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3" fontId="12" fillId="2" borderId="11" xfId="0" applyNumberFormat="1" applyFont="1" applyFill="1" applyBorder="1" applyAlignment="1">
      <alignment horizontal="center" vertical="center" wrapText="1"/>
    </xf>
    <xf numFmtId="4" fontId="13" fillId="2" borderId="12" xfId="0" applyNumberFormat="1" applyFont="1" applyFill="1" applyBorder="1" applyAlignment="1">
      <alignment horizontal="center" vertical="center"/>
    </xf>
    <xf numFmtId="9" fontId="13" fillId="2" borderId="12" xfId="0" applyNumberFormat="1" applyFont="1" applyFill="1" applyBorder="1" applyAlignment="1">
      <alignment horizontal="center" vertical="center"/>
    </xf>
    <xf numFmtId="4" fontId="12" fillId="2" borderId="12" xfId="0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/>
    </xf>
    <xf numFmtId="3" fontId="12" fillId="2" borderId="20" xfId="0" applyNumberFormat="1" applyFont="1" applyFill="1" applyBorder="1" applyAlignment="1">
      <alignment horizontal="center" vertical="center" wrapText="1"/>
    </xf>
    <xf numFmtId="4" fontId="13" fillId="2" borderId="21" xfId="0" applyNumberFormat="1" applyFont="1" applyFill="1" applyBorder="1" applyAlignment="1">
      <alignment horizontal="center" vertical="center"/>
    </xf>
    <xf numFmtId="9" fontId="13" fillId="2" borderId="21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12" fillId="2" borderId="19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wrapText="1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4" fontId="10" fillId="2" borderId="27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3" fontId="12" fillId="2" borderId="9" xfId="0" applyNumberFormat="1" applyFont="1" applyFill="1" applyBorder="1" applyAlignment="1">
      <alignment horizontal="center" vertical="center" wrapText="1"/>
    </xf>
    <xf numFmtId="4" fontId="13" fillId="2" borderId="12" xfId="0" applyNumberFormat="1" applyFont="1" applyFill="1" applyBorder="1" applyAlignment="1">
      <alignment horizontal="right" vertical="center"/>
    </xf>
    <xf numFmtId="4" fontId="12" fillId="2" borderId="12" xfId="0" applyNumberFormat="1" applyFont="1" applyFill="1" applyBorder="1" applyAlignment="1">
      <alignment horizontal="right" vertical="center"/>
    </xf>
    <xf numFmtId="4" fontId="12" fillId="2" borderId="10" xfId="0" applyNumberFormat="1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/>
    </xf>
    <xf numFmtId="3" fontId="12" fillId="2" borderId="18" xfId="0" applyNumberFormat="1" applyFont="1" applyFill="1" applyBorder="1" applyAlignment="1">
      <alignment horizontal="center" vertical="center" wrapText="1"/>
    </xf>
    <xf numFmtId="4" fontId="13" fillId="2" borderId="21" xfId="0" applyNumberFormat="1" applyFont="1" applyFill="1" applyBorder="1" applyAlignment="1">
      <alignment horizontal="right" vertical="center"/>
    </xf>
    <xf numFmtId="4" fontId="12" fillId="2" borderId="21" xfId="0" applyNumberFormat="1" applyFont="1" applyFill="1" applyBorder="1" applyAlignment="1">
      <alignment horizontal="right" vertical="center"/>
    </xf>
    <xf numFmtId="4" fontId="12" fillId="2" borderId="19" xfId="0" applyNumberFormat="1" applyFont="1" applyFill="1" applyBorder="1" applyAlignment="1">
      <alignment horizontal="right" vertical="center"/>
    </xf>
    <xf numFmtId="0" fontId="12" fillId="2" borderId="20" xfId="0" applyFont="1" applyFill="1" applyBorder="1" applyAlignment="1">
      <alignment horizontal="center" vertical="center"/>
    </xf>
    <xf numFmtId="4" fontId="10" fillId="2" borderId="27" xfId="0" applyNumberFormat="1" applyFont="1" applyFill="1" applyBorder="1" applyAlignment="1">
      <alignment horizontal="right" vertical="center"/>
    </xf>
    <xf numFmtId="0" fontId="9" fillId="2" borderId="1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4"/>
  <sheetViews>
    <sheetView tabSelected="1" zoomScale="80" zoomScaleNormal="80" workbookViewId="0">
      <pane ySplit="6" topLeftCell="A7" activePane="bottomLeft" state="frozen"/>
      <selection pane="bottomLeft" activeCell="A2" sqref="A2:AD2"/>
    </sheetView>
  </sheetViews>
  <sheetFormatPr defaultRowHeight="14.25"/>
  <cols>
    <col min="1" max="1" width="4"/>
    <col min="2" max="2" width="15.5"/>
    <col min="3" max="3" width="6.125" style="1"/>
    <col min="4" max="4" width="6.625" style="1"/>
    <col min="5" max="5" width="3.75" style="1"/>
    <col min="6" max="6" width="5.75" style="1"/>
    <col min="7" max="7" width="6.5" style="1"/>
    <col min="8" max="8" width="10.375" style="1"/>
    <col min="9" max="9" width="5.5" style="1"/>
    <col min="10" max="10" width="10.5" style="1"/>
    <col min="11" max="11" width="6" style="1"/>
    <col min="12" max="12" width="4.75" style="1"/>
    <col min="13" max="13" width="4.375" style="1"/>
    <col min="14" max="14" width="5.75" style="1"/>
    <col min="15" max="15" width="5.5" style="1"/>
    <col min="16" max="16" width="9.375" style="1"/>
    <col min="17" max="17" width="5.5" style="1"/>
    <col min="18" max="18" width="9.625" style="1"/>
    <col min="19" max="19" width="6.875" style="1"/>
    <col min="20" max="20" width="8" style="1"/>
    <col min="21" max="21" width="4.125" style="1"/>
    <col min="22" max="22" width="6.5" style="1"/>
    <col min="23" max="23" width="8.375" style="1"/>
    <col min="24" max="24" width="11.375" style="1"/>
    <col min="25" max="25" width="5.875" style="1"/>
    <col min="26" max="26" width="10" style="1"/>
    <col min="27" max="27" width="7.125" style="1"/>
    <col min="28" max="28" width="13" style="1"/>
    <col min="29" max="29" width="9.625" style="1"/>
    <col min="30" max="30" width="12.875" style="1"/>
    <col min="31" max="1025" width="10.75"/>
  </cols>
  <sheetData>
    <row r="1" spans="1:30" ht="22.5" customHeight="1">
      <c r="A1" s="79" t="s">
        <v>68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</row>
    <row r="2" spans="1:30" ht="21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</row>
    <row r="3" spans="1:30" ht="21.75" customHeight="1">
      <c r="A3" s="2" t="s">
        <v>1</v>
      </c>
      <c r="B3" s="3" t="s">
        <v>1</v>
      </c>
      <c r="C3" s="81" t="s">
        <v>2</v>
      </c>
      <c r="D3" s="81"/>
      <c r="E3" s="81"/>
      <c r="F3" s="81"/>
      <c r="G3" s="81"/>
      <c r="H3" s="81"/>
      <c r="I3" s="81"/>
      <c r="J3" s="81"/>
      <c r="K3" s="82" t="s">
        <v>3</v>
      </c>
      <c r="L3" s="82"/>
      <c r="M3" s="82"/>
      <c r="N3" s="82"/>
      <c r="O3" s="82"/>
      <c r="P3" s="82"/>
      <c r="Q3" s="82"/>
      <c r="R3" s="82"/>
      <c r="S3" s="82" t="s">
        <v>4</v>
      </c>
      <c r="T3" s="82"/>
      <c r="U3" s="82"/>
      <c r="V3" s="82"/>
      <c r="W3" s="82"/>
      <c r="X3" s="82"/>
      <c r="Y3" s="82"/>
      <c r="Z3" s="82"/>
      <c r="AA3" s="4" t="s">
        <v>1</v>
      </c>
      <c r="AB3" s="5" t="s">
        <v>1</v>
      </c>
      <c r="AC3" s="6" t="s">
        <v>1</v>
      </c>
      <c r="AD3" s="7" t="s">
        <v>1</v>
      </c>
    </row>
    <row r="4" spans="1:30" ht="69.75" customHeight="1">
      <c r="A4" s="8" t="s">
        <v>5</v>
      </c>
      <c r="B4" s="9" t="s">
        <v>6</v>
      </c>
      <c r="C4" s="10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9" t="s">
        <v>14</v>
      </c>
      <c r="K4" s="12" t="s">
        <v>15</v>
      </c>
      <c r="L4" s="11" t="s">
        <v>16</v>
      </c>
      <c r="M4" s="11" t="s">
        <v>9</v>
      </c>
      <c r="N4" s="11" t="s">
        <v>10</v>
      </c>
      <c r="O4" s="11" t="s">
        <v>17</v>
      </c>
      <c r="P4" s="11" t="s">
        <v>18</v>
      </c>
      <c r="Q4" s="11" t="s">
        <v>13</v>
      </c>
      <c r="R4" s="9" t="s">
        <v>19</v>
      </c>
      <c r="S4" s="12" t="s">
        <v>20</v>
      </c>
      <c r="T4" s="11" t="s">
        <v>21</v>
      </c>
      <c r="U4" s="11" t="s">
        <v>9</v>
      </c>
      <c r="V4" s="11" t="s">
        <v>10</v>
      </c>
      <c r="W4" s="11" t="s">
        <v>22</v>
      </c>
      <c r="X4" s="11" t="s">
        <v>23</v>
      </c>
      <c r="Y4" s="11" t="s">
        <v>13</v>
      </c>
      <c r="Z4" s="9" t="s">
        <v>24</v>
      </c>
      <c r="AA4" s="12" t="s">
        <v>25</v>
      </c>
      <c r="AB4" s="11" t="s">
        <v>26</v>
      </c>
      <c r="AC4" s="11" t="s">
        <v>27</v>
      </c>
      <c r="AD4" s="9" t="s">
        <v>28</v>
      </c>
    </row>
    <row r="5" spans="1:30" s="19" customFormat="1" ht="15" customHeight="1">
      <c r="A5" s="13">
        <v>1</v>
      </c>
      <c r="B5" s="14">
        <v>2</v>
      </c>
      <c r="C5" s="15">
        <v>3</v>
      </c>
      <c r="D5" s="16">
        <v>4</v>
      </c>
      <c r="E5" s="17">
        <v>5</v>
      </c>
      <c r="F5" s="16">
        <v>6</v>
      </c>
      <c r="G5" s="16">
        <v>7</v>
      </c>
      <c r="H5" s="16">
        <v>8</v>
      </c>
      <c r="I5" s="16">
        <v>9</v>
      </c>
      <c r="J5" s="14">
        <v>10</v>
      </c>
      <c r="K5" s="13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18">
        <v>18</v>
      </c>
      <c r="S5" s="13">
        <v>19</v>
      </c>
      <c r="T5" s="17">
        <v>20</v>
      </c>
      <c r="U5" s="17">
        <v>21</v>
      </c>
      <c r="V5" s="17">
        <v>22</v>
      </c>
      <c r="W5" s="17">
        <v>23</v>
      </c>
      <c r="X5" s="17">
        <v>24</v>
      </c>
      <c r="Y5" s="17">
        <v>25</v>
      </c>
      <c r="Z5" s="18">
        <v>26</v>
      </c>
      <c r="AA5" s="13">
        <v>27</v>
      </c>
      <c r="AB5" s="17">
        <v>28</v>
      </c>
      <c r="AC5" s="17">
        <v>29</v>
      </c>
      <c r="AD5" s="18">
        <v>30</v>
      </c>
    </row>
    <row r="6" spans="1:30" ht="15.75" customHeight="1">
      <c r="A6" s="20" t="s">
        <v>1</v>
      </c>
      <c r="B6" s="21" t="s">
        <v>1</v>
      </c>
      <c r="C6" s="22" t="s">
        <v>1</v>
      </c>
      <c r="D6" s="23" t="s">
        <v>1</v>
      </c>
      <c r="E6" s="24" t="s">
        <v>1</v>
      </c>
      <c r="F6" s="23" t="s">
        <v>29</v>
      </c>
      <c r="G6" s="23" t="s">
        <v>30</v>
      </c>
      <c r="H6" s="23" t="s">
        <v>31</v>
      </c>
      <c r="I6" s="23" t="s">
        <v>32</v>
      </c>
      <c r="J6" s="21" t="s">
        <v>33</v>
      </c>
      <c r="K6" s="25" t="s">
        <v>1</v>
      </c>
      <c r="L6" s="24" t="s">
        <v>1</v>
      </c>
      <c r="M6" s="24" t="s">
        <v>1</v>
      </c>
      <c r="N6" s="24" t="s">
        <v>34</v>
      </c>
      <c r="O6" s="24" t="s">
        <v>35</v>
      </c>
      <c r="P6" s="24" t="s">
        <v>36</v>
      </c>
      <c r="Q6" s="24" t="s">
        <v>37</v>
      </c>
      <c r="R6" s="26" t="s">
        <v>38</v>
      </c>
      <c r="S6" s="25" t="s">
        <v>1</v>
      </c>
      <c r="T6" s="24" t="s">
        <v>1</v>
      </c>
      <c r="U6" s="24" t="s">
        <v>1</v>
      </c>
      <c r="V6" s="24" t="s">
        <v>39</v>
      </c>
      <c r="W6" s="24" t="s">
        <v>40</v>
      </c>
      <c r="X6" s="24" t="s">
        <v>41</v>
      </c>
      <c r="Y6" s="24" t="s">
        <v>42</v>
      </c>
      <c r="Z6" s="26" t="s">
        <v>43</v>
      </c>
      <c r="AA6" s="25" t="s">
        <v>1</v>
      </c>
      <c r="AB6" s="27" t="s">
        <v>44</v>
      </c>
      <c r="AC6" s="27" t="s">
        <v>45</v>
      </c>
      <c r="AD6" s="28" t="s">
        <v>46</v>
      </c>
    </row>
    <row r="7" spans="1:30" ht="15.75" customHeight="1">
      <c r="A7" s="78" t="s">
        <v>47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</row>
    <row r="8" spans="1:30" ht="198.75" customHeight="1">
      <c r="A8" s="29" t="s">
        <v>48</v>
      </c>
      <c r="B8" s="30" t="s">
        <v>49</v>
      </c>
      <c r="C8" s="31">
        <v>71</v>
      </c>
      <c r="D8" s="32"/>
      <c r="E8" s="33" t="s">
        <v>50</v>
      </c>
      <c r="F8" s="32">
        <v>0</v>
      </c>
      <c r="G8" s="32">
        <f>D8+F8</f>
        <v>0</v>
      </c>
      <c r="H8" s="34">
        <f>C8*D8</f>
        <v>0</v>
      </c>
      <c r="I8" s="34">
        <f>C8*F8</f>
        <v>0</v>
      </c>
      <c r="J8" s="35">
        <f>C8*G8</f>
        <v>0</v>
      </c>
      <c r="K8" s="36">
        <v>1612</v>
      </c>
      <c r="L8" s="32"/>
      <c r="M8" s="33">
        <v>0</v>
      </c>
      <c r="N8" s="32">
        <v>0</v>
      </c>
      <c r="O8" s="32">
        <f>L8+N8</f>
        <v>0</v>
      </c>
      <c r="P8" s="34">
        <f>K8*L8</f>
        <v>0</v>
      </c>
      <c r="Q8" s="34">
        <f>K8*N8</f>
        <v>0</v>
      </c>
      <c r="R8" s="35">
        <f>K8*O8</f>
        <v>0</v>
      </c>
      <c r="S8" s="36">
        <v>14</v>
      </c>
      <c r="T8" s="32"/>
      <c r="U8" s="33">
        <v>0</v>
      </c>
      <c r="V8" s="32">
        <v>0</v>
      </c>
      <c r="W8" s="32">
        <f>T8+V8</f>
        <v>0</v>
      </c>
      <c r="X8" s="34">
        <f>S8*T8</f>
        <v>0</v>
      </c>
      <c r="Y8" s="34">
        <f>S8*V8</f>
        <v>0</v>
      </c>
      <c r="Z8" s="35">
        <f>S8*W8</f>
        <v>0</v>
      </c>
      <c r="AA8" s="36">
        <v>24</v>
      </c>
      <c r="AB8" s="34">
        <f>(H8+P8+X8)*AA8</f>
        <v>0</v>
      </c>
      <c r="AC8" s="34">
        <f>(I8+Q8+Y8)*AA8</f>
        <v>0</v>
      </c>
      <c r="AD8" s="35">
        <f>(J8+R8+Z8)*AA8</f>
        <v>0</v>
      </c>
    </row>
    <row r="9" spans="1:30" ht="186.75" customHeight="1">
      <c r="A9" s="37" t="s">
        <v>51</v>
      </c>
      <c r="B9" s="38" t="s">
        <v>52</v>
      </c>
      <c r="C9" s="39">
        <v>3</v>
      </c>
      <c r="D9" s="40"/>
      <c r="E9" s="41" t="s">
        <v>50</v>
      </c>
      <c r="F9" s="40">
        <v>0</v>
      </c>
      <c r="G9" s="40">
        <f>D9+F9</f>
        <v>0</v>
      </c>
      <c r="H9" s="42">
        <f>C9*D9</f>
        <v>0</v>
      </c>
      <c r="I9" s="42">
        <f>C9*F9</f>
        <v>0</v>
      </c>
      <c r="J9" s="43">
        <f>C9*G9</f>
        <v>0</v>
      </c>
      <c r="K9" s="44">
        <v>0</v>
      </c>
      <c r="L9" s="40"/>
      <c r="M9" s="41">
        <v>0</v>
      </c>
      <c r="N9" s="40">
        <v>0</v>
      </c>
      <c r="O9" s="40">
        <f>L9+N9</f>
        <v>0</v>
      </c>
      <c r="P9" s="42">
        <f>K9*L9</f>
        <v>0</v>
      </c>
      <c r="Q9" s="42">
        <f>K9*N9</f>
        <v>0</v>
      </c>
      <c r="R9" s="43">
        <f>K9*O9</f>
        <v>0</v>
      </c>
      <c r="S9" s="44">
        <v>0</v>
      </c>
      <c r="T9" s="40"/>
      <c r="U9" s="41">
        <v>0</v>
      </c>
      <c r="V9" s="40">
        <v>0</v>
      </c>
      <c r="W9" s="40">
        <f>T9+V9</f>
        <v>0</v>
      </c>
      <c r="X9" s="42">
        <f>S9*T9</f>
        <v>0</v>
      </c>
      <c r="Y9" s="42">
        <f>S9*V9</f>
        <v>0</v>
      </c>
      <c r="Z9" s="43">
        <f>S9*W9</f>
        <v>0</v>
      </c>
      <c r="AA9" s="44">
        <v>24</v>
      </c>
      <c r="AB9" s="42">
        <f>(H9+P9+X9)*AA9</f>
        <v>0</v>
      </c>
      <c r="AC9" s="42">
        <f>(I9+Q9+Y9)*AA9</f>
        <v>0</v>
      </c>
      <c r="AD9" s="43">
        <f>(J9+R9+Z9)*AA9</f>
        <v>0</v>
      </c>
    </row>
    <row r="10" spans="1:30" ht="15.75">
      <c r="A10" s="78" t="s">
        <v>53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</row>
    <row r="11" spans="1:30" ht="156.75" customHeight="1">
      <c r="A11" s="45" t="s">
        <v>54</v>
      </c>
      <c r="B11" s="46" t="s">
        <v>55</v>
      </c>
      <c r="C11" s="47">
        <v>387</v>
      </c>
      <c r="D11" s="32"/>
      <c r="E11" s="33" t="s">
        <v>50</v>
      </c>
      <c r="F11" s="32">
        <v>0</v>
      </c>
      <c r="G11" s="32">
        <f>D11+F11</f>
        <v>0</v>
      </c>
      <c r="H11" s="34">
        <f>C11*D11</f>
        <v>0</v>
      </c>
      <c r="I11" s="34">
        <f>C11*F11</f>
        <v>0</v>
      </c>
      <c r="J11" s="35">
        <f>C11*G11</f>
        <v>0</v>
      </c>
      <c r="K11" s="36">
        <v>8404</v>
      </c>
      <c r="L11" s="32"/>
      <c r="M11" s="33" t="s">
        <v>50</v>
      </c>
      <c r="N11" s="32">
        <v>0</v>
      </c>
      <c r="O11" s="32">
        <f>L11+N11</f>
        <v>0</v>
      </c>
      <c r="P11" s="34">
        <f>K11*L11</f>
        <v>0</v>
      </c>
      <c r="Q11" s="34">
        <f>K11*N11</f>
        <v>0</v>
      </c>
      <c r="R11" s="35">
        <f>K11*O11</f>
        <v>0</v>
      </c>
      <c r="S11" s="36">
        <v>72</v>
      </c>
      <c r="T11" s="32"/>
      <c r="U11" s="33" t="s">
        <v>50</v>
      </c>
      <c r="V11" s="32">
        <v>0</v>
      </c>
      <c r="W11" s="32">
        <f>T11+V11</f>
        <v>0</v>
      </c>
      <c r="X11" s="34">
        <f>S11*T11</f>
        <v>0</v>
      </c>
      <c r="Y11" s="34">
        <f>S11*V11</f>
        <v>0</v>
      </c>
      <c r="Z11" s="35">
        <f>S11*W11</f>
        <v>0</v>
      </c>
      <c r="AA11" s="36">
        <v>24</v>
      </c>
      <c r="AB11" s="34">
        <f>(H11+P11+X11)*AA11</f>
        <v>0</v>
      </c>
      <c r="AC11" s="34">
        <f>(I11+Q11+Y11)*AA11</f>
        <v>0</v>
      </c>
      <c r="AD11" s="35">
        <f>(J11+R11+Z11)*AA11</f>
        <v>0</v>
      </c>
    </row>
    <row r="12" spans="1:30" ht="185.25" customHeight="1">
      <c r="A12" s="45" t="s">
        <v>56</v>
      </c>
      <c r="B12" s="30" t="s">
        <v>57</v>
      </c>
      <c r="C12" s="31">
        <v>3</v>
      </c>
      <c r="D12" s="32"/>
      <c r="E12" s="33" t="s">
        <v>50</v>
      </c>
      <c r="F12" s="32">
        <v>0</v>
      </c>
      <c r="G12" s="32">
        <f>D12+F12</f>
        <v>0</v>
      </c>
      <c r="H12" s="34">
        <f>C12*D12</f>
        <v>0</v>
      </c>
      <c r="I12" s="34">
        <f>C12*F12</f>
        <v>0</v>
      </c>
      <c r="J12" s="35">
        <f>C12*G12</f>
        <v>0</v>
      </c>
      <c r="K12" s="36">
        <v>0</v>
      </c>
      <c r="L12" s="32"/>
      <c r="M12" s="33" t="s">
        <v>50</v>
      </c>
      <c r="N12" s="32">
        <v>0</v>
      </c>
      <c r="O12" s="32">
        <f>L12+N12</f>
        <v>0</v>
      </c>
      <c r="P12" s="34">
        <f>K12*L12</f>
        <v>0</v>
      </c>
      <c r="Q12" s="34">
        <f>K12*N12</f>
        <v>0</v>
      </c>
      <c r="R12" s="35">
        <f>K12*O12</f>
        <v>0</v>
      </c>
      <c r="S12" s="36">
        <v>0</v>
      </c>
      <c r="T12" s="32"/>
      <c r="U12" s="33" t="s">
        <v>50</v>
      </c>
      <c r="V12" s="32">
        <v>0</v>
      </c>
      <c r="W12" s="32">
        <f>T12+V12</f>
        <v>0</v>
      </c>
      <c r="X12" s="34">
        <f>S12*T12</f>
        <v>0</v>
      </c>
      <c r="Y12" s="34">
        <f>S12*V12</f>
        <v>0</v>
      </c>
      <c r="Z12" s="35">
        <f>S12*W12</f>
        <v>0</v>
      </c>
      <c r="AA12" s="48">
        <v>24</v>
      </c>
      <c r="AB12" s="34">
        <f>(H12+P12+X12)*AA12</f>
        <v>0</v>
      </c>
      <c r="AC12" s="34">
        <f>(I12+Q12+Y12)*AA12</f>
        <v>0</v>
      </c>
      <c r="AD12" s="35">
        <f>(J12+R12+Z12)*AA12</f>
        <v>0</v>
      </c>
    </row>
    <row r="13" spans="1:30" ht="241.5" customHeight="1">
      <c r="A13" s="49" t="s">
        <v>58</v>
      </c>
      <c r="B13" s="50" t="s">
        <v>59</v>
      </c>
      <c r="C13" s="39">
        <v>126</v>
      </c>
      <c r="D13" s="40"/>
      <c r="E13" s="41" t="s">
        <v>50</v>
      </c>
      <c r="F13" s="40">
        <v>0</v>
      </c>
      <c r="G13" s="40">
        <f>D13+F13</f>
        <v>0</v>
      </c>
      <c r="H13" s="42">
        <f>C13*D13</f>
        <v>0</v>
      </c>
      <c r="I13" s="42">
        <f>C13*F13</f>
        <v>0</v>
      </c>
      <c r="J13" s="43">
        <f>C13*G13</f>
        <v>0</v>
      </c>
      <c r="K13" s="44">
        <v>50</v>
      </c>
      <c r="L13" s="40"/>
      <c r="M13" s="41" t="s">
        <v>50</v>
      </c>
      <c r="N13" s="40">
        <v>0</v>
      </c>
      <c r="O13" s="40">
        <f>L13+N13</f>
        <v>0</v>
      </c>
      <c r="P13" s="42">
        <f>K13*L13</f>
        <v>0</v>
      </c>
      <c r="Q13" s="42">
        <f>K13*N13</f>
        <v>0</v>
      </c>
      <c r="R13" s="43">
        <f>K13*O13</f>
        <v>0</v>
      </c>
      <c r="S13" s="44">
        <v>0</v>
      </c>
      <c r="T13" s="40"/>
      <c r="U13" s="41" t="s">
        <v>50</v>
      </c>
      <c r="V13" s="40">
        <v>0</v>
      </c>
      <c r="W13" s="40">
        <f>T13+V13</f>
        <v>0</v>
      </c>
      <c r="X13" s="42">
        <f>S13*T13</f>
        <v>0</v>
      </c>
      <c r="Y13" s="42">
        <f>S13*V13</f>
        <v>0</v>
      </c>
      <c r="Z13" s="43">
        <f>S13*W13</f>
        <v>0</v>
      </c>
      <c r="AA13" s="44">
        <v>24</v>
      </c>
      <c r="AB13" s="42">
        <f>(H13+P13+X13)*AA13</f>
        <v>0</v>
      </c>
      <c r="AC13" s="42">
        <f>(I13+Q13+Y13)*AA13</f>
        <v>0</v>
      </c>
      <c r="AD13" s="43">
        <f>(J13+R13+Z13)*AA13</f>
        <v>0</v>
      </c>
    </row>
    <row r="14" spans="1:30" ht="19.5" customHeight="1">
      <c r="A14" s="51" t="s">
        <v>1</v>
      </c>
      <c r="B14" s="52" t="s">
        <v>1</v>
      </c>
      <c r="C14" s="53" t="s">
        <v>1</v>
      </c>
      <c r="D14" s="54" t="s">
        <v>1</v>
      </c>
      <c r="E14" s="54" t="s">
        <v>1</v>
      </c>
      <c r="F14" s="54" t="s">
        <v>1</v>
      </c>
      <c r="G14" s="54" t="s">
        <v>1</v>
      </c>
      <c r="H14" s="54" t="s">
        <v>1</v>
      </c>
      <c r="I14" s="54" t="s">
        <v>1</v>
      </c>
      <c r="J14" s="52" t="s">
        <v>1</v>
      </c>
      <c r="K14" s="51" t="s">
        <v>1</v>
      </c>
      <c r="L14" s="54" t="s">
        <v>1</v>
      </c>
      <c r="M14" s="54" t="s">
        <v>1</v>
      </c>
      <c r="N14" s="54" t="s">
        <v>1</v>
      </c>
      <c r="O14" s="54" t="s">
        <v>1</v>
      </c>
      <c r="P14" s="54" t="s">
        <v>1</v>
      </c>
      <c r="Q14" s="54" t="s">
        <v>1</v>
      </c>
      <c r="R14" s="52" t="s">
        <v>1</v>
      </c>
      <c r="S14" s="51" t="s">
        <v>1</v>
      </c>
      <c r="T14" s="54" t="s">
        <v>1</v>
      </c>
      <c r="U14" s="54" t="s">
        <v>1</v>
      </c>
      <c r="V14" s="54" t="s">
        <v>1</v>
      </c>
      <c r="W14" s="54" t="s">
        <v>1</v>
      </c>
      <c r="X14" s="54" t="s">
        <v>1</v>
      </c>
      <c r="Y14" s="54" t="s">
        <v>1</v>
      </c>
      <c r="Z14" s="52" t="s">
        <v>1</v>
      </c>
      <c r="AA14" s="55" t="s">
        <v>60</v>
      </c>
      <c r="AB14" s="56">
        <f>SUM(AB8:AB13)</f>
        <v>0</v>
      </c>
      <c r="AC14" s="56">
        <f>SUM(AC8:AC13)</f>
        <v>0</v>
      </c>
      <c r="AD14" s="56">
        <f>SUM(AD8:AD13)</f>
        <v>0</v>
      </c>
    </row>
  </sheetData>
  <mergeCells count="7">
    <mergeCell ref="A7:AD7"/>
    <mergeCell ref="A10:AD10"/>
    <mergeCell ref="A1:AD1"/>
    <mergeCell ref="A2:AD2"/>
    <mergeCell ref="C3:J3"/>
    <mergeCell ref="K3:R3"/>
    <mergeCell ref="S3:Z3"/>
  </mergeCells>
  <printOptions horizontalCentered="1"/>
  <pageMargins left="0.35416666666666702" right="0.209722222222222" top="0.74791666666666701" bottom="0.74861111111111101" header="0.51180555555555496" footer="0.31527777777777799"/>
  <pageSetup paperSize="0" scale="0" firstPageNumber="0" orientation="portrait" usePrinterDefaults="0" horizontalDpi="0" verticalDpi="0" copies="0"/>
  <headerFooter>
    <oddFooter>&amp;LCeny należy podawać z dokładnością do dwóch miejsc po przecinku i powinny być liczbą dodatnią, tj. liczbą większą od zera.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"/>
  <sheetViews>
    <sheetView topLeftCell="A4" zoomScale="80" zoomScaleNormal="80" workbookViewId="0">
      <selection activeCell="V9" sqref="V9"/>
    </sheetView>
  </sheetViews>
  <sheetFormatPr defaultRowHeight="14.25"/>
  <cols>
    <col min="1" max="1" width="4"/>
    <col min="2" max="2" width="15.5"/>
    <col min="3" max="3" width="6.125"/>
    <col min="4" max="4" width="6.625"/>
    <col min="5" max="5" width="3.75"/>
    <col min="6" max="6" width="5.75"/>
    <col min="7" max="7" width="6.5"/>
    <col min="8" max="8" width="9.875"/>
    <col min="9" max="9" width="5.5"/>
    <col min="10" max="10" width="10.5"/>
    <col min="11" max="11" width="6"/>
    <col min="12" max="12" width="5.875"/>
    <col min="13" max="13" width="4.375"/>
    <col min="14" max="14" width="5.75"/>
    <col min="15" max="15" width="7.125"/>
    <col min="16" max="16" width="9.25"/>
    <col min="17" max="17" width="5.5"/>
    <col min="18" max="18" width="8.375"/>
    <col min="19" max="19" width="7.125"/>
    <col min="20" max="20" width="10.875"/>
    <col min="21" max="21" width="9.625"/>
    <col min="22" max="22" width="11.875"/>
    <col min="23" max="1025" width="10.75"/>
  </cols>
  <sheetData>
    <row r="1" spans="1:22" ht="22.5" customHeight="1">
      <c r="A1" s="79" t="s">
        <v>61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ht="21" customHeight="1">
      <c r="A2" s="80" t="s">
        <v>62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2" ht="21.75" customHeight="1">
      <c r="A3" s="2" t="s">
        <v>1</v>
      </c>
      <c r="B3" s="57" t="s">
        <v>1</v>
      </c>
      <c r="C3" s="82" t="s">
        <v>63</v>
      </c>
      <c r="D3" s="82"/>
      <c r="E3" s="82"/>
      <c r="F3" s="82"/>
      <c r="G3" s="82"/>
      <c r="H3" s="82"/>
      <c r="I3" s="82"/>
      <c r="J3" s="82"/>
      <c r="K3" s="81" t="s">
        <v>64</v>
      </c>
      <c r="L3" s="81"/>
      <c r="M3" s="81"/>
      <c r="N3" s="81"/>
      <c r="O3" s="81"/>
      <c r="P3" s="81"/>
      <c r="Q3" s="81"/>
      <c r="R3" s="81"/>
      <c r="S3" s="4" t="s">
        <v>1</v>
      </c>
      <c r="T3" s="5" t="s">
        <v>1</v>
      </c>
      <c r="U3" s="6" t="s">
        <v>1</v>
      </c>
      <c r="V3" s="7" t="s">
        <v>1</v>
      </c>
    </row>
    <row r="4" spans="1:22" ht="69.75" customHeight="1">
      <c r="A4" s="8" t="s">
        <v>5</v>
      </c>
      <c r="B4" s="58" t="s">
        <v>6</v>
      </c>
      <c r="C4" s="12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9" t="s">
        <v>14</v>
      </c>
      <c r="K4" s="10" t="s">
        <v>15</v>
      </c>
      <c r="L4" s="11" t="s">
        <v>16</v>
      </c>
      <c r="M4" s="11" t="s">
        <v>9</v>
      </c>
      <c r="N4" s="11" t="s">
        <v>10</v>
      </c>
      <c r="O4" s="11" t="s">
        <v>17</v>
      </c>
      <c r="P4" s="11" t="s">
        <v>18</v>
      </c>
      <c r="Q4" s="11" t="s">
        <v>13</v>
      </c>
      <c r="R4" s="9" t="s">
        <v>19</v>
      </c>
      <c r="S4" s="12" t="s">
        <v>25</v>
      </c>
      <c r="T4" s="11" t="s">
        <v>26</v>
      </c>
      <c r="U4" s="11" t="s">
        <v>27</v>
      </c>
      <c r="V4" s="9" t="s">
        <v>28</v>
      </c>
    </row>
    <row r="5" spans="1:22" s="19" customFormat="1" ht="15" customHeight="1">
      <c r="A5" s="13">
        <v>1</v>
      </c>
      <c r="B5" s="59">
        <v>2</v>
      </c>
      <c r="C5" s="60">
        <v>3</v>
      </c>
      <c r="D5" s="16">
        <v>4</v>
      </c>
      <c r="E5" s="17">
        <v>5</v>
      </c>
      <c r="F5" s="16">
        <v>6</v>
      </c>
      <c r="G5" s="16">
        <v>7</v>
      </c>
      <c r="H5" s="16">
        <v>8</v>
      </c>
      <c r="I5" s="16">
        <v>9</v>
      </c>
      <c r="J5" s="14">
        <v>10</v>
      </c>
      <c r="K5" s="61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18">
        <v>18</v>
      </c>
      <c r="S5" s="13">
        <v>27</v>
      </c>
      <c r="T5" s="17">
        <v>28</v>
      </c>
      <c r="U5" s="17">
        <v>29</v>
      </c>
      <c r="V5" s="18">
        <v>30</v>
      </c>
    </row>
    <row r="6" spans="1:22" ht="15.75" customHeight="1">
      <c r="A6" s="20" t="s">
        <v>1</v>
      </c>
      <c r="B6" s="62" t="s">
        <v>1</v>
      </c>
      <c r="C6" s="63" t="s">
        <v>1</v>
      </c>
      <c r="D6" s="23" t="s">
        <v>1</v>
      </c>
      <c r="E6" s="24" t="s">
        <v>1</v>
      </c>
      <c r="F6" s="23" t="s">
        <v>29</v>
      </c>
      <c r="G6" s="23" t="s">
        <v>30</v>
      </c>
      <c r="H6" s="23" t="s">
        <v>31</v>
      </c>
      <c r="I6" s="23" t="s">
        <v>32</v>
      </c>
      <c r="J6" s="21" t="s">
        <v>33</v>
      </c>
      <c r="K6" s="64" t="s">
        <v>1</v>
      </c>
      <c r="L6" s="24" t="s">
        <v>1</v>
      </c>
      <c r="M6" s="24" t="s">
        <v>1</v>
      </c>
      <c r="N6" s="24" t="s">
        <v>34</v>
      </c>
      <c r="O6" s="24" t="s">
        <v>35</v>
      </c>
      <c r="P6" s="24" t="s">
        <v>36</v>
      </c>
      <c r="Q6" s="24" t="s">
        <v>37</v>
      </c>
      <c r="R6" s="26" t="s">
        <v>38</v>
      </c>
      <c r="S6" s="25" t="s">
        <v>1</v>
      </c>
      <c r="T6" s="27" t="s">
        <v>44</v>
      </c>
      <c r="U6" s="27" t="s">
        <v>45</v>
      </c>
      <c r="V6" s="28" t="s">
        <v>46</v>
      </c>
    </row>
    <row r="7" spans="1:22" ht="15.75" customHeight="1">
      <c r="A7" s="78" t="s">
        <v>65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</row>
    <row r="8" spans="1:22" ht="234.75" customHeight="1">
      <c r="A8" s="29" t="s">
        <v>48</v>
      </c>
      <c r="B8" s="65" t="s">
        <v>66</v>
      </c>
      <c r="C8" s="66">
        <v>25</v>
      </c>
      <c r="D8" s="67">
        <v>650</v>
      </c>
      <c r="E8" s="33" t="s">
        <v>50</v>
      </c>
      <c r="F8" s="67">
        <v>0</v>
      </c>
      <c r="G8" s="67">
        <f>D8+F8</f>
        <v>650</v>
      </c>
      <c r="H8" s="68">
        <f>C8*D8</f>
        <v>16250</v>
      </c>
      <c r="I8" s="68">
        <f>C8*F8</f>
        <v>0</v>
      </c>
      <c r="J8" s="69">
        <f>C8*G8</f>
        <v>16250</v>
      </c>
      <c r="K8" s="70">
        <v>1350</v>
      </c>
      <c r="L8" s="67">
        <v>9</v>
      </c>
      <c r="M8" s="33">
        <v>0</v>
      </c>
      <c r="N8" s="67">
        <v>0</v>
      </c>
      <c r="O8" s="67">
        <f>L8+N8</f>
        <v>9</v>
      </c>
      <c r="P8" s="68">
        <f>K8*L8</f>
        <v>12150</v>
      </c>
      <c r="Q8" s="68">
        <f>K8*N8</f>
        <v>0</v>
      </c>
      <c r="R8" s="69">
        <f>K8*O8</f>
        <v>12150</v>
      </c>
      <c r="S8" s="36">
        <v>24</v>
      </c>
      <c r="T8" s="68">
        <f>(H8+P8)*S8</f>
        <v>681600</v>
      </c>
      <c r="U8" s="68">
        <f>(I8+Q8)*S8</f>
        <v>0</v>
      </c>
      <c r="V8" s="69">
        <f>(J8+R8)*S8</f>
        <v>681600</v>
      </c>
    </row>
    <row r="9" spans="1:22" ht="165.75">
      <c r="A9" s="37" t="s">
        <v>51</v>
      </c>
      <c r="B9" s="71" t="s">
        <v>67</v>
      </c>
      <c r="C9" s="72">
        <v>3</v>
      </c>
      <c r="D9" s="73">
        <v>350</v>
      </c>
      <c r="E9" s="41" t="s">
        <v>50</v>
      </c>
      <c r="F9" s="73">
        <v>0</v>
      </c>
      <c r="G9" s="73">
        <f>D9+F9</f>
        <v>350</v>
      </c>
      <c r="H9" s="74">
        <f>C9*D9</f>
        <v>1050</v>
      </c>
      <c r="I9" s="74">
        <f>C9*F9</f>
        <v>0</v>
      </c>
      <c r="J9" s="75">
        <f>C9*G9</f>
        <v>1050</v>
      </c>
      <c r="K9" s="76">
        <v>0</v>
      </c>
      <c r="L9" s="73">
        <v>0</v>
      </c>
      <c r="M9" s="41">
        <v>0</v>
      </c>
      <c r="N9" s="73">
        <v>0</v>
      </c>
      <c r="O9" s="73">
        <f>L9+N9</f>
        <v>0</v>
      </c>
      <c r="P9" s="74">
        <f>K9*L9</f>
        <v>0</v>
      </c>
      <c r="Q9" s="74">
        <f>K9*N9</f>
        <v>0</v>
      </c>
      <c r="R9" s="75">
        <f>K9*O9</f>
        <v>0</v>
      </c>
      <c r="S9" s="44">
        <v>24</v>
      </c>
      <c r="T9" s="74">
        <f>(H9+P9)*S9</f>
        <v>25200</v>
      </c>
      <c r="U9" s="74">
        <f>(I9+Q9)*S9</f>
        <v>0</v>
      </c>
      <c r="V9" s="75">
        <f>(J9+R9)*S9</f>
        <v>25200</v>
      </c>
    </row>
    <row r="10" spans="1:22" ht="19.5" customHeight="1">
      <c r="A10" s="51" t="s">
        <v>1</v>
      </c>
      <c r="B10" s="52" t="s">
        <v>1</v>
      </c>
      <c r="C10" s="53" t="s">
        <v>1</v>
      </c>
      <c r="D10" s="54" t="s">
        <v>1</v>
      </c>
      <c r="E10" s="54" t="s">
        <v>1</v>
      </c>
      <c r="F10" s="54" t="s">
        <v>1</v>
      </c>
      <c r="G10" s="54" t="s">
        <v>1</v>
      </c>
      <c r="H10" s="54" t="s">
        <v>1</v>
      </c>
      <c r="I10" s="54" t="s">
        <v>1</v>
      </c>
      <c r="J10" s="52" t="s">
        <v>1</v>
      </c>
      <c r="K10" s="51" t="s">
        <v>1</v>
      </c>
      <c r="L10" s="54" t="s">
        <v>1</v>
      </c>
      <c r="M10" s="54" t="s">
        <v>1</v>
      </c>
      <c r="N10" s="54" t="s">
        <v>1</v>
      </c>
      <c r="O10" s="54" t="s">
        <v>1</v>
      </c>
      <c r="P10" s="54" t="s">
        <v>1</v>
      </c>
      <c r="Q10" s="54" t="s">
        <v>1</v>
      </c>
      <c r="R10" s="52" t="s">
        <v>1</v>
      </c>
      <c r="S10" s="55" t="s">
        <v>60</v>
      </c>
      <c r="T10" s="77">
        <f>SUM(T8:T9)</f>
        <v>706800</v>
      </c>
      <c r="U10" s="77">
        <f>SUM(U8:U9)</f>
        <v>0</v>
      </c>
      <c r="V10" s="77">
        <f>SUM(V8:V9)</f>
        <v>706800</v>
      </c>
    </row>
  </sheetData>
  <mergeCells count="5">
    <mergeCell ref="A1:V1"/>
    <mergeCell ref="A2:V2"/>
    <mergeCell ref="C3:J3"/>
    <mergeCell ref="K3:R3"/>
    <mergeCell ref="A7:V7"/>
  </mergeCells>
  <pageMargins left="0.70833333333333304" right="0.70833333333333304" top="0.45" bottom="0.74861111111111101" header="0.51180555555555496" footer="0.31527777777777799"/>
  <pageSetup paperSize="0" scale="0" firstPageNumber="0" orientation="portrait" usePrinterDefaults="0" horizontalDpi="0" verticalDpi="0" copies="0"/>
  <headerFooter>
    <oddFooter>&amp;LCeny należy podawać z dokładnością do dwóch miejsc po przecinku i powinny być liczbą dodatnią tj. liczbą większą od zera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OPCJE T, K i P</vt:lpstr>
      <vt:lpstr>OPCJA S</vt:lpstr>
      <vt:lpstr>'OPCJE T, K i P'!Obszar_wydruku</vt:lpstr>
      <vt:lpstr>'OPCJE T, K i P'!Tytuły_wydruku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Chronowska</dc:creator>
  <cp:lastModifiedBy>Krzysztof Petrykiewicz</cp:lastModifiedBy>
  <cp:revision>5</cp:revision>
  <cp:lastPrinted>2022-06-13T08:33:21Z</cp:lastPrinted>
  <dcterms:created xsi:type="dcterms:W3CDTF">2009-04-16T11:32:48Z</dcterms:created>
  <dcterms:modified xsi:type="dcterms:W3CDTF">2024-09-15T05:54:40Z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