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40B1EF7F-5E3B-455D-A1CE-E0B6572B7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26" i="1"/>
  <c r="N26" i="1"/>
  <c r="N25" i="1"/>
  <c r="O25" i="1" s="1"/>
  <c r="O24" i="1"/>
  <c r="N24" i="1"/>
  <c r="N23" i="1"/>
  <c r="O23" i="1" s="1"/>
  <c r="O22" i="1"/>
  <c r="N22" i="1"/>
  <c r="N21" i="1"/>
  <c r="O21" i="1" s="1"/>
  <c r="O20" i="1"/>
  <c r="N20" i="1"/>
  <c r="N19" i="1"/>
  <c r="O19" i="1" s="1"/>
  <c r="O18" i="1"/>
  <c r="N18" i="1"/>
  <c r="N17" i="1"/>
  <c r="O17" i="1" s="1"/>
  <c r="N16" i="1"/>
  <c r="O16" i="1" s="1"/>
  <c r="N15" i="1"/>
  <c r="O15" i="1" s="1"/>
  <c r="O14" i="1"/>
  <c r="N14" i="1"/>
  <c r="N13" i="1"/>
  <c r="O13" i="1" s="1"/>
  <c r="N12" i="1"/>
  <c r="O12" i="1" s="1"/>
  <c r="N11" i="1"/>
  <c r="O11" i="1" s="1"/>
  <c r="O10" i="1"/>
  <c r="N10" i="1"/>
  <c r="N9" i="1"/>
  <c r="O9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0" i="1"/>
</calcChain>
</file>

<file path=xl/sharedStrings.xml><?xml version="1.0" encoding="utf-8"?>
<sst xmlns="http://schemas.openxmlformats.org/spreadsheetml/2006/main" count="193" uniqueCount="59">
  <si>
    <t>Odległość (w km)</t>
  </si>
  <si>
    <t>do 5</t>
  </si>
  <si>
    <t>6 - 10</t>
  </si>
  <si>
    <t>11 - 15</t>
  </si>
  <si>
    <t>16 - 20</t>
  </si>
  <si>
    <t>26 - 30</t>
  </si>
  <si>
    <t>31 - 35</t>
  </si>
  <si>
    <t>36 - 40</t>
  </si>
  <si>
    <t>41 - 47</t>
  </si>
  <si>
    <t>48 - 53</t>
  </si>
  <si>
    <t>54 - 59</t>
  </si>
  <si>
    <t>60 - 67</t>
  </si>
  <si>
    <t>68 - 73</t>
  </si>
  <si>
    <t>74 - 80</t>
  </si>
  <si>
    <t>81 - 90</t>
  </si>
  <si>
    <t>91 - 100</t>
  </si>
  <si>
    <t>101 - 120</t>
  </si>
  <si>
    <t>121 - 140</t>
  </si>
  <si>
    <t>141 - 160</t>
  </si>
  <si>
    <t>161 - 180</t>
  </si>
  <si>
    <t>181 - 200</t>
  </si>
  <si>
    <t>201 - 240</t>
  </si>
  <si>
    <t>241 - 280</t>
  </si>
  <si>
    <t>281 - 320</t>
  </si>
  <si>
    <t>361 - 400</t>
  </si>
  <si>
    <t>Cena brutto w zł (zawiera 8% VAT)</t>
  </si>
  <si>
    <t>21 - 25</t>
  </si>
  <si>
    <t>401 - 500</t>
  </si>
  <si>
    <t>501 - 600</t>
  </si>
  <si>
    <t>601 - 700</t>
  </si>
  <si>
    <t>701 - 800</t>
  </si>
  <si>
    <t>"Taryfa Podlaska"</t>
  </si>
  <si>
    <t>321 - 360</t>
  </si>
  <si>
    <t>Normalne</t>
  </si>
  <si>
    <t xml:space="preserve"> z ulgą</t>
  </si>
  <si>
    <t xml:space="preserve">* - w przypadku zakupu ww. biletów jednorazowych normalnych i ulgowych za pośrednictwem elektronicznych kanałów sprzedaży i w automatach do sprzedaży biletów (stacjonarnych i dostępnych w pociągach, które wyposażone są w takie urządzenia), wskazane ceny są obniżone o 10%.  
</t>
  </si>
  <si>
    <t>Załącznik nr 2</t>
  </si>
  <si>
    <t>z ulgą 50%</t>
  </si>
  <si>
    <t>21 -25</t>
  </si>
  <si>
    <t>101 - 140</t>
  </si>
  <si>
    <t>141 - 200</t>
  </si>
  <si>
    <t>Ceny biletów odcinkowych tygodniowych imiennych normalnych i z ulgą 50%  na przejazdy "tam i z powrotem" pociągami REGIO*</t>
  </si>
  <si>
    <t>Załącznik nr 3</t>
  </si>
  <si>
    <t>Ceny biletów odcinkowych miesięcznych imiennych normalnych, z ulgami ustawowymi i z ulgą 50% 
na przejazdy w jedną stronę pociągami REGIO</t>
  </si>
  <si>
    <t>z ulgą</t>
  </si>
  <si>
    <t>Ceny biletów odcinkowych miesięcznych imiennych normalnych, z ulgami ustawowymi i z ulgą 50%  
na przejazdy "tam i z powrotem" pociągami REGIO*</t>
  </si>
  <si>
    <t>Załącznik nr 4</t>
  </si>
  <si>
    <r>
      <t xml:space="preserve">"Taryfa </t>
    </r>
    <r>
      <rPr>
        <sz val="11"/>
        <color theme="1"/>
        <rFont val="Calibri"/>
        <family val="2"/>
        <scheme val="minor"/>
      </rPr>
      <t>Podlaska"</t>
    </r>
  </si>
  <si>
    <t>Ceny biletów odcinkowych kwartalnych imiennych normalnych i z ulgą 50% na przejazdy w jedną stronę pociągami REGIO</t>
  </si>
  <si>
    <t>Ceny biletów odcinkowych kwartalnych imiennych normalnych i z ulgą 50%  na przejazdy "tam i z powrotem" pociągami REGIO*</t>
  </si>
  <si>
    <t>Załącznik nr 5</t>
  </si>
  <si>
    <t>Cena za bilet dobowy aglomeracyjny strefowy</t>
  </si>
  <si>
    <t>Zasięg biletu</t>
  </si>
  <si>
    <t>Cena brutto w zł
(zawiera 8% VAT)</t>
  </si>
  <si>
    <t>Obszar ograniczony stacjami: Czarna Białostocka, Łapy Osse, Strabla, Knyszyn</t>
  </si>
  <si>
    <t>Załącznik nr 1</t>
  </si>
  <si>
    <t>Ceny biletów jednorazowych normalnych, z ulgami ustawowymi i z ulgą 50%  
na przejazd w jedną stronę pociągami*</t>
  </si>
  <si>
    <t xml:space="preserve">Ceny biletów odcinkowych tygodniowych imiennych normalnych i z ulgą 50% na przejazdy w jedną stronę pociągami </t>
  </si>
  <si>
    <t xml:space="preserve">do warunków taryfowych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</si>
</sst>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9" fontId="3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0" fillId="0" borderId="0" xfId="0" applyNumberFormat="1"/>
    <xf numFmtId="4" fontId="0" fillId="0" borderId="0" xfId="0" applyNumberFormat="1"/>
    <xf numFmtId="4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6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5" fillId="2" borderId="1" xfId="2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E320C17F-850D-4BB3-9710-719C84D16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6"/>
  <sheetViews>
    <sheetView tabSelected="1" view="pageLayout" zoomScaleNormal="100" workbookViewId="0">
      <selection activeCell="H112" sqref="H112"/>
    </sheetView>
  </sheetViews>
  <sheetFormatPr defaultRowHeight="15" x14ac:dyDescent="0.25"/>
  <cols>
    <col min="1" max="1" width="3.7109375" customWidth="1"/>
    <col min="2" max="2" width="10" customWidth="1"/>
    <col min="3" max="3" width="9.7109375" customWidth="1"/>
    <col min="13" max="14" width="18.28515625" customWidth="1"/>
    <col min="15" max="15" width="33.7109375" customWidth="1"/>
  </cols>
  <sheetData>
    <row r="1" spans="2:15" x14ac:dyDescent="0.25">
      <c r="B1" s="9"/>
      <c r="G1" s="4"/>
      <c r="H1" s="4"/>
      <c r="I1" s="4"/>
      <c r="J1" s="21" t="s">
        <v>55</v>
      </c>
      <c r="K1" s="21"/>
      <c r="M1" s="9"/>
      <c r="N1" s="11"/>
      <c r="O1" s="12" t="s">
        <v>36</v>
      </c>
    </row>
    <row r="2" spans="2:15" x14ac:dyDescent="0.25">
      <c r="C2" s="6"/>
      <c r="G2" s="20"/>
      <c r="H2" s="22" t="s">
        <v>58</v>
      </c>
      <c r="I2" s="22"/>
      <c r="J2" s="22"/>
      <c r="K2" s="22"/>
      <c r="M2" s="37" t="s">
        <v>58</v>
      </c>
      <c r="N2" s="37"/>
      <c r="O2" s="37"/>
    </row>
    <row r="3" spans="2:15" x14ac:dyDescent="0.25">
      <c r="G3" s="4"/>
      <c r="H3" s="22" t="s">
        <v>31</v>
      </c>
      <c r="I3" s="22"/>
      <c r="J3" s="22"/>
      <c r="K3" s="22"/>
      <c r="M3" s="37" t="s">
        <v>31</v>
      </c>
      <c r="N3" s="37"/>
      <c r="O3" s="37"/>
    </row>
    <row r="4" spans="2:15" x14ac:dyDescent="0.25">
      <c r="G4" s="4"/>
      <c r="H4" s="22"/>
      <c r="I4" s="22"/>
      <c r="J4" s="22"/>
      <c r="K4" s="22"/>
      <c r="M4" s="37"/>
      <c r="N4" s="37"/>
      <c r="O4" s="37"/>
    </row>
    <row r="5" spans="2:15" x14ac:dyDescent="0.25">
      <c r="G5" s="4"/>
      <c r="H5" s="4"/>
      <c r="I5" s="4"/>
      <c r="J5" s="4"/>
      <c r="K5" s="4"/>
    </row>
    <row r="6" spans="2:15" ht="37.9" customHeight="1" x14ac:dyDescent="0.25">
      <c r="B6" s="30" t="s">
        <v>56</v>
      </c>
      <c r="C6" s="31"/>
      <c r="D6" s="31"/>
      <c r="E6" s="31"/>
      <c r="F6" s="31"/>
      <c r="G6" s="31"/>
      <c r="H6" s="31"/>
      <c r="I6" s="31"/>
      <c r="J6" s="31"/>
      <c r="K6" s="32"/>
      <c r="M6" s="42" t="s">
        <v>57</v>
      </c>
      <c r="N6" s="42"/>
      <c r="O6" s="42"/>
    </row>
    <row r="7" spans="2:15" ht="15.75" x14ac:dyDescent="0.25">
      <c r="B7" s="23" t="s">
        <v>0</v>
      </c>
      <c r="C7" s="24" t="s">
        <v>25</v>
      </c>
      <c r="D7" s="24"/>
      <c r="E7" s="24"/>
      <c r="F7" s="24"/>
      <c r="G7" s="24"/>
      <c r="H7" s="24"/>
      <c r="I7" s="24"/>
      <c r="J7" s="24"/>
      <c r="K7" s="24"/>
      <c r="M7" s="33" t="s">
        <v>0</v>
      </c>
      <c r="N7" s="43" t="s">
        <v>25</v>
      </c>
      <c r="O7" s="44"/>
    </row>
    <row r="8" spans="2:15" ht="15.75" x14ac:dyDescent="0.25">
      <c r="B8" s="23"/>
      <c r="C8" s="25" t="s">
        <v>33</v>
      </c>
      <c r="D8" s="27" t="s">
        <v>34</v>
      </c>
      <c r="E8" s="28"/>
      <c r="F8" s="28"/>
      <c r="G8" s="28"/>
      <c r="H8" s="28"/>
      <c r="I8" s="28"/>
      <c r="J8" s="28"/>
      <c r="K8" s="29"/>
      <c r="M8" s="23"/>
      <c r="N8" s="13" t="s">
        <v>33</v>
      </c>
      <c r="O8" s="14" t="s">
        <v>37</v>
      </c>
    </row>
    <row r="9" spans="2:15" x14ac:dyDescent="0.25">
      <c r="B9" s="23"/>
      <c r="C9" s="26"/>
      <c r="D9" s="1">
        <v>0.33</v>
      </c>
      <c r="E9" s="1">
        <v>0.37</v>
      </c>
      <c r="F9" s="1">
        <v>0.49</v>
      </c>
      <c r="G9" s="1">
        <v>0.5</v>
      </c>
      <c r="H9" s="1">
        <v>0.51</v>
      </c>
      <c r="I9" s="1">
        <v>0.78</v>
      </c>
      <c r="J9" s="1">
        <v>0.93</v>
      </c>
      <c r="K9" s="1">
        <v>0.95</v>
      </c>
      <c r="M9" s="2" t="s">
        <v>1</v>
      </c>
      <c r="N9" s="15">
        <f>N31/2</f>
        <v>23</v>
      </c>
      <c r="O9" s="16">
        <f>N9/2</f>
        <v>11.5</v>
      </c>
    </row>
    <row r="10" spans="2:15" x14ac:dyDescent="0.25">
      <c r="B10" s="2" t="s">
        <v>1</v>
      </c>
      <c r="C10" s="7">
        <v>3.5</v>
      </c>
      <c r="D10" s="3">
        <f>C10-ROUND(C10*33%,2)</f>
        <v>2.34</v>
      </c>
      <c r="E10" s="3">
        <f>C10-ROUND(C10*37%,2)</f>
        <v>2.2000000000000002</v>
      </c>
      <c r="F10" s="3">
        <f>C10-ROUND(C10*49%,2)</f>
        <v>1.78</v>
      </c>
      <c r="G10" s="3">
        <f>C10-ROUND(C10*50%,2)</f>
        <v>1.75</v>
      </c>
      <c r="H10" s="3">
        <f>C10-ROUND(C10*51%,2)</f>
        <v>1.71</v>
      </c>
      <c r="I10" s="3">
        <f>C10-ROUND(C10*78%,2)</f>
        <v>0.77</v>
      </c>
      <c r="J10" s="3">
        <f>C10-ROUND(C10*93%,2)</f>
        <v>0.24000000000000021</v>
      </c>
      <c r="K10" s="3">
        <f>C10-ROUND(C10*95%,2)</f>
        <v>0.16999999999999993</v>
      </c>
      <c r="L10" s="5"/>
      <c r="M10" s="2" t="s">
        <v>2</v>
      </c>
      <c r="N10" s="15">
        <f t="shared" ref="N10:N26" si="0">N32/2</f>
        <v>27</v>
      </c>
      <c r="O10" s="16">
        <f t="shared" ref="O10:O26" si="1">N10/2</f>
        <v>13.5</v>
      </c>
    </row>
    <row r="11" spans="2:15" x14ac:dyDescent="0.25">
      <c r="B11" s="2" t="s">
        <v>2</v>
      </c>
      <c r="C11" s="7">
        <v>4</v>
      </c>
      <c r="D11" s="3">
        <f t="shared" ref="D11:D39" si="2">C11-ROUND(C11*33%,2)</f>
        <v>2.6799999999999997</v>
      </c>
      <c r="E11" s="3">
        <f t="shared" ref="E11:E39" si="3">C11-ROUND(C11*37%,2)</f>
        <v>2.52</v>
      </c>
      <c r="F11" s="3">
        <f t="shared" ref="F11:F39" si="4">C11-ROUND(C11*49%,2)</f>
        <v>2.04</v>
      </c>
      <c r="G11" s="3">
        <f t="shared" ref="G11:G39" si="5">C11-ROUND(C11*50%,2)</f>
        <v>2</v>
      </c>
      <c r="H11" s="3">
        <f t="shared" ref="H11:H39" si="6">C11-ROUND(C11*51%,2)</f>
        <v>1.96</v>
      </c>
      <c r="I11" s="3">
        <f t="shared" ref="I11:I39" si="7">C11-ROUND(C11*78%,2)</f>
        <v>0.87999999999999989</v>
      </c>
      <c r="J11" s="3">
        <f t="shared" ref="J11:J39" si="8">C11-ROUND(C11*93%,2)</f>
        <v>0.2799999999999998</v>
      </c>
      <c r="K11" s="3">
        <f t="shared" ref="K11:K39" si="9">C11-ROUND(C11*95%,2)</f>
        <v>0.20000000000000018</v>
      </c>
      <c r="L11" s="5"/>
      <c r="M11" s="2" t="s">
        <v>3</v>
      </c>
      <c r="N11" s="15">
        <f t="shared" si="0"/>
        <v>32</v>
      </c>
      <c r="O11" s="16">
        <f t="shared" si="1"/>
        <v>16</v>
      </c>
    </row>
    <row r="12" spans="2:15" x14ac:dyDescent="0.25">
      <c r="B12" s="2" t="s">
        <v>3</v>
      </c>
      <c r="C12" s="7">
        <v>4.5</v>
      </c>
      <c r="D12" s="3">
        <f t="shared" si="2"/>
        <v>3.01</v>
      </c>
      <c r="E12" s="3">
        <f t="shared" si="3"/>
        <v>2.83</v>
      </c>
      <c r="F12" s="3">
        <f t="shared" si="4"/>
        <v>2.29</v>
      </c>
      <c r="G12" s="3">
        <f t="shared" si="5"/>
        <v>2.25</v>
      </c>
      <c r="H12" s="3">
        <f t="shared" si="6"/>
        <v>2.2000000000000002</v>
      </c>
      <c r="I12" s="3">
        <f t="shared" si="7"/>
        <v>0.99000000000000021</v>
      </c>
      <c r="J12" s="3">
        <f t="shared" si="8"/>
        <v>0.30999999999999961</v>
      </c>
      <c r="K12" s="3">
        <f t="shared" si="9"/>
        <v>0.21999999999999975</v>
      </c>
      <c r="L12" s="5"/>
      <c r="M12" s="2" t="s">
        <v>4</v>
      </c>
      <c r="N12" s="15">
        <f t="shared" si="0"/>
        <v>40</v>
      </c>
      <c r="O12" s="16">
        <f t="shared" si="1"/>
        <v>20</v>
      </c>
    </row>
    <row r="13" spans="2:15" x14ac:dyDescent="0.25">
      <c r="B13" s="2" t="s">
        <v>4</v>
      </c>
      <c r="C13" s="7">
        <v>5</v>
      </c>
      <c r="D13" s="3">
        <f t="shared" si="2"/>
        <v>3.35</v>
      </c>
      <c r="E13" s="3">
        <f t="shared" si="3"/>
        <v>3.15</v>
      </c>
      <c r="F13" s="3">
        <f t="shared" si="4"/>
        <v>2.5499999999999998</v>
      </c>
      <c r="G13" s="3">
        <f t="shared" si="5"/>
        <v>2.5</v>
      </c>
      <c r="H13" s="3">
        <f t="shared" si="6"/>
        <v>2.4500000000000002</v>
      </c>
      <c r="I13" s="3">
        <f t="shared" si="7"/>
        <v>1.1000000000000001</v>
      </c>
      <c r="J13" s="3">
        <f t="shared" si="8"/>
        <v>0.34999999999999964</v>
      </c>
      <c r="K13" s="3">
        <f t="shared" si="9"/>
        <v>0.25</v>
      </c>
      <c r="L13" s="5"/>
      <c r="M13" s="2" t="s">
        <v>38</v>
      </c>
      <c r="N13" s="15">
        <f t="shared" si="0"/>
        <v>48</v>
      </c>
      <c r="O13" s="16">
        <f t="shared" si="1"/>
        <v>24</v>
      </c>
    </row>
    <row r="14" spans="2:15" x14ac:dyDescent="0.25">
      <c r="B14" s="2" t="s">
        <v>26</v>
      </c>
      <c r="C14" s="7">
        <v>6.5</v>
      </c>
      <c r="D14" s="3">
        <f t="shared" si="2"/>
        <v>4.3499999999999996</v>
      </c>
      <c r="E14" s="3">
        <f t="shared" si="3"/>
        <v>4.09</v>
      </c>
      <c r="F14" s="3">
        <f t="shared" si="4"/>
        <v>3.31</v>
      </c>
      <c r="G14" s="3">
        <f t="shared" si="5"/>
        <v>3.25</v>
      </c>
      <c r="H14" s="3">
        <f t="shared" si="6"/>
        <v>3.18</v>
      </c>
      <c r="I14" s="3">
        <f t="shared" si="7"/>
        <v>1.4299999999999997</v>
      </c>
      <c r="J14" s="3">
        <f t="shared" si="8"/>
        <v>0.45000000000000018</v>
      </c>
      <c r="K14" s="3">
        <f t="shared" si="9"/>
        <v>0.32000000000000028</v>
      </c>
      <c r="L14" s="5"/>
      <c r="M14" s="2" t="s">
        <v>5</v>
      </c>
      <c r="N14" s="15">
        <f t="shared" si="0"/>
        <v>53</v>
      </c>
      <c r="O14" s="16">
        <f t="shared" si="1"/>
        <v>26.5</v>
      </c>
    </row>
    <row r="15" spans="2:15" x14ac:dyDescent="0.25">
      <c r="B15" s="2" t="s">
        <v>5</v>
      </c>
      <c r="C15" s="7">
        <v>7</v>
      </c>
      <c r="D15" s="3">
        <f t="shared" si="2"/>
        <v>4.6899999999999995</v>
      </c>
      <c r="E15" s="3">
        <f t="shared" si="3"/>
        <v>4.41</v>
      </c>
      <c r="F15" s="3">
        <f t="shared" si="4"/>
        <v>3.57</v>
      </c>
      <c r="G15" s="3">
        <f t="shared" si="5"/>
        <v>3.5</v>
      </c>
      <c r="H15" s="3">
        <f t="shared" si="6"/>
        <v>3.43</v>
      </c>
      <c r="I15" s="3">
        <f t="shared" si="7"/>
        <v>1.54</v>
      </c>
      <c r="J15" s="3">
        <f t="shared" si="8"/>
        <v>0.49000000000000021</v>
      </c>
      <c r="K15" s="3">
        <f t="shared" si="9"/>
        <v>0.34999999999999964</v>
      </c>
      <c r="L15" s="5"/>
      <c r="M15" s="2" t="s">
        <v>6</v>
      </c>
      <c r="N15" s="15">
        <f t="shared" si="0"/>
        <v>56</v>
      </c>
      <c r="O15" s="16">
        <f t="shared" si="1"/>
        <v>28</v>
      </c>
    </row>
    <row r="16" spans="2:15" x14ac:dyDescent="0.25">
      <c r="B16" s="2" t="s">
        <v>6</v>
      </c>
      <c r="C16" s="7">
        <v>7.5</v>
      </c>
      <c r="D16" s="3">
        <f t="shared" si="2"/>
        <v>5.0199999999999996</v>
      </c>
      <c r="E16" s="3">
        <f t="shared" si="3"/>
        <v>4.7200000000000006</v>
      </c>
      <c r="F16" s="3">
        <f t="shared" si="4"/>
        <v>3.82</v>
      </c>
      <c r="G16" s="3">
        <f t="shared" si="5"/>
        <v>3.75</v>
      </c>
      <c r="H16" s="3">
        <f t="shared" si="6"/>
        <v>3.67</v>
      </c>
      <c r="I16" s="3">
        <f t="shared" si="7"/>
        <v>1.6500000000000004</v>
      </c>
      <c r="J16" s="3">
        <f t="shared" si="8"/>
        <v>0.51999999999999957</v>
      </c>
      <c r="K16" s="3">
        <f t="shared" si="9"/>
        <v>0.37000000000000011</v>
      </c>
      <c r="L16" s="5"/>
      <c r="M16" s="2" t="s">
        <v>7</v>
      </c>
      <c r="N16" s="15">
        <f t="shared" si="0"/>
        <v>61</v>
      </c>
      <c r="O16" s="16">
        <f t="shared" si="1"/>
        <v>30.5</v>
      </c>
    </row>
    <row r="17" spans="2:15" x14ac:dyDescent="0.25">
      <c r="B17" s="2" t="s">
        <v>7</v>
      </c>
      <c r="C17" s="7">
        <v>8</v>
      </c>
      <c r="D17" s="3">
        <f t="shared" si="2"/>
        <v>5.3599999999999994</v>
      </c>
      <c r="E17" s="3">
        <f t="shared" si="3"/>
        <v>5.04</v>
      </c>
      <c r="F17" s="3">
        <f t="shared" si="4"/>
        <v>4.08</v>
      </c>
      <c r="G17" s="3">
        <f t="shared" si="5"/>
        <v>4</v>
      </c>
      <c r="H17" s="3">
        <f t="shared" si="6"/>
        <v>3.92</v>
      </c>
      <c r="I17" s="3">
        <f t="shared" si="7"/>
        <v>1.7599999999999998</v>
      </c>
      <c r="J17" s="3">
        <f t="shared" si="8"/>
        <v>0.55999999999999961</v>
      </c>
      <c r="K17" s="3">
        <f t="shared" si="9"/>
        <v>0.40000000000000036</v>
      </c>
      <c r="L17" s="5"/>
      <c r="M17" s="2" t="s">
        <v>8</v>
      </c>
      <c r="N17" s="15">
        <f t="shared" si="0"/>
        <v>66</v>
      </c>
      <c r="O17" s="16">
        <f t="shared" si="1"/>
        <v>33</v>
      </c>
    </row>
    <row r="18" spans="2:15" x14ac:dyDescent="0.25">
      <c r="B18" s="2" t="s">
        <v>8</v>
      </c>
      <c r="C18" s="7">
        <v>9</v>
      </c>
      <c r="D18" s="3">
        <f t="shared" si="2"/>
        <v>6.0299999999999994</v>
      </c>
      <c r="E18" s="3">
        <f t="shared" si="3"/>
        <v>5.67</v>
      </c>
      <c r="F18" s="3">
        <f t="shared" si="4"/>
        <v>4.59</v>
      </c>
      <c r="G18" s="3">
        <f t="shared" si="5"/>
        <v>4.5</v>
      </c>
      <c r="H18" s="3">
        <f t="shared" si="6"/>
        <v>4.41</v>
      </c>
      <c r="I18" s="3">
        <f t="shared" si="7"/>
        <v>1.9800000000000004</v>
      </c>
      <c r="J18" s="3">
        <f t="shared" si="8"/>
        <v>0.63000000000000078</v>
      </c>
      <c r="K18" s="3">
        <f t="shared" si="9"/>
        <v>0.44999999999999929</v>
      </c>
      <c r="L18" s="5"/>
      <c r="M18" s="2" t="s">
        <v>9</v>
      </c>
      <c r="N18" s="15">
        <f t="shared" si="0"/>
        <v>69</v>
      </c>
      <c r="O18" s="16">
        <f t="shared" si="1"/>
        <v>34.5</v>
      </c>
    </row>
    <row r="19" spans="2:15" x14ac:dyDescent="0.25">
      <c r="B19" s="2" t="s">
        <v>9</v>
      </c>
      <c r="C19" s="7">
        <v>11</v>
      </c>
      <c r="D19" s="3">
        <f t="shared" si="2"/>
        <v>7.37</v>
      </c>
      <c r="E19" s="3">
        <f t="shared" si="3"/>
        <v>6.93</v>
      </c>
      <c r="F19" s="3">
        <f t="shared" si="4"/>
        <v>5.61</v>
      </c>
      <c r="G19" s="3">
        <f t="shared" si="5"/>
        <v>5.5</v>
      </c>
      <c r="H19" s="3">
        <f t="shared" si="6"/>
        <v>5.39</v>
      </c>
      <c r="I19" s="3">
        <f t="shared" si="7"/>
        <v>2.42</v>
      </c>
      <c r="J19" s="3">
        <f t="shared" si="8"/>
        <v>0.76999999999999957</v>
      </c>
      <c r="K19" s="3">
        <f t="shared" si="9"/>
        <v>0.55000000000000071</v>
      </c>
      <c r="L19" s="5"/>
      <c r="M19" s="2" t="s">
        <v>10</v>
      </c>
      <c r="N19" s="15">
        <f t="shared" si="0"/>
        <v>71</v>
      </c>
      <c r="O19" s="16">
        <f t="shared" si="1"/>
        <v>35.5</v>
      </c>
    </row>
    <row r="20" spans="2:15" x14ac:dyDescent="0.25">
      <c r="B20" s="2" t="s">
        <v>10</v>
      </c>
      <c r="C20" s="8">
        <v>13</v>
      </c>
      <c r="D20" s="3">
        <f t="shared" si="2"/>
        <v>8.7100000000000009</v>
      </c>
      <c r="E20" s="3">
        <f t="shared" si="3"/>
        <v>8.1900000000000013</v>
      </c>
      <c r="F20" s="3">
        <f t="shared" si="4"/>
        <v>6.63</v>
      </c>
      <c r="G20" s="3">
        <f t="shared" si="5"/>
        <v>6.5</v>
      </c>
      <c r="H20" s="3">
        <f t="shared" si="6"/>
        <v>6.37</v>
      </c>
      <c r="I20" s="3">
        <f t="shared" si="7"/>
        <v>2.8599999999999994</v>
      </c>
      <c r="J20" s="3">
        <f t="shared" si="8"/>
        <v>0.91000000000000014</v>
      </c>
      <c r="K20" s="3">
        <f t="shared" si="9"/>
        <v>0.65000000000000036</v>
      </c>
      <c r="L20" s="5"/>
      <c r="M20" s="2" t="s">
        <v>11</v>
      </c>
      <c r="N20" s="15">
        <f t="shared" si="0"/>
        <v>73</v>
      </c>
      <c r="O20" s="16">
        <f t="shared" si="1"/>
        <v>36.5</v>
      </c>
    </row>
    <row r="21" spans="2:15" x14ac:dyDescent="0.25">
      <c r="B21" s="2" t="s">
        <v>11</v>
      </c>
      <c r="C21" s="8">
        <v>14</v>
      </c>
      <c r="D21" s="3">
        <f t="shared" si="2"/>
        <v>9.379999999999999</v>
      </c>
      <c r="E21" s="3">
        <f t="shared" si="3"/>
        <v>8.82</v>
      </c>
      <c r="F21" s="3">
        <f t="shared" si="4"/>
        <v>7.14</v>
      </c>
      <c r="G21" s="3">
        <f t="shared" si="5"/>
        <v>7</v>
      </c>
      <c r="H21" s="3">
        <f t="shared" si="6"/>
        <v>6.86</v>
      </c>
      <c r="I21" s="3">
        <f t="shared" si="7"/>
        <v>3.08</v>
      </c>
      <c r="J21" s="3">
        <f t="shared" si="8"/>
        <v>0.98000000000000043</v>
      </c>
      <c r="K21" s="3">
        <f t="shared" si="9"/>
        <v>0.69999999999999929</v>
      </c>
      <c r="L21" s="5"/>
      <c r="M21" s="2" t="s">
        <v>12</v>
      </c>
      <c r="N21" s="15">
        <f t="shared" si="0"/>
        <v>74</v>
      </c>
      <c r="O21" s="16">
        <f t="shared" si="1"/>
        <v>37</v>
      </c>
    </row>
    <row r="22" spans="2:15" x14ac:dyDescent="0.25">
      <c r="B22" s="2" t="s">
        <v>12</v>
      </c>
      <c r="C22" s="8">
        <v>14.25</v>
      </c>
      <c r="D22" s="3">
        <f t="shared" si="2"/>
        <v>9.5500000000000007</v>
      </c>
      <c r="E22" s="3">
        <f t="shared" si="3"/>
        <v>8.98</v>
      </c>
      <c r="F22" s="3">
        <f t="shared" si="4"/>
        <v>7.27</v>
      </c>
      <c r="G22" s="3">
        <f t="shared" si="5"/>
        <v>7.12</v>
      </c>
      <c r="H22" s="3">
        <f t="shared" si="6"/>
        <v>6.98</v>
      </c>
      <c r="I22" s="3">
        <f t="shared" si="7"/>
        <v>3.1300000000000008</v>
      </c>
      <c r="J22" s="3">
        <f t="shared" si="8"/>
        <v>1</v>
      </c>
      <c r="K22" s="3">
        <f t="shared" si="9"/>
        <v>0.71000000000000085</v>
      </c>
      <c r="L22" s="5"/>
      <c r="M22" s="2" t="s">
        <v>13</v>
      </c>
      <c r="N22" s="15">
        <f t="shared" si="0"/>
        <v>75</v>
      </c>
      <c r="O22" s="16">
        <f t="shared" si="1"/>
        <v>37.5</v>
      </c>
    </row>
    <row r="23" spans="2:15" x14ac:dyDescent="0.25">
      <c r="B23" s="2" t="s">
        <v>13</v>
      </c>
      <c r="C23" s="8">
        <v>14.5</v>
      </c>
      <c r="D23" s="3">
        <f t="shared" si="2"/>
        <v>9.7100000000000009</v>
      </c>
      <c r="E23" s="3">
        <f t="shared" si="3"/>
        <v>9.129999999999999</v>
      </c>
      <c r="F23" s="3">
        <f t="shared" si="4"/>
        <v>7.39</v>
      </c>
      <c r="G23" s="3">
        <f t="shared" si="5"/>
        <v>7.25</v>
      </c>
      <c r="H23" s="3">
        <f t="shared" si="6"/>
        <v>7.1</v>
      </c>
      <c r="I23" s="3">
        <f t="shared" si="7"/>
        <v>3.1899999999999995</v>
      </c>
      <c r="J23" s="3">
        <f t="shared" si="8"/>
        <v>1.0099999999999998</v>
      </c>
      <c r="K23" s="3">
        <f t="shared" si="9"/>
        <v>0.72000000000000064</v>
      </c>
      <c r="L23" s="5"/>
      <c r="M23" s="2" t="s">
        <v>14</v>
      </c>
      <c r="N23" s="15">
        <f t="shared" si="0"/>
        <v>77</v>
      </c>
      <c r="O23" s="16">
        <f t="shared" si="1"/>
        <v>38.5</v>
      </c>
    </row>
    <row r="24" spans="2:15" x14ac:dyDescent="0.25">
      <c r="B24" s="2" t="s">
        <v>14</v>
      </c>
      <c r="C24" s="8">
        <v>16.5</v>
      </c>
      <c r="D24" s="3">
        <f t="shared" si="2"/>
        <v>11.05</v>
      </c>
      <c r="E24" s="3">
        <f t="shared" si="3"/>
        <v>10.39</v>
      </c>
      <c r="F24" s="3">
        <f t="shared" si="4"/>
        <v>8.41</v>
      </c>
      <c r="G24" s="3">
        <f t="shared" si="5"/>
        <v>8.25</v>
      </c>
      <c r="H24" s="3">
        <f t="shared" si="6"/>
        <v>8.08</v>
      </c>
      <c r="I24" s="3">
        <f t="shared" si="7"/>
        <v>3.6300000000000008</v>
      </c>
      <c r="J24" s="3">
        <f t="shared" si="8"/>
        <v>1.1500000000000004</v>
      </c>
      <c r="K24" s="3">
        <f t="shared" si="9"/>
        <v>0.82000000000000028</v>
      </c>
      <c r="L24" s="5"/>
      <c r="M24" s="2" t="s">
        <v>15</v>
      </c>
      <c r="N24" s="15">
        <f t="shared" si="0"/>
        <v>80</v>
      </c>
      <c r="O24" s="16">
        <f t="shared" si="1"/>
        <v>40</v>
      </c>
    </row>
    <row r="25" spans="2:15" x14ac:dyDescent="0.25">
      <c r="B25" s="2" t="s">
        <v>15</v>
      </c>
      <c r="C25" s="8">
        <v>17</v>
      </c>
      <c r="D25" s="3">
        <f t="shared" si="2"/>
        <v>11.39</v>
      </c>
      <c r="E25" s="3">
        <f t="shared" si="3"/>
        <v>10.71</v>
      </c>
      <c r="F25" s="3">
        <f t="shared" si="4"/>
        <v>8.67</v>
      </c>
      <c r="G25" s="3">
        <f t="shared" si="5"/>
        <v>8.5</v>
      </c>
      <c r="H25" s="3">
        <f t="shared" si="6"/>
        <v>8.33</v>
      </c>
      <c r="I25" s="3">
        <f t="shared" si="7"/>
        <v>3.74</v>
      </c>
      <c r="J25" s="3">
        <f t="shared" si="8"/>
        <v>1.1899999999999995</v>
      </c>
      <c r="K25" s="3">
        <f t="shared" si="9"/>
        <v>0.85000000000000142</v>
      </c>
      <c r="L25" s="5"/>
      <c r="M25" s="2" t="s">
        <v>39</v>
      </c>
      <c r="N25" s="15">
        <f t="shared" si="0"/>
        <v>82</v>
      </c>
      <c r="O25" s="16">
        <f t="shared" si="1"/>
        <v>41</v>
      </c>
    </row>
    <row r="26" spans="2:15" x14ac:dyDescent="0.25">
      <c r="B26" s="2" t="s">
        <v>16</v>
      </c>
      <c r="C26" s="8">
        <v>17.5</v>
      </c>
      <c r="D26" s="3">
        <f t="shared" si="2"/>
        <v>11.719999999999999</v>
      </c>
      <c r="E26" s="3">
        <f t="shared" si="3"/>
        <v>11.02</v>
      </c>
      <c r="F26" s="3">
        <f t="shared" si="4"/>
        <v>8.92</v>
      </c>
      <c r="G26" s="3">
        <f t="shared" si="5"/>
        <v>8.75</v>
      </c>
      <c r="H26" s="3">
        <f t="shared" si="6"/>
        <v>8.57</v>
      </c>
      <c r="I26" s="3">
        <f t="shared" si="7"/>
        <v>3.8499999999999996</v>
      </c>
      <c r="J26" s="3">
        <f t="shared" si="8"/>
        <v>1.2199999999999989</v>
      </c>
      <c r="K26" s="3">
        <f t="shared" si="9"/>
        <v>0.87000000000000099</v>
      </c>
      <c r="L26" s="5"/>
      <c r="M26" s="2" t="s">
        <v>40</v>
      </c>
      <c r="N26" s="15">
        <f t="shared" si="0"/>
        <v>83</v>
      </c>
      <c r="O26" s="16">
        <f t="shared" si="1"/>
        <v>41.5</v>
      </c>
    </row>
    <row r="27" spans="2:15" x14ac:dyDescent="0.25">
      <c r="B27" s="2" t="s">
        <v>17</v>
      </c>
      <c r="C27" s="8">
        <v>19.5</v>
      </c>
      <c r="D27" s="3">
        <f t="shared" si="2"/>
        <v>13.059999999999999</v>
      </c>
      <c r="E27" s="3">
        <f t="shared" si="3"/>
        <v>12.280000000000001</v>
      </c>
      <c r="F27" s="3">
        <f t="shared" si="4"/>
        <v>9.94</v>
      </c>
      <c r="G27" s="3">
        <f t="shared" si="5"/>
        <v>9.75</v>
      </c>
      <c r="H27" s="3">
        <f t="shared" si="6"/>
        <v>9.5500000000000007</v>
      </c>
      <c r="I27" s="3">
        <f t="shared" si="7"/>
        <v>4.2899999999999991</v>
      </c>
      <c r="J27" s="3">
        <f t="shared" si="8"/>
        <v>1.3599999999999994</v>
      </c>
      <c r="K27" s="3">
        <f t="shared" si="9"/>
        <v>0.96999999999999886</v>
      </c>
      <c r="L27" s="5"/>
    </row>
    <row r="28" spans="2:15" x14ac:dyDescent="0.25">
      <c r="B28" s="2" t="s">
        <v>18</v>
      </c>
      <c r="C28" s="8">
        <v>23.5</v>
      </c>
      <c r="D28" s="3">
        <f t="shared" si="2"/>
        <v>15.74</v>
      </c>
      <c r="E28" s="3">
        <f t="shared" si="3"/>
        <v>14.8</v>
      </c>
      <c r="F28" s="3">
        <f t="shared" si="4"/>
        <v>11.98</v>
      </c>
      <c r="G28" s="3">
        <f t="shared" si="5"/>
        <v>11.75</v>
      </c>
      <c r="H28" s="3">
        <f t="shared" si="6"/>
        <v>11.51</v>
      </c>
      <c r="I28" s="3">
        <f t="shared" si="7"/>
        <v>5.1700000000000017</v>
      </c>
      <c r="J28" s="3">
        <f t="shared" si="8"/>
        <v>1.6400000000000006</v>
      </c>
      <c r="K28" s="3">
        <f t="shared" si="9"/>
        <v>1.1700000000000017</v>
      </c>
      <c r="L28" s="5"/>
      <c r="M28" s="42" t="s">
        <v>41</v>
      </c>
      <c r="N28" s="42"/>
      <c r="O28" s="42"/>
    </row>
    <row r="29" spans="2:15" ht="15.75" x14ac:dyDescent="0.25">
      <c r="B29" s="2" t="s">
        <v>19</v>
      </c>
      <c r="C29" s="8">
        <v>26</v>
      </c>
      <c r="D29" s="3">
        <f t="shared" si="2"/>
        <v>17.420000000000002</v>
      </c>
      <c r="E29" s="3">
        <f t="shared" si="3"/>
        <v>16.380000000000003</v>
      </c>
      <c r="F29" s="3">
        <f t="shared" si="4"/>
        <v>13.26</v>
      </c>
      <c r="G29" s="3">
        <f t="shared" si="5"/>
        <v>13</v>
      </c>
      <c r="H29" s="3">
        <f t="shared" si="6"/>
        <v>12.74</v>
      </c>
      <c r="I29" s="3">
        <f t="shared" si="7"/>
        <v>5.7199999999999989</v>
      </c>
      <c r="J29" s="3">
        <f t="shared" si="8"/>
        <v>1.8200000000000003</v>
      </c>
      <c r="K29" s="3">
        <f t="shared" si="9"/>
        <v>1.3000000000000007</v>
      </c>
      <c r="M29" s="33" t="s">
        <v>0</v>
      </c>
      <c r="N29" s="43" t="s">
        <v>25</v>
      </c>
      <c r="O29" s="44"/>
    </row>
    <row r="30" spans="2:15" x14ac:dyDescent="0.25">
      <c r="B30" s="2" t="s">
        <v>20</v>
      </c>
      <c r="C30" s="8">
        <v>30</v>
      </c>
      <c r="D30" s="3">
        <f t="shared" si="2"/>
        <v>20.100000000000001</v>
      </c>
      <c r="E30" s="3">
        <f t="shared" si="3"/>
        <v>18.899999999999999</v>
      </c>
      <c r="F30" s="3">
        <f t="shared" si="4"/>
        <v>15.3</v>
      </c>
      <c r="G30" s="3">
        <f t="shared" si="5"/>
        <v>15</v>
      </c>
      <c r="H30" s="3">
        <f t="shared" si="6"/>
        <v>14.7</v>
      </c>
      <c r="I30" s="3">
        <f t="shared" si="7"/>
        <v>6.6000000000000014</v>
      </c>
      <c r="J30" s="3">
        <f t="shared" si="8"/>
        <v>2.1000000000000014</v>
      </c>
      <c r="K30" s="3">
        <f t="shared" si="9"/>
        <v>1.5</v>
      </c>
      <c r="M30" s="23"/>
      <c r="N30" s="10" t="s">
        <v>33</v>
      </c>
      <c r="O30" s="1" t="s">
        <v>37</v>
      </c>
    </row>
    <row r="31" spans="2:15" x14ac:dyDescent="0.25">
      <c r="B31" s="2" t="s">
        <v>21</v>
      </c>
      <c r="C31" s="8">
        <v>33.5</v>
      </c>
      <c r="D31" s="3">
        <f t="shared" si="2"/>
        <v>22.439999999999998</v>
      </c>
      <c r="E31" s="3">
        <f t="shared" si="3"/>
        <v>21.1</v>
      </c>
      <c r="F31" s="3">
        <f t="shared" si="4"/>
        <v>17.079999999999998</v>
      </c>
      <c r="G31" s="3">
        <f t="shared" si="5"/>
        <v>16.75</v>
      </c>
      <c r="H31" s="3">
        <f t="shared" si="6"/>
        <v>16.41</v>
      </c>
      <c r="I31" s="3">
        <f t="shared" si="7"/>
        <v>7.370000000000001</v>
      </c>
      <c r="J31" s="3">
        <f t="shared" si="8"/>
        <v>2.34</v>
      </c>
      <c r="K31" s="3">
        <f t="shared" si="9"/>
        <v>1.6700000000000017</v>
      </c>
      <c r="M31" s="2" t="s">
        <v>1</v>
      </c>
      <c r="N31" s="7">
        <v>46</v>
      </c>
      <c r="O31" s="3">
        <f t="shared" ref="O31:O48" si="10">N31-ROUND(N31*50%,2)</f>
        <v>23</v>
      </c>
    </row>
    <row r="32" spans="2:15" x14ac:dyDescent="0.25">
      <c r="B32" s="2" t="s">
        <v>22</v>
      </c>
      <c r="C32" s="8">
        <v>36</v>
      </c>
      <c r="D32" s="3">
        <f t="shared" si="2"/>
        <v>24.119999999999997</v>
      </c>
      <c r="E32" s="3">
        <f t="shared" si="3"/>
        <v>22.68</v>
      </c>
      <c r="F32" s="3">
        <f t="shared" si="4"/>
        <v>18.36</v>
      </c>
      <c r="G32" s="3">
        <f t="shared" si="5"/>
        <v>18</v>
      </c>
      <c r="H32" s="3">
        <f t="shared" si="6"/>
        <v>17.64</v>
      </c>
      <c r="I32" s="3">
        <f t="shared" si="7"/>
        <v>7.9200000000000017</v>
      </c>
      <c r="J32" s="3">
        <f t="shared" si="8"/>
        <v>2.5200000000000031</v>
      </c>
      <c r="K32" s="3">
        <f t="shared" si="9"/>
        <v>1.7999999999999972</v>
      </c>
      <c r="M32" s="2" t="s">
        <v>2</v>
      </c>
      <c r="N32" s="7">
        <v>54</v>
      </c>
      <c r="O32" s="3">
        <f t="shared" si="10"/>
        <v>27</v>
      </c>
    </row>
    <row r="33" spans="2:15" x14ac:dyDescent="0.25">
      <c r="B33" s="2" t="s">
        <v>23</v>
      </c>
      <c r="C33" s="8">
        <v>39</v>
      </c>
      <c r="D33" s="3">
        <f t="shared" si="2"/>
        <v>26.130000000000003</v>
      </c>
      <c r="E33" s="3">
        <f t="shared" si="3"/>
        <v>24.57</v>
      </c>
      <c r="F33" s="3">
        <f t="shared" si="4"/>
        <v>19.89</v>
      </c>
      <c r="G33" s="3">
        <f t="shared" si="5"/>
        <v>19.5</v>
      </c>
      <c r="H33" s="3">
        <f t="shared" si="6"/>
        <v>19.11</v>
      </c>
      <c r="I33" s="3">
        <f t="shared" si="7"/>
        <v>8.5799999999999983</v>
      </c>
      <c r="J33" s="3">
        <f t="shared" si="8"/>
        <v>2.7299999999999969</v>
      </c>
      <c r="K33" s="3">
        <f t="shared" si="9"/>
        <v>1.9500000000000028</v>
      </c>
      <c r="M33" s="2" t="s">
        <v>3</v>
      </c>
      <c r="N33" s="7">
        <v>64</v>
      </c>
      <c r="O33" s="3">
        <f t="shared" si="10"/>
        <v>32</v>
      </c>
    </row>
    <row r="34" spans="2:15" x14ac:dyDescent="0.25">
      <c r="B34" s="2" t="s">
        <v>32</v>
      </c>
      <c r="C34" s="8">
        <v>42</v>
      </c>
      <c r="D34" s="3">
        <f t="shared" si="2"/>
        <v>28.14</v>
      </c>
      <c r="E34" s="3">
        <f t="shared" si="3"/>
        <v>26.46</v>
      </c>
      <c r="F34" s="3">
        <f t="shared" si="4"/>
        <v>21.42</v>
      </c>
      <c r="G34" s="3">
        <f t="shared" si="5"/>
        <v>21</v>
      </c>
      <c r="H34" s="3">
        <f t="shared" si="6"/>
        <v>20.58</v>
      </c>
      <c r="I34" s="3">
        <f t="shared" si="7"/>
        <v>9.240000000000002</v>
      </c>
      <c r="J34" s="3">
        <f t="shared" si="8"/>
        <v>2.9399999999999977</v>
      </c>
      <c r="K34" s="3">
        <f t="shared" si="9"/>
        <v>2.1000000000000014</v>
      </c>
      <c r="M34" s="2" t="s">
        <v>4</v>
      </c>
      <c r="N34" s="7">
        <v>80</v>
      </c>
      <c r="O34" s="3">
        <f t="shared" si="10"/>
        <v>40</v>
      </c>
    </row>
    <row r="35" spans="2:15" x14ac:dyDescent="0.25">
      <c r="B35" s="2" t="s">
        <v>24</v>
      </c>
      <c r="C35" s="8">
        <v>45</v>
      </c>
      <c r="D35" s="3">
        <f t="shared" si="2"/>
        <v>30.15</v>
      </c>
      <c r="E35" s="3">
        <f t="shared" si="3"/>
        <v>28.35</v>
      </c>
      <c r="F35" s="3">
        <f t="shared" si="4"/>
        <v>22.95</v>
      </c>
      <c r="G35" s="3">
        <f t="shared" si="5"/>
        <v>22.5</v>
      </c>
      <c r="H35" s="3">
        <f t="shared" si="6"/>
        <v>22.05</v>
      </c>
      <c r="I35" s="3">
        <f t="shared" si="7"/>
        <v>9.8999999999999986</v>
      </c>
      <c r="J35" s="3">
        <f t="shared" si="8"/>
        <v>3.1499999999999986</v>
      </c>
      <c r="K35" s="3">
        <f t="shared" si="9"/>
        <v>2.25</v>
      </c>
      <c r="M35" s="2" t="s">
        <v>38</v>
      </c>
      <c r="N35" s="7">
        <v>96</v>
      </c>
      <c r="O35" s="3">
        <f t="shared" si="10"/>
        <v>48</v>
      </c>
    </row>
    <row r="36" spans="2:15" x14ac:dyDescent="0.25">
      <c r="B36" s="2" t="s">
        <v>27</v>
      </c>
      <c r="C36" s="8">
        <v>47</v>
      </c>
      <c r="D36" s="3">
        <f t="shared" si="2"/>
        <v>31.490000000000002</v>
      </c>
      <c r="E36" s="3">
        <f t="shared" si="3"/>
        <v>29.61</v>
      </c>
      <c r="F36" s="3">
        <f t="shared" si="4"/>
        <v>23.97</v>
      </c>
      <c r="G36" s="3">
        <f t="shared" si="5"/>
        <v>23.5</v>
      </c>
      <c r="H36" s="3">
        <f t="shared" si="6"/>
        <v>23.03</v>
      </c>
      <c r="I36" s="3">
        <f t="shared" si="7"/>
        <v>10.340000000000003</v>
      </c>
      <c r="J36" s="3">
        <f t="shared" si="8"/>
        <v>3.2899999999999991</v>
      </c>
      <c r="K36" s="3">
        <f t="shared" si="9"/>
        <v>2.3500000000000014</v>
      </c>
      <c r="M36" s="2" t="s">
        <v>5</v>
      </c>
      <c r="N36" s="7">
        <v>106</v>
      </c>
      <c r="O36" s="3">
        <f t="shared" si="10"/>
        <v>53</v>
      </c>
    </row>
    <row r="37" spans="2:15" x14ac:dyDescent="0.25">
      <c r="B37" s="2" t="s">
        <v>28</v>
      </c>
      <c r="C37" s="8">
        <v>49</v>
      </c>
      <c r="D37" s="3">
        <f t="shared" si="2"/>
        <v>32.83</v>
      </c>
      <c r="E37" s="3">
        <f t="shared" si="3"/>
        <v>30.87</v>
      </c>
      <c r="F37" s="3">
        <f t="shared" si="4"/>
        <v>24.99</v>
      </c>
      <c r="G37" s="3">
        <f t="shared" si="5"/>
        <v>24.5</v>
      </c>
      <c r="H37" s="3">
        <f t="shared" si="6"/>
        <v>24.01</v>
      </c>
      <c r="I37" s="3">
        <f t="shared" si="7"/>
        <v>10.780000000000001</v>
      </c>
      <c r="J37" s="3">
        <f t="shared" si="8"/>
        <v>3.4299999999999997</v>
      </c>
      <c r="K37" s="3">
        <f t="shared" si="9"/>
        <v>2.4500000000000028</v>
      </c>
      <c r="M37" s="2" t="s">
        <v>6</v>
      </c>
      <c r="N37" s="7">
        <v>112</v>
      </c>
      <c r="O37" s="3">
        <f t="shared" si="10"/>
        <v>56</v>
      </c>
    </row>
    <row r="38" spans="2:15" x14ac:dyDescent="0.25">
      <c r="B38" s="2" t="s">
        <v>29</v>
      </c>
      <c r="C38" s="8">
        <v>51</v>
      </c>
      <c r="D38" s="3">
        <f t="shared" si="2"/>
        <v>34.17</v>
      </c>
      <c r="E38" s="3">
        <f t="shared" si="3"/>
        <v>32.129999999999995</v>
      </c>
      <c r="F38" s="3">
        <f t="shared" si="4"/>
        <v>26.01</v>
      </c>
      <c r="G38" s="3">
        <f t="shared" si="5"/>
        <v>25.5</v>
      </c>
      <c r="H38" s="3">
        <f t="shared" si="6"/>
        <v>24.99</v>
      </c>
      <c r="I38" s="3">
        <f t="shared" si="7"/>
        <v>11.219999999999999</v>
      </c>
      <c r="J38" s="3">
        <f t="shared" si="8"/>
        <v>3.5700000000000003</v>
      </c>
      <c r="K38" s="3">
        <f t="shared" si="9"/>
        <v>2.5499999999999972</v>
      </c>
      <c r="M38" s="2" t="s">
        <v>7</v>
      </c>
      <c r="N38" s="7">
        <v>122</v>
      </c>
      <c r="O38" s="3">
        <f t="shared" si="10"/>
        <v>61</v>
      </c>
    </row>
    <row r="39" spans="2:15" x14ac:dyDescent="0.25">
      <c r="B39" s="2" t="s">
        <v>30</v>
      </c>
      <c r="C39" s="8">
        <v>53</v>
      </c>
      <c r="D39" s="3">
        <f t="shared" si="2"/>
        <v>35.510000000000005</v>
      </c>
      <c r="E39" s="3">
        <f t="shared" si="3"/>
        <v>33.39</v>
      </c>
      <c r="F39" s="3">
        <f t="shared" si="4"/>
        <v>27.03</v>
      </c>
      <c r="G39" s="3">
        <f t="shared" si="5"/>
        <v>26.5</v>
      </c>
      <c r="H39" s="3">
        <f t="shared" si="6"/>
        <v>25.97</v>
      </c>
      <c r="I39" s="3">
        <f t="shared" si="7"/>
        <v>11.659999999999997</v>
      </c>
      <c r="J39" s="3">
        <f t="shared" si="8"/>
        <v>3.7100000000000009</v>
      </c>
      <c r="K39" s="3">
        <f t="shared" si="9"/>
        <v>2.6499999999999986</v>
      </c>
      <c r="M39" s="2" t="s">
        <v>8</v>
      </c>
      <c r="N39" s="7">
        <v>132</v>
      </c>
      <c r="O39" s="3">
        <f t="shared" si="10"/>
        <v>66</v>
      </c>
    </row>
    <row r="40" spans="2:15" x14ac:dyDescent="0.25">
      <c r="M40" s="2" t="s">
        <v>9</v>
      </c>
      <c r="N40" s="7">
        <v>138</v>
      </c>
      <c r="O40" s="3">
        <f t="shared" si="10"/>
        <v>69</v>
      </c>
    </row>
    <row r="41" spans="2:15" ht="13.5" customHeight="1" x14ac:dyDescent="0.25">
      <c r="M41" s="2" t="s">
        <v>10</v>
      </c>
      <c r="N41" s="8">
        <v>142</v>
      </c>
      <c r="O41" s="3">
        <f t="shared" si="10"/>
        <v>71</v>
      </c>
    </row>
    <row r="42" spans="2:15" ht="13.5" customHeight="1" x14ac:dyDescent="0.25">
      <c r="M42" s="2" t="s">
        <v>11</v>
      </c>
      <c r="N42" s="8">
        <v>146</v>
      </c>
      <c r="O42" s="3">
        <f t="shared" si="10"/>
        <v>73</v>
      </c>
    </row>
    <row r="43" spans="2:15" ht="13.5" customHeight="1" x14ac:dyDescent="0.25">
      <c r="M43" s="2" t="s">
        <v>12</v>
      </c>
      <c r="N43" s="8">
        <v>148</v>
      </c>
      <c r="O43" s="3">
        <f t="shared" si="10"/>
        <v>74</v>
      </c>
    </row>
    <row r="44" spans="2:15" ht="41.25" customHeight="1" x14ac:dyDescent="0.25">
      <c r="B44" s="35" t="s">
        <v>35</v>
      </c>
      <c r="C44" s="36"/>
      <c r="D44" s="36"/>
      <c r="E44" s="36"/>
      <c r="F44" s="36"/>
      <c r="G44" s="36"/>
      <c r="H44" s="36"/>
      <c r="I44" s="36"/>
      <c r="J44" s="36"/>
      <c r="K44" s="36"/>
      <c r="M44" s="2" t="s">
        <v>13</v>
      </c>
      <c r="N44" s="8">
        <v>150</v>
      </c>
      <c r="O44" s="3">
        <f t="shared" si="10"/>
        <v>75</v>
      </c>
    </row>
    <row r="45" spans="2:15" x14ac:dyDescent="0.25">
      <c r="M45" s="2" t="s">
        <v>14</v>
      </c>
      <c r="N45" s="8">
        <v>154</v>
      </c>
      <c r="O45" s="3">
        <f t="shared" si="10"/>
        <v>77</v>
      </c>
    </row>
    <row r="46" spans="2:15" x14ac:dyDescent="0.25">
      <c r="M46" s="2" t="s">
        <v>15</v>
      </c>
      <c r="N46" s="8">
        <v>160</v>
      </c>
      <c r="O46" s="3">
        <f t="shared" si="10"/>
        <v>80</v>
      </c>
    </row>
    <row r="47" spans="2:15" x14ac:dyDescent="0.25">
      <c r="M47" s="2" t="s">
        <v>39</v>
      </c>
      <c r="N47" s="8">
        <v>164</v>
      </c>
      <c r="O47" s="3">
        <f t="shared" si="10"/>
        <v>82</v>
      </c>
    </row>
    <row r="48" spans="2:15" x14ac:dyDescent="0.25">
      <c r="M48" s="2" t="s">
        <v>40</v>
      </c>
      <c r="N48" s="8">
        <v>166</v>
      </c>
      <c r="O48" s="3">
        <f t="shared" si="10"/>
        <v>83</v>
      </c>
    </row>
    <row r="53" spans="3:15" x14ac:dyDescent="0.25">
      <c r="M53" s="9"/>
      <c r="N53" s="11"/>
      <c r="O53" s="12" t="s">
        <v>46</v>
      </c>
    </row>
    <row r="54" spans="3:15" x14ac:dyDescent="0.25">
      <c r="C54" s="9"/>
      <c r="I54" s="41" t="s">
        <v>42</v>
      </c>
      <c r="J54" s="41"/>
      <c r="K54" s="41"/>
      <c r="M54" s="37" t="s">
        <v>58</v>
      </c>
      <c r="N54" s="37"/>
      <c r="O54" s="37"/>
    </row>
    <row r="55" spans="3:15" x14ac:dyDescent="0.25">
      <c r="G55" s="37" t="s">
        <v>58</v>
      </c>
      <c r="H55" s="37"/>
      <c r="I55" s="37"/>
      <c r="J55" s="37"/>
      <c r="K55" s="37"/>
      <c r="M55" s="37" t="s">
        <v>47</v>
      </c>
      <c r="N55" s="37"/>
      <c r="O55" s="37"/>
    </row>
    <row r="56" spans="3:15" x14ac:dyDescent="0.25">
      <c r="H56" s="37" t="s">
        <v>31</v>
      </c>
      <c r="I56" s="37"/>
      <c r="J56" s="37"/>
      <c r="K56" s="37"/>
      <c r="M56" s="37"/>
      <c r="N56" s="37"/>
      <c r="O56" s="37"/>
    </row>
    <row r="57" spans="3:15" x14ac:dyDescent="0.25">
      <c r="H57" s="37"/>
      <c r="I57" s="37"/>
      <c r="J57" s="37"/>
      <c r="K57" s="37"/>
    </row>
    <row r="58" spans="3:15" x14ac:dyDescent="0.25">
      <c r="M58" s="42" t="s">
        <v>48</v>
      </c>
      <c r="N58" s="42"/>
      <c r="O58" s="42"/>
    </row>
    <row r="59" spans="3:15" ht="15.75" x14ac:dyDescent="0.25">
      <c r="C59" s="38" t="s">
        <v>43</v>
      </c>
      <c r="D59" s="39"/>
      <c r="E59" s="39"/>
      <c r="F59" s="39"/>
      <c r="G59" s="39"/>
      <c r="H59" s="39"/>
      <c r="I59" s="39"/>
      <c r="J59" s="39"/>
      <c r="K59" s="40"/>
      <c r="M59" s="33" t="s">
        <v>0</v>
      </c>
      <c r="N59" s="43" t="s">
        <v>25</v>
      </c>
      <c r="O59" s="44"/>
    </row>
    <row r="60" spans="3:15" ht="15.75" x14ac:dyDescent="0.25">
      <c r="C60" s="33" t="s">
        <v>0</v>
      </c>
      <c r="D60" s="34" t="s">
        <v>25</v>
      </c>
      <c r="E60" s="34"/>
      <c r="F60" s="34"/>
      <c r="G60" s="34"/>
      <c r="H60" s="34"/>
      <c r="I60" s="34"/>
      <c r="J60" s="34"/>
      <c r="K60" s="34"/>
      <c r="M60" s="23"/>
      <c r="N60" s="18" t="s">
        <v>33</v>
      </c>
      <c r="O60" s="14" t="s">
        <v>37</v>
      </c>
    </row>
    <row r="61" spans="3:15" ht="15.75" x14ac:dyDescent="0.25">
      <c r="C61" s="23"/>
      <c r="D61" s="25" t="s">
        <v>33</v>
      </c>
      <c r="E61" s="27" t="s">
        <v>44</v>
      </c>
      <c r="F61" s="28"/>
      <c r="G61" s="28"/>
      <c r="H61" s="28"/>
      <c r="I61" s="28"/>
      <c r="J61" s="28"/>
      <c r="K61" s="28"/>
      <c r="M61" s="2" t="s">
        <v>1</v>
      </c>
      <c r="N61" s="7">
        <v>127</v>
      </c>
      <c r="O61" s="17">
        <v>63.5</v>
      </c>
    </row>
    <row r="62" spans="3:15" x14ac:dyDescent="0.25">
      <c r="C62" s="23"/>
      <c r="D62" s="26"/>
      <c r="E62" s="1">
        <v>0.33</v>
      </c>
      <c r="F62" s="1">
        <v>0.37</v>
      </c>
      <c r="G62" s="1">
        <v>0.49</v>
      </c>
      <c r="H62" s="1">
        <v>0.5</v>
      </c>
      <c r="I62" s="1">
        <v>0.51</v>
      </c>
      <c r="J62" s="1">
        <v>0.78</v>
      </c>
      <c r="K62" s="1">
        <v>0.93</v>
      </c>
      <c r="M62" s="2" t="s">
        <v>2</v>
      </c>
      <c r="N62" s="7">
        <v>145</v>
      </c>
      <c r="O62" s="17">
        <v>72.5</v>
      </c>
    </row>
    <row r="63" spans="3:15" x14ac:dyDescent="0.25">
      <c r="C63" s="2" t="s">
        <v>1</v>
      </c>
      <c r="D63" s="7">
        <v>47</v>
      </c>
      <c r="E63" s="17">
        <v>31.490000000000002</v>
      </c>
      <c r="F63" s="17">
        <v>29.61</v>
      </c>
      <c r="G63" s="17">
        <v>23.97</v>
      </c>
      <c r="H63" s="17">
        <v>23.5</v>
      </c>
      <c r="I63" s="17">
        <v>23.03</v>
      </c>
      <c r="J63" s="17">
        <v>10.340000000000003</v>
      </c>
      <c r="K63" s="17">
        <v>3.2899999999999991</v>
      </c>
      <c r="M63" s="2" t="s">
        <v>3</v>
      </c>
      <c r="N63" s="7">
        <v>196</v>
      </c>
      <c r="O63" s="17">
        <v>98</v>
      </c>
    </row>
    <row r="64" spans="3:15" x14ac:dyDescent="0.25">
      <c r="C64" s="2" t="s">
        <v>2</v>
      </c>
      <c r="D64" s="7">
        <v>53.5</v>
      </c>
      <c r="E64" s="17">
        <v>35.840000000000003</v>
      </c>
      <c r="F64" s="17">
        <v>33.700000000000003</v>
      </c>
      <c r="G64" s="17">
        <v>27.28</v>
      </c>
      <c r="H64" s="17">
        <v>26.75</v>
      </c>
      <c r="I64" s="17">
        <v>26.21</v>
      </c>
      <c r="J64" s="17">
        <v>11.770000000000003</v>
      </c>
      <c r="K64" s="17">
        <v>3.740000000000002</v>
      </c>
      <c r="M64" s="2" t="s">
        <v>4</v>
      </c>
      <c r="N64" s="7">
        <v>226</v>
      </c>
      <c r="O64" s="17">
        <v>113</v>
      </c>
    </row>
    <row r="65" spans="3:15" x14ac:dyDescent="0.25">
      <c r="C65" s="2" t="s">
        <v>3</v>
      </c>
      <c r="D65" s="7">
        <v>72.5</v>
      </c>
      <c r="E65" s="17">
        <v>48.57</v>
      </c>
      <c r="F65" s="17">
        <v>45.67</v>
      </c>
      <c r="G65" s="17">
        <v>36.97</v>
      </c>
      <c r="H65" s="17">
        <v>36.25</v>
      </c>
      <c r="I65" s="17">
        <v>35.520000000000003</v>
      </c>
      <c r="J65" s="17">
        <v>15.950000000000003</v>
      </c>
      <c r="K65" s="17">
        <v>5.0699999999999932</v>
      </c>
      <c r="M65" s="2" t="s">
        <v>38</v>
      </c>
      <c r="N65" s="7">
        <v>250</v>
      </c>
      <c r="O65" s="17">
        <v>125</v>
      </c>
    </row>
    <row r="66" spans="3:15" x14ac:dyDescent="0.25">
      <c r="C66" s="2" t="s">
        <v>4</v>
      </c>
      <c r="D66" s="7">
        <v>83.5</v>
      </c>
      <c r="E66" s="17">
        <v>55.94</v>
      </c>
      <c r="F66" s="17">
        <v>52.6</v>
      </c>
      <c r="G66" s="17">
        <v>42.58</v>
      </c>
      <c r="H66" s="17">
        <v>41.75</v>
      </c>
      <c r="I66" s="17">
        <v>40.909999999999997</v>
      </c>
      <c r="J66" s="17">
        <v>18.370000000000005</v>
      </c>
      <c r="K66" s="17">
        <v>5.8400000000000034</v>
      </c>
      <c r="M66" s="2" t="s">
        <v>5</v>
      </c>
      <c r="N66" s="7">
        <v>275</v>
      </c>
      <c r="O66" s="17">
        <v>137.5</v>
      </c>
    </row>
    <row r="67" spans="3:15" x14ac:dyDescent="0.25">
      <c r="C67" s="2" t="s">
        <v>26</v>
      </c>
      <c r="D67" s="7">
        <v>92.5</v>
      </c>
      <c r="E67" s="17">
        <v>61.97</v>
      </c>
      <c r="F67" s="17">
        <v>58.27</v>
      </c>
      <c r="G67" s="17">
        <v>47.17</v>
      </c>
      <c r="H67" s="17">
        <v>46.25</v>
      </c>
      <c r="I67" s="17">
        <v>45.32</v>
      </c>
      <c r="J67" s="17">
        <v>20.349999999999994</v>
      </c>
      <c r="K67" s="17">
        <v>6.4699999999999989</v>
      </c>
      <c r="M67" s="2" t="s">
        <v>6</v>
      </c>
      <c r="N67" s="7">
        <v>287</v>
      </c>
      <c r="O67" s="17">
        <v>143.5</v>
      </c>
    </row>
    <row r="68" spans="3:15" x14ac:dyDescent="0.25">
      <c r="C68" s="2" t="s">
        <v>5</v>
      </c>
      <c r="D68" s="7">
        <v>101.5</v>
      </c>
      <c r="E68" s="17">
        <v>68</v>
      </c>
      <c r="F68" s="17">
        <v>63.94</v>
      </c>
      <c r="G68" s="17">
        <v>51.76</v>
      </c>
      <c r="H68" s="17">
        <v>50.75</v>
      </c>
      <c r="I68" s="17">
        <v>49.73</v>
      </c>
      <c r="J68" s="17">
        <v>22.33</v>
      </c>
      <c r="K68" s="17">
        <v>7.0999999999999943</v>
      </c>
      <c r="M68" s="2" t="s">
        <v>7</v>
      </c>
      <c r="N68" s="7">
        <v>318</v>
      </c>
      <c r="O68" s="17">
        <v>159</v>
      </c>
    </row>
    <row r="69" spans="3:15" x14ac:dyDescent="0.25">
      <c r="C69" s="2" t="s">
        <v>6</v>
      </c>
      <c r="D69" s="7">
        <v>106</v>
      </c>
      <c r="E69" s="17">
        <v>71.02000000000001</v>
      </c>
      <c r="F69" s="17">
        <v>66.78</v>
      </c>
      <c r="G69" s="17">
        <v>54.06</v>
      </c>
      <c r="H69" s="17">
        <v>53</v>
      </c>
      <c r="I69" s="17">
        <v>51.94</v>
      </c>
      <c r="J69" s="17">
        <v>23.319999999999993</v>
      </c>
      <c r="K69" s="17">
        <v>7.4200000000000017</v>
      </c>
      <c r="M69" s="2" t="s">
        <v>8</v>
      </c>
      <c r="N69" s="7">
        <v>346</v>
      </c>
      <c r="O69" s="17">
        <v>173</v>
      </c>
    </row>
    <row r="70" spans="3:15" x14ac:dyDescent="0.25">
      <c r="C70" s="2" t="s">
        <v>7</v>
      </c>
      <c r="D70" s="7">
        <v>117.5</v>
      </c>
      <c r="E70" s="17">
        <v>78.72</v>
      </c>
      <c r="F70" s="17">
        <v>74.02000000000001</v>
      </c>
      <c r="G70" s="17">
        <v>59.92</v>
      </c>
      <c r="H70" s="17">
        <v>58.75</v>
      </c>
      <c r="I70" s="17">
        <v>57.57</v>
      </c>
      <c r="J70" s="17">
        <v>25.849999999999994</v>
      </c>
      <c r="K70" s="17">
        <v>8.2199999999999989</v>
      </c>
      <c r="M70" s="2" t="s">
        <v>9</v>
      </c>
      <c r="N70" s="7">
        <v>362</v>
      </c>
      <c r="O70" s="17">
        <v>181</v>
      </c>
    </row>
    <row r="71" spans="3:15" x14ac:dyDescent="0.25">
      <c r="C71" s="2" t="s">
        <v>8</v>
      </c>
      <c r="D71" s="7">
        <v>128</v>
      </c>
      <c r="E71" s="17">
        <v>85.759999999999991</v>
      </c>
      <c r="F71" s="17">
        <v>80.64</v>
      </c>
      <c r="G71" s="17">
        <v>65.28</v>
      </c>
      <c r="H71" s="17">
        <v>64</v>
      </c>
      <c r="I71" s="17">
        <v>62.72</v>
      </c>
      <c r="J71" s="17">
        <v>28.159999999999997</v>
      </c>
      <c r="K71" s="17">
        <v>8.9599999999999937</v>
      </c>
      <c r="M71" s="2" t="s">
        <v>10</v>
      </c>
      <c r="N71" s="8">
        <v>376</v>
      </c>
      <c r="O71" s="17">
        <v>188</v>
      </c>
    </row>
    <row r="72" spans="3:15" x14ac:dyDescent="0.25">
      <c r="C72" s="2" t="s">
        <v>9</v>
      </c>
      <c r="D72" s="7">
        <v>134</v>
      </c>
      <c r="E72" s="17">
        <v>89.78</v>
      </c>
      <c r="F72" s="17">
        <v>84.42</v>
      </c>
      <c r="G72" s="17">
        <v>68.34</v>
      </c>
      <c r="H72" s="17">
        <v>67</v>
      </c>
      <c r="I72" s="17">
        <v>65.66</v>
      </c>
      <c r="J72" s="17">
        <v>29.480000000000004</v>
      </c>
      <c r="K72" s="17">
        <v>9.3799999999999955</v>
      </c>
      <c r="M72" s="2" t="s">
        <v>11</v>
      </c>
      <c r="N72" s="8">
        <v>395</v>
      </c>
      <c r="O72" s="17">
        <v>197.5</v>
      </c>
    </row>
    <row r="73" spans="3:15" x14ac:dyDescent="0.25">
      <c r="C73" s="2" t="s">
        <v>10</v>
      </c>
      <c r="D73" s="8">
        <v>139</v>
      </c>
      <c r="E73" s="17">
        <v>93.13</v>
      </c>
      <c r="F73" s="17">
        <v>87.57</v>
      </c>
      <c r="G73" s="17">
        <v>70.89</v>
      </c>
      <c r="H73" s="17">
        <v>69.5</v>
      </c>
      <c r="I73" s="17">
        <v>68.11</v>
      </c>
      <c r="J73" s="17">
        <v>30.58</v>
      </c>
      <c r="K73" s="17">
        <v>9.7299999999999898</v>
      </c>
      <c r="M73" s="2" t="s">
        <v>12</v>
      </c>
      <c r="N73" s="8">
        <v>403</v>
      </c>
      <c r="O73" s="17">
        <v>201.5</v>
      </c>
    </row>
    <row r="74" spans="3:15" x14ac:dyDescent="0.25">
      <c r="C74" s="2" t="s">
        <v>11</v>
      </c>
      <c r="D74" s="8">
        <v>146</v>
      </c>
      <c r="E74" s="17">
        <v>97.82</v>
      </c>
      <c r="F74" s="17">
        <v>91.97999999999999</v>
      </c>
      <c r="G74" s="17">
        <v>74.459999999999994</v>
      </c>
      <c r="H74" s="17">
        <v>73</v>
      </c>
      <c r="I74" s="17">
        <v>71.540000000000006</v>
      </c>
      <c r="J74" s="17">
        <v>32.120000000000005</v>
      </c>
      <c r="K74" s="17">
        <v>10.219999999999999</v>
      </c>
      <c r="M74" s="2" t="s">
        <v>13</v>
      </c>
      <c r="N74" s="8">
        <v>407</v>
      </c>
      <c r="O74" s="17">
        <v>203.5</v>
      </c>
    </row>
    <row r="75" spans="3:15" x14ac:dyDescent="0.25">
      <c r="C75" s="2" t="s">
        <v>12</v>
      </c>
      <c r="D75" s="8">
        <v>149</v>
      </c>
      <c r="E75" s="17">
        <v>99.83</v>
      </c>
      <c r="F75" s="17">
        <v>93.87</v>
      </c>
      <c r="G75" s="17">
        <v>75.989999999999995</v>
      </c>
      <c r="H75" s="17">
        <v>74.5</v>
      </c>
      <c r="I75" s="17">
        <v>73.010000000000005</v>
      </c>
      <c r="J75" s="17">
        <v>32.78</v>
      </c>
      <c r="K75" s="17">
        <v>10.430000000000007</v>
      </c>
      <c r="M75" s="2" t="s">
        <v>14</v>
      </c>
      <c r="N75" s="8">
        <v>419</v>
      </c>
      <c r="O75" s="17">
        <v>209.5</v>
      </c>
    </row>
    <row r="76" spans="3:15" x14ac:dyDescent="0.25">
      <c r="C76" s="2" t="s">
        <v>13</v>
      </c>
      <c r="D76" s="8">
        <v>150.5</v>
      </c>
      <c r="E76" s="17">
        <v>100.83</v>
      </c>
      <c r="F76" s="17">
        <v>94.81</v>
      </c>
      <c r="G76" s="17">
        <v>76.75</v>
      </c>
      <c r="H76" s="17">
        <v>75.25</v>
      </c>
      <c r="I76" s="17">
        <v>73.739999999999995</v>
      </c>
      <c r="J76" s="17">
        <v>33.11</v>
      </c>
      <c r="K76" s="17">
        <v>10.530000000000001</v>
      </c>
      <c r="M76" s="2" t="s">
        <v>15</v>
      </c>
      <c r="N76" s="8">
        <v>424</v>
      </c>
      <c r="O76" s="17">
        <v>212</v>
      </c>
    </row>
    <row r="77" spans="3:15" x14ac:dyDescent="0.25">
      <c r="C77" s="2" t="s">
        <v>14</v>
      </c>
      <c r="D77" s="8">
        <v>155</v>
      </c>
      <c r="E77" s="17">
        <v>103.85</v>
      </c>
      <c r="F77" s="17">
        <v>97.65</v>
      </c>
      <c r="G77" s="17">
        <v>79.05</v>
      </c>
      <c r="H77" s="17">
        <v>77.5</v>
      </c>
      <c r="I77" s="17">
        <v>75.95</v>
      </c>
      <c r="J77" s="17">
        <v>34.099999999999994</v>
      </c>
      <c r="K77" s="17">
        <v>10.849999999999994</v>
      </c>
      <c r="M77" s="2" t="s">
        <v>39</v>
      </c>
      <c r="N77" s="8">
        <v>428</v>
      </c>
      <c r="O77" s="17">
        <v>214</v>
      </c>
    </row>
    <row r="78" spans="3:15" x14ac:dyDescent="0.25">
      <c r="C78" s="2" t="s">
        <v>15</v>
      </c>
      <c r="D78" s="8">
        <v>157</v>
      </c>
      <c r="E78" s="17">
        <v>105.19</v>
      </c>
      <c r="F78" s="17">
        <v>98.91</v>
      </c>
      <c r="G78" s="17">
        <v>80.069999999999993</v>
      </c>
      <c r="H78" s="17">
        <v>78.5</v>
      </c>
      <c r="I78" s="17">
        <v>76.930000000000007</v>
      </c>
      <c r="J78" s="17">
        <v>34.540000000000006</v>
      </c>
      <c r="K78" s="17">
        <v>10.990000000000009</v>
      </c>
      <c r="M78" s="2" t="s">
        <v>40</v>
      </c>
      <c r="N78" s="8">
        <v>437</v>
      </c>
      <c r="O78" s="17">
        <v>218.5</v>
      </c>
    </row>
    <row r="79" spans="3:15" x14ac:dyDescent="0.25">
      <c r="C79" s="2" t="s">
        <v>39</v>
      </c>
      <c r="D79" s="8">
        <v>158.5</v>
      </c>
      <c r="E79" s="17">
        <v>106.19</v>
      </c>
      <c r="F79" s="17">
        <v>99.85</v>
      </c>
      <c r="G79" s="17">
        <v>80.83</v>
      </c>
      <c r="H79" s="17">
        <v>79.25</v>
      </c>
      <c r="I79" s="17">
        <v>77.66</v>
      </c>
      <c r="J79" s="17">
        <v>34.870000000000005</v>
      </c>
      <c r="K79" s="17">
        <v>11.090000000000003</v>
      </c>
    </row>
    <row r="80" spans="3:15" x14ac:dyDescent="0.25">
      <c r="C80" s="2" t="s">
        <v>40</v>
      </c>
      <c r="D80" s="8">
        <v>161.5</v>
      </c>
      <c r="E80" s="17">
        <v>108.2</v>
      </c>
      <c r="F80" s="17">
        <v>101.74000000000001</v>
      </c>
      <c r="G80" s="17">
        <v>82.36</v>
      </c>
      <c r="H80" s="17">
        <v>80.75</v>
      </c>
      <c r="I80" s="17">
        <v>79.13</v>
      </c>
      <c r="J80" s="17">
        <v>35.53</v>
      </c>
      <c r="K80" s="17">
        <v>11.300000000000011</v>
      </c>
      <c r="M80" s="42" t="s">
        <v>49</v>
      </c>
      <c r="N80" s="42"/>
      <c r="O80" s="42"/>
    </row>
    <row r="81" spans="3:15" ht="15.75" x14ac:dyDescent="0.25">
      <c r="M81" s="33" t="s">
        <v>0</v>
      </c>
      <c r="N81" s="43" t="s">
        <v>25</v>
      </c>
      <c r="O81" s="44"/>
    </row>
    <row r="82" spans="3:15" x14ac:dyDescent="0.25">
      <c r="C82" s="38" t="s">
        <v>45</v>
      </c>
      <c r="D82" s="39"/>
      <c r="E82" s="39"/>
      <c r="F82" s="39"/>
      <c r="G82" s="39"/>
      <c r="H82" s="39"/>
      <c r="I82" s="39"/>
      <c r="J82" s="39"/>
      <c r="K82" s="40"/>
      <c r="M82" s="23"/>
      <c r="N82" s="10" t="s">
        <v>33</v>
      </c>
      <c r="O82" s="1" t="s">
        <v>37</v>
      </c>
    </row>
    <row r="83" spans="3:15" ht="15.75" x14ac:dyDescent="0.25">
      <c r="C83" s="33" t="s">
        <v>0</v>
      </c>
      <c r="D83" s="34" t="s">
        <v>25</v>
      </c>
      <c r="E83" s="34"/>
      <c r="F83" s="34"/>
      <c r="G83" s="34"/>
      <c r="H83" s="34"/>
      <c r="I83" s="34"/>
      <c r="J83" s="34"/>
      <c r="K83" s="34"/>
      <c r="M83" s="2" t="s">
        <v>1</v>
      </c>
      <c r="N83" s="7">
        <v>254</v>
      </c>
      <c r="O83" s="17">
        <v>127</v>
      </c>
    </row>
    <row r="84" spans="3:15" ht="15.75" x14ac:dyDescent="0.25">
      <c r="C84" s="23"/>
      <c r="D84" s="25" t="s">
        <v>33</v>
      </c>
      <c r="E84" s="27" t="s">
        <v>44</v>
      </c>
      <c r="F84" s="28"/>
      <c r="G84" s="28"/>
      <c r="H84" s="28"/>
      <c r="I84" s="28"/>
      <c r="J84" s="28"/>
      <c r="K84" s="28"/>
      <c r="M84" s="2" t="s">
        <v>2</v>
      </c>
      <c r="N84" s="7">
        <v>290</v>
      </c>
      <c r="O84" s="17">
        <v>145</v>
      </c>
    </row>
    <row r="85" spans="3:15" x14ac:dyDescent="0.25">
      <c r="C85" s="23"/>
      <c r="D85" s="26"/>
      <c r="E85" s="1">
        <v>0.33</v>
      </c>
      <c r="F85" s="1">
        <v>0.37</v>
      </c>
      <c r="G85" s="1">
        <v>0.49</v>
      </c>
      <c r="H85" s="1">
        <v>0.5</v>
      </c>
      <c r="I85" s="1">
        <v>0.51</v>
      </c>
      <c r="J85" s="1">
        <v>0.78</v>
      </c>
      <c r="K85" s="1">
        <v>0.93</v>
      </c>
      <c r="M85" s="2" t="s">
        <v>3</v>
      </c>
      <c r="N85" s="7">
        <v>392</v>
      </c>
      <c r="O85" s="17">
        <v>196</v>
      </c>
    </row>
    <row r="86" spans="3:15" x14ac:dyDescent="0.25">
      <c r="C86" s="2" t="s">
        <v>1</v>
      </c>
      <c r="D86" s="7">
        <v>94</v>
      </c>
      <c r="E86" s="17">
        <v>62.980000000000004</v>
      </c>
      <c r="F86" s="17">
        <v>59.22</v>
      </c>
      <c r="G86" s="17">
        <v>47.94</v>
      </c>
      <c r="H86" s="17">
        <v>47</v>
      </c>
      <c r="I86" s="17">
        <v>46.06</v>
      </c>
      <c r="J86" s="17">
        <v>20.680000000000007</v>
      </c>
      <c r="K86" s="17">
        <v>6.5799999999999983</v>
      </c>
      <c r="M86" s="2" t="s">
        <v>4</v>
      </c>
      <c r="N86" s="7">
        <v>452</v>
      </c>
      <c r="O86" s="17">
        <v>226</v>
      </c>
    </row>
    <row r="87" spans="3:15" x14ac:dyDescent="0.25">
      <c r="C87" s="2" t="s">
        <v>2</v>
      </c>
      <c r="D87" s="7">
        <v>107</v>
      </c>
      <c r="E87" s="17">
        <v>71.69</v>
      </c>
      <c r="F87" s="17">
        <v>67.41</v>
      </c>
      <c r="G87" s="17">
        <v>54.57</v>
      </c>
      <c r="H87" s="17">
        <v>53.5</v>
      </c>
      <c r="I87" s="17">
        <v>52.43</v>
      </c>
      <c r="J87" s="17">
        <v>23.540000000000006</v>
      </c>
      <c r="K87" s="17">
        <v>7.4899999999999949</v>
      </c>
      <c r="M87" s="2" t="s">
        <v>38</v>
      </c>
      <c r="N87" s="7">
        <v>500</v>
      </c>
      <c r="O87" s="17">
        <v>250</v>
      </c>
    </row>
    <row r="88" spans="3:15" x14ac:dyDescent="0.25">
      <c r="C88" s="2" t="s">
        <v>3</v>
      </c>
      <c r="D88" s="7">
        <v>145</v>
      </c>
      <c r="E88" s="17">
        <v>97.15</v>
      </c>
      <c r="F88" s="17">
        <v>91.35</v>
      </c>
      <c r="G88" s="17">
        <v>73.95</v>
      </c>
      <c r="H88" s="17">
        <v>72.5</v>
      </c>
      <c r="I88" s="17">
        <v>71.05</v>
      </c>
      <c r="J88" s="17">
        <v>31.900000000000006</v>
      </c>
      <c r="K88" s="17">
        <v>10.150000000000006</v>
      </c>
      <c r="M88" s="2" t="s">
        <v>5</v>
      </c>
      <c r="N88" s="7">
        <v>550</v>
      </c>
      <c r="O88" s="17">
        <v>275</v>
      </c>
    </row>
    <row r="89" spans="3:15" x14ac:dyDescent="0.25">
      <c r="C89" s="2" t="s">
        <v>4</v>
      </c>
      <c r="D89" s="7">
        <v>167</v>
      </c>
      <c r="E89" s="17">
        <v>111.89</v>
      </c>
      <c r="F89" s="17">
        <v>105.21000000000001</v>
      </c>
      <c r="G89" s="17">
        <v>85.17</v>
      </c>
      <c r="H89" s="17">
        <v>83.5</v>
      </c>
      <c r="I89" s="17">
        <v>81.83</v>
      </c>
      <c r="J89" s="17">
        <v>36.740000000000009</v>
      </c>
      <c r="K89" s="17">
        <v>11.689999999999998</v>
      </c>
      <c r="M89" s="2" t="s">
        <v>6</v>
      </c>
      <c r="N89" s="7">
        <v>574</v>
      </c>
      <c r="O89" s="17">
        <v>287</v>
      </c>
    </row>
    <row r="90" spans="3:15" x14ac:dyDescent="0.25">
      <c r="C90" s="2" t="s">
        <v>26</v>
      </c>
      <c r="D90" s="7">
        <v>185</v>
      </c>
      <c r="E90" s="17">
        <v>123.95</v>
      </c>
      <c r="F90" s="17">
        <v>116.55</v>
      </c>
      <c r="G90" s="17">
        <v>94.35</v>
      </c>
      <c r="H90" s="17">
        <v>92.5</v>
      </c>
      <c r="I90" s="17">
        <v>90.65</v>
      </c>
      <c r="J90" s="17">
        <v>40.699999999999989</v>
      </c>
      <c r="K90" s="17">
        <v>12.949999999999989</v>
      </c>
      <c r="M90" s="2" t="s">
        <v>7</v>
      </c>
      <c r="N90" s="7">
        <v>636</v>
      </c>
      <c r="O90" s="17">
        <v>318</v>
      </c>
    </row>
    <row r="91" spans="3:15" x14ac:dyDescent="0.25">
      <c r="C91" s="2" t="s">
        <v>5</v>
      </c>
      <c r="D91" s="7">
        <v>203</v>
      </c>
      <c r="E91" s="17">
        <v>136.01</v>
      </c>
      <c r="F91" s="17">
        <v>127.89</v>
      </c>
      <c r="G91" s="17">
        <v>103.53</v>
      </c>
      <c r="H91" s="17">
        <v>101.5</v>
      </c>
      <c r="I91" s="17">
        <v>99.47</v>
      </c>
      <c r="J91" s="17">
        <v>44.66</v>
      </c>
      <c r="K91" s="17">
        <v>14.210000000000008</v>
      </c>
      <c r="M91" s="2" t="s">
        <v>8</v>
      </c>
      <c r="N91" s="7">
        <v>692</v>
      </c>
      <c r="O91" s="17">
        <v>346</v>
      </c>
    </row>
    <row r="92" spans="3:15" x14ac:dyDescent="0.25">
      <c r="C92" s="2" t="s">
        <v>6</v>
      </c>
      <c r="D92" s="7">
        <v>212</v>
      </c>
      <c r="E92" s="17">
        <v>142.04000000000002</v>
      </c>
      <c r="F92" s="17">
        <v>133.56</v>
      </c>
      <c r="G92" s="17">
        <v>108.12</v>
      </c>
      <c r="H92" s="17">
        <v>106</v>
      </c>
      <c r="I92" s="17">
        <v>103.88</v>
      </c>
      <c r="J92" s="17">
        <v>46.639999999999986</v>
      </c>
      <c r="K92" s="17">
        <v>14.840000000000003</v>
      </c>
      <c r="M92" s="2" t="s">
        <v>9</v>
      </c>
      <c r="N92" s="7">
        <v>724</v>
      </c>
      <c r="O92" s="17">
        <v>362</v>
      </c>
    </row>
    <row r="93" spans="3:15" x14ac:dyDescent="0.25">
      <c r="C93" s="2" t="s">
        <v>7</v>
      </c>
      <c r="D93" s="7">
        <v>235</v>
      </c>
      <c r="E93" s="17">
        <v>157.44999999999999</v>
      </c>
      <c r="F93" s="17">
        <v>148.05000000000001</v>
      </c>
      <c r="G93" s="17">
        <v>119.85</v>
      </c>
      <c r="H93" s="17">
        <v>117.5</v>
      </c>
      <c r="I93" s="17">
        <v>115.15</v>
      </c>
      <c r="J93" s="17">
        <v>51.699999999999989</v>
      </c>
      <c r="K93" s="17">
        <v>16.449999999999989</v>
      </c>
      <c r="M93" s="2" t="s">
        <v>10</v>
      </c>
      <c r="N93" s="8">
        <v>752</v>
      </c>
      <c r="O93" s="17">
        <v>376</v>
      </c>
    </row>
    <row r="94" spans="3:15" x14ac:dyDescent="0.25">
      <c r="C94" s="2" t="s">
        <v>8</v>
      </c>
      <c r="D94" s="7">
        <v>256</v>
      </c>
      <c r="E94" s="17">
        <v>171.51999999999998</v>
      </c>
      <c r="F94" s="17">
        <v>161.28</v>
      </c>
      <c r="G94" s="17">
        <v>130.56</v>
      </c>
      <c r="H94" s="17">
        <v>128</v>
      </c>
      <c r="I94" s="17">
        <v>125.44</v>
      </c>
      <c r="J94" s="17">
        <v>56.319999999999993</v>
      </c>
      <c r="K94" s="17">
        <v>17.919999999999987</v>
      </c>
      <c r="M94" s="2" t="s">
        <v>11</v>
      </c>
      <c r="N94" s="8">
        <v>790</v>
      </c>
      <c r="O94" s="17">
        <v>395</v>
      </c>
    </row>
    <row r="95" spans="3:15" x14ac:dyDescent="0.25">
      <c r="C95" s="2" t="s">
        <v>9</v>
      </c>
      <c r="D95" s="7">
        <v>268</v>
      </c>
      <c r="E95" s="17">
        <v>179.56</v>
      </c>
      <c r="F95" s="17">
        <v>168.84</v>
      </c>
      <c r="G95" s="17">
        <v>136.68</v>
      </c>
      <c r="H95" s="17">
        <v>134</v>
      </c>
      <c r="I95" s="17">
        <v>131.32</v>
      </c>
      <c r="J95" s="17">
        <v>58.960000000000008</v>
      </c>
      <c r="K95" s="17">
        <v>18.759999999999991</v>
      </c>
      <c r="M95" s="2" t="s">
        <v>12</v>
      </c>
      <c r="N95" s="8">
        <v>806</v>
      </c>
      <c r="O95" s="17">
        <v>403</v>
      </c>
    </row>
    <row r="96" spans="3:15" x14ac:dyDescent="0.25">
      <c r="C96" s="2" t="s">
        <v>10</v>
      </c>
      <c r="D96" s="8">
        <v>278</v>
      </c>
      <c r="E96" s="17">
        <v>186.26</v>
      </c>
      <c r="F96" s="17">
        <v>175.14</v>
      </c>
      <c r="G96" s="17">
        <v>141.78</v>
      </c>
      <c r="H96" s="17">
        <v>139</v>
      </c>
      <c r="I96" s="17">
        <v>136.22</v>
      </c>
      <c r="J96" s="17">
        <v>61.16</v>
      </c>
      <c r="K96" s="17">
        <v>19.45999999999998</v>
      </c>
      <c r="M96" s="2" t="s">
        <v>13</v>
      </c>
      <c r="N96" s="8">
        <v>814</v>
      </c>
      <c r="O96" s="17">
        <v>407</v>
      </c>
    </row>
    <row r="97" spans="3:15" x14ac:dyDescent="0.25">
      <c r="C97" s="2" t="s">
        <v>11</v>
      </c>
      <c r="D97" s="8">
        <v>292</v>
      </c>
      <c r="E97" s="17">
        <v>195.64</v>
      </c>
      <c r="F97" s="17">
        <v>183.95999999999998</v>
      </c>
      <c r="G97" s="17">
        <v>148.91999999999999</v>
      </c>
      <c r="H97" s="17">
        <v>146</v>
      </c>
      <c r="I97" s="17">
        <v>143.08000000000001</v>
      </c>
      <c r="J97" s="17">
        <v>64.240000000000009</v>
      </c>
      <c r="K97" s="17">
        <v>20.439999999999998</v>
      </c>
      <c r="M97" s="2" t="s">
        <v>14</v>
      </c>
      <c r="N97" s="8">
        <v>838</v>
      </c>
      <c r="O97" s="17">
        <v>419</v>
      </c>
    </row>
    <row r="98" spans="3:15" x14ac:dyDescent="0.25">
      <c r="C98" s="2" t="s">
        <v>12</v>
      </c>
      <c r="D98" s="8">
        <v>298</v>
      </c>
      <c r="E98" s="17">
        <v>199.66</v>
      </c>
      <c r="F98" s="17">
        <v>187.74</v>
      </c>
      <c r="G98" s="17">
        <v>151.97999999999999</v>
      </c>
      <c r="H98" s="17">
        <v>149</v>
      </c>
      <c r="I98" s="17">
        <v>146.02000000000001</v>
      </c>
      <c r="J98" s="17">
        <v>65.56</v>
      </c>
      <c r="K98" s="17">
        <v>20.860000000000014</v>
      </c>
      <c r="M98" s="2" t="s">
        <v>15</v>
      </c>
      <c r="N98" s="8">
        <v>848</v>
      </c>
      <c r="O98" s="17">
        <v>424</v>
      </c>
    </row>
    <row r="99" spans="3:15" x14ac:dyDescent="0.25">
      <c r="C99" s="2" t="s">
        <v>13</v>
      </c>
      <c r="D99" s="8">
        <v>301</v>
      </c>
      <c r="E99" s="17">
        <v>201.67000000000002</v>
      </c>
      <c r="F99" s="17">
        <v>189.63</v>
      </c>
      <c r="G99" s="17">
        <v>153.51</v>
      </c>
      <c r="H99" s="17">
        <v>150.5</v>
      </c>
      <c r="I99" s="17">
        <v>147.49</v>
      </c>
      <c r="J99" s="17">
        <v>66.22</v>
      </c>
      <c r="K99" s="17">
        <v>21.069999999999993</v>
      </c>
      <c r="M99" s="2" t="s">
        <v>39</v>
      </c>
      <c r="N99" s="8">
        <v>856</v>
      </c>
      <c r="O99" s="17">
        <v>428</v>
      </c>
    </row>
    <row r="100" spans="3:15" x14ac:dyDescent="0.25">
      <c r="C100" s="2" t="s">
        <v>14</v>
      </c>
      <c r="D100" s="8">
        <v>310</v>
      </c>
      <c r="E100" s="17">
        <v>207.7</v>
      </c>
      <c r="F100" s="17">
        <v>195.3</v>
      </c>
      <c r="G100" s="17">
        <v>158.1</v>
      </c>
      <c r="H100" s="17">
        <v>155</v>
      </c>
      <c r="I100" s="17">
        <v>151.9</v>
      </c>
      <c r="J100" s="17">
        <v>68.199999999999989</v>
      </c>
      <c r="K100" s="17">
        <v>21.699999999999989</v>
      </c>
      <c r="M100" s="2" t="s">
        <v>40</v>
      </c>
      <c r="N100" s="8">
        <v>874</v>
      </c>
      <c r="O100" s="17">
        <v>437</v>
      </c>
    </row>
    <row r="101" spans="3:15" x14ac:dyDescent="0.25">
      <c r="C101" s="2" t="s">
        <v>15</v>
      </c>
      <c r="D101" s="8">
        <v>314</v>
      </c>
      <c r="E101" s="17">
        <v>210.38</v>
      </c>
      <c r="F101" s="17">
        <v>197.82</v>
      </c>
      <c r="G101" s="17">
        <v>160.13999999999999</v>
      </c>
      <c r="H101" s="17">
        <v>157</v>
      </c>
      <c r="I101" s="17">
        <v>153.86000000000001</v>
      </c>
      <c r="J101" s="17">
        <v>69.080000000000013</v>
      </c>
      <c r="K101" s="17">
        <v>21.980000000000018</v>
      </c>
    </row>
    <row r="102" spans="3:15" x14ac:dyDescent="0.25">
      <c r="C102" s="2" t="s">
        <v>39</v>
      </c>
      <c r="D102" s="8">
        <v>317</v>
      </c>
      <c r="E102" s="17">
        <v>212.39</v>
      </c>
      <c r="F102" s="17">
        <v>199.70999999999998</v>
      </c>
      <c r="G102" s="17">
        <v>161.66999999999999</v>
      </c>
      <c r="H102" s="17">
        <v>158.5</v>
      </c>
      <c r="I102" s="17">
        <v>155.33000000000001</v>
      </c>
      <c r="J102" s="17">
        <v>69.740000000000009</v>
      </c>
      <c r="K102" s="17">
        <v>22.189999999999998</v>
      </c>
    </row>
    <row r="103" spans="3:15" x14ac:dyDescent="0.25">
      <c r="C103" s="2" t="s">
        <v>40</v>
      </c>
      <c r="D103" s="8">
        <v>323</v>
      </c>
      <c r="E103" s="17">
        <v>216.41</v>
      </c>
      <c r="F103" s="17">
        <v>203.49</v>
      </c>
      <c r="G103" s="17">
        <v>164.73</v>
      </c>
      <c r="H103" s="17">
        <v>161.5</v>
      </c>
      <c r="I103" s="17">
        <v>158.27000000000001</v>
      </c>
      <c r="J103" s="17">
        <v>71.06</v>
      </c>
      <c r="K103" s="17">
        <v>22.610000000000014</v>
      </c>
    </row>
    <row r="108" spans="3:15" x14ac:dyDescent="0.25">
      <c r="C108" s="9"/>
      <c r="D108" s="4"/>
      <c r="E108" s="4"/>
      <c r="F108" s="12" t="s">
        <v>50</v>
      </c>
    </row>
    <row r="109" spans="3:15" x14ac:dyDescent="0.25">
      <c r="E109" s="4"/>
      <c r="F109" s="4" t="s">
        <v>58</v>
      </c>
    </row>
    <row r="110" spans="3:15" x14ac:dyDescent="0.25">
      <c r="F110" s="19" t="s">
        <v>31</v>
      </c>
    </row>
    <row r="111" spans="3:15" x14ac:dyDescent="0.25">
      <c r="D111" s="4"/>
      <c r="F111" s="19"/>
    </row>
    <row r="112" spans="3:15" x14ac:dyDescent="0.25">
      <c r="F112" s="4"/>
    </row>
    <row r="114" spans="2:6" ht="36.75" customHeight="1" x14ac:dyDescent="0.25">
      <c r="B114" s="45" t="s">
        <v>51</v>
      </c>
      <c r="C114" s="45"/>
      <c r="D114" s="45"/>
      <c r="E114" s="45"/>
      <c r="F114" s="45"/>
    </row>
    <row r="115" spans="2:6" ht="40.5" customHeight="1" x14ac:dyDescent="0.25">
      <c r="B115" s="45" t="s">
        <v>52</v>
      </c>
      <c r="C115" s="45"/>
      <c r="D115" s="45" t="s">
        <v>53</v>
      </c>
      <c r="E115" s="45"/>
      <c r="F115" s="45"/>
    </row>
    <row r="116" spans="2:6" ht="74.25" customHeight="1" x14ac:dyDescent="0.25">
      <c r="B116" s="46" t="s">
        <v>54</v>
      </c>
      <c r="C116" s="46"/>
      <c r="D116" s="47">
        <v>18</v>
      </c>
      <c r="E116" s="47"/>
      <c r="F116" s="47"/>
    </row>
  </sheetData>
  <mergeCells count="47">
    <mergeCell ref="B115:C115"/>
    <mergeCell ref="B116:C116"/>
    <mergeCell ref="B114:F114"/>
    <mergeCell ref="D115:F115"/>
    <mergeCell ref="D116:F116"/>
    <mergeCell ref="M28:O28"/>
    <mergeCell ref="M29:M30"/>
    <mergeCell ref="N29:O29"/>
    <mergeCell ref="N81:O81"/>
    <mergeCell ref="M80:O80"/>
    <mergeCell ref="M54:O54"/>
    <mergeCell ref="M55:O55"/>
    <mergeCell ref="M56:O56"/>
    <mergeCell ref="M81:M82"/>
    <mergeCell ref="M59:M60"/>
    <mergeCell ref="M58:O58"/>
    <mergeCell ref="N59:O59"/>
    <mergeCell ref="M2:O2"/>
    <mergeCell ref="M3:O3"/>
    <mergeCell ref="M4:O4"/>
    <mergeCell ref="M6:O6"/>
    <mergeCell ref="M7:M8"/>
    <mergeCell ref="N7:O7"/>
    <mergeCell ref="C83:C85"/>
    <mergeCell ref="D83:K83"/>
    <mergeCell ref="D84:D85"/>
    <mergeCell ref="E84:K84"/>
    <mergeCell ref="B44:K44"/>
    <mergeCell ref="G55:K55"/>
    <mergeCell ref="H56:K56"/>
    <mergeCell ref="H57:K57"/>
    <mergeCell ref="C59:K59"/>
    <mergeCell ref="D61:D62"/>
    <mergeCell ref="E61:K61"/>
    <mergeCell ref="I54:K54"/>
    <mergeCell ref="C82:K82"/>
    <mergeCell ref="C60:C62"/>
    <mergeCell ref="D60:K60"/>
    <mergeCell ref="J1:K1"/>
    <mergeCell ref="H4:K4"/>
    <mergeCell ref="H3:K3"/>
    <mergeCell ref="B7:B9"/>
    <mergeCell ref="C7:K7"/>
    <mergeCell ref="C8:C9"/>
    <mergeCell ref="D8:K8"/>
    <mergeCell ref="B6:K6"/>
    <mergeCell ref="H2:K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2023-08-11T08:36:59Z</dcterms:modified>
</cp:coreProperties>
</file>