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ZETARGI\2024\powyżej 130 tys\3_361.18 Odnowa DW 569\4. Platforma\"/>
    </mc:Choice>
  </mc:AlternateContent>
  <xr:revisionPtr revIDLastSave="0" documentId="13_ncr:1_{E37C5FB3-E74F-4878-BD8E-ABE4090780B0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Sheet1!$A$6:$AL$79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1" i="1" l="1"/>
  <c r="G54" i="1" l="1"/>
  <c r="G53" i="1"/>
  <c r="G47" i="1" l="1"/>
  <c r="G40" i="1"/>
  <c r="G50" i="1"/>
  <c r="G51" i="1"/>
  <c r="G46" i="1"/>
  <c r="G48" i="1"/>
  <c r="G70" i="1"/>
  <c r="G22" i="1"/>
  <c r="G23" i="1"/>
  <c r="G24" i="1"/>
  <c r="G25" i="1"/>
  <c r="G26" i="1"/>
  <c r="G27" i="1"/>
  <c r="G28" i="1"/>
  <c r="G29" i="1"/>
  <c r="G30" i="1"/>
  <c r="G31" i="1"/>
  <c r="G32" i="1"/>
  <c r="G33" i="1"/>
  <c r="G35" i="1"/>
  <c r="G36" i="1"/>
  <c r="G37" i="1"/>
  <c r="G38" i="1"/>
  <c r="G39" i="1"/>
  <c r="G41" i="1"/>
  <c r="G42" i="1"/>
  <c r="G43" i="1"/>
  <c r="G44" i="1"/>
  <c r="G45" i="1"/>
  <c r="G52" i="1"/>
  <c r="G55" i="1"/>
  <c r="G56" i="1"/>
  <c r="G58" i="1"/>
  <c r="G59" i="1"/>
  <c r="G60" i="1"/>
  <c r="G61" i="1"/>
  <c r="G62" i="1"/>
  <c r="G63" i="1"/>
  <c r="G64" i="1"/>
  <c r="G66" i="1"/>
  <c r="G67" i="1"/>
  <c r="G68" i="1"/>
  <c r="G69" i="1"/>
  <c r="G73" i="1"/>
  <c r="G74" i="1"/>
  <c r="G10" i="1"/>
  <c r="G12" i="1"/>
  <c r="G13" i="1"/>
  <c r="G14" i="1"/>
  <c r="G15" i="1"/>
  <c r="G17" i="1"/>
  <c r="G18" i="1"/>
  <c r="G19" i="1"/>
  <c r="G20" i="1"/>
  <c r="G8" i="1"/>
  <c r="H76" i="1" l="1"/>
  <c r="F76" i="1" s="1"/>
  <c r="G76" i="1" s="1"/>
  <c r="G77" i="1" l="1"/>
  <c r="G78" i="1" l="1"/>
  <c r="G79" i="1" s="1"/>
</calcChain>
</file>

<file path=xl/sharedStrings.xml><?xml version="1.0" encoding="utf-8"?>
<sst xmlns="http://schemas.openxmlformats.org/spreadsheetml/2006/main" count="201" uniqueCount="121">
  <si>
    <t>na wykonanie robót pod nazwą :</t>
  </si>
  <si>
    <t>Symbol SST</t>
  </si>
  <si>
    <t>Element rozliczeniowy</t>
  </si>
  <si>
    <t>Ilość jedn.</t>
  </si>
  <si>
    <t>Wartość robót w zł</t>
  </si>
  <si>
    <t>Mg</t>
  </si>
  <si>
    <t>mb</t>
  </si>
  <si>
    <t>szt.</t>
  </si>
  <si>
    <t>Podatek VAT 23%</t>
  </si>
  <si>
    <t>Lp.</t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</si>
  <si>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</si>
  <si>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t>Jm</t>
  </si>
  <si>
    <t>Cena jedn. w zł</t>
  </si>
  <si>
    <t>Roboty pomiarowe przy liniowych robotach ziemnych. Trasa dróg w terenie równinnym wraz z inwentaryzacją geodezyjną powykonawczą</t>
  </si>
  <si>
    <t>km</t>
  </si>
  <si>
    <t>D-01.02.04</t>
  </si>
  <si>
    <t>D-05.03.11</t>
  </si>
  <si>
    <t>D-01.01.01
D-01.12.01</t>
  </si>
  <si>
    <t>D-02.00.00
D-02.01.01</t>
  </si>
  <si>
    <t>D-04.01.01</t>
  </si>
  <si>
    <t>D-04.02.01</t>
  </si>
  <si>
    <t>D-04.03.01</t>
  </si>
  <si>
    <t>D-05.03.05b</t>
  </si>
  <si>
    <t>D-05.03.05a</t>
  </si>
  <si>
    <t>D-07.02.01</t>
  </si>
  <si>
    <t>D-07.02.02</t>
  </si>
  <si>
    <t>D-07.01.01</t>
  </si>
  <si>
    <t>Roboty ziemne wykonywane koparkami podsiębiernymi o poj. chwytaka 0,40 m3, z transportem urobku na odległ.  do 4km, samoch. samowyładowczymi  - odtworzenie rowów</t>
  </si>
  <si>
    <t xml:space="preserve">Znaki oraz montaż tablic i znaków </t>
  </si>
  <si>
    <t>D-06.03.01b</t>
  </si>
  <si>
    <t>Inne</t>
  </si>
  <si>
    <t>D-04.04.01</t>
  </si>
  <si>
    <t>Wartość robót</t>
  </si>
  <si>
    <t>Ogółem</t>
  </si>
  <si>
    <t xml:space="preserve">Roboty pomiarowe </t>
  </si>
  <si>
    <t xml:space="preserve">Roboty rozbiórkowe </t>
  </si>
  <si>
    <t xml:space="preserve">D-02.00.00
D-02.01.01
D-06.04.01
</t>
  </si>
  <si>
    <t>Nawierzchnie - jezdnia</t>
  </si>
  <si>
    <t>D- 04.03.01</t>
  </si>
  <si>
    <t xml:space="preserve"> D-05.03.13a</t>
  </si>
  <si>
    <r>
      <t>m</t>
    </r>
    <r>
      <rPr>
        <sz val="10"/>
        <rFont val="Calibri"/>
        <family val="2"/>
        <charset val="238"/>
      </rPr>
      <t>²</t>
    </r>
  </si>
  <si>
    <r>
      <t xml:space="preserve">      </t>
    </r>
    <r>
      <rPr>
        <b/>
        <sz val="10"/>
        <rFont val="Calibri"/>
        <family val="2"/>
        <charset val="238"/>
        <scheme val="minor"/>
      </rPr>
      <t>Oznakowanie pionowe i poziome</t>
    </r>
  </si>
  <si>
    <r>
      <t>m</t>
    </r>
    <r>
      <rPr>
        <sz val="12"/>
        <rFont val="Calibri"/>
        <family val="2"/>
        <charset val="238"/>
      </rPr>
      <t>³</t>
    </r>
  </si>
  <si>
    <t>Słupki do znaków drogowych z rur stalowych ocynkowanych o śr. 50 mm długości do 5m</t>
  </si>
  <si>
    <t>Roboty ziemne wykonywane koparkami podsiębiernymi o poj. chwytaka 0,40 m3, z transportem urobku na odległ.  do 4km, samoch. samowyładowczymi – wykopy pod rury przy zjazdach</t>
  </si>
  <si>
    <t>Geosiatka do wzmocnienia warstw bitumicznych z włókien szklanych wstępnie powlekana asfaltem o wytrzymałości na rozciąganie 120 / 120 kN/m</t>
  </si>
  <si>
    <t>D-06.02.01a</t>
  </si>
  <si>
    <t>Przepusty rurowe pod zjazdami z rur PEHD Ø400mm
na podsypce z pospółki zagęszczonej mechanicznie gr. 20cm</t>
  </si>
  <si>
    <t>Ustawienie słupków prowadzących uchylnych U1a elastyczny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</si>
  <si>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</si>
  <si>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Odtworzenie oznakowania poziomego - grubowarstwowe chemoutwardzalne</t>
  </si>
  <si>
    <t xml:space="preserve">D-02.01.01
</t>
  </si>
  <si>
    <t>D-04.02.02</t>
  </si>
  <si>
    <t>Podbudowa zasadnicza z AC 22P 50/70, gr. 7cm (obustronna odnowa krawędzi)</t>
  </si>
  <si>
    <t>D – 04.07.01a</t>
  </si>
  <si>
    <t xml:space="preserve">Mechaniczne profilowanie i zagęszczenie podłoża pod w-wy konstrukcyjne nawierzchni </t>
  </si>
  <si>
    <t xml:space="preserve">Warstwa odsączająca z piasku gr. 10cm </t>
  </si>
  <si>
    <t xml:space="preserve">Podbudowa zasadnicza z kruszywa kamiennego C90/3 0/31,5 gr. 20cm </t>
  </si>
  <si>
    <t>Oczyszczenie mechaniczne nawierzchni ulepszonej i skropienie nawierzchni emulsją asfaltową C60 BP3 ZM</t>
  </si>
  <si>
    <t>Warstwa wiążąca z betonu asfaltowego AC 16W 50/70 o grubości warstwy po zagęszczeniu 4 cm z transportem mieszanki</t>
  </si>
  <si>
    <t xml:space="preserve">Warstwa ścieralna z AC 11S 50/70 o grubości warstwy po zagęszczeniu 4 cm z transportem mieszanki </t>
  </si>
  <si>
    <t>Roboty ziemne</t>
  </si>
  <si>
    <t>Oczyszczenie z namułu przepustów rurowych do średnicy
 1,0 m i głębokości zamulenie przewodu: do1/4 wysokości</t>
  </si>
  <si>
    <t xml:space="preserve">Umocowanie wlotu przepustu  Ø1000mm,  Ø800mm,  Ø600mm, Ø400mm z kamienia zatopionego w betonie C8/10gr.10cm </t>
  </si>
  <si>
    <t xml:space="preserve">Oczyszczenie mechaniczne nawierzchni ulepszonej i skropienie nawierzchni emulsją asfaltową C60 BP3 ZM </t>
  </si>
  <si>
    <t>D-05.03.23</t>
  </si>
  <si>
    <t>D-05.03.05b              D-10.07.01</t>
  </si>
  <si>
    <t>D 01.02.04</t>
  </si>
  <si>
    <t>D-08.01.01b</t>
  </si>
  <si>
    <t xml:space="preserve">D-01.02.02
D-06.03.01
</t>
  </si>
  <si>
    <t>Podbudowa pomocnicza z mieszanki kruszywa związanego spoiwem hydraulicznym C1,5/2 gr. 25 cm</t>
  </si>
  <si>
    <t>Zeleń drogowa</t>
  </si>
  <si>
    <t>D 01.02.01</t>
  </si>
  <si>
    <t>Usunięcie karpin - zasypanie i zagęszczenie</t>
  </si>
  <si>
    <t>Rozbiórka podbudowy tłuczniowej, gr. 16-25cm i transportem urobku na odległość do 5 km, samoch. samowyładowczymi - jezdnia</t>
  </si>
  <si>
    <t xml:space="preserve">Rozbiórka tarcz znaków drogowych wraz z wywozem na składowisko Wykonawcy </t>
  </si>
  <si>
    <t xml:space="preserve">Rozbiórka słupków do znaków drogowych wraz z wywozem na składowisko Wykonawcy </t>
  </si>
  <si>
    <t>Usunięcie warstwy ziemi urodzajnej /humusu/ - ścinanie poboczy mechanicznie, grubości do 5·cm z transportem urobku samochodami samowyładowczymi na odległość do 5 km</t>
  </si>
  <si>
    <t>D-06.01.01</t>
  </si>
  <si>
    <t>D-08.02.01a</t>
  </si>
  <si>
    <t>Perony</t>
  </si>
  <si>
    <t>Mechaniczne profilowanie i zagęszczenie podłoża pod w-wy konstrukcyjne nawierzchni</t>
  </si>
  <si>
    <t>Ławy betonowe z oporem pod krawężniki i obrzeża C12/15</t>
  </si>
  <si>
    <r>
      <t>m</t>
    </r>
    <r>
      <rPr>
        <sz val="10"/>
        <rFont val="Calibri"/>
        <family val="2"/>
        <charset val="238"/>
      </rPr>
      <t>³</t>
    </r>
  </si>
  <si>
    <t>D-08.03.01</t>
  </si>
  <si>
    <t>Zatoki autobusowe</t>
  </si>
  <si>
    <t>D-05.03.14a</t>
  </si>
  <si>
    <t xml:space="preserve">D.04.05.01 </t>
  </si>
  <si>
    <t>Warstwa poślizgowa z papy lub folii</t>
  </si>
  <si>
    <t xml:space="preserve">D – 05.03.14a </t>
  </si>
  <si>
    <t>Pobocza, skarpy</t>
  </si>
  <si>
    <t>D-01.01.01b</t>
  </si>
  <si>
    <t xml:space="preserve">Stabilizację pasa drogowego znakami „PAS DROGOWY” </t>
  </si>
  <si>
    <t>Nawierzchnie z nowej kostki betonowej gr. 6 cm fazowej koloru szarego na podsypce cem. piaskowej gr. 5cm</t>
  </si>
  <si>
    <t xml:space="preserve">Podbudowa pomocniczej z mieszanki niezwiązanej 0/31.5 gr. 20 cm </t>
  </si>
  <si>
    <t xml:space="preserve">Nawierzchnia z mieszanek mineralno-bitumicznych grysowo-żwirowych z transportem - warstwa wiążąca asfaltowa - grubość po zagęszczeniu 5 cm, AC16W z polimeroasfaltem PMB 25/55-60 </t>
  </si>
  <si>
    <t>D-05.03.26a1</t>
  </si>
  <si>
    <t xml:space="preserve">Nawierzchnia z mieszanek mineralno-bitumicznych SMA 8 PMB z transportem - warstwa ścieralna - grubość po zagęszczeniu 4 cm z polimeroasfaltem PMB 45/80-55 </t>
  </si>
  <si>
    <t>Plantowanie skarp i rowów - humusowanie na gr. 10 cm z obsianiem trawą</t>
  </si>
  <si>
    <t>D-03.01.03            D-06.04.02</t>
  </si>
  <si>
    <t>Podbudowa zasadnicza z kruszywa kamiennego C90/3 0/31,5 gr. 15cm</t>
  </si>
  <si>
    <t>Warstwa mrozoochronna, mieszanka niezwiązana lub gr. Niewysadzinowy gr. 22cm</t>
  </si>
  <si>
    <t>Podbudowa pomocnicza z mieszanki związanej cementem C5/6 			gr. 20 cm</t>
  </si>
  <si>
    <t>Fibrobeton C30/37 z włóknami polimerowymi 2kg/m³, gr.23cm</t>
  </si>
  <si>
    <t xml:space="preserve">Bariera drogowa U-12a z poprzeczką (żółta) </t>
  </si>
  <si>
    <t>m</t>
  </si>
  <si>
    <t>D-07.06.02</t>
  </si>
  <si>
    <t>Odnowa nawierzchni DW 569, odc. Łążynek - Dobrzejejewice  
od km 17+000 do km 20+200, dł. 3,200 km</t>
  </si>
  <si>
    <t>Frezowanie nawierzchni bitumicznej jezdni śr. grubości do 4cm z wywozem materiału z rozbiórki nawierzchni na odległość do 10 km</t>
  </si>
  <si>
    <t xml:space="preserve">Warstwa wyrównawcza z mieszanki mineralno-asfaltowej AC 16W 35/50 w ilości 125kg/m2, z transportem mieszanki - (jezdnia z odsadzką) </t>
  </si>
  <si>
    <t>Regulacja istniejącego zjazdu z kostki betonowej, brukowej</t>
  </si>
  <si>
    <t>Nawierzchnie z nowej kostki betonowej gr. 8 cm fazowej koloru szarego na podsypce cem. piaskowej gr. 5cm</t>
  </si>
  <si>
    <t>Zjazdy, skrzyżowania</t>
  </si>
  <si>
    <t>Odtworzenie poboczy - utwardzenie pobocza z mieszanki kruszywa niezwiązanego C90/3 0/31,5 
z destruktem z frezowania w stosunku 50/50 – gr. 15cm  po zagęszczeniu</t>
  </si>
  <si>
    <t>Roboty ziemne wykonywane koparkami podsiębiernymi o poj. chwytaka 0,40 m3, z transportem urobku na odległ.  do 5km, samoch. Samowyładowczymi</t>
  </si>
  <si>
    <t>Roboty nieprzewidziane od pozycji 1 do 58 – 3%</t>
  </si>
  <si>
    <t>Krawężniki betonowe o wym. 15x22 cm. na podsypce cementowo - piaskowej (ława w poz. 46)</t>
  </si>
  <si>
    <t>Obrzeża betonowe o wym. 30x8 cm. na podsypce cementowo - piaskowej (ława w poz. 46)</t>
  </si>
  <si>
    <t>Wykonanie nawierzchni - płytki ostrzegawcze symetryczne 30x30x6cm betonowych na podsypce cementowo-piaskowej 1:4 o grubości 5 cm</t>
  </si>
  <si>
    <r>
      <t xml:space="preserve">KOSZTORYS OFERTOWY   </t>
    </r>
    <r>
      <rPr>
        <b/>
        <i/>
        <sz val="14"/>
        <rFont val="Calibri"/>
        <family val="2"/>
        <charset val="238"/>
        <scheme val="minor"/>
      </rPr>
      <t>Załącznik nr 2 do SWZ</t>
    </r>
  </si>
  <si>
    <t>Kosztorys ofertowy należy opatrzyć podpisem kwalifikowanym 
lub podpisem zaufanym albo podpisem osobistym, osoby 
upoważnionej do reprezentowania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</si>
</sst>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0.000"/>
  </numFmts>
  <fonts count="21" x14ac:knownFonts="1">
    <font>
      <sz val="10"/>
      <name val="Arial"/>
    </font>
    <font>
      <b/>
      <sz val="1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2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vertAlign val="superscript"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4" fontId="15" fillId="0" borderId="0" applyFont="0" applyFill="0" applyBorder="0" applyAlignment="0" applyProtection="0"/>
  </cellStyleXfs>
  <cellXfs count="113">
    <xf numFmtId="0" fontId="0" fillId="0" borderId="0" xfId="0" applyNumberFormat="1" applyFont="1" applyFill="1" applyBorder="1" applyAlignment="1" applyProtection="1">
      <alignment vertical="top"/>
    </xf>
    <xf numFmtId="0" fontId="2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horizontal="center" vertical="center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0" xfId="0" applyNumberFormat="1" applyFont="1" applyFill="1" applyBorder="1" applyAlignment="1" applyProtection="1">
      <alignment horizontal="center" vertic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164" fontId="2" fillId="2" borderId="0" xfId="0" applyNumberFormat="1" applyFont="1" applyFill="1" applyBorder="1" applyAlignment="1" applyProtection="1">
      <alignment vertical="center"/>
    </xf>
    <xf numFmtId="0" fontId="2" fillId="2" borderId="1" xfId="0" applyNumberFormat="1" applyFont="1" applyFill="1" applyBorder="1" applyAlignment="1" applyProtection="1">
      <alignment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vertical="top"/>
    </xf>
    <xf numFmtId="0" fontId="6" fillId="2" borderId="1" xfId="0" applyNumberFormat="1" applyFont="1" applyFill="1" applyBorder="1" applyAlignment="1" applyProtection="1">
      <alignment vertical="top"/>
    </xf>
    <xf numFmtId="0" fontId="2" fillId="2" borderId="1" xfId="0" applyNumberFormat="1" applyFont="1" applyFill="1" applyBorder="1" applyAlignment="1" applyProtection="1">
      <alignment vertical="center"/>
    </xf>
    <xf numFmtId="2" fontId="12" fillId="0" borderId="1" xfId="0" applyNumberFormat="1" applyFont="1" applyBorder="1" applyAlignment="1">
      <alignment horizontal="left" vertical="center" wrapText="1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left" vertical="center" wrapText="1"/>
    </xf>
    <xf numFmtId="0" fontId="2" fillId="2" borderId="5" xfId="0" applyNumberFormat="1" applyFont="1" applyFill="1" applyBorder="1" applyAlignment="1" applyProtection="1">
      <alignment horizontal="center" vertical="center"/>
    </xf>
    <xf numFmtId="0" fontId="7" fillId="2" borderId="6" xfId="0" applyNumberFormat="1" applyFont="1" applyFill="1" applyBorder="1" applyAlignment="1" applyProtection="1">
      <alignment horizontal="center" vertical="center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vertical="center" wrapText="1"/>
    </xf>
    <xf numFmtId="0" fontId="2" fillId="2" borderId="6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vertical="center" wrapText="1"/>
    </xf>
    <xf numFmtId="165" fontId="13" fillId="0" borderId="5" xfId="0" applyNumberFormat="1" applyFont="1" applyBorder="1" applyAlignment="1">
      <alignment horizontal="left" vertical="center" wrapText="1"/>
    </xf>
    <xf numFmtId="0" fontId="2" fillId="2" borderId="6" xfId="0" applyNumberFormat="1" applyFont="1" applyFill="1" applyBorder="1" applyAlignment="1" applyProtection="1">
      <alignment horizontal="left" vertical="center" wrapText="1"/>
    </xf>
    <xf numFmtId="0" fontId="6" fillId="2" borderId="2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vertical="center"/>
    </xf>
    <xf numFmtId="0" fontId="6" fillId="2" borderId="2" xfId="0" applyNumberFormat="1" applyFont="1" applyFill="1" applyBorder="1" applyAlignment="1" applyProtection="1">
      <alignment vertical="top"/>
    </xf>
    <xf numFmtId="2" fontId="12" fillId="0" borderId="6" xfId="0" applyNumberFormat="1" applyFont="1" applyBorder="1" applyAlignment="1">
      <alignment horizontal="center" vertical="center" wrapText="1"/>
    </xf>
    <xf numFmtId="165" fontId="12" fillId="0" borderId="6" xfId="0" applyNumberFormat="1" applyFont="1" applyBorder="1" applyAlignment="1">
      <alignment horizontal="left" vertical="center" wrapText="1"/>
    </xf>
    <xf numFmtId="0" fontId="6" fillId="2" borderId="3" xfId="0" applyNumberFormat="1" applyFont="1" applyFill="1" applyBorder="1" applyAlignment="1" applyProtection="1">
      <alignment vertical="top"/>
    </xf>
    <xf numFmtId="0" fontId="6" fillId="2" borderId="3" xfId="0" applyNumberFormat="1" applyFont="1" applyFill="1" applyBorder="1" applyAlignment="1" applyProtection="1">
      <alignment horizontal="left" vertical="center"/>
    </xf>
    <xf numFmtId="0" fontId="2" fillId="2" borderId="2" xfId="0" applyNumberFormat="1" applyFont="1" applyFill="1" applyBorder="1" applyAlignment="1" applyProtection="1">
      <alignment horizontal="center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0" fontId="2" fillId="2" borderId="3" xfId="0" applyNumberFormat="1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right" vertical="center"/>
    </xf>
    <xf numFmtId="0" fontId="7" fillId="2" borderId="7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/>
    </xf>
    <xf numFmtId="165" fontId="13" fillId="0" borderId="1" xfId="0" applyNumberFormat="1" applyFont="1" applyBorder="1" applyAlignment="1">
      <alignment horizontal="left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left" vertical="center" wrapText="1"/>
    </xf>
    <xf numFmtId="0" fontId="2" fillId="2" borderId="8" xfId="0" applyNumberFormat="1" applyFont="1" applyFill="1" applyBorder="1" applyAlignment="1" applyProtection="1">
      <alignment horizontal="left" vertical="center" wrapText="1"/>
    </xf>
    <xf numFmtId="0" fontId="17" fillId="2" borderId="3" xfId="0" applyNumberFormat="1" applyFont="1" applyFill="1" applyBorder="1" applyAlignment="1" applyProtection="1">
      <alignment horizontal="left" vertical="center"/>
    </xf>
    <xf numFmtId="0" fontId="2" fillId="2" borderId="7" xfId="0" applyNumberFormat="1" applyFont="1" applyFill="1" applyBorder="1" applyAlignment="1" applyProtection="1">
      <alignment horizontal="center" vertical="center"/>
    </xf>
    <xf numFmtId="0" fontId="18" fillId="0" borderId="1" xfId="0" applyFont="1" applyBorder="1" applyAlignment="1">
      <alignment horizontal="center" vertical="center"/>
    </xf>
    <xf numFmtId="44" fontId="2" fillId="2" borderId="1" xfId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top"/>
    </xf>
    <xf numFmtId="44" fontId="2" fillId="2" borderId="6" xfId="1" applyFont="1" applyFill="1" applyBorder="1" applyAlignment="1" applyProtection="1">
      <alignment vertical="center"/>
    </xf>
    <xf numFmtId="0" fontId="2" fillId="0" borderId="5" xfId="0" applyFont="1" applyBorder="1" applyAlignment="1">
      <alignment horizontal="left" vertical="center" wrapText="1"/>
    </xf>
    <xf numFmtId="0" fontId="5" fillId="2" borderId="2" xfId="0" applyNumberFormat="1" applyFont="1" applyFill="1" applyBorder="1" applyAlignment="1" applyProtection="1">
      <alignment vertical="center"/>
    </xf>
    <xf numFmtId="0" fontId="5" fillId="2" borderId="3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horizontal="right" vertical="center"/>
    </xf>
    <xf numFmtId="2" fontId="2" fillId="2" borderId="6" xfId="0" applyNumberFormat="1" applyFont="1" applyFill="1" applyBorder="1" applyAlignment="1" applyProtection="1">
      <alignment horizontal="right" vertical="center"/>
    </xf>
    <xf numFmtId="2" fontId="2" fillId="2" borderId="3" xfId="0" applyNumberFormat="1" applyFont="1" applyFill="1" applyBorder="1" applyAlignment="1" applyProtection="1">
      <alignment horizontal="right" vertical="center"/>
    </xf>
    <xf numFmtId="44" fontId="2" fillId="2" borderId="3" xfId="1" applyFont="1" applyFill="1" applyBorder="1" applyAlignment="1" applyProtection="1">
      <alignment horizontal="right" vertical="center"/>
    </xf>
    <xf numFmtId="44" fontId="2" fillId="2" borderId="4" xfId="1" applyFont="1" applyFill="1" applyBorder="1" applyAlignment="1" applyProtection="1">
      <alignment horizontal="right" vertical="center"/>
    </xf>
    <xf numFmtId="2" fontId="2" fillId="2" borderId="5" xfId="0" applyNumberFormat="1" applyFont="1" applyFill="1" applyBorder="1" applyAlignment="1" applyProtection="1">
      <alignment vertical="center"/>
    </xf>
    <xf numFmtId="44" fontId="2" fillId="2" borderId="5" xfId="1" applyFont="1" applyFill="1" applyBorder="1" applyAlignment="1" applyProtection="1">
      <alignment vertical="center"/>
    </xf>
    <xf numFmtId="2" fontId="5" fillId="2" borderId="3" xfId="0" applyNumberFormat="1" applyFont="1" applyFill="1" applyBorder="1" applyAlignment="1" applyProtection="1">
      <alignment vertical="center"/>
    </xf>
    <xf numFmtId="44" fontId="5" fillId="2" borderId="3" xfId="1" applyFont="1" applyFill="1" applyBorder="1" applyAlignment="1" applyProtection="1">
      <alignment vertical="center"/>
    </xf>
    <xf numFmtId="2" fontId="2" fillId="2" borderId="1" xfId="0" applyNumberFormat="1" applyFont="1" applyFill="1" applyBorder="1" applyAlignment="1" applyProtection="1">
      <alignment vertical="center"/>
    </xf>
    <xf numFmtId="2" fontId="6" fillId="2" borderId="3" xfId="0" applyNumberFormat="1" applyFont="1" applyFill="1" applyBorder="1" applyAlignment="1" applyProtection="1">
      <alignment vertical="center" wrapText="1"/>
    </xf>
    <xf numFmtId="44" fontId="6" fillId="2" borderId="3" xfId="1" applyFont="1" applyFill="1" applyBorder="1" applyAlignment="1" applyProtection="1">
      <alignment vertical="center" wrapText="1"/>
    </xf>
    <xf numFmtId="2" fontId="2" fillId="2" borderId="6" xfId="0" applyNumberFormat="1" applyFont="1" applyFill="1" applyBorder="1" applyAlignment="1" applyProtection="1">
      <alignment vertical="center"/>
    </xf>
    <xf numFmtId="44" fontId="2" fillId="2" borderId="6" xfId="1" applyFont="1" applyFill="1" applyBorder="1" applyAlignment="1" applyProtection="1">
      <alignment vertical="center" wrapText="1"/>
    </xf>
    <xf numFmtId="44" fontId="2" fillId="2" borderId="5" xfId="1" applyFont="1" applyFill="1" applyBorder="1" applyAlignment="1" applyProtection="1">
      <alignment vertical="center" wrapText="1"/>
    </xf>
    <xf numFmtId="2" fontId="6" fillId="2" borderId="3" xfId="0" applyNumberFormat="1" applyFont="1" applyFill="1" applyBorder="1" applyAlignment="1" applyProtection="1">
      <alignment vertical="center"/>
    </xf>
    <xf numFmtId="44" fontId="6" fillId="2" borderId="3" xfId="1" applyFont="1" applyFill="1" applyBorder="1" applyAlignment="1" applyProtection="1">
      <alignment vertical="center"/>
    </xf>
    <xf numFmtId="44" fontId="2" fillId="2" borderId="3" xfId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/>
    </xf>
    <xf numFmtId="2" fontId="2" fillId="2" borderId="6" xfId="0" applyNumberFormat="1" applyFont="1" applyFill="1" applyBorder="1" applyAlignment="1" applyProtection="1">
      <alignment vertical="center" wrapText="1"/>
    </xf>
    <xf numFmtId="2" fontId="2" fillId="2" borderId="1" xfId="0" applyNumberFormat="1" applyFont="1" applyFill="1" applyBorder="1" applyAlignment="1" applyProtection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44" fontId="2" fillId="0" borderId="1" xfId="1" applyFont="1" applyBorder="1" applyAlignment="1">
      <alignment vertical="center" wrapText="1"/>
    </xf>
    <xf numFmtId="2" fontId="12" fillId="0" borderId="1" xfId="0" applyNumberFormat="1" applyFont="1" applyBorder="1" applyAlignment="1">
      <alignment vertical="center" wrapText="1"/>
    </xf>
    <xf numFmtId="2" fontId="17" fillId="2" borderId="3" xfId="0" applyNumberFormat="1" applyFont="1" applyFill="1" applyBorder="1" applyAlignment="1" applyProtection="1">
      <alignment vertical="center"/>
    </xf>
    <xf numFmtId="2" fontId="2" fillId="2" borderId="3" xfId="0" applyNumberFormat="1" applyFont="1" applyFill="1" applyBorder="1" applyAlignment="1" applyProtection="1">
      <alignment vertical="center" wrapText="1"/>
    </xf>
    <xf numFmtId="44" fontId="2" fillId="2" borderId="3" xfId="1" applyFont="1" applyFill="1" applyBorder="1" applyAlignment="1" applyProtection="1">
      <alignment vertical="center" wrapText="1"/>
    </xf>
    <xf numFmtId="0" fontId="6" fillId="2" borderId="0" xfId="0" applyNumberFormat="1" applyFont="1" applyFill="1" applyBorder="1" applyAlignment="1" applyProtection="1">
      <alignment vertical="center"/>
    </xf>
    <xf numFmtId="44" fontId="6" fillId="2" borderId="0" xfId="1" applyFont="1" applyFill="1" applyBorder="1" applyAlignment="1" applyProtection="1">
      <alignment vertical="center"/>
    </xf>
    <xf numFmtId="0" fontId="16" fillId="2" borderId="0" xfId="0" applyNumberFormat="1" applyFont="1" applyFill="1" applyBorder="1" applyAlignment="1" applyProtection="1">
      <alignment vertical="center"/>
    </xf>
    <xf numFmtId="0" fontId="6" fillId="2" borderId="1" xfId="0" applyNumberFormat="1" applyFont="1" applyFill="1" applyBorder="1" applyAlignment="1" applyProtection="1">
      <alignment vertical="center"/>
    </xf>
    <xf numFmtId="0" fontId="6" fillId="2" borderId="3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vertical="center"/>
    </xf>
    <xf numFmtId="44" fontId="2" fillId="0" borderId="1" xfId="1" applyFont="1" applyFill="1" applyBorder="1" applyAlignment="1" applyProtection="1">
      <alignment vertical="center"/>
    </xf>
    <xf numFmtId="44" fontId="2" fillId="0" borderId="5" xfId="1" applyFont="1" applyFill="1" applyBorder="1" applyAlignment="1" applyProtection="1">
      <alignment vertical="center"/>
    </xf>
    <xf numFmtId="1" fontId="2" fillId="0" borderId="4" xfId="0" quotePrefix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4" fontId="2" fillId="0" borderId="1" xfId="0" applyNumberFormat="1" applyFont="1" applyBorder="1" applyAlignment="1">
      <alignment horizontal="center" vertical="center"/>
    </xf>
    <xf numFmtId="0" fontId="2" fillId="2" borderId="0" xfId="0" applyNumberFormat="1" applyFont="1" applyFill="1" applyBorder="1" applyAlignment="1" applyProtection="1">
      <alignment vertical="top"/>
    </xf>
    <xf numFmtId="44" fontId="2" fillId="2" borderId="0" xfId="0" applyNumberFormat="1" applyFont="1" applyFill="1" applyBorder="1" applyAlignment="1" applyProtection="1">
      <alignment vertical="center"/>
    </xf>
    <xf numFmtId="164" fontId="16" fillId="2" borderId="0" xfId="0" applyNumberFormat="1" applyFont="1" applyFill="1" applyBorder="1" applyAlignment="1" applyProtection="1">
      <alignment vertical="center"/>
    </xf>
    <xf numFmtId="0" fontId="2" fillId="2" borderId="0" xfId="0" applyNumberFormat="1" applyFont="1" applyFill="1" applyBorder="1" applyAlignment="1" applyProtection="1">
      <alignment vertical="center" wrapText="1"/>
    </xf>
    <xf numFmtId="0" fontId="5" fillId="2" borderId="2" xfId="0" applyNumberFormat="1" applyFont="1" applyFill="1" applyBorder="1" applyAlignment="1" applyProtection="1">
      <alignment horizontal="right" vertical="center"/>
    </xf>
    <xf numFmtId="0" fontId="5" fillId="2" borderId="3" xfId="0" applyNumberFormat="1" applyFont="1" applyFill="1" applyBorder="1" applyAlignment="1" applyProtection="1">
      <alignment horizontal="right" vertical="center"/>
    </xf>
    <xf numFmtId="0" fontId="5" fillId="2" borderId="4" xfId="0" applyNumberFormat="1" applyFont="1" applyFill="1" applyBorder="1" applyAlignment="1" applyProtection="1">
      <alignment horizontal="right" vertical="center"/>
    </xf>
    <xf numFmtId="0" fontId="6" fillId="2" borderId="2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/>
    </xf>
    <xf numFmtId="0" fontId="1" fillId="2" borderId="0" xfId="0" applyNumberFormat="1" applyFont="1" applyFill="1" applyBorder="1" applyAlignment="1" applyProtection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left" vertical="center" wrapText="1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20" fillId="2" borderId="0" xfId="0" applyNumberFormat="1" applyFont="1" applyFill="1" applyBorder="1" applyAlignment="1" applyProtection="1">
      <alignment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82"/>
  <sheetViews>
    <sheetView tabSelected="1" topLeftCell="A10" zoomScaleNormal="100" workbookViewId="0">
      <selection activeCell="G24" sqref="G24"/>
    </sheetView>
  </sheetViews>
  <sheetFormatPr defaultColWidth="9.109375" defaultRowHeight="13.8" x14ac:dyDescent="0.25"/>
  <cols>
    <col min="1" max="1" width="4.88671875" style="6" customWidth="1"/>
    <col min="2" max="2" width="14" style="1" customWidth="1"/>
    <col min="3" max="3" width="48.5546875" style="1" customWidth="1"/>
    <col min="4" max="4" width="4.5546875" style="6" customWidth="1"/>
    <col min="5" max="5" width="11.109375" style="6" customWidth="1"/>
    <col min="6" max="6" width="12.88671875" style="6" customWidth="1"/>
    <col min="7" max="7" width="18.6640625" style="1" customWidth="1"/>
    <col min="8" max="8" width="24.21875" style="1" customWidth="1"/>
    <col min="9" max="9" width="21.5546875" style="1" customWidth="1"/>
    <col min="10" max="10" width="14.109375" style="1" bestFit="1" customWidth="1"/>
    <col min="11" max="16384" width="9.109375" style="1"/>
  </cols>
  <sheetData>
    <row r="1" spans="1:10" ht="25.2" x14ac:dyDescent="0.25">
      <c r="A1" s="107" t="s">
        <v>119</v>
      </c>
      <c r="B1" s="107"/>
      <c r="C1" s="107"/>
      <c r="D1" s="107"/>
      <c r="E1" s="107"/>
      <c r="F1" s="107"/>
      <c r="G1" s="107"/>
    </row>
    <row r="3" spans="1:10" ht="15.6" x14ac:dyDescent="0.25">
      <c r="A3" s="108" t="s">
        <v>0</v>
      </c>
      <c r="B3" s="108"/>
      <c r="C3" s="108"/>
      <c r="D3" s="108"/>
      <c r="E3" s="108"/>
      <c r="F3" s="108"/>
      <c r="G3" s="108"/>
    </row>
    <row r="4" spans="1:10" ht="36.75" customHeight="1" x14ac:dyDescent="0.25">
      <c r="A4" s="109" t="s">
        <v>107</v>
      </c>
      <c r="B4" s="109"/>
      <c r="C4" s="109"/>
      <c r="D4" s="109"/>
      <c r="E4" s="109"/>
      <c r="F4" s="109"/>
      <c r="G4" s="109"/>
      <c r="H4" s="86"/>
      <c r="I4" s="86"/>
      <c r="J4" s="86"/>
    </row>
    <row r="5" spans="1:10" x14ac:dyDescent="0.25">
      <c r="H5" s="86"/>
      <c r="I5" s="86"/>
      <c r="J5" s="86"/>
    </row>
    <row r="6" spans="1:10" ht="28.8" x14ac:dyDescent="0.25">
      <c r="A6" s="7" t="s">
        <v>9</v>
      </c>
      <c r="B6" s="2" t="s">
        <v>1</v>
      </c>
      <c r="C6" s="8" t="s">
        <v>2</v>
      </c>
      <c r="D6" s="7" t="s">
        <v>11</v>
      </c>
      <c r="E6" s="7" t="s">
        <v>3</v>
      </c>
      <c r="F6" s="7" t="s">
        <v>12</v>
      </c>
      <c r="G6" s="7" t="s">
        <v>4</v>
      </c>
    </row>
    <row r="7" spans="1:10" x14ac:dyDescent="0.25">
      <c r="A7" s="87" t="s">
        <v>34</v>
      </c>
      <c r="B7" s="87"/>
      <c r="C7" s="87"/>
      <c r="D7" s="87"/>
      <c r="E7" s="87"/>
      <c r="F7" s="87"/>
      <c r="G7" s="87"/>
    </row>
    <row r="8" spans="1:10" ht="41.4" x14ac:dyDescent="0.25">
      <c r="A8" s="17">
        <v>1</v>
      </c>
      <c r="B8" s="18" t="s">
        <v>17</v>
      </c>
      <c r="C8" s="19" t="s">
        <v>13</v>
      </c>
      <c r="D8" s="20" t="s">
        <v>14</v>
      </c>
      <c r="E8" s="62">
        <v>3.2</v>
      </c>
      <c r="F8" s="63"/>
      <c r="G8" s="63">
        <f>ROUND(E8*F8,2)</f>
        <v>0</v>
      </c>
    </row>
    <row r="9" spans="1:10" ht="14.4" x14ac:dyDescent="0.25">
      <c r="A9" s="55" t="s">
        <v>71</v>
      </c>
      <c r="B9" s="56"/>
      <c r="C9" s="56"/>
      <c r="D9" s="56"/>
      <c r="E9" s="64"/>
      <c r="F9" s="65"/>
      <c r="G9" s="63"/>
    </row>
    <row r="10" spans="1:10" ht="14.4" x14ac:dyDescent="0.25">
      <c r="A10" s="3">
        <v>2</v>
      </c>
      <c r="B10" s="9" t="s">
        <v>72</v>
      </c>
      <c r="C10" s="5" t="s">
        <v>73</v>
      </c>
      <c r="D10" s="4" t="s">
        <v>7</v>
      </c>
      <c r="E10" s="66">
        <v>50</v>
      </c>
      <c r="F10" s="51"/>
      <c r="G10" s="63">
        <f t="shared" ref="G10:G59" si="0">ROUND(E10*F10,2)</f>
        <v>0</v>
      </c>
    </row>
    <row r="11" spans="1:10" ht="13.8" customHeight="1" x14ac:dyDescent="0.25">
      <c r="A11" s="110" t="s">
        <v>35</v>
      </c>
      <c r="B11" s="111"/>
      <c r="C11" s="25"/>
      <c r="D11" s="25"/>
      <c r="E11" s="67"/>
      <c r="F11" s="68"/>
      <c r="G11" s="63"/>
    </row>
    <row r="12" spans="1:10" ht="41.4" x14ac:dyDescent="0.25">
      <c r="A12" s="21">
        <v>3</v>
      </c>
      <c r="B12" s="22" t="s">
        <v>16</v>
      </c>
      <c r="C12" s="23" t="s">
        <v>108</v>
      </c>
      <c r="D12" s="24" t="s">
        <v>10</v>
      </c>
      <c r="E12" s="69">
        <v>19480</v>
      </c>
      <c r="F12" s="70"/>
      <c r="G12" s="63">
        <f t="shared" si="0"/>
        <v>0</v>
      </c>
    </row>
    <row r="13" spans="1:10" ht="41.4" x14ac:dyDescent="0.25">
      <c r="A13" s="17">
        <v>4</v>
      </c>
      <c r="B13" s="18" t="s">
        <v>15</v>
      </c>
      <c r="C13" s="26" t="s">
        <v>74</v>
      </c>
      <c r="D13" s="20" t="s">
        <v>40</v>
      </c>
      <c r="E13" s="62">
        <v>8320</v>
      </c>
      <c r="F13" s="71"/>
      <c r="G13" s="63">
        <f t="shared" si="0"/>
        <v>0</v>
      </c>
      <c r="J13" s="101"/>
    </row>
    <row r="14" spans="1:10" ht="27.6" x14ac:dyDescent="0.25">
      <c r="A14" s="39">
        <v>5</v>
      </c>
      <c r="B14" s="12" t="s">
        <v>67</v>
      </c>
      <c r="C14" s="44" t="s">
        <v>75</v>
      </c>
      <c r="D14" s="42" t="s">
        <v>7</v>
      </c>
      <c r="E14" s="62">
        <v>90</v>
      </c>
      <c r="F14" s="71"/>
      <c r="G14" s="63">
        <f t="shared" si="0"/>
        <v>0</v>
      </c>
    </row>
    <row r="15" spans="1:10" ht="27.6" x14ac:dyDescent="0.25">
      <c r="A15" s="39">
        <v>6</v>
      </c>
      <c r="B15" s="12" t="s">
        <v>67</v>
      </c>
      <c r="C15" s="44" t="s">
        <v>76</v>
      </c>
      <c r="D15" s="42" t="s">
        <v>7</v>
      </c>
      <c r="E15" s="62">
        <v>85</v>
      </c>
      <c r="F15" s="71"/>
      <c r="G15" s="63">
        <f t="shared" si="0"/>
        <v>0</v>
      </c>
    </row>
    <row r="16" spans="1:10" x14ac:dyDescent="0.25">
      <c r="A16" s="28" t="s">
        <v>61</v>
      </c>
      <c r="B16" s="29"/>
      <c r="C16" s="29"/>
      <c r="D16" s="29"/>
      <c r="E16" s="72"/>
      <c r="F16" s="73"/>
      <c r="G16" s="63"/>
    </row>
    <row r="17" spans="1:38" ht="55.2" x14ac:dyDescent="0.25">
      <c r="A17" s="4">
        <v>7</v>
      </c>
      <c r="B17" s="9" t="s">
        <v>69</v>
      </c>
      <c r="C17" s="5" t="s">
        <v>77</v>
      </c>
      <c r="D17" s="4" t="s">
        <v>10</v>
      </c>
      <c r="E17" s="66">
        <v>6020</v>
      </c>
      <c r="F17" s="51"/>
      <c r="G17" s="63">
        <f t="shared" si="0"/>
        <v>0</v>
      </c>
    </row>
    <row r="18" spans="1:38" ht="41.4" x14ac:dyDescent="0.25">
      <c r="A18" s="24">
        <v>8</v>
      </c>
      <c r="B18" s="22" t="s">
        <v>51</v>
      </c>
      <c r="C18" s="27" t="s">
        <v>114</v>
      </c>
      <c r="D18" s="24" t="s">
        <v>42</v>
      </c>
      <c r="E18" s="69">
        <v>4160</v>
      </c>
      <c r="F18" s="53"/>
      <c r="G18" s="63">
        <f t="shared" si="0"/>
        <v>0</v>
      </c>
    </row>
    <row r="19" spans="1:38" ht="55.2" x14ac:dyDescent="0.25">
      <c r="A19" s="4">
        <v>9</v>
      </c>
      <c r="B19" s="9" t="s">
        <v>36</v>
      </c>
      <c r="C19" s="5" t="s">
        <v>27</v>
      </c>
      <c r="D19" s="4" t="s">
        <v>6</v>
      </c>
      <c r="E19" s="66">
        <v>6020</v>
      </c>
      <c r="F19" s="51"/>
      <c r="G19" s="63">
        <f t="shared" si="0"/>
        <v>0</v>
      </c>
    </row>
    <row r="20" spans="1:38" ht="55.2" x14ac:dyDescent="0.25">
      <c r="A20" s="4">
        <v>10</v>
      </c>
      <c r="B20" s="18" t="s">
        <v>18</v>
      </c>
      <c r="C20" s="19" t="s">
        <v>44</v>
      </c>
      <c r="D20" s="20" t="s">
        <v>42</v>
      </c>
      <c r="E20" s="62">
        <v>30</v>
      </c>
      <c r="F20" s="63"/>
      <c r="G20" s="63">
        <f t="shared" si="0"/>
        <v>0</v>
      </c>
    </row>
    <row r="21" spans="1:38" x14ac:dyDescent="0.25">
      <c r="A21" s="30" t="s">
        <v>37</v>
      </c>
      <c r="B21" s="30"/>
      <c r="C21" s="33"/>
      <c r="D21" s="34"/>
      <c r="E21" s="72"/>
      <c r="F21" s="74"/>
      <c r="G21" s="63"/>
    </row>
    <row r="22" spans="1:38" s="15" customFormat="1" ht="27.6" x14ac:dyDescent="0.25">
      <c r="A22" s="4">
        <v>11</v>
      </c>
      <c r="B22" s="31" t="s">
        <v>19</v>
      </c>
      <c r="C22" s="32" t="s">
        <v>55</v>
      </c>
      <c r="D22" s="31" t="s">
        <v>49</v>
      </c>
      <c r="E22" s="69">
        <v>8320</v>
      </c>
      <c r="F22" s="53"/>
      <c r="G22" s="63">
        <f t="shared" si="0"/>
        <v>0</v>
      </c>
      <c r="H22" s="1"/>
      <c r="I22" s="1"/>
      <c r="J22" s="10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s="14" customFormat="1" ht="27.6" x14ac:dyDescent="0.25">
      <c r="A23" s="4">
        <v>12</v>
      </c>
      <c r="B23" s="12" t="s">
        <v>52</v>
      </c>
      <c r="C23" s="16" t="s">
        <v>70</v>
      </c>
      <c r="D23" s="12" t="s">
        <v>49</v>
      </c>
      <c r="E23" s="66">
        <v>8320</v>
      </c>
      <c r="F23" s="51"/>
      <c r="G23" s="63">
        <f t="shared" si="0"/>
        <v>0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</row>
    <row r="24" spans="1:38" s="13" customFormat="1" ht="27.6" x14ac:dyDescent="0.25">
      <c r="A24" s="4">
        <v>13</v>
      </c>
      <c r="B24" s="12" t="s">
        <v>31</v>
      </c>
      <c r="C24" s="16" t="s">
        <v>94</v>
      </c>
      <c r="D24" s="12" t="s">
        <v>49</v>
      </c>
      <c r="E24" s="66">
        <v>8320</v>
      </c>
      <c r="F24" s="51"/>
      <c r="G24" s="63">
        <f t="shared" si="0"/>
        <v>0</v>
      </c>
    </row>
    <row r="25" spans="1:38" s="13" customFormat="1" ht="27.6" x14ac:dyDescent="0.25">
      <c r="A25" s="4">
        <v>14</v>
      </c>
      <c r="B25" s="9" t="s">
        <v>21</v>
      </c>
      <c r="C25" s="5" t="s">
        <v>58</v>
      </c>
      <c r="D25" s="4" t="s">
        <v>10</v>
      </c>
      <c r="E25" s="66">
        <v>8320</v>
      </c>
      <c r="F25" s="51"/>
      <c r="G25" s="63">
        <f t="shared" si="0"/>
        <v>0</v>
      </c>
    </row>
    <row r="26" spans="1:38" s="13" customFormat="1" ht="27.6" x14ac:dyDescent="0.25">
      <c r="A26" s="4">
        <v>15</v>
      </c>
      <c r="B26" s="12" t="s">
        <v>54</v>
      </c>
      <c r="C26" s="16" t="s">
        <v>53</v>
      </c>
      <c r="D26" s="12" t="s">
        <v>49</v>
      </c>
      <c r="E26" s="66">
        <v>7680</v>
      </c>
      <c r="F26" s="51"/>
      <c r="G26" s="63">
        <f t="shared" si="0"/>
        <v>0</v>
      </c>
      <c r="H26" s="98"/>
    </row>
    <row r="27" spans="1:38" s="13" customFormat="1" ht="27.6" x14ac:dyDescent="0.25">
      <c r="A27" s="4">
        <v>16</v>
      </c>
      <c r="B27" s="9" t="s">
        <v>21</v>
      </c>
      <c r="C27" s="5" t="s">
        <v>58</v>
      </c>
      <c r="D27" s="4" t="s">
        <v>10</v>
      </c>
      <c r="E27" s="66">
        <v>7680</v>
      </c>
      <c r="F27" s="51"/>
      <c r="G27" s="63">
        <f t="shared" si="0"/>
        <v>0</v>
      </c>
    </row>
    <row r="28" spans="1:38" ht="41.4" x14ac:dyDescent="0.25">
      <c r="A28" s="4">
        <v>17</v>
      </c>
      <c r="B28" s="9" t="s">
        <v>22</v>
      </c>
      <c r="C28" s="5" t="s">
        <v>109</v>
      </c>
      <c r="D28" s="4" t="s">
        <v>5</v>
      </c>
      <c r="E28" s="66">
        <v>2635</v>
      </c>
      <c r="F28" s="51"/>
      <c r="G28" s="63">
        <f t="shared" si="0"/>
        <v>0</v>
      </c>
    </row>
    <row r="29" spans="1:38" ht="41.4" x14ac:dyDescent="0.25">
      <c r="A29" s="4">
        <v>18</v>
      </c>
      <c r="B29" s="9" t="s">
        <v>96</v>
      </c>
      <c r="C29" s="5" t="s">
        <v>45</v>
      </c>
      <c r="D29" s="4" t="s">
        <v>10</v>
      </c>
      <c r="E29" s="66">
        <v>6400</v>
      </c>
      <c r="F29" s="51"/>
      <c r="G29" s="63">
        <f t="shared" si="0"/>
        <v>0</v>
      </c>
    </row>
    <row r="30" spans="1:38" ht="27.6" x14ac:dyDescent="0.25">
      <c r="A30" s="4">
        <v>19</v>
      </c>
      <c r="B30" s="9" t="s">
        <v>21</v>
      </c>
      <c r="C30" s="5" t="s">
        <v>58</v>
      </c>
      <c r="D30" s="4" t="s">
        <v>10</v>
      </c>
      <c r="E30" s="66">
        <v>20440</v>
      </c>
      <c r="F30" s="51"/>
      <c r="G30" s="63">
        <f t="shared" si="0"/>
        <v>0</v>
      </c>
    </row>
    <row r="31" spans="1:38" ht="55.2" x14ac:dyDescent="0.25">
      <c r="A31" s="4">
        <v>20</v>
      </c>
      <c r="B31" s="9" t="s">
        <v>22</v>
      </c>
      <c r="C31" s="5" t="s">
        <v>95</v>
      </c>
      <c r="D31" s="4" t="s">
        <v>10</v>
      </c>
      <c r="E31" s="66">
        <v>20145</v>
      </c>
      <c r="F31" s="51"/>
      <c r="G31" s="63">
        <f t="shared" si="0"/>
        <v>0</v>
      </c>
    </row>
    <row r="32" spans="1:38" ht="27.6" x14ac:dyDescent="0.25">
      <c r="A32" s="4">
        <v>21</v>
      </c>
      <c r="B32" s="9" t="s">
        <v>38</v>
      </c>
      <c r="C32" s="5" t="s">
        <v>64</v>
      </c>
      <c r="D32" s="4" t="s">
        <v>10</v>
      </c>
      <c r="E32" s="66">
        <v>20145</v>
      </c>
      <c r="F32" s="51"/>
      <c r="G32" s="63">
        <f t="shared" si="0"/>
        <v>0</v>
      </c>
    </row>
    <row r="33" spans="1:7" ht="41.4" x14ac:dyDescent="0.25">
      <c r="A33" s="4">
        <v>22</v>
      </c>
      <c r="B33" s="9" t="s">
        <v>39</v>
      </c>
      <c r="C33" s="5" t="s">
        <v>97</v>
      </c>
      <c r="D33" s="4" t="s">
        <v>10</v>
      </c>
      <c r="E33" s="66">
        <v>19825</v>
      </c>
      <c r="F33" s="51"/>
      <c r="G33" s="63">
        <f t="shared" si="0"/>
        <v>0</v>
      </c>
    </row>
    <row r="34" spans="1:7" x14ac:dyDescent="0.25">
      <c r="A34" s="28" t="s">
        <v>112</v>
      </c>
      <c r="B34" s="29"/>
      <c r="C34" s="88"/>
      <c r="D34" s="29"/>
      <c r="E34" s="72"/>
      <c r="F34" s="73"/>
      <c r="G34" s="63"/>
    </row>
    <row r="35" spans="1:7" ht="27.6" x14ac:dyDescent="0.25">
      <c r="A35" s="4">
        <v>23</v>
      </c>
      <c r="B35" s="40" t="s">
        <v>99</v>
      </c>
      <c r="C35" s="11" t="s">
        <v>62</v>
      </c>
      <c r="D35" s="4" t="s">
        <v>6</v>
      </c>
      <c r="E35" s="66">
        <v>252</v>
      </c>
      <c r="F35" s="51"/>
      <c r="G35" s="63">
        <f t="shared" si="0"/>
        <v>0</v>
      </c>
    </row>
    <row r="36" spans="1:7" ht="41.4" x14ac:dyDescent="0.25">
      <c r="A36" s="24">
        <v>24</v>
      </c>
      <c r="B36" s="24" t="s">
        <v>46</v>
      </c>
      <c r="C36" s="27" t="s">
        <v>47</v>
      </c>
      <c r="D36" s="24" t="s">
        <v>6</v>
      </c>
      <c r="E36" s="76">
        <v>73</v>
      </c>
      <c r="F36" s="53"/>
      <c r="G36" s="63">
        <f t="shared" si="0"/>
        <v>0</v>
      </c>
    </row>
    <row r="37" spans="1:7" ht="41.4" x14ac:dyDescent="0.25">
      <c r="A37" s="4">
        <v>25</v>
      </c>
      <c r="B37" s="4" t="s">
        <v>46</v>
      </c>
      <c r="C37" s="5" t="s">
        <v>63</v>
      </c>
      <c r="D37" s="4" t="s">
        <v>40</v>
      </c>
      <c r="E37" s="77">
        <v>84</v>
      </c>
      <c r="F37" s="51"/>
      <c r="G37" s="63">
        <f t="shared" si="0"/>
        <v>0</v>
      </c>
    </row>
    <row r="38" spans="1:7" ht="27.6" x14ac:dyDescent="0.25">
      <c r="A38" s="24">
        <v>26</v>
      </c>
      <c r="B38" s="9" t="s">
        <v>19</v>
      </c>
      <c r="C38" s="11" t="s">
        <v>55</v>
      </c>
      <c r="D38" s="4" t="s">
        <v>40</v>
      </c>
      <c r="E38" s="66">
        <v>4315</v>
      </c>
      <c r="F38" s="51"/>
      <c r="G38" s="63">
        <f t="shared" si="0"/>
        <v>0</v>
      </c>
    </row>
    <row r="39" spans="1:7" ht="15" x14ac:dyDescent="0.25">
      <c r="A39" s="41">
        <v>27</v>
      </c>
      <c r="B39" s="40" t="s">
        <v>20</v>
      </c>
      <c r="C39" s="89" t="s">
        <v>56</v>
      </c>
      <c r="D39" s="41" t="s">
        <v>10</v>
      </c>
      <c r="E39" s="90">
        <v>3840</v>
      </c>
      <c r="F39" s="91"/>
      <c r="G39" s="92">
        <f t="shared" si="0"/>
        <v>0</v>
      </c>
    </row>
    <row r="40" spans="1:7" ht="27.6" x14ac:dyDescent="0.25">
      <c r="A40" s="24">
        <v>28</v>
      </c>
      <c r="B40" s="9" t="s">
        <v>31</v>
      </c>
      <c r="C40" s="5" t="s">
        <v>57</v>
      </c>
      <c r="D40" s="4" t="s">
        <v>10</v>
      </c>
      <c r="E40" s="66">
        <v>3840</v>
      </c>
      <c r="F40" s="51"/>
      <c r="G40" s="63">
        <f t="shared" si="0"/>
        <v>0</v>
      </c>
    </row>
    <row r="41" spans="1:7" ht="27.6" x14ac:dyDescent="0.25">
      <c r="A41" s="4">
        <v>29</v>
      </c>
      <c r="B41" s="9" t="s">
        <v>21</v>
      </c>
      <c r="C41" s="5" t="s">
        <v>58</v>
      </c>
      <c r="D41" s="4" t="s">
        <v>10</v>
      </c>
      <c r="E41" s="66">
        <v>3840</v>
      </c>
      <c r="F41" s="51"/>
      <c r="G41" s="63">
        <f t="shared" si="0"/>
        <v>0</v>
      </c>
    </row>
    <row r="42" spans="1:7" ht="41.4" x14ac:dyDescent="0.25">
      <c r="A42" s="24">
        <v>30</v>
      </c>
      <c r="B42" s="9" t="s">
        <v>66</v>
      </c>
      <c r="C42" s="5" t="s">
        <v>59</v>
      </c>
      <c r="D42" s="4" t="s">
        <v>10</v>
      </c>
      <c r="E42" s="66">
        <v>3840</v>
      </c>
      <c r="F42" s="51"/>
      <c r="G42" s="63">
        <f t="shared" si="0"/>
        <v>0</v>
      </c>
    </row>
    <row r="43" spans="1:7" ht="27.6" x14ac:dyDescent="0.25">
      <c r="A43" s="4">
        <v>31</v>
      </c>
      <c r="B43" s="9" t="s">
        <v>21</v>
      </c>
      <c r="C43" s="5" t="s">
        <v>58</v>
      </c>
      <c r="D43" s="4" t="s">
        <v>10</v>
      </c>
      <c r="E43" s="66">
        <v>3840</v>
      </c>
      <c r="F43" s="51"/>
      <c r="G43" s="63">
        <f t="shared" si="0"/>
        <v>0</v>
      </c>
    </row>
    <row r="44" spans="1:7" ht="27.6" x14ac:dyDescent="0.25">
      <c r="A44" s="24">
        <v>32</v>
      </c>
      <c r="B44" s="18" t="s">
        <v>23</v>
      </c>
      <c r="C44" s="19" t="s">
        <v>60</v>
      </c>
      <c r="D44" s="20" t="s">
        <v>10</v>
      </c>
      <c r="E44" s="62">
        <v>3840</v>
      </c>
      <c r="F44" s="63"/>
      <c r="G44" s="63">
        <f t="shared" si="0"/>
        <v>0</v>
      </c>
    </row>
    <row r="45" spans="1:7" x14ac:dyDescent="0.25">
      <c r="A45" s="20">
        <v>33</v>
      </c>
      <c r="B45" s="18" t="s">
        <v>65</v>
      </c>
      <c r="C45" s="47" t="s">
        <v>110</v>
      </c>
      <c r="D45" s="20" t="s">
        <v>40</v>
      </c>
      <c r="E45" s="62">
        <v>730</v>
      </c>
      <c r="F45" s="63"/>
      <c r="G45" s="63">
        <f t="shared" si="0"/>
        <v>0</v>
      </c>
    </row>
    <row r="46" spans="1:7" ht="27.6" x14ac:dyDescent="0.25">
      <c r="A46" s="49">
        <v>34</v>
      </c>
      <c r="B46" s="9" t="s">
        <v>65</v>
      </c>
      <c r="C46" s="5" t="s">
        <v>111</v>
      </c>
      <c r="D46" s="4" t="s">
        <v>10</v>
      </c>
      <c r="E46" s="78">
        <v>65</v>
      </c>
      <c r="F46" s="79"/>
      <c r="G46" s="63">
        <f t="shared" si="0"/>
        <v>0</v>
      </c>
    </row>
    <row r="47" spans="1:7" ht="27.6" x14ac:dyDescent="0.25">
      <c r="A47" s="49">
        <v>35</v>
      </c>
      <c r="B47" s="9" t="s">
        <v>84</v>
      </c>
      <c r="C47" s="5" t="s">
        <v>116</v>
      </c>
      <c r="D47" s="4" t="s">
        <v>6</v>
      </c>
      <c r="E47" s="78">
        <v>10</v>
      </c>
      <c r="F47" s="79"/>
      <c r="G47" s="63">
        <f t="shared" si="0"/>
        <v>0</v>
      </c>
    </row>
    <row r="48" spans="1:7" ht="27.6" x14ac:dyDescent="0.25">
      <c r="A48" s="49">
        <v>36</v>
      </c>
      <c r="B48" s="9" t="s">
        <v>84</v>
      </c>
      <c r="C48" s="5" t="s">
        <v>117</v>
      </c>
      <c r="D48" s="4" t="s">
        <v>6</v>
      </c>
      <c r="E48" s="66">
        <v>15</v>
      </c>
      <c r="F48" s="79"/>
      <c r="G48" s="63">
        <f t="shared" si="0"/>
        <v>0</v>
      </c>
    </row>
    <row r="49" spans="1:7" x14ac:dyDescent="0.25">
      <c r="A49" s="28" t="s">
        <v>85</v>
      </c>
      <c r="B49" s="29"/>
      <c r="C49" s="29"/>
      <c r="D49" s="37"/>
      <c r="E49" s="75"/>
      <c r="F49" s="74"/>
      <c r="G49" s="63"/>
    </row>
    <row r="50" spans="1:7" ht="27.6" x14ac:dyDescent="0.25">
      <c r="A50" s="4">
        <v>37</v>
      </c>
      <c r="B50" s="22" t="s">
        <v>19</v>
      </c>
      <c r="C50" s="27" t="s">
        <v>81</v>
      </c>
      <c r="D50" s="24" t="s">
        <v>40</v>
      </c>
      <c r="E50" s="66">
        <v>320</v>
      </c>
      <c r="F50" s="74"/>
      <c r="G50" s="63">
        <f t="shared" si="0"/>
        <v>0</v>
      </c>
    </row>
    <row r="51" spans="1:7" ht="27.6" x14ac:dyDescent="0.25">
      <c r="A51" s="4">
        <v>38</v>
      </c>
      <c r="B51" s="22" t="s">
        <v>52</v>
      </c>
      <c r="C51" s="27" t="s">
        <v>101</v>
      </c>
      <c r="D51" s="24" t="s">
        <v>40</v>
      </c>
      <c r="E51" s="66">
        <v>320</v>
      </c>
      <c r="F51" s="74"/>
      <c r="G51" s="63">
        <f t="shared" si="0"/>
        <v>0</v>
      </c>
    </row>
    <row r="52" spans="1:7" ht="27.6" x14ac:dyDescent="0.25">
      <c r="A52" s="4">
        <v>39</v>
      </c>
      <c r="B52" s="12" t="s">
        <v>87</v>
      </c>
      <c r="C52" s="16" t="s">
        <v>102</v>
      </c>
      <c r="D52" s="12" t="s">
        <v>49</v>
      </c>
      <c r="E52" s="80">
        <v>320</v>
      </c>
      <c r="F52" s="79"/>
      <c r="G52" s="63">
        <f t="shared" si="0"/>
        <v>0</v>
      </c>
    </row>
    <row r="53" spans="1:7" ht="27.6" x14ac:dyDescent="0.25">
      <c r="A53" s="4">
        <v>40</v>
      </c>
      <c r="B53" s="9" t="s">
        <v>84</v>
      </c>
      <c r="C53" s="5" t="s">
        <v>117</v>
      </c>
      <c r="D53" s="4" t="s">
        <v>6</v>
      </c>
      <c r="E53" s="66">
        <v>108</v>
      </c>
      <c r="F53" s="79"/>
      <c r="G53" s="63">
        <f t="shared" si="0"/>
        <v>0</v>
      </c>
    </row>
    <row r="54" spans="1:7" ht="27.6" x14ac:dyDescent="0.25">
      <c r="A54" s="4">
        <v>41</v>
      </c>
      <c r="B54" s="9" t="s">
        <v>68</v>
      </c>
      <c r="C54" s="5" t="s">
        <v>116</v>
      </c>
      <c r="D54" s="4" t="s">
        <v>6</v>
      </c>
      <c r="E54" s="66">
        <v>120</v>
      </c>
      <c r="F54" s="79"/>
      <c r="G54" s="63">
        <f t="shared" si="0"/>
        <v>0</v>
      </c>
    </row>
    <row r="55" spans="1:7" ht="15" x14ac:dyDescent="0.25">
      <c r="A55" s="49">
        <v>42</v>
      </c>
      <c r="B55" s="50" t="s">
        <v>86</v>
      </c>
      <c r="C55" s="16" t="s">
        <v>88</v>
      </c>
      <c r="D55" s="12" t="s">
        <v>49</v>
      </c>
      <c r="E55" s="80">
        <v>320</v>
      </c>
      <c r="F55" s="79"/>
      <c r="G55" s="63">
        <f t="shared" si="0"/>
        <v>0</v>
      </c>
    </row>
    <row r="56" spans="1:7" ht="27.6" x14ac:dyDescent="0.25">
      <c r="A56" s="49">
        <v>43</v>
      </c>
      <c r="B56" s="12" t="s">
        <v>89</v>
      </c>
      <c r="C56" s="16" t="s">
        <v>103</v>
      </c>
      <c r="D56" s="12" t="s">
        <v>49</v>
      </c>
      <c r="E56" s="80">
        <v>320</v>
      </c>
      <c r="F56" s="79"/>
      <c r="G56" s="63">
        <f t="shared" si="0"/>
        <v>0</v>
      </c>
    </row>
    <row r="57" spans="1:7" x14ac:dyDescent="0.25">
      <c r="A57" s="43" t="s">
        <v>80</v>
      </c>
      <c r="B57" s="43"/>
      <c r="C57" s="48"/>
      <c r="D57" s="48"/>
      <c r="E57" s="81"/>
      <c r="F57" s="74"/>
      <c r="G57" s="63"/>
    </row>
    <row r="58" spans="1:7" ht="27.6" x14ac:dyDescent="0.25">
      <c r="A58" s="4">
        <v>44</v>
      </c>
      <c r="B58" s="22" t="s">
        <v>19</v>
      </c>
      <c r="C58" s="27" t="s">
        <v>81</v>
      </c>
      <c r="D58" s="24" t="s">
        <v>40</v>
      </c>
      <c r="E58" s="69">
        <v>180</v>
      </c>
      <c r="F58" s="53"/>
      <c r="G58" s="63">
        <f t="shared" si="0"/>
        <v>0</v>
      </c>
    </row>
    <row r="59" spans="1:7" ht="27.6" x14ac:dyDescent="0.25">
      <c r="A59" s="4">
        <v>45</v>
      </c>
      <c r="B59" s="9" t="s">
        <v>31</v>
      </c>
      <c r="C59" s="5" t="s">
        <v>100</v>
      </c>
      <c r="D59" s="4" t="s">
        <v>40</v>
      </c>
      <c r="E59" s="66">
        <v>180</v>
      </c>
      <c r="F59" s="51"/>
      <c r="G59" s="63">
        <f t="shared" si="0"/>
        <v>0</v>
      </c>
    </row>
    <row r="60" spans="1:7" x14ac:dyDescent="0.25">
      <c r="A60" s="4">
        <v>46</v>
      </c>
      <c r="B60" s="9" t="s">
        <v>68</v>
      </c>
      <c r="C60" s="5" t="s">
        <v>82</v>
      </c>
      <c r="D60" s="4" t="s">
        <v>83</v>
      </c>
      <c r="E60" s="66">
        <v>18</v>
      </c>
      <c r="F60" s="51"/>
      <c r="G60" s="63">
        <f t="shared" ref="G60:G74" si="1">ROUND(E60*F60,2)</f>
        <v>0</v>
      </c>
    </row>
    <row r="61" spans="1:7" ht="27.6" x14ac:dyDescent="0.25">
      <c r="A61" s="4">
        <v>47</v>
      </c>
      <c r="B61" s="9" t="s">
        <v>68</v>
      </c>
      <c r="C61" s="5" t="s">
        <v>116</v>
      </c>
      <c r="D61" s="4" t="s">
        <v>6</v>
      </c>
      <c r="E61" s="66">
        <v>80</v>
      </c>
      <c r="F61" s="51"/>
      <c r="G61" s="63">
        <f t="shared" si="1"/>
        <v>0</v>
      </c>
    </row>
    <row r="62" spans="1:7" ht="27.6" x14ac:dyDescent="0.25">
      <c r="A62" s="4">
        <v>48</v>
      </c>
      <c r="B62" s="9" t="s">
        <v>84</v>
      </c>
      <c r="C62" s="5" t="s">
        <v>117</v>
      </c>
      <c r="D62" s="4" t="s">
        <v>6</v>
      </c>
      <c r="E62" s="66">
        <v>140</v>
      </c>
      <c r="F62" s="51"/>
      <c r="G62" s="63">
        <f t="shared" si="1"/>
        <v>0</v>
      </c>
    </row>
    <row r="63" spans="1:7" ht="27.6" x14ac:dyDescent="0.25">
      <c r="A63" s="4">
        <v>49</v>
      </c>
      <c r="B63" s="9" t="s">
        <v>65</v>
      </c>
      <c r="C63" s="5" t="s">
        <v>93</v>
      </c>
      <c r="D63" s="4" t="s">
        <v>10</v>
      </c>
      <c r="E63" s="66">
        <v>180</v>
      </c>
      <c r="F63" s="51"/>
      <c r="G63" s="63">
        <f t="shared" si="1"/>
        <v>0</v>
      </c>
    </row>
    <row r="64" spans="1:7" ht="41.4" x14ac:dyDescent="0.25">
      <c r="A64" s="4">
        <v>50</v>
      </c>
      <c r="B64" s="45" t="s">
        <v>79</v>
      </c>
      <c r="C64" s="54" t="s">
        <v>118</v>
      </c>
      <c r="D64" s="20" t="s">
        <v>40</v>
      </c>
      <c r="E64" s="62">
        <v>24</v>
      </c>
      <c r="F64" s="63"/>
      <c r="G64" s="63">
        <f t="shared" si="1"/>
        <v>0</v>
      </c>
    </row>
    <row r="65" spans="1:8" x14ac:dyDescent="0.25">
      <c r="A65" s="35"/>
      <c r="B65" s="35" t="s">
        <v>41</v>
      </c>
      <c r="C65" s="36"/>
      <c r="D65" s="36"/>
      <c r="E65" s="82"/>
      <c r="F65" s="83"/>
      <c r="G65" s="63"/>
    </row>
    <row r="66" spans="1:8" ht="27.6" x14ac:dyDescent="0.25">
      <c r="A66" s="4">
        <v>51</v>
      </c>
      <c r="B66" s="9" t="s">
        <v>24</v>
      </c>
      <c r="C66" s="5" t="s">
        <v>43</v>
      </c>
      <c r="D66" s="4" t="s">
        <v>7</v>
      </c>
      <c r="E66" s="66">
        <v>90</v>
      </c>
      <c r="F66" s="51"/>
      <c r="G66" s="63">
        <f t="shared" si="1"/>
        <v>0</v>
      </c>
    </row>
    <row r="67" spans="1:8" x14ac:dyDescent="0.25">
      <c r="A67" s="4">
        <v>52</v>
      </c>
      <c r="B67" s="9" t="s">
        <v>24</v>
      </c>
      <c r="C67" s="5" t="s">
        <v>28</v>
      </c>
      <c r="D67" s="4" t="s">
        <v>7</v>
      </c>
      <c r="E67" s="66">
        <v>110</v>
      </c>
      <c r="F67" s="51"/>
      <c r="G67" s="63">
        <f t="shared" si="1"/>
        <v>0</v>
      </c>
    </row>
    <row r="68" spans="1:8" ht="27.6" x14ac:dyDescent="0.25">
      <c r="A68" s="4">
        <v>53</v>
      </c>
      <c r="B68" s="9" t="s">
        <v>26</v>
      </c>
      <c r="C68" s="5" t="s">
        <v>50</v>
      </c>
      <c r="D68" s="4" t="s">
        <v>40</v>
      </c>
      <c r="E68" s="66">
        <v>1980</v>
      </c>
      <c r="F68" s="51"/>
      <c r="G68" s="63">
        <f t="shared" si="1"/>
        <v>0</v>
      </c>
    </row>
    <row r="69" spans="1:8" ht="27.6" x14ac:dyDescent="0.25">
      <c r="A69" s="4">
        <v>54</v>
      </c>
      <c r="B69" s="9" t="s">
        <v>25</v>
      </c>
      <c r="C69" s="5" t="s">
        <v>48</v>
      </c>
      <c r="D69" s="4" t="s">
        <v>7</v>
      </c>
      <c r="E69" s="66">
        <v>64</v>
      </c>
      <c r="F69" s="51"/>
      <c r="G69" s="63">
        <f t="shared" si="1"/>
        <v>0</v>
      </c>
    </row>
    <row r="70" spans="1:8" x14ac:dyDescent="0.25">
      <c r="A70" s="4">
        <v>55</v>
      </c>
      <c r="B70" s="9" t="s">
        <v>91</v>
      </c>
      <c r="C70" s="52" t="s">
        <v>92</v>
      </c>
      <c r="D70" s="4" t="s">
        <v>7</v>
      </c>
      <c r="E70" s="66">
        <v>74</v>
      </c>
      <c r="F70" s="51"/>
      <c r="G70" s="63">
        <f t="shared" si="1"/>
        <v>0</v>
      </c>
    </row>
    <row r="71" spans="1:8" ht="28.8" customHeight="1" x14ac:dyDescent="0.25">
      <c r="A71" s="4">
        <v>56</v>
      </c>
      <c r="B71" s="93" t="s">
        <v>106</v>
      </c>
      <c r="C71" s="94" t="s">
        <v>104</v>
      </c>
      <c r="D71" s="95" t="s">
        <v>105</v>
      </c>
      <c r="E71" s="96">
        <v>60</v>
      </c>
      <c r="F71" s="97"/>
      <c r="G71" s="63">
        <f t="shared" si="1"/>
        <v>0</v>
      </c>
    </row>
    <row r="72" spans="1:8" x14ac:dyDescent="0.25">
      <c r="A72" s="28" t="s">
        <v>90</v>
      </c>
      <c r="B72" s="29"/>
      <c r="C72" s="29"/>
      <c r="D72" s="37"/>
      <c r="E72" s="75"/>
      <c r="F72" s="74"/>
      <c r="G72" s="63"/>
    </row>
    <row r="73" spans="1:8" ht="55.2" x14ac:dyDescent="0.25">
      <c r="A73" s="24">
        <v>57</v>
      </c>
      <c r="B73" s="22" t="s">
        <v>29</v>
      </c>
      <c r="C73" s="27" t="s">
        <v>113</v>
      </c>
      <c r="D73" s="24" t="s">
        <v>40</v>
      </c>
      <c r="E73" s="69">
        <v>4425</v>
      </c>
      <c r="F73" s="53"/>
      <c r="G73" s="63">
        <f t="shared" si="1"/>
        <v>0</v>
      </c>
    </row>
    <row r="74" spans="1:8" ht="27.6" x14ac:dyDescent="0.25">
      <c r="A74" s="20">
        <v>58</v>
      </c>
      <c r="B74" s="12" t="s">
        <v>78</v>
      </c>
      <c r="C74" s="46" t="s">
        <v>98</v>
      </c>
      <c r="D74" s="12" t="s">
        <v>49</v>
      </c>
      <c r="E74" s="62">
        <v>4816</v>
      </c>
      <c r="F74" s="63"/>
      <c r="G74" s="63">
        <f t="shared" si="1"/>
        <v>0</v>
      </c>
      <c r="H74" s="99"/>
    </row>
    <row r="75" spans="1:8" x14ac:dyDescent="0.25">
      <c r="A75" s="105" t="s">
        <v>30</v>
      </c>
      <c r="B75" s="106"/>
      <c r="C75" s="36"/>
      <c r="D75" s="37"/>
      <c r="E75" s="59"/>
      <c r="F75" s="60"/>
      <c r="G75" s="61"/>
    </row>
    <row r="76" spans="1:8" x14ac:dyDescent="0.25">
      <c r="A76" s="24">
        <v>59</v>
      </c>
      <c r="B76" s="24"/>
      <c r="C76" s="27" t="s">
        <v>115</v>
      </c>
      <c r="D76" s="24" t="s">
        <v>7</v>
      </c>
      <c r="E76" s="58">
        <v>1</v>
      </c>
      <c r="F76" s="57">
        <f>SUM(H76*3%)</f>
        <v>0</v>
      </c>
      <c r="G76" s="57">
        <f>SUM(E76*F76)</f>
        <v>0</v>
      </c>
      <c r="H76" s="100">
        <f>SUM(G8:G74)</f>
        <v>0</v>
      </c>
    </row>
    <row r="77" spans="1:8" ht="14.4" x14ac:dyDescent="0.25">
      <c r="A77" s="102" t="s">
        <v>32</v>
      </c>
      <c r="B77" s="103"/>
      <c r="C77" s="103"/>
      <c r="D77" s="103"/>
      <c r="E77" s="103"/>
      <c r="F77" s="104"/>
      <c r="G77" s="38">
        <f>SUM(G8:G76)</f>
        <v>0</v>
      </c>
    </row>
    <row r="78" spans="1:8" ht="14.4" x14ac:dyDescent="0.25">
      <c r="A78" s="102" t="s">
        <v>8</v>
      </c>
      <c r="B78" s="103"/>
      <c r="C78" s="103"/>
      <c r="D78" s="103"/>
      <c r="E78" s="103"/>
      <c r="F78" s="104"/>
      <c r="G78" s="38">
        <f>ROUND((G77*23%),2)</f>
        <v>0</v>
      </c>
    </row>
    <row r="79" spans="1:8" ht="14.4" x14ac:dyDescent="0.25">
      <c r="A79" s="102" t="s">
        <v>33</v>
      </c>
      <c r="B79" s="103"/>
      <c r="C79" s="103"/>
      <c r="D79" s="103"/>
      <c r="E79" s="103"/>
      <c r="F79" s="104"/>
      <c r="G79" s="38">
        <f>SUM(G77:G78)</f>
        <v>0</v>
      </c>
    </row>
    <row r="80" spans="1:8" x14ac:dyDescent="0.25">
      <c r="E80" s="1"/>
      <c r="F80" s="1"/>
    </row>
    <row r="81" spans="3:9" x14ac:dyDescent="0.25">
      <c r="E81" s="1"/>
      <c r="F81" s="1"/>
      <c r="H81" s="85"/>
      <c r="I81" s="84"/>
    </row>
    <row r="82" spans="3:9" ht="55.2" x14ac:dyDescent="0.25">
      <c r="C82" s="112" t="s">
        <v>120</v>
      </c>
      <c r="H82" s="10"/>
    </row>
  </sheetData>
  <mergeCells count="8">
    <mergeCell ref="A79:F79"/>
    <mergeCell ref="A75:B75"/>
    <mergeCell ref="A77:F77"/>
    <mergeCell ref="A78:F78"/>
    <mergeCell ref="A1:G1"/>
    <mergeCell ref="A3:G3"/>
    <mergeCell ref="A4:G4"/>
    <mergeCell ref="A11:B11"/>
  </mergeCells>
  <phoneticPr fontId="9" type="noConversion"/>
  <pageMargins left="3.937007874015748E-2" right="0" top="1.1417322834645669" bottom="0.74803149606299213" header="0.31496062992125984" footer="0.31496062992125984"/>
  <pageSetup paperSize="9" scale="2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yool</dc:creator>
  <cp:lastModifiedBy>Marta Tobolewska</cp:lastModifiedBy>
  <cp:lastPrinted>2024-01-28T05:57:14Z</cp:lastPrinted>
  <dcterms:created xsi:type="dcterms:W3CDTF">2020-03-09T06:02:28Z</dcterms:created>
  <dcterms:modified xsi:type="dcterms:W3CDTF">2024-03-14T06:36:44Z</dcterms:modified>
</cp:coreProperties>
</file>