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bielarz\Documents\Dokumenty\1. Dokumenty H.B\PRZETARGI 2024\ZPI.271.1.4.2024 Budowa dróg\Dokumentacja\"/>
    </mc:Choice>
  </mc:AlternateContent>
  <xr:revisionPtr revIDLastSave="0" documentId="13_ncr:1_{4E2011C8-ED69-407F-AC31-AA9872FAE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owa dróg" sheetId="1" r:id="rId1"/>
    <sheet name="Arkusz2" sheetId="7" state="hidden" r:id="rId2"/>
  </sheets>
  <definedNames>
    <definedName name="_xlnm.Print_Area" localSheetId="0">'budowa dróg'!$A$2:$F$43</definedName>
    <definedName name="_xlnm.Print_Titles" localSheetId="0">'budowa dróg'!$2:$4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1" i="1"/>
  <c r="F6" i="1"/>
  <c r="E39" i="1" s="1"/>
  <c r="F12" i="1"/>
  <c r="F13" i="1"/>
  <c r="F34" i="1"/>
  <c r="F35" i="1"/>
  <c r="F33" i="1"/>
  <c r="F32" i="1"/>
  <c r="F27" i="1"/>
  <c r="F28" i="1"/>
  <c r="F29" i="1"/>
  <c r="F26" i="1"/>
  <c r="F23" i="1"/>
  <c r="F22" i="1"/>
  <c r="F21" i="1"/>
  <c r="F20" i="1"/>
  <c r="F19" i="1"/>
  <c r="F18" i="1"/>
  <c r="F17" i="1"/>
  <c r="F15" i="1"/>
  <c r="F14" i="1"/>
  <c r="B39" i="1"/>
  <c r="A39" i="1"/>
  <c r="A40" i="1" s="1"/>
  <c r="A6" i="1"/>
  <c r="F30" i="1" l="1"/>
  <c r="F36" i="1"/>
  <c r="F24" i="1"/>
  <c r="F7" i="1"/>
  <c r="F39" i="1" s="1"/>
  <c r="F37" i="1" l="1"/>
  <c r="F40" i="1" s="1"/>
  <c r="F41" i="1" s="1"/>
  <c r="F42" i="1" s="1"/>
  <c r="E40" i="1"/>
  <c r="F43" i="1" l="1"/>
</calcChain>
</file>

<file path=xl/sharedStrings.xml><?xml version="1.0" encoding="utf-8"?>
<sst xmlns="http://schemas.openxmlformats.org/spreadsheetml/2006/main" count="94" uniqueCount="74">
  <si>
    <t>Lp.</t>
  </si>
  <si>
    <t>Opis</t>
  </si>
  <si>
    <t>Jm</t>
  </si>
  <si>
    <t>Ilość robót</t>
  </si>
  <si>
    <t>Wartość [zł]</t>
  </si>
  <si>
    <t>szt.</t>
  </si>
  <si>
    <t>m2</t>
  </si>
  <si>
    <t>m3</t>
  </si>
  <si>
    <t>kpl.</t>
  </si>
  <si>
    <t>ROBOTY BUDOWLANE</t>
  </si>
  <si>
    <t>RAZEM ROBOTY BUDOWLANE</t>
  </si>
  <si>
    <t>DOKUMENTACJA PROJEKTOWA</t>
  </si>
  <si>
    <t>RAZEM DOKUMENTACJA PROJEKTOWA</t>
  </si>
  <si>
    <t>A</t>
  </si>
  <si>
    <t>B</t>
  </si>
  <si>
    <t>C</t>
  </si>
  <si>
    <t>RAZEM NETTO</t>
  </si>
  <si>
    <t>VAT 23%</t>
  </si>
  <si>
    <t>RAZEM BRUTTO</t>
  </si>
  <si>
    <t>KOSZT INWESTYCJI</t>
  </si>
  <si>
    <t>Projekt budowy dróg</t>
  </si>
  <si>
    <t>BRANŻA DROGOWA</t>
  </si>
  <si>
    <t>Geodezyjna obsługa budowy wraz z inwentaryzacją powykonawczą</t>
  </si>
  <si>
    <t>Roboty przygotowawcze, rozbiórki, oraz zabezpieczenie terenu budowy</t>
  </si>
  <si>
    <t>Roboty ziemne</t>
  </si>
  <si>
    <t>Krawężniki i ława betonowa</t>
  </si>
  <si>
    <t>Nawierzchnia jezdni z kostki w tym ścieki</t>
  </si>
  <si>
    <t>Chodniki i dojścia do furtki</t>
  </si>
  <si>
    <t>Obrzeża 20x6</t>
  </si>
  <si>
    <t>Wjazdy do posesji</t>
  </si>
  <si>
    <t>Obrzeża 30x8</t>
  </si>
  <si>
    <t>Oznakowanie pionowe ulicy i stała organizacja ruchu</t>
  </si>
  <si>
    <t>Pobocza - trawniki</t>
  </si>
  <si>
    <t>mb</t>
  </si>
  <si>
    <t>ODWODNIENIE DROGI</t>
  </si>
  <si>
    <t>Wpusty deszczowe</t>
  </si>
  <si>
    <t>Studnie rewizyjne betonowe fi 1000</t>
  </si>
  <si>
    <t>Sieć gazowa</t>
  </si>
  <si>
    <t>Sieć kanalizacji sanitarnej i wodociągowa</t>
  </si>
  <si>
    <t>Sieć energetyczna</t>
  </si>
  <si>
    <t>Sieć teletechniczna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</si>
  <si>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</si>
  <si>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</si>
  <si>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</si>
  <si>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</si>
  <si>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</si>
  <si>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</si>
  <si>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</si>
  <si>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</si>
  <si>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</si>
  <si>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</si>
  <si>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</si>
  <si>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</si>
  <si>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</si>
  <si>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</si>
  <si>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</si>
  <si>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</si>
  <si>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3.1</t>
  </si>
  <si>
    <t>3.2</t>
  </si>
  <si>
    <t>3.3</t>
  </si>
  <si>
    <t>3.4</t>
  </si>
  <si>
    <t>kpl</t>
  </si>
  <si>
    <t>Cena jedn.  [zł]</t>
  </si>
  <si>
    <t>Ułożenie kanału deszczowego z rur PVC fi315 (697mb) i PVC fi200 (144mb)</t>
  </si>
  <si>
    <t>Budowa dróg (wraz z odwodnieniem) w Dobrzycy</t>
  </si>
  <si>
    <t>RAZEM BRANŻA DROGOWA</t>
  </si>
  <si>
    <t>RAZEM  ODWODNIENIE DROGI</t>
  </si>
  <si>
    <t>KOLIZJE Z SIECIAMI</t>
  </si>
  <si>
    <t>RAZEM KOLIZJE Z SIECIAMI</t>
  </si>
  <si>
    <t>Podbudowa jezdni stabilizacja</t>
  </si>
  <si>
    <t>Podbudowa jezdni kruszywo łamane</t>
  </si>
  <si>
    <t>1.13</t>
  </si>
  <si>
    <t xml:space="preserve">Załącznik nr 13 do SWZ </t>
  </si>
  <si>
    <t xml:space="preserve">FORMULARZ CENOWY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</si>
</sst>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7"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ISOCPEUR"/>
      <family val="2"/>
      <charset val="238"/>
    </font>
    <font>
      <b/>
      <sz val="10"/>
      <color rgb="FF000000"/>
      <name val="ISOCPEUR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name val="ISOCPEUR"/>
      <family val="2"/>
      <charset val="238"/>
    </font>
    <font>
      <sz val="11"/>
      <name val="Czcionka tekstu podstawowego"/>
      <family val="2"/>
      <charset val="238"/>
    </font>
    <font>
      <b/>
      <sz val="10"/>
      <name val="ISOCPEUR"/>
      <family val="2"/>
      <charset val="238"/>
    </font>
    <font>
      <sz val="12"/>
      <color rgb="FFFF0000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ISOCPEUR"/>
      <family val="2"/>
      <charset val="238"/>
    </font>
    <font>
      <sz val="9"/>
      <name val="ISOCPEUR"/>
      <family val="2"/>
      <charset val="238"/>
    </font>
    <font>
      <b/>
      <sz val="10"/>
      <color rgb="FF000000"/>
      <name val="ISOCPEUR"/>
      <charset val="238"/>
    </font>
    <font>
      <sz val="10"/>
      <color rgb="FF000000"/>
      <name val="ISOCPEUR"/>
      <charset val="238"/>
    </font>
    <font>
      <sz val="9"/>
      <color rgb="FF000000"/>
      <name val="ISOCPEUR"/>
      <charset val="238"/>
    </font>
    <font>
      <sz val="8"/>
      <color rgb="FF000000"/>
      <name val="ISOCPEUR"/>
      <family val="2"/>
      <charset val="238"/>
    </font>
    <font>
      <sz val="8"/>
      <name val="ISOCPEUR"/>
      <family val="2"/>
      <charset val="238"/>
    </font>
    <font>
      <sz val="8"/>
      <name val="Czcionka tekstu podstawowego"/>
      <family val="2"/>
      <charset val="238"/>
    </font>
    <font>
      <b/>
      <sz val="10"/>
      <name val="ISOCPEUR"/>
      <charset val="238"/>
    </font>
    <font>
      <b/>
      <sz val="12"/>
      <name val="ISOCPEUR"/>
      <family val="2"/>
      <charset val="238"/>
    </font>
    <font>
      <sz val="9"/>
      <color rgb="FF000000"/>
      <name val="Czcionka tekstu podstawowego"/>
      <family val="2"/>
      <charset val="238"/>
    </font>
    <font>
      <sz val="9"/>
      <name val="ISOCPEUR"/>
      <charset val="238"/>
    </font>
    <font>
      <sz val="8"/>
      <color rgb="FF000000"/>
      <name val="ISOCPEUR"/>
      <charset val="238"/>
    </font>
    <font>
      <sz val="8"/>
      <name val="ISOCPEUR"/>
      <charset val="238"/>
    </font>
    <font>
      <b/>
      <sz val="12"/>
      <name val="Czcionka tekstu podstawowego"/>
      <charset val="238"/>
    </font>
    <font>
      <b/>
      <sz val="10"/>
      <name val="Czcionka tekstu podstawowego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ISOCPEUR"/>
      <family val="2"/>
      <charset val="238"/>
    </font>
    <font>
      <b/>
      <sz val="12"/>
      <color rgb="FF000000"/>
      <name val="Czcionka tekstu podstawowego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18" fillId="0" borderId="0" xfId="0" applyFo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0" fillId="34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center" vertical="center" wrapText="1"/>
    </xf>
    <xf numFmtId="3" fontId="25" fillId="34" borderId="18" xfId="0" applyNumberFormat="1" applyFont="1" applyFill="1" applyBorder="1" applyAlignment="1">
      <alignment horizontal="center" vertical="center" wrapText="1"/>
    </xf>
    <xf numFmtId="164" fontId="20" fillId="34" borderId="18" xfId="0" applyNumberFormat="1" applyFont="1" applyFill="1" applyBorder="1" applyAlignment="1">
      <alignment horizontal="center" vertical="center" wrapText="1"/>
    </xf>
    <xf numFmtId="3" fontId="20" fillId="34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20" fillId="34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center" vertical="center" wrapText="1"/>
    </xf>
    <xf numFmtId="164" fontId="19" fillId="34" borderId="12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4" fontId="28" fillId="33" borderId="12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right" vertical="center" wrapText="1"/>
    </xf>
    <xf numFmtId="0" fontId="20" fillId="34" borderId="22" xfId="0" applyFont="1" applyFill="1" applyBorder="1" applyAlignment="1">
      <alignment horizontal="left" vertical="center" wrapText="1"/>
    </xf>
    <xf numFmtId="4" fontId="20" fillId="34" borderId="22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9" fontId="27" fillId="36" borderId="12" xfId="0" applyNumberFormat="1" applyFont="1" applyFill="1" applyBorder="1" applyAlignment="1">
      <alignment horizontal="right" vertical="center" wrapText="1"/>
    </xf>
    <xf numFmtId="0" fontId="32" fillId="35" borderId="12" xfId="0" applyFont="1" applyFill="1" applyBorder="1" applyAlignment="1">
      <alignment horizontal="left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center" vertical="center" wrapText="1"/>
    </xf>
    <xf numFmtId="3" fontId="23" fillId="37" borderId="12" xfId="0" applyNumberFormat="1" applyFont="1" applyFill="1" applyBorder="1" applyAlignment="1">
      <alignment horizontal="center" vertical="center" wrapText="1"/>
    </xf>
    <xf numFmtId="4" fontId="23" fillId="34" borderId="12" xfId="0" applyNumberFormat="1" applyFont="1" applyFill="1" applyBorder="1" applyAlignment="1">
      <alignment horizontal="right" vertical="center" wrapText="1"/>
    </xf>
    <xf numFmtId="4" fontId="19" fillId="37" borderId="12" xfId="0" applyNumberFormat="1" applyFont="1" applyFill="1" applyBorder="1" applyAlignment="1">
      <alignment horizontal="right" vertical="center" wrapText="1"/>
    </xf>
    <xf numFmtId="0" fontId="36" fillId="34" borderId="12" xfId="0" applyFont="1" applyFill="1" applyBorder="1" applyAlignment="1">
      <alignment horizontal="left" vertical="center" wrapText="1"/>
    </xf>
    <xf numFmtId="4" fontId="37" fillId="34" borderId="12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3" fontId="39" fillId="35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vertical="center"/>
    </xf>
    <xf numFmtId="4" fontId="28" fillId="33" borderId="12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4" borderId="12" xfId="0" applyFont="1" applyFill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34" borderId="12" xfId="0" applyFont="1" applyFill="1" applyBorder="1" applyAlignment="1">
      <alignment horizontal="right" vertical="center" wrapText="1"/>
    </xf>
    <xf numFmtId="0" fontId="33" fillId="33" borderId="12" xfId="0" applyFont="1" applyFill="1" applyBorder="1" applyAlignment="1">
      <alignment horizontal="left" vertical="center" wrapText="1"/>
    </xf>
    <xf numFmtId="49" fontId="33" fillId="33" borderId="12" xfId="0" applyNumberFormat="1" applyFont="1" applyFill="1" applyBorder="1" applyAlignment="1">
      <alignment horizontal="right" vertical="center" wrapText="1"/>
    </xf>
    <xf numFmtId="49" fontId="34" fillId="33" borderId="12" xfId="0" applyNumberFormat="1" applyFont="1" applyFill="1" applyBorder="1" applyAlignment="1">
      <alignment horizontal="right" vertical="center" wrapText="1"/>
    </xf>
    <xf numFmtId="49" fontId="35" fillId="0" borderId="12" xfId="0" applyNumberFormat="1" applyFont="1" applyBorder="1" applyAlignment="1">
      <alignment horizontal="right" vertical="center"/>
    </xf>
    <xf numFmtId="4" fontId="36" fillId="34" borderId="12" xfId="0" applyNumberFormat="1" applyFont="1" applyFill="1" applyBorder="1" applyAlignment="1">
      <alignment horizontal="right" vertical="center" wrapText="1"/>
    </xf>
    <xf numFmtId="4" fontId="20" fillId="37" borderId="12" xfId="0" applyNumberFormat="1" applyFont="1" applyFill="1" applyBorder="1" applyAlignment="1">
      <alignment horizontal="right" vertical="center" wrapText="1"/>
    </xf>
    <xf numFmtId="4" fontId="45" fillId="34" borderId="12" xfId="0" applyNumberFormat="1" applyFont="1" applyFill="1" applyBorder="1" applyAlignment="1">
      <alignment horizontal="right" vertical="center" wrapText="1"/>
    </xf>
    <xf numFmtId="0" fontId="20" fillId="34" borderId="13" xfId="0" applyFont="1" applyFill="1" applyBorder="1" applyAlignment="1">
      <alignment horizontal="left" vertical="center" wrapText="1"/>
    </xf>
    <xf numFmtId="3" fontId="20" fillId="34" borderId="15" xfId="0" applyNumberFormat="1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left" vertical="center" wrapText="1"/>
    </xf>
    <xf numFmtId="0" fontId="28" fillId="33" borderId="22" xfId="0" applyFont="1" applyFill="1" applyBorder="1" applyAlignment="1">
      <alignment horizontal="center" vertical="center" wrapText="1"/>
    </xf>
    <xf numFmtId="3" fontId="29" fillId="33" borderId="22" xfId="0" applyNumberFormat="1" applyFont="1" applyFill="1" applyBorder="1" applyAlignment="1">
      <alignment horizontal="center" vertical="center" wrapText="1"/>
    </xf>
    <xf numFmtId="4" fontId="28" fillId="33" borderId="22" xfId="0" applyNumberFormat="1" applyFont="1" applyFill="1" applyBorder="1" applyAlignment="1">
      <alignment horizontal="right" vertical="center" wrapText="1"/>
    </xf>
    <xf numFmtId="0" fontId="22" fillId="37" borderId="13" xfId="0" applyFont="1" applyFill="1" applyBorder="1" applyAlignment="1">
      <alignment vertical="center"/>
    </xf>
    <xf numFmtId="0" fontId="20" fillId="37" borderId="15" xfId="0" applyFont="1" applyFill="1" applyBorder="1" applyAlignment="1">
      <alignment vertical="center" wrapText="1"/>
    </xf>
    <xf numFmtId="0" fontId="20" fillId="37" borderId="14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164" fontId="20" fillId="34" borderId="14" xfId="0" applyNumberFormat="1" applyFont="1" applyFill="1" applyBorder="1" applyAlignment="1">
      <alignment horizontal="center" vertical="center" wrapText="1"/>
    </xf>
    <xf numFmtId="4" fontId="46" fillId="37" borderId="1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0" fontId="37" fillId="34" borderId="13" xfId="0" applyFont="1" applyFill="1" applyBorder="1" applyAlignment="1">
      <alignment horizontal="right" vertical="center" wrapText="1"/>
    </xf>
    <xf numFmtId="0" fontId="37" fillId="34" borderId="14" xfId="0" applyFont="1" applyFill="1" applyBorder="1" applyAlignment="1">
      <alignment horizontal="right" vertical="center" wrapText="1"/>
    </xf>
    <xf numFmtId="0" fontId="37" fillId="34" borderId="15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0" fillId="34" borderId="2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0" fontId="20" fillId="34" borderId="21" xfId="0" applyFont="1" applyFill="1" applyBorder="1" applyAlignment="1">
      <alignment horizontal="right" vertical="center" wrapText="1"/>
    </xf>
    <xf numFmtId="0" fontId="20" fillId="34" borderId="13" xfId="0" applyFont="1" applyFill="1" applyBorder="1" applyAlignment="1">
      <alignment horizontal="right" vertical="center" wrapText="1"/>
    </xf>
    <xf numFmtId="0" fontId="20" fillId="34" borderId="14" xfId="0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45" fillId="34" borderId="13" xfId="0" applyFont="1" applyFill="1" applyBorder="1" applyAlignment="1">
      <alignment horizontal="right" vertical="center" wrapText="1"/>
    </xf>
    <xf numFmtId="0" fontId="45" fillId="34" borderId="14" xfId="0" applyFont="1" applyFill="1" applyBorder="1" applyAlignment="1">
      <alignment horizontal="right" vertical="center" wrapText="1"/>
    </xf>
    <xf numFmtId="0" fontId="45" fillId="34" borderId="15" xfId="0" applyFont="1" applyFill="1" applyBorder="1" applyAlignment="1">
      <alignment horizontal="right" vertical="center" wrapText="1"/>
    </xf>
    <xf numFmtId="49" fontId="43" fillId="37" borderId="13" xfId="0" applyNumberFormat="1" applyFont="1" applyFill="1" applyBorder="1" applyAlignment="1">
      <alignment horizontal="right" vertical="center"/>
    </xf>
    <xf numFmtId="49" fontId="43" fillId="37" borderId="14" xfId="0" applyNumberFormat="1" applyFont="1" applyFill="1" applyBorder="1" applyAlignment="1">
      <alignment horizontal="right" vertical="center"/>
    </xf>
    <xf numFmtId="49" fontId="43" fillId="37" borderId="15" xfId="0" applyNumberFormat="1" applyFont="1" applyFill="1" applyBorder="1" applyAlignment="1">
      <alignment horizontal="right" vertical="center"/>
    </xf>
    <xf numFmtId="49" fontId="44" fillId="37" borderId="13" xfId="0" applyNumberFormat="1" applyFont="1" applyFill="1" applyBorder="1" applyAlignment="1">
      <alignment horizontal="right" vertical="center" wrapText="1"/>
    </xf>
    <xf numFmtId="49" fontId="44" fillId="37" borderId="14" xfId="0" applyNumberFormat="1" applyFont="1" applyFill="1" applyBorder="1" applyAlignment="1">
      <alignment horizontal="right" vertical="center" wrapText="1"/>
    </xf>
    <xf numFmtId="49" fontId="44" fillId="37" borderId="15" xfId="0" applyNumberFormat="1" applyFont="1" applyFill="1" applyBorder="1" applyAlignment="1">
      <alignment horizontal="right" vertical="center" wrapText="1"/>
    </xf>
    <xf numFmtId="0" fontId="42" fillId="37" borderId="13" xfId="0" applyFont="1" applyFill="1" applyBorder="1" applyAlignment="1">
      <alignment horizontal="right" vertical="center"/>
    </xf>
    <xf numFmtId="0" fontId="42" fillId="37" borderId="14" xfId="0" applyFont="1" applyFill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view="pageBreakPreview" zoomScale="115" zoomScaleNormal="115" zoomScaleSheetLayoutView="115" workbookViewId="0">
      <selection activeCell="H19" sqref="H19"/>
    </sheetView>
  </sheetViews>
  <sheetFormatPr defaultColWidth="9" defaultRowHeight="14.25"/>
  <cols>
    <col min="1" max="1" width="3.375" style="1" customWidth="1"/>
    <col min="2" max="2" width="41.25" style="1" customWidth="1"/>
    <col min="3" max="3" width="5" style="1" customWidth="1"/>
    <col min="4" max="4" width="6.625" style="7" customWidth="1"/>
    <col min="5" max="5" width="9.75" style="5" customWidth="1"/>
    <col min="6" max="6" width="13.875" style="6" customWidth="1"/>
    <col min="7" max="7" width="9.875" style="1" bestFit="1" customWidth="1"/>
    <col min="8" max="16384" width="9" style="1"/>
  </cols>
  <sheetData>
    <row r="1" spans="1:7">
      <c r="A1" s="87" t="s">
        <v>72</v>
      </c>
      <c r="B1" s="87"/>
      <c r="C1" s="87"/>
      <c r="D1" s="87"/>
      <c r="E1" s="87"/>
      <c r="F1" s="87"/>
    </row>
    <row r="2" spans="1:7" ht="33" customHeight="1">
      <c r="A2" s="94" t="s">
        <v>73</v>
      </c>
      <c r="B2" s="94"/>
      <c r="C2" s="94"/>
      <c r="D2" s="94"/>
      <c r="E2" s="94"/>
      <c r="F2" s="94"/>
    </row>
    <row r="3" spans="1:7" ht="23.25" customHeight="1">
      <c r="A3" s="101" t="s">
        <v>64</v>
      </c>
      <c r="B3" s="101"/>
      <c r="C3" s="101"/>
      <c r="D3" s="101"/>
      <c r="E3" s="101"/>
      <c r="F3" s="101"/>
    </row>
    <row r="4" spans="1:7" ht="25.5">
      <c r="A4" s="21" t="s">
        <v>0</v>
      </c>
      <c r="B4" s="21" t="s">
        <v>1</v>
      </c>
      <c r="C4" s="21" t="s">
        <v>2</v>
      </c>
      <c r="D4" s="22" t="s">
        <v>3</v>
      </c>
      <c r="E4" s="23" t="s">
        <v>62</v>
      </c>
      <c r="F4" s="24" t="s">
        <v>4</v>
      </c>
    </row>
    <row r="5" spans="1:7" s="2" customFormat="1" ht="15">
      <c r="A5" s="8" t="s">
        <v>13</v>
      </c>
      <c r="B5" s="8" t="s">
        <v>11</v>
      </c>
      <c r="C5" s="25"/>
      <c r="D5" s="26"/>
      <c r="E5" s="27"/>
      <c r="F5" s="28"/>
    </row>
    <row r="6" spans="1:7">
      <c r="A6" s="66">
        <f>1</f>
        <v>1</v>
      </c>
      <c r="B6" s="32" t="s">
        <v>20</v>
      </c>
      <c r="C6" s="30" t="s">
        <v>8</v>
      </c>
      <c r="D6" s="31">
        <v>1</v>
      </c>
      <c r="E6" s="35">
        <v>0</v>
      </c>
      <c r="F6" s="35">
        <f>D6*E6</f>
        <v>0</v>
      </c>
    </row>
    <row r="7" spans="1:7" ht="15.75">
      <c r="A7" s="102" t="s">
        <v>12</v>
      </c>
      <c r="B7" s="103"/>
      <c r="C7" s="103"/>
      <c r="D7" s="103"/>
      <c r="E7" s="104"/>
      <c r="F7" s="72">
        <f>SUM(F6:F6)</f>
        <v>0</v>
      </c>
    </row>
    <row r="8" spans="1:7">
      <c r="A8" s="9"/>
      <c r="B8" s="10"/>
      <c r="C8" s="10"/>
      <c r="D8" s="10"/>
      <c r="E8" s="10"/>
      <c r="F8" s="11"/>
    </row>
    <row r="9" spans="1:7" ht="17.25" customHeight="1">
      <c r="A9" s="79" t="s">
        <v>14</v>
      </c>
      <c r="B9" s="81" t="s">
        <v>9</v>
      </c>
      <c r="C9" s="81"/>
      <c r="D9" s="81"/>
      <c r="E9" s="81"/>
      <c r="F9" s="80"/>
    </row>
    <row r="10" spans="1:7" s="2" customFormat="1" ht="15">
      <c r="A10" s="73">
        <v>1</v>
      </c>
      <c r="B10" s="82" t="s">
        <v>21</v>
      </c>
      <c r="C10" s="83"/>
      <c r="D10" s="84"/>
      <c r="E10" s="85"/>
      <c r="F10" s="74"/>
    </row>
    <row r="11" spans="1:7" ht="24.75" customHeight="1">
      <c r="A11" s="67" t="s">
        <v>41</v>
      </c>
      <c r="B11" s="75" t="s">
        <v>22</v>
      </c>
      <c r="C11" s="76" t="s">
        <v>8</v>
      </c>
      <c r="D11" s="77">
        <v>1</v>
      </c>
      <c r="E11" s="78">
        <v>0</v>
      </c>
      <c r="F11" s="35">
        <f>E11</f>
        <v>0</v>
      </c>
      <c r="G11" s="58"/>
    </row>
    <row r="12" spans="1:7" ht="22.5" customHeight="1">
      <c r="A12" s="67" t="s">
        <v>42</v>
      </c>
      <c r="B12" s="32" t="s">
        <v>23</v>
      </c>
      <c r="C12" s="33" t="s">
        <v>8</v>
      </c>
      <c r="D12" s="34">
        <v>1</v>
      </c>
      <c r="E12" s="35">
        <v>0</v>
      </c>
      <c r="F12" s="35">
        <f t="shared" ref="F12:F23" si="0">D12*E12</f>
        <v>0</v>
      </c>
    </row>
    <row r="13" spans="1:7">
      <c r="A13" s="67" t="s">
        <v>43</v>
      </c>
      <c r="B13" s="36" t="s">
        <v>24</v>
      </c>
      <c r="C13" s="37" t="s">
        <v>7</v>
      </c>
      <c r="D13" s="38">
        <v>2520</v>
      </c>
      <c r="E13" s="39">
        <v>0</v>
      </c>
      <c r="F13" s="35">
        <f t="shared" si="0"/>
        <v>0</v>
      </c>
      <c r="G13" s="4"/>
    </row>
    <row r="14" spans="1:7">
      <c r="A14" s="67" t="s">
        <v>44</v>
      </c>
      <c r="B14" s="36" t="s">
        <v>25</v>
      </c>
      <c r="C14" s="37" t="s">
        <v>33</v>
      </c>
      <c r="D14" s="38">
        <v>1585</v>
      </c>
      <c r="E14" s="39">
        <v>0</v>
      </c>
      <c r="F14" s="35">
        <f t="shared" si="0"/>
        <v>0</v>
      </c>
      <c r="G14" s="4"/>
    </row>
    <row r="15" spans="1:7">
      <c r="A15" s="67" t="s">
        <v>45</v>
      </c>
      <c r="B15" s="36" t="s">
        <v>69</v>
      </c>
      <c r="C15" s="37" t="s">
        <v>6</v>
      </c>
      <c r="D15" s="38">
        <v>4752</v>
      </c>
      <c r="E15" s="39">
        <v>0</v>
      </c>
      <c r="F15" s="35">
        <f t="shared" si="0"/>
        <v>0</v>
      </c>
      <c r="G15" s="3"/>
    </row>
    <row r="16" spans="1:7">
      <c r="A16" s="67" t="s">
        <v>46</v>
      </c>
      <c r="B16" s="36" t="s">
        <v>70</v>
      </c>
      <c r="C16" s="37" t="s">
        <v>6</v>
      </c>
      <c r="D16" s="38">
        <v>4276</v>
      </c>
      <c r="E16" s="39">
        <v>0</v>
      </c>
      <c r="F16" s="35">
        <f t="shared" si="0"/>
        <v>0</v>
      </c>
      <c r="G16" s="3"/>
    </row>
    <row r="17" spans="1:7">
      <c r="A17" s="67" t="s">
        <v>47</v>
      </c>
      <c r="B17" s="36" t="s">
        <v>26</v>
      </c>
      <c r="C17" s="37" t="s">
        <v>6</v>
      </c>
      <c r="D17" s="38">
        <v>4276</v>
      </c>
      <c r="E17" s="39">
        <v>0</v>
      </c>
      <c r="F17" s="39">
        <f t="shared" si="0"/>
        <v>0</v>
      </c>
      <c r="G17" s="3"/>
    </row>
    <row r="18" spans="1:7">
      <c r="A18" s="67" t="s">
        <v>48</v>
      </c>
      <c r="B18" s="36" t="s">
        <v>27</v>
      </c>
      <c r="C18" s="37" t="s">
        <v>6</v>
      </c>
      <c r="D18" s="38">
        <v>659</v>
      </c>
      <c r="E18" s="39">
        <v>0</v>
      </c>
      <c r="F18" s="39">
        <f t="shared" si="0"/>
        <v>0</v>
      </c>
      <c r="G18" s="3"/>
    </row>
    <row r="19" spans="1:7">
      <c r="A19" s="67" t="s">
        <v>49</v>
      </c>
      <c r="B19" s="36" t="s">
        <v>28</v>
      </c>
      <c r="C19" s="37" t="s">
        <v>33</v>
      </c>
      <c r="D19" s="38">
        <v>475</v>
      </c>
      <c r="E19" s="39">
        <v>0</v>
      </c>
      <c r="F19" s="39">
        <f t="shared" si="0"/>
        <v>0</v>
      </c>
      <c r="G19" s="3"/>
    </row>
    <row r="20" spans="1:7" ht="22.5">
      <c r="A20" s="67" t="s">
        <v>50</v>
      </c>
      <c r="B20" s="32" t="s">
        <v>29</v>
      </c>
      <c r="C20" s="33" t="s">
        <v>6</v>
      </c>
      <c r="D20" s="38">
        <v>488</v>
      </c>
      <c r="E20" s="35">
        <v>0</v>
      </c>
      <c r="F20" s="35">
        <f t="shared" si="0"/>
        <v>0</v>
      </c>
      <c r="G20" s="4"/>
    </row>
    <row r="21" spans="1:7" s="3" customFormat="1" ht="15.75" customHeight="1">
      <c r="A21" s="68" t="s">
        <v>51</v>
      </c>
      <c r="B21" s="40" t="s">
        <v>30</v>
      </c>
      <c r="C21" s="41" t="s">
        <v>33</v>
      </c>
      <c r="D21" s="38">
        <v>382</v>
      </c>
      <c r="E21" s="42">
        <v>0</v>
      </c>
      <c r="F21" s="42">
        <f t="shared" si="0"/>
        <v>0</v>
      </c>
    </row>
    <row r="22" spans="1:7" s="3" customFormat="1" ht="15" customHeight="1">
      <c r="A22" s="68" t="s">
        <v>52</v>
      </c>
      <c r="B22" s="40" t="s">
        <v>31</v>
      </c>
      <c r="C22" s="41" t="s">
        <v>8</v>
      </c>
      <c r="D22" s="38">
        <v>1</v>
      </c>
      <c r="E22" s="42">
        <v>0</v>
      </c>
      <c r="F22" s="42">
        <f t="shared" si="0"/>
        <v>0</v>
      </c>
    </row>
    <row r="23" spans="1:7" s="3" customFormat="1">
      <c r="A23" s="69" t="s">
        <v>71</v>
      </c>
      <c r="B23" s="40" t="s">
        <v>32</v>
      </c>
      <c r="C23" s="41" t="s">
        <v>6</v>
      </c>
      <c r="D23" s="38">
        <v>2046</v>
      </c>
      <c r="E23" s="42">
        <v>0</v>
      </c>
      <c r="F23" s="42">
        <f t="shared" si="0"/>
        <v>0</v>
      </c>
    </row>
    <row r="24" spans="1:7" s="3" customFormat="1">
      <c r="A24" s="105" t="s">
        <v>65</v>
      </c>
      <c r="B24" s="106"/>
      <c r="C24" s="106"/>
      <c r="D24" s="106"/>
      <c r="E24" s="107"/>
      <c r="F24" s="70">
        <f>SUM(F11:F23)</f>
        <v>0</v>
      </c>
    </row>
    <row r="25" spans="1:7" s="2" customFormat="1" ht="15">
      <c r="A25" s="8">
        <v>2</v>
      </c>
      <c r="B25" s="8" t="s">
        <v>34</v>
      </c>
      <c r="C25" s="25"/>
      <c r="D25" s="26"/>
      <c r="E25" s="19"/>
      <c r="F25" s="19"/>
    </row>
    <row r="26" spans="1:7">
      <c r="A26" s="47" t="s">
        <v>53</v>
      </c>
      <c r="B26" s="36" t="s">
        <v>24</v>
      </c>
      <c r="C26" s="37" t="s">
        <v>7</v>
      </c>
      <c r="D26" s="38">
        <v>1178</v>
      </c>
      <c r="E26" s="39">
        <v>0</v>
      </c>
      <c r="F26" s="39">
        <f>D26*E26</f>
        <v>0</v>
      </c>
    </row>
    <row r="27" spans="1:7" ht="24">
      <c r="A27" s="47" t="s">
        <v>54</v>
      </c>
      <c r="B27" s="36" t="s">
        <v>63</v>
      </c>
      <c r="C27" s="37" t="s">
        <v>33</v>
      </c>
      <c r="D27" s="38">
        <v>841</v>
      </c>
      <c r="E27" s="39">
        <v>0</v>
      </c>
      <c r="F27" s="39">
        <f t="shared" ref="F27:F29" si="1">D27*E27</f>
        <v>0</v>
      </c>
    </row>
    <row r="28" spans="1:7">
      <c r="A28" s="47" t="s">
        <v>55</v>
      </c>
      <c r="B28" s="36" t="s">
        <v>35</v>
      </c>
      <c r="C28" s="37" t="s">
        <v>5</v>
      </c>
      <c r="D28" s="38">
        <v>36</v>
      </c>
      <c r="E28" s="39">
        <v>0</v>
      </c>
      <c r="F28" s="39">
        <f t="shared" si="1"/>
        <v>0</v>
      </c>
    </row>
    <row r="29" spans="1:7" s="3" customFormat="1">
      <c r="A29" s="47" t="s">
        <v>56</v>
      </c>
      <c r="B29" s="40" t="s">
        <v>36</v>
      </c>
      <c r="C29" s="41" t="s">
        <v>5</v>
      </c>
      <c r="D29" s="38">
        <v>20</v>
      </c>
      <c r="E29" s="42">
        <v>0</v>
      </c>
      <c r="F29" s="39">
        <f t="shared" si="1"/>
        <v>0</v>
      </c>
      <c r="G29" s="57"/>
    </row>
    <row r="30" spans="1:7" s="3" customFormat="1">
      <c r="A30" s="108" t="s">
        <v>66</v>
      </c>
      <c r="B30" s="109"/>
      <c r="C30" s="109"/>
      <c r="D30" s="109"/>
      <c r="E30" s="110"/>
      <c r="F30" s="71">
        <f>SUM(F26:F29)</f>
        <v>0</v>
      </c>
      <c r="G30" s="57"/>
    </row>
    <row r="31" spans="1:7">
      <c r="A31" s="50">
        <v>3</v>
      </c>
      <c r="B31" s="55" t="s">
        <v>67</v>
      </c>
      <c r="C31" s="51"/>
      <c r="D31" s="52"/>
      <c r="E31" s="53"/>
      <c r="F31" s="54"/>
      <c r="G31" s="4"/>
    </row>
    <row r="32" spans="1:7">
      <c r="A32" s="47" t="s">
        <v>57</v>
      </c>
      <c r="B32" s="32" t="s">
        <v>37</v>
      </c>
      <c r="C32" s="46" t="s">
        <v>8</v>
      </c>
      <c r="D32" s="38">
        <v>1</v>
      </c>
      <c r="E32" s="35">
        <v>0</v>
      </c>
      <c r="F32" s="39">
        <f>D32*E32</f>
        <v>0</v>
      </c>
      <c r="G32" s="4"/>
    </row>
    <row r="33" spans="1:7">
      <c r="A33" s="47" t="s">
        <v>58</v>
      </c>
      <c r="B33" s="36" t="s">
        <v>38</v>
      </c>
      <c r="C33" s="45" t="s">
        <v>8</v>
      </c>
      <c r="D33" s="38">
        <v>1</v>
      </c>
      <c r="E33" s="39">
        <v>0</v>
      </c>
      <c r="F33" s="39">
        <f t="shared" ref="F33" si="2">D33*E33</f>
        <v>0</v>
      </c>
      <c r="G33" s="4"/>
    </row>
    <row r="34" spans="1:7">
      <c r="A34" s="47" t="s">
        <v>59</v>
      </c>
      <c r="B34" s="36" t="s">
        <v>39</v>
      </c>
      <c r="C34" s="45" t="s">
        <v>8</v>
      </c>
      <c r="D34" s="38">
        <v>1</v>
      </c>
      <c r="E34" s="60">
        <v>0</v>
      </c>
      <c r="F34" s="39">
        <f>D34*E34</f>
        <v>0</v>
      </c>
      <c r="G34" s="4"/>
    </row>
    <row r="35" spans="1:7">
      <c r="A35" s="47" t="s">
        <v>60</v>
      </c>
      <c r="B35" s="48" t="s">
        <v>40</v>
      </c>
      <c r="C35" s="49" t="s">
        <v>8</v>
      </c>
      <c r="D35" s="59">
        <v>1</v>
      </c>
      <c r="E35" s="39">
        <v>0</v>
      </c>
      <c r="F35" s="39">
        <f>D35*E35</f>
        <v>0</v>
      </c>
      <c r="G35" s="58"/>
    </row>
    <row r="36" spans="1:7">
      <c r="A36" s="43"/>
      <c r="B36" s="95" t="s">
        <v>68</v>
      </c>
      <c r="C36" s="96"/>
      <c r="D36" s="96"/>
      <c r="E36" s="97"/>
      <c r="F36" s="44">
        <f>SUM(F32:F35)</f>
        <v>0</v>
      </c>
    </row>
    <row r="37" spans="1:7" ht="15.75">
      <c r="A37" s="111" t="s">
        <v>10</v>
      </c>
      <c r="B37" s="112"/>
      <c r="C37" s="112"/>
      <c r="D37" s="112"/>
      <c r="E37" s="112"/>
      <c r="F37" s="86">
        <f>F24+F30+F36</f>
        <v>0</v>
      </c>
    </row>
    <row r="38" spans="1:7" s="2" customFormat="1" ht="15">
      <c r="A38" s="12" t="s">
        <v>15</v>
      </c>
      <c r="B38" s="13" t="s">
        <v>19</v>
      </c>
      <c r="C38" s="14"/>
      <c r="D38" s="15"/>
      <c r="E38" s="16"/>
      <c r="F38" s="17"/>
    </row>
    <row r="39" spans="1:7">
      <c r="A39" s="62">
        <f>1</f>
        <v>1</v>
      </c>
      <c r="B39" s="29" t="str">
        <f>B5</f>
        <v>DOKUMENTACJA PROJEKTOWA</v>
      </c>
      <c r="C39" s="30" t="s">
        <v>61</v>
      </c>
      <c r="D39" s="34">
        <v>1</v>
      </c>
      <c r="E39" s="35">
        <f>F6</f>
        <v>0</v>
      </c>
      <c r="F39" s="35">
        <f>F7</f>
        <v>0</v>
      </c>
    </row>
    <row r="40" spans="1:7">
      <c r="A40" s="62">
        <f>A39+1</f>
        <v>2</v>
      </c>
      <c r="B40" s="29" t="s">
        <v>9</v>
      </c>
      <c r="C40" s="30" t="s">
        <v>61</v>
      </c>
      <c r="D40" s="34">
        <v>1</v>
      </c>
      <c r="E40" s="61">
        <f>F37</f>
        <v>0</v>
      </c>
      <c r="F40" s="35">
        <f>F37</f>
        <v>0</v>
      </c>
    </row>
    <row r="41" spans="1:7">
      <c r="A41" s="63"/>
      <c r="B41" s="98" t="s">
        <v>16</v>
      </c>
      <c r="C41" s="99"/>
      <c r="D41" s="99"/>
      <c r="E41" s="100"/>
      <c r="F41" s="19">
        <f>F39+F40</f>
        <v>0</v>
      </c>
    </row>
    <row r="42" spans="1:7" s="3" customFormat="1">
      <c r="A42" s="64"/>
      <c r="B42" s="88" t="s">
        <v>17</v>
      </c>
      <c r="C42" s="89"/>
      <c r="D42" s="89"/>
      <c r="E42" s="90"/>
      <c r="F42" s="20">
        <f>23%*F41</f>
        <v>0</v>
      </c>
    </row>
    <row r="43" spans="1:7" s="18" customFormat="1" ht="15.75">
      <c r="A43" s="65"/>
      <c r="B43" s="91" t="s">
        <v>18</v>
      </c>
      <c r="C43" s="92"/>
      <c r="D43" s="92"/>
      <c r="E43" s="93"/>
      <c r="F43" s="56">
        <f>F41+F42</f>
        <v>0</v>
      </c>
    </row>
  </sheetData>
  <mergeCells count="11">
    <mergeCell ref="A1:F1"/>
    <mergeCell ref="B42:E42"/>
    <mergeCell ref="B43:E43"/>
    <mergeCell ref="A2:F2"/>
    <mergeCell ref="B36:E36"/>
    <mergeCell ref="B41:E41"/>
    <mergeCell ref="A3:F3"/>
    <mergeCell ref="A7:E7"/>
    <mergeCell ref="A24:E24"/>
    <mergeCell ref="A30:E30"/>
    <mergeCell ref="A37:E37"/>
  </mergeCells>
  <pageMargins left="0.74803149606299213" right="0.23622047244094491" top="0.70866141732283472" bottom="0.78740157480314965" header="0.51181102362204722" footer="0.51181102362204722"/>
  <pageSetup paperSize="9" scale="99" orientation="portrait" r:id="rId1"/>
  <rowBreaks count="1" manualBreakCount="1">
    <brk id="37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budowa dróg</vt:lpstr>
      <vt:lpstr>Arkusz2</vt:lpstr>
      <vt:lpstr>'budowa dróg'!Obszar_wydruku</vt:lpstr>
      <vt:lpstr>'budowa dróg'!Tytuły_wydruku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- 360.80 KI 02 DR 1400S_25%_02</dc:title>
  <dc:creator>Rafał Radzio</dc:creator>
  <cp:lastModifiedBy>U1 UMG Dobrzyca</cp:lastModifiedBy>
  <cp:lastPrinted>2024-05-21T12:14:23Z</cp:lastPrinted>
  <dcterms:created xsi:type="dcterms:W3CDTF">2016-01-12T07:31:38Z</dcterms:created>
  <dcterms:modified xsi:type="dcterms:W3CDTF">2024-05-31T13:03:04Z</dcterms:modified>
</cp:coreProperties>
</file>