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- III postępowanie\"/>
    </mc:Choice>
  </mc:AlternateContent>
  <bookViews>
    <workbookView xWindow="0" yWindow="0" windowWidth="28800" windowHeight="12330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I92" i="1" s="1"/>
  <c r="J92" i="1" s="1"/>
  <c r="G91" i="1"/>
  <c r="I91" i="1" s="1"/>
  <c r="J91" i="1" s="1"/>
  <c r="G90" i="1"/>
  <c r="I90" i="1" s="1"/>
  <c r="J90" i="1" s="1"/>
  <c r="G76" i="1"/>
  <c r="I76" i="1" s="1"/>
  <c r="J76" i="1" s="1"/>
  <c r="G75" i="1"/>
  <c r="I75" i="1" s="1"/>
  <c r="J75" i="1" s="1"/>
  <c r="G71" i="1"/>
  <c r="I71" i="1" s="1"/>
  <c r="J71" i="1" s="1"/>
  <c r="G70" i="1"/>
  <c r="I70" i="1" s="1"/>
  <c r="J70" i="1" s="1"/>
  <c r="G65" i="1"/>
  <c r="I65" i="1" s="1"/>
  <c r="J65" i="1" s="1"/>
  <c r="G60" i="1"/>
  <c r="I60" i="1" s="1"/>
  <c r="J60" i="1" s="1"/>
  <c r="G59" i="1"/>
  <c r="I59" i="1" s="1"/>
  <c r="J59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47" i="1"/>
  <c r="I47" i="1" s="1"/>
  <c r="J47" i="1" s="1"/>
  <c r="G46" i="1"/>
  <c r="I46" i="1" s="1"/>
  <c r="J46" i="1" s="1"/>
  <c r="G45" i="1"/>
  <c r="I45" i="1" s="1"/>
  <c r="J45" i="1" s="1"/>
  <c r="G44" i="1"/>
  <c r="I44" i="1" s="1"/>
  <c r="J44" i="1" s="1"/>
  <c r="G42" i="1"/>
  <c r="I42" i="1" s="1"/>
  <c r="J42" i="1" s="1"/>
  <c r="G41" i="1"/>
  <c r="I41" i="1" s="1"/>
  <c r="J41" i="1" s="1"/>
  <c r="G40" i="1"/>
  <c r="I40" i="1" s="1"/>
  <c r="J40" i="1" s="1"/>
  <c r="G39" i="1"/>
  <c r="I39" i="1" s="1"/>
  <c r="J39" i="1" s="1"/>
  <c r="G38" i="1"/>
  <c r="I38" i="1" s="1"/>
  <c r="J38" i="1" s="1"/>
  <c r="G35" i="1"/>
  <c r="I35" i="1" s="1"/>
  <c r="J35" i="1" s="1"/>
  <c r="G30" i="1"/>
  <c r="I30" i="1" s="1"/>
  <c r="J30" i="1" s="1"/>
  <c r="G29" i="1"/>
  <c r="I29" i="1" s="1"/>
  <c r="J29" i="1" s="1"/>
  <c r="G28" i="1"/>
  <c r="I28" i="1" s="1"/>
  <c r="J28" i="1" s="1"/>
  <c r="G27" i="1"/>
  <c r="I27" i="1" s="1"/>
  <c r="J27" i="1" s="1"/>
  <c r="G26" i="1"/>
  <c r="I26" i="1" s="1"/>
  <c r="J26" i="1" s="1"/>
  <c r="G25" i="1"/>
  <c r="I25" i="1" s="1"/>
  <c r="I95" i="1" l="1"/>
  <c r="J25" i="1"/>
  <c r="J95" i="1" s="1"/>
  <c r="G95" i="1"/>
</calcChain>
</file>

<file path=xl/sharedStrings.xml><?xml version="1.0" encoding="utf-8"?>
<sst xmlns="http://schemas.openxmlformats.org/spreadsheetml/2006/main" count="202" uniqueCount="140">
  <si>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</si>
  <si>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</si>
  <si>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</si>
  <si>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</si>
  <si>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</si>
  <si>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</si>
  <si>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</si>
  <si>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</si>
  <si>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</si>
  <si>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</si>
  <si>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</si>
  <si>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</si>
  <si>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</si>
  <si>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</si>
  <si>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</si>
  <si>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</si>
  <si>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</si>
  <si>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</si>
  <si>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</si>
  <si>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</si>
  <si>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</si>
  <si>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</si>
  <si>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</si>
  <si>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</si>
  <si>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</si>
  <si>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</si>
  <si>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</si>
  <si>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</si>
  <si>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</si>
  <si>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</si>
  <si>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</si>
  <si>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</si>
  <si>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</si>
  <si>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</si>
  <si>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</si>
  <si>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</si>
  <si>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</si>
  <si>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</si>
  <si>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</si>
  <si>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</si>
  <si>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</si>
  <si>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</si>
  <si>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23% 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</si>
  <si>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</si>
  <si>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</si>
  <si>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</si>
  <si>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</si>
  <si>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</si>
  <si>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</si>
  <si>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</si>
  <si>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</si>
  <si>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</si>
  <si>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</si>
  <si>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8% 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</si>
  <si>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</si>
  <si>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</si>
  <si>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</si>
  <si>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</si>
  <si>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</si>
  <si>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</si>
  <si>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</si>
  <si>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</si>
  <si>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</si>
  <si>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</si>
  <si>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</si>
  <si>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</si>
  <si>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</si>
  <si>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</si>
  <si>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</si>
  <si>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</si>
  <si>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</si>
  <si>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</si>
  <si>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</si>
  <si>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</si>
  <si>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</si>
  <si>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</si>
  <si>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</si>
  <si>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</si>
  <si>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</si>
  <si>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</si>
  <si>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</si>
  <si>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</si>
  <si>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</si>
  <si>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</si>
  <si>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</si>
  <si>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</si>
  <si>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</si>
  <si>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</si>
  <si>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</si>
  <si>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</si>
  <si>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</si>
  <si>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</si>
  <si>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</si>
  <si>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</si>
  <si>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</si>
  <si>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</si>
  <si>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</si>
  <si>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</si>
  <si>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</si>
  <si>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</si>
  <si>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</si>
  <si>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</si>
  <si>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</si>
  <si>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</si>
  <si>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</si>
  <si>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</si>
  <si>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HA  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</si>
  <si>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</si>
  <si>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</si>
  <si>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</si>
  <si>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</si>
  <si>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</si>
  <si>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</si>
  <si>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</si>
  <si>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</si>
  <si>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</si>
  <si>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</si>
  <si>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</si>
  <si>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</si>
  <si>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</si>
  <si>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</si>
  <si>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</si>
  <si>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</si>
  <si>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</si>
  <si>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</si>
  <si>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</si>
  <si>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</si>
  <si>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</si>
  <si>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</si>
  <si>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t>PAKIET VII - leśnictwo Wierchomla</t>
  </si>
  <si>
    <t>______________________________________________</t>
  </si>
  <si>
    <t>(podpis)</t>
  </si>
  <si>
    <t>Z.270.1.1.2021</t>
  </si>
  <si>
    <t xml:space="preserve">Cena łączna netto w PLN  </t>
  </si>
  <si>
    <t xml:space="preserve">Cena łączna brutto w PLN  </t>
  </si>
  <si>
    <t>Dokument musi być złożony pod rygorem nieważności</t>
  </si>
  <si>
    <t>w formie elektronicznej, o której mowa w art. 78(1) KC</t>
  </si>
  <si>
    <t>(tj. podpisany kwalifikowanym podpisem elektronicznym)</t>
  </si>
  <si>
    <r>
      <t>Odpowiadając na ogłoszenie o przetargu nieograniczonym na "Wykonywanie usług z zakresu gospodarki leśnej na terenie Nadleśnictwa Piwniczna w roku 2021 - III postępowanie" składamy niniejszym ofertę na</t>
    </r>
    <r>
      <rPr>
        <b/>
        <sz val="10"/>
        <color indexed="8"/>
        <rFont val="Arial"/>
        <family val="2"/>
        <charset val="238"/>
      </rPr>
      <t xml:space="preserve"> PAKIET II - leśnictwo Wierchomla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</si>
  <si>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Załącznik nr 2 do SWZ: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</si>
</sst>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/>
      <bottom style="medium">
        <color indexed="64"/>
      </bottom>
      <diagonal style="thin">
        <color rgb="FF000000"/>
      </diagonal>
    </border>
    <border diagonalUp="1" diagonalDown="1">
      <left/>
      <right style="medium">
        <color indexed="64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8" fillId="0" borderId="0" xfId="0" applyFont="1" applyProtection="1"/>
    <xf numFmtId="0" fontId="12" fillId="0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0" fillId="0" borderId="0" xfId="0" applyProtection="1"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5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/>
    </xf>
    <xf numFmtId="2" fontId="3" fillId="0" borderId="2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</xf>
    <xf numFmtId="2" fontId="3" fillId="0" borderId="20" xfId="0" applyNumberFormat="1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2" fontId="3" fillId="0" borderId="13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vertical="center" wrapText="1"/>
    </xf>
    <xf numFmtId="2" fontId="3" fillId="0" borderId="14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2" fontId="3" fillId="0" borderId="1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horizontal="center" vertical="center" wrapText="1"/>
    </xf>
    <xf numFmtId="2" fontId="3" fillId="0" borderId="31" xfId="0" applyNumberFormat="1" applyFont="1" applyBorder="1" applyAlignment="1" applyProtection="1">
      <alignment horizontal="center" vertical="center"/>
    </xf>
    <xf numFmtId="49" fontId="3" fillId="0" borderId="33" xfId="0" applyNumberFormat="1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Protection="1"/>
    <xf numFmtId="0" fontId="5" fillId="0" borderId="0" xfId="0" applyFont="1" applyBorder="1" applyProtection="1"/>
    <xf numFmtId="2" fontId="5" fillId="0" borderId="0" xfId="0" applyNumberFormat="1" applyFont="1" applyBorder="1" applyProtection="1"/>
    <xf numFmtId="2" fontId="3" fillId="0" borderId="35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vertical="center"/>
    </xf>
    <xf numFmtId="9" fontId="5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/>
    </xf>
    <xf numFmtId="2" fontId="3" fillId="0" borderId="20" xfId="0" applyNumberFormat="1" applyFont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right" vertical="center"/>
    </xf>
    <xf numFmtId="2" fontId="3" fillId="0" borderId="20" xfId="0" applyNumberFormat="1" applyFont="1" applyFill="1" applyBorder="1" applyAlignment="1" applyProtection="1">
      <alignment horizontal="right" vertical="center" wrapText="1"/>
    </xf>
    <xf numFmtId="2" fontId="3" fillId="0" borderId="20" xfId="0" applyNumberFormat="1" applyFont="1" applyFill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/>
    </xf>
    <xf numFmtId="2" fontId="3" fillId="0" borderId="13" xfId="0" applyNumberFormat="1" applyFont="1" applyBorder="1" applyAlignment="1" applyProtection="1">
      <alignment horizontal="right" vertical="center" wrapText="1"/>
    </xf>
    <xf numFmtId="0" fontId="3" fillId="0" borderId="13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vertical="center" wrapText="1"/>
    </xf>
    <xf numFmtId="2" fontId="3" fillId="0" borderId="23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5" xfId="0" applyNumberFormat="1" applyFont="1" applyBorder="1" applyAlignment="1" applyProtection="1">
      <alignment horizontal="right" vertical="center" wrapText="1"/>
    </xf>
    <xf numFmtId="2" fontId="3" fillId="0" borderId="26" xfId="0" applyNumberFormat="1" applyFont="1" applyBorder="1" applyAlignment="1" applyProtection="1">
      <alignment horizontal="right" vertical="center" wrapText="1"/>
    </xf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28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2" fontId="3" fillId="0" borderId="32" xfId="0" applyNumberFormat="1" applyFont="1" applyBorder="1" applyAlignment="1" applyProtection="1">
      <alignment horizontal="right" vertical="center" wrapText="1"/>
    </xf>
    <xf numFmtId="0" fontId="3" fillId="0" borderId="30" xfId="0" applyFont="1" applyBorder="1" applyAlignment="1" applyProtection="1">
      <alignment horizontal="center" vertical="center"/>
    </xf>
    <xf numFmtId="0" fontId="5" fillId="0" borderId="15" xfId="0" applyFont="1" applyBorder="1" applyProtection="1"/>
    <xf numFmtId="2" fontId="3" fillId="0" borderId="37" xfId="0" applyNumberFormat="1" applyFont="1" applyBorder="1" applyAlignment="1" applyProtection="1">
      <alignment horizontal="right" vertical="center" wrapText="1"/>
    </xf>
    <xf numFmtId="2" fontId="3" fillId="0" borderId="36" xfId="0" applyNumberFormat="1" applyFont="1" applyBorder="1" applyAlignment="1" applyProtection="1">
      <alignment horizontal="right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2" fontId="6" fillId="0" borderId="38" xfId="0" applyNumberFormat="1" applyFont="1" applyBorder="1" applyProtection="1"/>
    <xf numFmtId="2" fontId="6" fillId="0" borderId="39" xfId="0" applyNumberFormat="1" applyFont="1" applyBorder="1" applyProtection="1"/>
    <xf numFmtId="0" fontId="7" fillId="0" borderId="0" xfId="0" applyFont="1" applyAlignment="1" applyProtection="1">
      <protection locked="0"/>
    </xf>
    <xf numFmtId="0" fontId="7" fillId="0" borderId="0" xfId="0" applyFont="1" applyAlignment="1" applyProtection="1"/>
    <xf numFmtId="0" fontId="8" fillId="0" borderId="0" xfId="0" applyFont="1" applyAlignment="1" applyProtection="1"/>
    <xf numFmtId="2" fontId="3" fillId="0" borderId="27" xfId="0" applyNumberFormat="1" applyFont="1" applyBorder="1" applyAlignment="1" applyProtection="1">
      <alignment horizontal="center" vertical="center"/>
    </xf>
    <xf numFmtId="2" fontId="3" fillId="0" borderId="36" xfId="0" applyNumberFormat="1" applyFont="1" applyBorder="1" applyAlignment="1" applyProtection="1">
      <alignment horizontal="center" vertical="center"/>
    </xf>
    <xf numFmtId="0" fontId="14" fillId="0" borderId="0" xfId="0" applyFont="1" applyProtection="1"/>
    <xf numFmtId="0" fontId="7" fillId="0" borderId="0" xfId="0" applyFont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/>
    </xf>
    <xf numFmtId="0" fontId="7" fillId="0" borderId="40" xfId="0" applyFont="1" applyBorder="1" applyAlignment="1" applyProtection="1">
      <alignment horizontal="right" vertical="center"/>
      <protection locked="0"/>
    </xf>
    <xf numFmtId="0" fontId="7" fillId="0" borderId="41" xfId="0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14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2" fontId="13" fillId="0" borderId="14" xfId="0" applyNumberFormat="1" applyFont="1" applyBorder="1" applyAlignment="1" applyProtection="1">
      <alignment horizontal="left" vertical="center" wrapText="1"/>
    </xf>
    <xf numFmtId="2" fontId="13" fillId="0" borderId="0" xfId="0" applyNumberFormat="1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abSelected="1" workbookViewId="0">
      <selection activeCell="J3" sqref="J3"/>
    </sheetView>
  </sheetViews>
  <sheetFormatPr defaultRowHeight="15" x14ac:dyDescent="0.25"/>
  <cols>
    <col min="1" max="1" width="9.140625" style="6"/>
    <col min="2" max="2" width="12.7109375" style="6" customWidth="1"/>
    <col min="3" max="3" width="23.85546875" style="6" customWidth="1"/>
    <col min="4" max="4" width="9.140625" style="6"/>
    <col min="5" max="5" width="9.140625" style="6" customWidth="1"/>
    <col min="6" max="6" width="13.140625" style="6" customWidth="1"/>
    <col min="7" max="7" width="13.28515625" style="6" customWidth="1"/>
    <col min="8" max="8" width="9.140625" style="6"/>
    <col min="9" max="9" width="11.28515625" style="6" customWidth="1"/>
    <col min="10" max="10" width="15.28515625" style="6" customWidth="1"/>
    <col min="11" max="16384" width="9.140625" style="6"/>
  </cols>
  <sheetData>
    <row r="1" spans="1:22" x14ac:dyDescent="0.25">
      <c r="A1" s="145"/>
      <c r="B1" s="146"/>
      <c r="C1" s="146"/>
      <c r="D1" s="1"/>
      <c r="E1" s="1"/>
      <c r="F1" s="1"/>
      <c r="G1" s="1"/>
      <c r="H1" s="132" t="s">
        <v>122</v>
      </c>
      <c r="I1" s="143" t="s">
        <v>139</v>
      </c>
      <c r="J1" s="14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x14ac:dyDescent="0.25">
      <c r="A2" s="132"/>
      <c r="B2" s="133"/>
      <c r="C2" s="133"/>
      <c r="D2" s="1"/>
      <c r="E2" s="1"/>
      <c r="F2" s="1"/>
      <c r="G2" s="1"/>
      <c r="H2" s="132"/>
      <c r="I2" s="144" t="s">
        <v>132</v>
      </c>
      <c r="J2" s="14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x14ac:dyDescent="0.25">
      <c r="A3" s="145" t="s">
        <v>123</v>
      </c>
      <c r="B3" s="146"/>
      <c r="C3" s="146"/>
      <c r="D3" s="146"/>
      <c r="E3" s="1"/>
      <c r="F3" s="1"/>
      <c r="G3" s="1"/>
      <c r="H3" s="132"/>
      <c r="I3" s="133"/>
      <c r="J3" s="13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x14ac:dyDescent="0.25">
      <c r="A4" s="145" t="s">
        <v>123</v>
      </c>
      <c r="B4" s="146"/>
      <c r="C4" s="146"/>
      <c r="D4" s="146"/>
      <c r="E4" s="1"/>
      <c r="F4" s="1"/>
      <c r="G4" s="1"/>
      <c r="H4" s="132"/>
      <c r="I4" s="133"/>
      <c r="J4" s="13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5">
      <c r="A5" s="145" t="s">
        <v>123</v>
      </c>
      <c r="B5" s="146"/>
      <c r="C5" s="146"/>
      <c r="D5" s="146"/>
      <c r="E5" s="1"/>
      <c r="F5" s="1"/>
      <c r="G5" s="1"/>
      <c r="H5" s="132"/>
      <c r="I5" s="133"/>
      <c r="J5" s="13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x14ac:dyDescent="0.25">
      <c r="A6" s="145" t="s">
        <v>124</v>
      </c>
      <c r="B6" s="146"/>
      <c r="C6" s="146"/>
      <c r="D6" s="146"/>
      <c r="E6" s="1"/>
      <c r="F6" s="1"/>
      <c r="G6" s="1"/>
      <c r="H6" s="132"/>
      <c r="I6" s="133"/>
      <c r="J6" s="13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x14ac:dyDescent="0.25">
      <c r="A7" s="132"/>
      <c r="B7" s="133"/>
      <c r="C7" s="133"/>
      <c r="D7" s="133"/>
      <c r="E7" s="1"/>
      <c r="F7" s="143" t="s">
        <v>125</v>
      </c>
      <c r="G7" s="143"/>
      <c r="H7" s="143"/>
      <c r="I7" s="143"/>
      <c r="J7" s="14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25">
      <c r="A8" s="132"/>
      <c r="B8" s="133"/>
      <c r="C8" s="133"/>
      <c r="D8" s="133"/>
      <c r="E8" s="1"/>
      <c r="F8" s="1"/>
      <c r="G8" s="1"/>
      <c r="H8" s="132"/>
      <c r="I8" s="133"/>
      <c r="J8" s="13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25">
      <c r="A9" s="152" t="s">
        <v>126</v>
      </c>
      <c r="B9" s="152"/>
      <c r="C9" s="152"/>
      <c r="D9" s="152"/>
      <c r="E9" s="152"/>
      <c r="F9" s="152"/>
      <c r="G9" s="152"/>
      <c r="H9" s="152"/>
      <c r="I9" s="152"/>
      <c r="J9" s="15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25">
      <c r="A10" s="132"/>
      <c r="B10" s="133"/>
      <c r="C10" s="133"/>
      <c r="D10" s="1"/>
      <c r="E10" s="1"/>
      <c r="F10" s="1"/>
      <c r="G10" s="1"/>
      <c r="H10" s="132"/>
      <c r="I10" s="133"/>
      <c r="J10" s="13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25">
      <c r="A11" s="145" t="s">
        <v>127</v>
      </c>
      <c r="B11" s="145"/>
      <c r="C11" s="145"/>
      <c r="D11" s="145"/>
      <c r="E11" s="1"/>
      <c r="F11" s="1"/>
      <c r="G11" s="1"/>
      <c r="H11" s="132"/>
      <c r="I11" s="133"/>
      <c r="J11" s="13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25">
      <c r="A12" s="145" t="s">
        <v>128</v>
      </c>
      <c r="B12" s="145"/>
      <c r="C12" s="145"/>
      <c r="D12" s="145"/>
      <c r="E12" s="1"/>
      <c r="F12" s="1"/>
      <c r="G12" s="1"/>
      <c r="H12" s="132"/>
      <c r="I12" s="133"/>
      <c r="J12" s="13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A13" s="132"/>
      <c r="B13" s="133"/>
      <c r="C13" s="133"/>
      <c r="D13" s="1"/>
      <c r="E13" s="1"/>
      <c r="F13" s="1"/>
      <c r="G13" s="1"/>
      <c r="H13" s="132"/>
      <c r="I13" s="133"/>
      <c r="J13" s="13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151" t="s">
        <v>138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25">
      <c r="A18" s="15" t="s">
        <v>129</v>
      </c>
      <c r="B18" s="14"/>
      <c r="C18" s="14"/>
      <c r="D18" s="14"/>
      <c r="E18" s="1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5.75" thickBot="1" x14ac:dyDescent="0.3">
      <c r="A19" s="14"/>
      <c r="B19" s="14"/>
      <c r="C19" s="14"/>
      <c r="D19" s="14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25">
      <c r="A20" s="159" t="s">
        <v>0</v>
      </c>
      <c r="B20" s="161" t="s">
        <v>1</v>
      </c>
      <c r="C20" s="162"/>
      <c r="D20" s="159" t="s">
        <v>2</v>
      </c>
      <c r="E20" s="165" t="s">
        <v>3</v>
      </c>
      <c r="F20" s="167" t="s">
        <v>4</v>
      </c>
      <c r="G20" s="17" t="s">
        <v>5</v>
      </c>
      <c r="H20" s="157" t="s">
        <v>6</v>
      </c>
      <c r="I20" s="153" t="s">
        <v>7</v>
      </c>
      <c r="J20" s="155" t="s">
        <v>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26.25" thickBot="1" x14ac:dyDescent="0.3">
      <c r="A21" s="160"/>
      <c r="B21" s="163"/>
      <c r="C21" s="164"/>
      <c r="D21" s="160"/>
      <c r="E21" s="166"/>
      <c r="F21" s="168"/>
      <c r="G21" s="18" t="s">
        <v>9</v>
      </c>
      <c r="H21" s="158"/>
      <c r="I21" s="154"/>
      <c r="J21" s="15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1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25">
      <c r="A23" s="147" t="s">
        <v>10</v>
      </c>
      <c r="B23" s="148"/>
      <c r="C23" s="148"/>
      <c r="D23" s="22"/>
      <c r="E23" s="22"/>
      <c r="F23" s="22"/>
      <c r="G23" s="22"/>
      <c r="H23" s="22"/>
      <c r="I23" s="22"/>
      <c r="J23" s="2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5.75" thickBot="1" x14ac:dyDescent="0.3">
      <c r="A24" s="24"/>
      <c r="B24" s="25"/>
      <c r="C24" s="25"/>
      <c r="D24" s="25"/>
      <c r="E24" s="25"/>
      <c r="F24" s="25"/>
      <c r="G24" s="25"/>
      <c r="H24" s="25"/>
      <c r="I24" s="25"/>
      <c r="J24" s="2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28.25" thickBot="1" x14ac:dyDescent="0.3">
      <c r="A25" s="27">
        <v>1</v>
      </c>
      <c r="B25" s="28" t="s">
        <v>11</v>
      </c>
      <c r="C25" s="29" t="s">
        <v>12</v>
      </c>
      <c r="D25" s="30" t="s">
        <v>13</v>
      </c>
      <c r="E25" s="31">
        <v>11</v>
      </c>
      <c r="F25" s="7"/>
      <c r="G25" s="95">
        <f t="shared" ref="G25:G30" si="0">F25*E25</f>
        <v>0</v>
      </c>
      <c r="H25" s="96">
        <v>0.08</v>
      </c>
      <c r="I25" s="95">
        <f>G25*0.08</f>
        <v>0</v>
      </c>
      <c r="J25" s="95">
        <f>G25+I25</f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8.25" thickBot="1" x14ac:dyDescent="0.3">
      <c r="A26" s="27">
        <v>2</v>
      </c>
      <c r="B26" s="29" t="s">
        <v>14</v>
      </c>
      <c r="C26" s="29" t="s">
        <v>15</v>
      </c>
      <c r="D26" s="30" t="s">
        <v>13</v>
      </c>
      <c r="E26" s="32">
        <v>3</v>
      </c>
      <c r="F26" s="8"/>
      <c r="G26" s="97">
        <f t="shared" si="0"/>
        <v>0</v>
      </c>
      <c r="H26" s="98">
        <v>0.08</v>
      </c>
      <c r="I26" s="99">
        <f>0.08*G26</f>
        <v>0</v>
      </c>
      <c r="J26" s="99">
        <f>I26+G26</f>
        <v>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15.5" thickBot="1" x14ac:dyDescent="0.3">
      <c r="A27" s="27">
        <v>3</v>
      </c>
      <c r="B27" s="29" t="s">
        <v>16</v>
      </c>
      <c r="C27" s="29" t="s">
        <v>17</v>
      </c>
      <c r="D27" s="30" t="s">
        <v>13</v>
      </c>
      <c r="E27" s="33">
        <v>9</v>
      </c>
      <c r="F27" s="10"/>
      <c r="G27" s="95">
        <f>F27*E27</f>
        <v>0</v>
      </c>
      <c r="H27" s="96">
        <v>0.08</v>
      </c>
      <c r="I27" s="99">
        <f>G27*0.08</f>
        <v>0</v>
      </c>
      <c r="J27" s="99">
        <f>G27+I27</f>
        <v>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26.25" thickBot="1" x14ac:dyDescent="0.3">
      <c r="A28" s="27">
        <v>4</v>
      </c>
      <c r="B28" s="29" t="s">
        <v>18</v>
      </c>
      <c r="C28" s="29" t="s">
        <v>19</v>
      </c>
      <c r="D28" s="30" t="s">
        <v>20</v>
      </c>
      <c r="E28" s="34">
        <v>200</v>
      </c>
      <c r="F28" s="8"/>
      <c r="G28" s="95">
        <f t="shared" si="0"/>
        <v>0</v>
      </c>
      <c r="H28" s="96">
        <v>0.08</v>
      </c>
      <c r="I28" s="95">
        <f>G28*0.08</f>
        <v>0</v>
      </c>
      <c r="J28" s="95">
        <f>I28+G28</f>
        <v>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90" thickBot="1" x14ac:dyDescent="0.3">
      <c r="A29" s="27">
        <v>5</v>
      </c>
      <c r="B29" s="29" t="s">
        <v>21</v>
      </c>
      <c r="C29" s="29" t="s">
        <v>22</v>
      </c>
      <c r="D29" s="30" t="s">
        <v>23</v>
      </c>
      <c r="E29" s="35">
        <v>15</v>
      </c>
      <c r="F29" s="8"/>
      <c r="G29" s="95">
        <f>F29*E29</f>
        <v>0</v>
      </c>
      <c r="H29" s="96">
        <v>0.08</v>
      </c>
      <c r="I29" s="95">
        <f>0.08*G29</f>
        <v>0</v>
      </c>
      <c r="J29" s="95">
        <f>I29+G29</f>
        <v>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51.75" thickBot="1" x14ac:dyDescent="0.3">
      <c r="A30" s="36">
        <v>6</v>
      </c>
      <c r="B30" s="29" t="s">
        <v>24</v>
      </c>
      <c r="C30" s="29" t="s">
        <v>25</v>
      </c>
      <c r="D30" s="30" t="s">
        <v>13</v>
      </c>
      <c r="E30" s="33">
        <v>42.05</v>
      </c>
      <c r="F30" s="9"/>
      <c r="G30" s="95">
        <f t="shared" si="0"/>
        <v>0</v>
      </c>
      <c r="H30" s="96">
        <v>0.08</v>
      </c>
      <c r="I30" s="99">
        <f>0.08*G30</f>
        <v>0</v>
      </c>
      <c r="J30" s="99">
        <f>I30+G30</f>
        <v>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51.75" thickBot="1" x14ac:dyDescent="0.3">
      <c r="A31" s="27">
        <v>7</v>
      </c>
      <c r="B31" s="29" t="s">
        <v>26</v>
      </c>
      <c r="C31" s="29" t="s">
        <v>27</v>
      </c>
      <c r="D31" s="30" t="s">
        <v>23</v>
      </c>
      <c r="E31" s="37"/>
      <c r="F31" s="37"/>
      <c r="G31" s="100"/>
      <c r="H31" s="96">
        <v>0.08</v>
      </c>
      <c r="I31" s="100"/>
      <c r="J31" s="100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25">
      <c r="A32" s="38"/>
      <c r="B32" s="39"/>
      <c r="C32" s="39"/>
      <c r="D32" s="39"/>
      <c r="E32" s="40"/>
      <c r="F32" s="39"/>
      <c r="G32" s="40"/>
      <c r="H32" s="40"/>
      <c r="I32" s="40"/>
      <c r="J32" s="101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25">
      <c r="A33" s="147" t="s">
        <v>28</v>
      </c>
      <c r="B33" s="148"/>
      <c r="C33" s="148"/>
      <c r="D33" s="22"/>
      <c r="E33" s="22"/>
      <c r="F33" s="22"/>
      <c r="G33" s="22"/>
      <c r="H33" s="22"/>
      <c r="I33" s="22"/>
      <c r="J33" s="2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5.75" thickBot="1" x14ac:dyDescent="0.3">
      <c r="A34" s="41"/>
      <c r="B34" s="42"/>
      <c r="C34" s="42"/>
      <c r="D34" s="22"/>
      <c r="E34" s="22"/>
      <c r="F34" s="22"/>
      <c r="G34" s="22"/>
      <c r="H34" s="22"/>
      <c r="I34" s="22"/>
      <c r="J34" s="2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26.25" thickBot="1" x14ac:dyDescent="0.3">
      <c r="A35" s="27">
        <v>1</v>
      </c>
      <c r="B35" s="27" t="s">
        <v>29</v>
      </c>
      <c r="C35" s="43" t="s">
        <v>30</v>
      </c>
      <c r="D35" s="30" t="s">
        <v>31</v>
      </c>
      <c r="E35" s="30">
        <v>40</v>
      </c>
      <c r="F35" s="8"/>
      <c r="G35" s="35">
        <f>F35*E35</f>
        <v>0</v>
      </c>
      <c r="H35" s="102">
        <v>0.08</v>
      </c>
      <c r="I35" s="35">
        <f>0.08*G35</f>
        <v>0</v>
      </c>
      <c r="J35" s="35">
        <f>I35+G35</f>
        <v>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26.25" thickBot="1" x14ac:dyDescent="0.3">
      <c r="A36" s="44">
        <v>2</v>
      </c>
      <c r="B36" s="29" t="s">
        <v>32</v>
      </c>
      <c r="C36" s="43" t="s">
        <v>33</v>
      </c>
      <c r="D36" s="30" t="s">
        <v>34</v>
      </c>
      <c r="E36" s="45"/>
      <c r="F36" s="45"/>
      <c r="G36" s="100"/>
      <c r="H36" s="102">
        <v>0.23</v>
      </c>
      <c r="I36" s="100"/>
      <c r="J36" s="10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51.75" thickBot="1" x14ac:dyDescent="0.3">
      <c r="A37" s="27">
        <v>3</v>
      </c>
      <c r="B37" s="46" t="s">
        <v>35</v>
      </c>
      <c r="C37" s="47" t="s">
        <v>36</v>
      </c>
      <c r="D37" s="48" t="s">
        <v>37</v>
      </c>
      <c r="E37" s="49"/>
      <c r="F37" s="49"/>
      <c r="G37" s="100"/>
      <c r="H37" s="102">
        <v>0.23</v>
      </c>
      <c r="I37" s="104"/>
      <c r="J37" s="10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26.25" thickBot="1" x14ac:dyDescent="0.3">
      <c r="A38" s="44">
        <v>4</v>
      </c>
      <c r="B38" s="46" t="s">
        <v>38</v>
      </c>
      <c r="C38" s="47" t="s">
        <v>39</v>
      </c>
      <c r="D38" s="48" t="s">
        <v>37</v>
      </c>
      <c r="E38" s="34">
        <v>8000</v>
      </c>
      <c r="F38" s="11"/>
      <c r="G38" s="95">
        <f>F38*E38</f>
        <v>0</v>
      </c>
      <c r="H38" s="102">
        <v>0.23</v>
      </c>
      <c r="I38" s="106">
        <f>0.23*G38</f>
        <v>0</v>
      </c>
      <c r="J38" s="107">
        <f>I38+G38</f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26.25" thickBot="1" x14ac:dyDescent="0.3">
      <c r="A39" s="27">
        <v>5</v>
      </c>
      <c r="B39" s="50" t="s">
        <v>40</v>
      </c>
      <c r="C39" s="47" t="s">
        <v>41</v>
      </c>
      <c r="D39" s="48" t="s">
        <v>37</v>
      </c>
      <c r="E39" s="34">
        <v>250</v>
      </c>
      <c r="F39" s="11"/>
      <c r="G39" s="95">
        <f>E39*F39</f>
        <v>0</v>
      </c>
      <c r="H39" s="72" t="s">
        <v>42</v>
      </c>
      <c r="I39" s="106">
        <f>G39*0.23</f>
        <v>0</v>
      </c>
      <c r="J39" s="107">
        <f t="shared" ref="J39:J47" si="1">I39+G39</f>
        <v>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26.25" thickBot="1" x14ac:dyDescent="0.3">
      <c r="A40" s="44">
        <v>6</v>
      </c>
      <c r="B40" s="50" t="s">
        <v>43</v>
      </c>
      <c r="C40" s="47" t="s">
        <v>44</v>
      </c>
      <c r="D40" s="48" t="s">
        <v>37</v>
      </c>
      <c r="E40" s="34">
        <v>1500</v>
      </c>
      <c r="F40" s="11"/>
      <c r="G40" s="95">
        <f>E40*F40</f>
        <v>0</v>
      </c>
      <c r="H40" s="72" t="s">
        <v>42</v>
      </c>
      <c r="I40" s="106">
        <f>0.23*G40</f>
        <v>0</v>
      </c>
      <c r="J40" s="107">
        <f t="shared" si="1"/>
        <v>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39" thickBot="1" x14ac:dyDescent="0.3">
      <c r="A41" s="27">
        <v>7</v>
      </c>
      <c r="B41" s="29" t="s">
        <v>45</v>
      </c>
      <c r="C41" s="43" t="s">
        <v>46</v>
      </c>
      <c r="D41" s="30" t="s">
        <v>20</v>
      </c>
      <c r="E41" s="33">
        <v>70</v>
      </c>
      <c r="F41" s="9"/>
      <c r="G41" s="95">
        <f t="shared" ref="G41:G47" si="2">E41*F41</f>
        <v>0</v>
      </c>
      <c r="H41" s="102">
        <v>0.08</v>
      </c>
      <c r="I41" s="95">
        <f t="shared" ref="I41:I47" si="3">0.08*G41</f>
        <v>0</v>
      </c>
      <c r="J41" s="99">
        <f t="shared" si="1"/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39" thickBot="1" x14ac:dyDescent="0.3">
      <c r="A42" s="44">
        <v>8</v>
      </c>
      <c r="B42" s="29" t="s">
        <v>47</v>
      </c>
      <c r="C42" s="43" t="s">
        <v>48</v>
      </c>
      <c r="D42" s="30" t="s">
        <v>20</v>
      </c>
      <c r="E42" s="33">
        <v>100</v>
      </c>
      <c r="F42" s="9"/>
      <c r="G42" s="95">
        <f t="shared" si="2"/>
        <v>0</v>
      </c>
      <c r="H42" s="102">
        <v>0.08</v>
      </c>
      <c r="I42" s="95">
        <f t="shared" si="3"/>
        <v>0</v>
      </c>
      <c r="J42" s="99">
        <f t="shared" si="1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26.25" thickBot="1" x14ac:dyDescent="0.3">
      <c r="A43" s="27">
        <v>9</v>
      </c>
      <c r="B43" s="29" t="s">
        <v>49</v>
      </c>
      <c r="C43" s="43" t="s">
        <v>50</v>
      </c>
      <c r="D43" s="30" t="s">
        <v>20</v>
      </c>
      <c r="E43" s="45"/>
      <c r="F43" s="45"/>
      <c r="G43" s="100"/>
      <c r="H43" s="102">
        <v>0.08</v>
      </c>
      <c r="I43" s="100"/>
      <c r="J43" s="10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39" thickBot="1" x14ac:dyDescent="0.3">
      <c r="A44" s="44">
        <v>10</v>
      </c>
      <c r="B44" s="29" t="s">
        <v>51</v>
      </c>
      <c r="C44" s="43" t="s">
        <v>52</v>
      </c>
      <c r="D44" s="30" t="s">
        <v>13</v>
      </c>
      <c r="E44" s="33">
        <v>4.5999999999999996</v>
      </c>
      <c r="F44" s="9"/>
      <c r="G44" s="95">
        <f t="shared" si="2"/>
        <v>0</v>
      </c>
      <c r="H44" s="72" t="s">
        <v>53</v>
      </c>
      <c r="I44" s="95">
        <f t="shared" si="3"/>
        <v>0</v>
      </c>
      <c r="J44" s="99">
        <f t="shared" si="1"/>
        <v>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39" thickBot="1" x14ac:dyDescent="0.3">
      <c r="A45" s="27">
        <v>11</v>
      </c>
      <c r="B45" s="29" t="s">
        <v>54</v>
      </c>
      <c r="C45" s="43" t="s">
        <v>55</v>
      </c>
      <c r="D45" s="30" t="s">
        <v>13</v>
      </c>
      <c r="E45" s="33">
        <v>100.3</v>
      </c>
      <c r="F45" s="9"/>
      <c r="G45" s="95">
        <f t="shared" si="2"/>
        <v>0</v>
      </c>
      <c r="H45" s="72" t="s">
        <v>53</v>
      </c>
      <c r="I45" s="95">
        <f t="shared" si="3"/>
        <v>0</v>
      </c>
      <c r="J45" s="99">
        <f t="shared" si="1"/>
        <v>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26.25" thickBot="1" x14ac:dyDescent="0.3">
      <c r="A46" s="44">
        <v>12</v>
      </c>
      <c r="B46" s="29" t="s">
        <v>56</v>
      </c>
      <c r="C46" s="43" t="s">
        <v>57</v>
      </c>
      <c r="D46" s="30" t="s">
        <v>31</v>
      </c>
      <c r="E46" s="33">
        <v>70</v>
      </c>
      <c r="F46" s="9"/>
      <c r="G46" s="95">
        <f t="shared" si="2"/>
        <v>0</v>
      </c>
      <c r="H46" s="72" t="s">
        <v>53</v>
      </c>
      <c r="I46" s="95">
        <f t="shared" si="3"/>
        <v>0</v>
      </c>
      <c r="J46" s="99">
        <f t="shared" si="1"/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26.25" thickBot="1" x14ac:dyDescent="0.3">
      <c r="A47" s="27">
        <v>13</v>
      </c>
      <c r="B47" s="29" t="s">
        <v>58</v>
      </c>
      <c r="C47" s="43" t="s">
        <v>59</v>
      </c>
      <c r="D47" s="30" t="s">
        <v>20</v>
      </c>
      <c r="E47" s="33">
        <v>350</v>
      </c>
      <c r="F47" s="9"/>
      <c r="G47" s="95">
        <f t="shared" si="2"/>
        <v>0</v>
      </c>
      <c r="H47" s="102">
        <v>0.08</v>
      </c>
      <c r="I47" s="95">
        <f t="shared" si="3"/>
        <v>0</v>
      </c>
      <c r="J47" s="99">
        <f t="shared" si="1"/>
        <v>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26.25" thickBot="1" x14ac:dyDescent="0.3">
      <c r="A48" s="44">
        <v>14</v>
      </c>
      <c r="B48" s="29" t="s">
        <v>60</v>
      </c>
      <c r="C48" s="43" t="s">
        <v>61</v>
      </c>
      <c r="D48" s="30" t="s">
        <v>31</v>
      </c>
      <c r="E48" s="45"/>
      <c r="F48" s="45"/>
      <c r="G48" s="100"/>
      <c r="H48" s="102">
        <v>0.08</v>
      </c>
      <c r="I48" s="100"/>
      <c r="J48" s="10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26.25" thickBot="1" x14ac:dyDescent="0.3">
      <c r="A49" s="27">
        <v>15</v>
      </c>
      <c r="B49" s="29" t="s">
        <v>62</v>
      </c>
      <c r="C49" s="43" t="s">
        <v>63</v>
      </c>
      <c r="D49" s="30" t="s">
        <v>64</v>
      </c>
      <c r="E49" s="45"/>
      <c r="F49" s="45"/>
      <c r="G49" s="100"/>
      <c r="H49" s="102">
        <v>0.08</v>
      </c>
      <c r="I49" s="100"/>
      <c r="J49" s="10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26.25" thickBot="1" x14ac:dyDescent="0.3">
      <c r="A50" s="44">
        <v>16</v>
      </c>
      <c r="B50" s="29" t="s">
        <v>65</v>
      </c>
      <c r="C50" s="43" t="s">
        <v>66</v>
      </c>
      <c r="D50" s="30" t="s">
        <v>31</v>
      </c>
      <c r="E50" s="45"/>
      <c r="F50" s="45"/>
      <c r="G50" s="100"/>
      <c r="H50" s="102">
        <v>0.08</v>
      </c>
      <c r="I50" s="100"/>
      <c r="J50" s="10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26.25" thickBot="1" x14ac:dyDescent="0.3">
      <c r="A51" s="27">
        <v>17</v>
      </c>
      <c r="B51" s="29" t="s">
        <v>67</v>
      </c>
      <c r="C51" s="43" t="s">
        <v>68</v>
      </c>
      <c r="D51" s="30" t="s">
        <v>64</v>
      </c>
      <c r="E51" s="45"/>
      <c r="F51" s="45"/>
      <c r="G51" s="100"/>
      <c r="H51" s="102">
        <v>0.08</v>
      </c>
      <c r="I51" s="100"/>
      <c r="J51" s="10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x14ac:dyDescent="0.25">
      <c r="A52" s="51"/>
      <c r="B52" s="52"/>
      <c r="C52" s="53"/>
      <c r="D52" s="54"/>
      <c r="E52" s="55"/>
      <c r="F52" s="20"/>
      <c r="G52" s="108"/>
      <c r="H52" s="109"/>
      <c r="I52" s="108"/>
      <c r="J52" s="11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x14ac:dyDescent="0.25">
      <c r="A53" s="149" t="s">
        <v>69</v>
      </c>
      <c r="B53" s="150"/>
      <c r="C53" s="150"/>
      <c r="D53" s="56"/>
      <c r="E53" s="56"/>
      <c r="F53" s="56"/>
      <c r="G53" s="56"/>
      <c r="H53" s="56"/>
      <c r="I53" s="56"/>
      <c r="J53" s="111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5.75" thickBot="1" x14ac:dyDescent="0.3">
      <c r="A54" s="57"/>
      <c r="B54" s="58"/>
      <c r="C54" s="58"/>
      <c r="D54" s="56"/>
      <c r="E54" s="56"/>
      <c r="F54" s="56"/>
      <c r="G54" s="56"/>
      <c r="H54" s="56"/>
      <c r="I54" s="56"/>
      <c r="J54" s="11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5.75" thickBot="1" x14ac:dyDescent="0.3">
      <c r="A55" s="59">
        <v>1</v>
      </c>
      <c r="B55" s="60" t="s">
        <v>70</v>
      </c>
      <c r="C55" s="61" t="s">
        <v>71</v>
      </c>
      <c r="D55" s="62" t="s">
        <v>72</v>
      </c>
      <c r="E55" s="63">
        <v>5099</v>
      </c>
      <c r="F55" s="12"/>
      <c r="G55" s="112">
        <f t="shared" ref="G55:G60" si="4">F55*E55</f>
        <v>0</v>
      </c>
      <c r="H55" s="62" t="s">
        <v>53</v>
      </c>
      <c r="I55" s="112">
        <f t="shared" ref="I55:I60" si="5">0.08*G55</f>
        <v>0</v>
      </c>
      <c r="J55" s="113">
        <f t="shared" ref="J55:J60" si="6">I55+G55</f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5.75" thickBot="1" x14ac:dyDescent="0.3">
      <c r="A56" s="59">
        <v>2</v>
      </c>
      <c r="B56" s="60" t="s">
        <v>73</v>
      </c>
      <c r="C56" s="61" t="s">
        <v>74</v>
      </c>
      <c r="D56" s="62" t="s">
        <v>72</v>
      </c>
      <c r="E56" s="63">
        <v>5099</v>
      </c>
      <c r="F56" s="12"/>
      <c r="G56" s="112">
        <f t="shared" si="4"/>
        <v>0</v>
      </c>
      <c r="H56" s="62" t="s">
        <v>53</v>
      </c>
      <c r="I56" s="112">
        <f t="shared" si="5"/>
        <v>0</v>
      </c>
      <c r="J56" s="113">
        <f t="shared" si="6"/>
        <v>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39" thickBot="1" x14ac:dyDescent="0.3">
      <c r="A57" s="59">
        <v>3</v>
      </c>
      <c r="B57" s="60" t="s">
        <v>75</v>
      </c>
      <c r="C57" s="61" t="s">
        <v>76</v>
      </c>
      <c r="D57" s="62" t="s">
        <v>20</v>
      </c>
      <c r="E57" s="63">
        <v>98</v>
      </c>
      <c r="F57" s="12"/>
      <c r="G57" s="112">
        <f t="shared" si="4"/>
        <v>0</v>
      </c>
      <c r="H57" s="62" t="s">
        <v>53</v>
      </c>
      <c r="I57" s="112">
        <f t="shared" si="5"/>
        <v>0</v>
      </c>
      <c r="J57" s="113">
        <f t="shared" si="6"/>
        <v>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39" thickBot="1" x14ac:dyDescent="0.3">
      <c r="A58" s="59">
        <v>4</v>
      </c>
      <c r="B58" s="60" t="s">
        <v>77</v>
      </c>
      <c r="C58" s="61" t="s">
        <v>78</v>
      </c>
      <c r="D58" s="62" t="s">
        <v>20</v>
      </c>
      <c r="E58" s="63">
        <v>194</v>
      </c>
      <c r="F58" s="12"/>
      <c r="G58" s="112">
        <f t="shared" si="4"/>
        <v>0</v>
      </c>
      <c r="H58" s="62" t="s">
        <v>53</v>
      </c>
      <c r="I58" s="112">
        <f t="shared" si="5"/>
        <v>0</v>
      </c>
      <c r="J58" s="113">
        <f t="shared" si="6"/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26.25" thickBot="1" x14ac:dyDescent="0.3">
      <c r="A59" s="64">
        <v>5</v>
      </c>
      <c r="B59" s="65" t="s">
        <v>79</v>
      </c>
      <c r="C59" s="66" t="s">
        <v>80</v>
      </c>
      <c r="D59" s="67" t="s">
        <v>20</v>
      </c>
      <c r="E59" s="68">
        <v>60</v>
      </c>
      <c r="F59" s="13"/>
      <c r="G59" s="114">
        <f t="shared" si="4"/>
        <v>0</v>
      </c>
      <c r="H59" s="67" t="s">
        <v>53</v>
      </c>
      <c r="I59" s="114">
        <f t="shared" si="5"/>
        <v>0</v>
      </c>
      <c r="J59" s="115">
        <f t="shared" si="6"/>
        <v>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26.25" thickBot="1" x14ac:dyDescent="0.3">
      <c r="A60" s="64">
        <v>6</v>
      </c>
      <c r="B60" s="65" t="s">
        <v>81</v>
      </c>
      <c r="C60" s="66" t="s">
        <v>82</v>
      </c>
      <c r="D60" s="67" t="s">
        <v>20</v>
      </c>
      <c r="E60" s="68">
        <v>80</v>
      </c>
      <c r="F60" s="13"/>
      <c r="G60" s="114">
        <f t="shared" si="4"/>
        <v>0</v>
      </c>
      <c r="H60" s="67" t="s">
        <v>53</v>
      </c>
      <c r="I60" s="114">
        <f t="shared" si="5"/>
        <v>0</v>
      </c>
      <c r="J60" s="115">
        <f t="shared" si="6"/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5.75" thickBot="1" x14ac:dyDescent="0.3">
      <c r="A61" s="64">
        <v>7</v>
      </c>
      <c r="B61" s="65" t="s">
        <v>83</v>
      </c>
      <c r="C61" s="66" t="s">
        <v>84</v>
      </c>
      <c r="D61" s="67" t="s">
        <v>20</v>
      </c>
      <c r="E61" s="45"/>
      <c r="F61" s="134"/>
      <c r="G61" s="116"/>
      <c r="H61" s="67" t="s">
        <v>53</v>
      </c>
      <c r="I61" s="117"/>
      <c r="J61" s="118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x14ac:dyDescent="0.25">
      <c r="A62" s="69"/>
      <c r="B62" s="20"/>
      <c r="C62" s="20"/>
      <c r="D62" s="20"/>
      <c r="E62" s="20"/>
      <c r="F62" s="128"/>
      <c r="G62" s="20"/>
      <c r="H62" s="20"/>
      <c r="I62" s="20"/>
      <c r="J62" s="21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x14ac:dyDescent="0.25">
      <c r="A63" s="147" t="s">
        <v>85</v>
      </c>
      <c r="B63" s="148"/>
      <c r="C63" s="148"/>
      <c r="D63" s="22"/>
      <c r="E63" s="22"/>
      <c r="F63" s="22"/>
      <c r="G63" s="22"/>
      <c r="H63" s="22"/>
      <c r="I63" s="22"/>
      <c r="J63" s="23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5.75" thickBot="1" x14ac:dyDescent="0.3">
      <c r="A64" s="70"/>
      <c r="B64" s="71"/>
      <c r="C64" s="71"/>
      <c r="D64" s="71"/>
      <c r="E64" s="71"/>
      <c r="F64" s="71"/>
      <c r="G64" s="71"/>
      <c r="H64" s="71"/>
      <c r="I64" s="71"/>
      <c r="J64" s="1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26.25" thickBot="1" x14ac:dyDescent="0.3">
      <c r="A65" s="41">
        <v>1</v>
      </c>
      <c r="B65" s="29" t="s">
        <v>86</v>
      </c>
      <c r="C65" s="43" t="s">
        <v>87</v>
      </c>
      <c r="D65" s="72" t="s">
        <v>20</v>
      </c>
      <c r="E65" s="33">
        <v>8</v>
      </c>
      <c r="F65" s="9"/>
      <c r="G65" s="99">
        <f>F65*E65</f>
        <v>0</v>
      </c>
      <c r="H65" s="102">
        <v>0.08</v>
      </c>
      <c r="I65" s="99">
        <f>0.08*G65</f>
        <v>0</v>
      </c>
      <c r="J65" s="99">
        <f>I65+G65</f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39" thickBot="1" x14ac:dyDescent="0.3">
      <c r="A66" s="59">
        <v>2</v>
      </c>
      <c r="B66" s="60" t="s">
        <v>88</v>
      </c>
      <c r="C66" s="66" t="s">
        <v>89</v>
      </c>
      <c r="D66" s="62" t="s">
        <v>90</v>
      </c>
      <c r="E66" s="45"/>
      <c r="F66" s="45"/>
      <c r="G66" s="116"/>
      <c r="H66" s="62" t="s">
        <v>53</v>
      </c>
      <c r="I66" s="117"/>
      <c r="J66" s="118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x14ac:dyDescent="0.25">
      <c r="A67" s="73"/>
      <c r="B67" s="53"/>
      <c r="C67" s="53"/>
      <c r="D67" s="53"/>
      <c r="E67" s="53"/>
      <c r="F67" s="53"/>
      <c r="G67" s="53"/>
      <c r="H67" s="53"/>
      <c r="I67" s="53"/>
      <c r="J67" s="120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x14ac:dyDescent="0.25">
      <c r="A68" s="147" t="s">
        <v>91</v>
      </c>
      <c r="B68" s="148"/>
      <c r="C68" s="148"/>
      <c r="D68" s="22"/>
      <c r="E68" s="22"/>
      <c r="F68" s="22"/>
      <c r="G68" s="22"/>
      <c r="H68" s="22"/>
      <c r="I68" s="22"/>
      <c r="J68" s="23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5.75" thickBot="1" x14ac:dyDescent="0.3">
      <c r="A69" s="70"/>
      <c r="B69" s="71"/>
      <c r="C69" s="71"/>
      <c r="D69" s="71"/>
      <c r="E69" s="71"/>
      <c r="F69" s="71"/>
      <c r="G69" s="71"/>
      <c r="H69" s="71"/>
      <c r="I69" s="71"/>
      <c r="J69" s="1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39" thickBot="1" x14ac:dyDescent="0.3">
      <c r="A70" s="27">
        <v>1</v>
      </c>
      <c r="B70" s="74" t="s">
        <v>92</v>
      </c>
      <c r="C70" s="43" t="s">
        <v>93</v>
      </c>
      <c r="D70" s="72" t="s">
        <v>20</v>
      </c>
      <c r="E70" s="33">
        <v>300</v>
      </c>
      <c r="F70" s="9"/>
      <c r="G70" s="99">
        <f>F70*E70</f>
        <v>0</v>
      </c>
      <c r="H70" s="102">
        <v>0.23</v>
      </c>
      <c r="I70" s="99">
        <f>0.23*G70</f>
        <v>0</v>
      </c>
      <c r="J70" s="99">
        <f>I70+G70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39" thickBot="1" x14ac:dyDescent="0.3">
      <c r="A71" s="27">
        <v>2</v>
      </c>
      <c r="B71" s="74" t="s">
        <v>94</v>
      </c>
      <c r="C71" s="43" t="s">
        <v>95</v>
      </c>
      <c r="D71" s="72" t="s">
        <v>20</v>
      </c>
      <c r="E71" s="33">
        <v>200</v>
      </c>
      <c r="F71" s="9"/>
      <c r="G71" s="99">
        <f>F71*E71</f>
        <v>0</v>
      </c>
      <c r="H71" s="102">
        <v>0.08</v>
      </c>
      <c r="I71" s="99">
        <f>G71*0.08</f>
        <v>0</v>
      </c>
      <c r="J71" s="99">
        <f>I71+G71</f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x14ac:dyDescent="0.25">
      <c r="A72" s="75"/>
      <c r="B72" s="76"/>
      <c r="C72" s="76"/>
      <c r="D72" s="76"/>
      <c r="E72" s="77"/>
      <c r="F72" s="127"/>
      <c r="G72" s="76"/>
      <c r="H72" s="76"/>
      <c r="I72" s="76"/>
      <c r="J72" s="121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x14ac:dyDescent="0.25">
      <c r="A73" s="147" t="s">
        <v>96</v>
      </c>
      <c r="B73" s="148"/>
      <c r="C73" s="148"/>
      <c r="D73" s="22"/>
      <c r="E73" s="22"/>
      <c r="F73" s="22"/>
      <c r="G73" s="22"/>
      <c r="H73" s="22"/>
      <c r="I73" s="22"/>
      <c r="J73" s="23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5.75" thickBot="1" x14ac:dyDescent="0.3">
      <c r="A74" s="78"/>
      <c r="B74" s="76"/>
      <c r="C74" s="76"/>
      <c r="D74" s="76"/>
      <c r="E74" s="76"/>
      <c r="F74" s="71"/>
      <c r="G74" s="76"/>
      <c r="H74" s="76"/>
      <c r="I74" s="76"/>
      <c r="J74" s="121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51.75" thickBot="1" x14ac:dyDescent="0.3">
      <c r="A75" s="27">
        <v>1</v>
      </c>
      <c r="B75" s="46" t="s">
        <v>97</v>
      </c>
      <c r="C75" s="43" t="s">
        <v>98</v>
      </c>
      <c r="D75" s="72" t="s">
        <v>20</v>
      </c>
      <c r="E75" s="33">
        <v>450</v>
      </c>
      <c r="F75" s="9"/>
      <c r="G75" s="99">
        <f>F75*E75</f>
        <v>0</v>
      </c>
      <c r="H75" s="102">
        <v>0.08</v>
      </c>
      <c r="I75" s="99">
        <f>0.08*G75</f>
        <v>0</v>
      </c>
      <c r="J75" s="99">
        <f>I75+G75</f>
        <v>0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27" thickBot="1" x14ac:dyDescent="0.3">
      <c r="A76" s="27">
        <v>2</v>
      </c>
      <c r="B76" s="46" t="s">
        <v>99</v>
      </c>
      <c r="C76" s="79" t="s">
        <v>100</v>
      </c>
      <c r="D76" s="72" t="s">
        <v>13</v>
      </c>
      <c r="E76" s="33">
        <v>9.9</v>
      </c>
      <c r="F76" s="9"/>
      <c r="G76" s="99">
        <f>F76*E76</f>
        <v>0</v>
      </c>
      <c r="H76" s="102">
        <v>0.08</v>
      </c>
      <c r="I76" s="99">
        <f>0.08*G76</f>
        <v>0</v>
      </c>
      <c r="J76" s="99">
        <f>I76+G76</f>
        <v>0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x14ac:dyDescent="0.25">
      <c r="A77" s="80"/>
      <c r="B77" s="53"/>
      <c r="C77" s="53"/>
      <c r="D77" s="53"/>
      <c r="E77" s="53"/>
      <c r="F77" s="53"/>
      <c r="G77" s="53"/>
      <c r="H77" s="53"/>
      <c r="I77" s="53"/>
      <c r="J77" s="12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x14ac:dyDescent="0.25">
      <c r="A78" s="147" t="s">
        <v>101</v>
      </c>
      <c r="B78" s="148"/>
      <c r="C78" s="148"/>
      <c r="D78" s="22"/>
      <c r="E78" s="22"/>
      <c r="F78" s="22"/>
      <c r="G78" s="22"/>
      <c r="H78" s="22"/>
      <c r="I78" s="22"/>
      <c r="J78" s="23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5.75" thickBot="1" x14ac:dyDescent="0.3">
      <c r="A79" s="70"/>
      <c r="B79" s="71"/>
      <c r="C79" s="71"/>
      <c r="D79" s="71"/>
      <c r="E79" s="71"/>
      <c r="F79" s="71"/>
      <c r="G79" s="71"/>
      <c r="H79" s="71"/>
      <c r="I79" s="71"/>
      <c r="J79" s="119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26.25" thickBot="1" x14ac:dyDescent="0.3">
      <c r="A80" s="27">
        <v>1</v>
      </c>
      <c r="B80" s="46" t="s">
        <v>102</v>
      </c>
      <c r="C80" s="43" t="s">
        <v>103</v>
      </c>
      <c r="D80" s="81" t="s">
        <v>20</v>
      </c>
      <c r="E80" s="49"/>
      <c r="F80" s="45"/>
      <c r="G80" s="103"/>
      <c r="H80" s="102">
        <v>0.08</v>
      </c>
      <c r="I80" s="103"/>
      <c r="J80" s="103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51.75" thickBot="1" x14ac:dyDescent="0.3">
      <c r="A81" s="27">
        <v>2</v>
      </c>
      <c r="B81" s="46" t="s">
        <v>26</v>
      </c>
      <c r="C81" s="29" t="s">
        <v>27</v>
      </c>
      <c r="D81" s="81" t="s">
        <v>23</v>
      </c>
      <c r="E81" s="49"/>
      <c r="F81" s="45"/>
      <c r="G81" s="103"/>
      <c r="H81" s="102">
        <v>0.08</v>
      </c>
      <c r="I81" s="103"/>
      <c r="J81" s="103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26.25" thickBot="1" x14ac:dyDescent="0.3">
      <c r="A82" s="27">
        <v>3</v>
      </c>
      <c r="B82" s="46" t="s">
        <v>104</v>
      </c>
      <c r="C82" s="43" t="s">
        <v>105</v>
      </c>
      <c r="D82" s="81" t="s">
        <v>106</v>
      </c>
      <c r="E82" s="49"/>
      <c r="F82" s="45"/>
      <c r="G82" s="103"/>
      <c r="H82" s="102">
        <v>0.08</v>
      </c>
      <c r="I82" s="103"/>
      <c r="J82" s="10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27" thickBot="1" x14ac:dyDescent="0.3">
      <c r="A83" s="27">
        <v>4</v>
      </c>
      <c r="B83" s="46" t="s">
        <v>107</v>
      </c>
      <c r="C83" s="82" t="s">
        <v>108</v>
      </c>
      <c r="D83" s="81" t="s">
        <v>20</v>
      </c>
      <c r="E83" s="49"/>
      <c r="F83" s="45"/>
      <c r="G83" s="103"/>
      <c r="H83" s="102">
        <v>0.08</v>
      </c>
      <c r="I83" s="103"/>
      <c r="J83" s="103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26.25" thickBot="1" x14ac:dyDescent="0.3">
      <c r="A84" s="44">
        <v>5</v>
      </c>
      <c r="B84" s="83" t="s">
        <v>109</v>
      </c>
      <c r="C84" s="84" t="s">
        <v>39</v>
      </c>
      <c r="D84" s="85" t="s">
        <v>37</v>
      </c>
      <c r="E84" s="86"/>
      <c r="F84" s="45"/>
      <c r="G84" s="122"/>
      <c r="H84" s="123" t="s">
        <v>42</v>
      </c>
      <c r="I84" s="103"/>
      <c r="J84" s="103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39" thickBot="1" x14ac:dyDescent="0.3">
      <c r="A85" s="27">
        <v>6</v>
      </c>
      <c r="B85" s="29" t="s">
        <v>110</v>
      </c>
      <c r="C85" s="29" t="s">
        <v>111</v>
      </c>
      <c r="D85" s="30" t="s">
        <v>13</v>
      </c>
      <c r="E85" s="45"/>
      <c r="F85" s="45"/>
      <c r="G85" s="100"/>
      <c r="H85" s="96">
        <v>0.08</v>
      </c>
      <c r="I85" s="103"/>
      <c r="J85" s="103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26.25" thickBot="1" x14ac:dyDescent="0.3">
      <c r="A86" s="44">
        <v>7</v>
      </c>
      <c r="B86" s="87" t="s">
        <v>112</v>
      </c>
      <c r="C86" s="88" t="s">
        <v>44</v>
      </c>
      <c r="D86" s="89" t="s">
        <v>37</v>
      </c>
      <c r="E86" s="90"/>
      <c r="F86" s="49"/>
      <c r="G86" s="122"/>
      <c r="H86" s="123" t="s">
        <v>42</v>
      </c>
      <c r="I86" s="103"/>
      <c r="J86" s="103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x14ac:dyDescent="0.25">
      <c r="A87" s="91"/>
      <c r="B87" s="92"/>
      <c r="C87" s="92"/>
      <c r="D87" s="92"/>
      <c r="E87" s="93"/>
      <c r="F87" s="54"/>
      <c r="G87" s="93"/>
      <c r="H87" s="92"/>
      <c r="I87" s="92"/>
      <c r="J87" s="12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x14ac:dyDescent="0.25">
      <c r="A88" s="147" t="s">
        <v>113</v>
      </c>
      <c r="B88" s="148"/>
      <c r="C88" s="148"/>
      <c r="D88" s="22"/>
      <c r="E88" s="22"/>
      <c r="F88" s="22"/>
      <c r="G88" s="22"/>
      <c r="H88" s="22"/>
      <c r="I88" s="22"/>
      <c r="J88" s="23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5.75" thickBot="1" x14ac:dyDescent="0.3">
      <c r="A89" s="70"/>
      <c r="B89" s="71"/>
      <c r="C89" s="71"/>
      <c r="D89" s="71"/>
      <c r="E89" s="71"/>
      <c r="F89" s="71"/>
      <c r="G89" s="71"/>
      <c r="H89" s="71"/>
      <c r="I89" s="71"/>
      <c r="J89" s="119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26.25" thickBot="1" x14ac:dyDescent="0.3">
      <c r="A90" s="59">
        <v>1</v>
      </c>
      <c r="B90" s="60" t="s">
        <v>114</v>
      </c>
      <c r="C90" s="61" t="s">
        <v>115</v>
      </c>
      <c r="D90" s="62" t="s">
        <v>20</v>
      </c>
      <c r="E90" s="63">
        <v>133</v>
      </c>
      <c r="F90" s="12"/>
      <c r="G90" s="112">
        <f>F90*E90</f>
        <v>0</v>
      </c>
      <c r="H90" s="62" t="s">
        <v>42</v>
      </c>
      <c r="I90" s="112">
        <f>0.23*G90</f>
        <v>0</v>
      </c>
      <c r="J90" s="113">
        <f>I90+G90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26.25" thickBot="1" x14ac:dyDescent="0.3">
      <c r="A91" s="59">
        <v>2</v>
      </c>
      <c r="B91" s="60" t="s">
        <v>116</v>
      </c>
      <c r="C91" s="61" t="s">
        <v>117</v>
      </c>
      <c r="D91" s="62" t="s">
        <v>20</v>
      </c>
      <c r="E91" s="63">
        <v>220</v>
      </c>
      <c r="F91" s="12"/>
      <c r="G91" s="112">
        <f>F91*E91</f>
        <v>0</v>
      </c>
      <c r="H91" s="62" t="s">
        <v>42</v>
      </c>
      <c r="I91" s="112">
        <f>0.23*G91</f>
        <v>0</v>
      </c>
      <c r="J91" s="113">
        <f>I91+G91</f>
        <v>0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26.25" thickBot="1" x14ac:dyDescent="0.3">
      <c r="A92" s="59">
        <v>3</v>
      </c>
      <c r="B92" s="60" t="s">
        <v>118</v>
      </c>
      <c r="C92" s="61" t="s">
        <v>119</v>
      </c>
      <c r="D92" s="62" t="s">
        <v>120</v>
      </c>
      <c r="E92" s="63">
        <v>10.3</v>
      </c>
      <c r="F92" s="12"/>
      <c r="G92" s="112">
        <f>F92*E92</f>
        <v>0</v>
      </c>
      <c r="H92" s="62" t="s">
        <v>42</v>
      </c>
      <c r="I92" s="112">
        <f>0.23*G92</f>
        <v>0</v>
      </c>
      <c r="J92" s="113">
        <f>I92+G92</f>
        <v>0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5.75" thickBot="1" x14ac:dyDescent="0.3">
      <c r="A93" s="64">
        <v>4</v>
      </c>
      <c r="B93" s="65" t="s">
        <v>83</v>
      </c>
      <c r="C93" s="66" t="s">
        <v>84</v>
      </c>
      <c r="D93" s="67" t="s">
        <v>20</v>
      </c>
      <c r="E93" s="94"/>
      <c r="F93" s="135"/>
      <c r="G93" s="125"/>
      <c r="H93" s="67" t="s">
        <v>53</v>
      </c>
      <c r="I93" s="126"/>
      <c r="J93" s="118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5.75" thickBot="1" x14ac:dyDescent="0.3">
      <c r="A94" s="14"/>
      <c r="B94" s="14"/>
      <c r="C94" s="14"/>
      <c r="D94" s="14"/>
      <c r="E94" s="16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5.75" thickBot="1" x14ac:dyDescent="0.3">
      <c r="A95" s="14"/>
      <c r="B95" s="14"/>
      <c r="C95" s="14"/>
      <c r="D95" s="14"/>
      <c r="E95" s="138" t="s">
        <v>121</v>
      </c>
      <c r="F95" s="138"/>
      <c r="G95" s="129">
        <f>SUM(G25:G93)</f>
        <v>0</v>
      </c>
      <c r="H95" s="130"/>
      <c r="I95" s="129">
        <f>SUM(I25:I93)</f>
        <v>0</v>
      </c>
      <c r="J95" s="129">
        <f>SUM(J25:J93)</f>
        <v>0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x14ac:dyDescent="0.25">
      <c r="A97" s="139" t="s">
        <v>133</v>
      </c>
      <c r="B97" s="139"/>
      <c r="C97" s="139"/>
      <c r="D97" s="139"/>
      <c r="E97" s="139"/>
      <c r="F97" s="139"/>
      <c r="G97" s="141"/>
      <c r="H97" s="141"/>
      <c r="I97" s="141"/>
      <c r="J97" s="141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x14ac:dyDescent="0.25">
      <c r="A98" s="140"/>
      <c r="B98" s="140"/>
      <c r="C98" s="140"/>
      <c r="D98" s="140"/>
      <c r="E98" s="140"/>
      <c r="F98" s="140"/>
      <c r="G98" s="142"/>
      <c r="H98" s="142"/>
      <c r="I98" s="142"/>
      <c r="J98" s="142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x14ac:dyDescent="0.25">
      <c r="A99" s="131"/>
      <c r="B99" s="2"/>
      <c r="C99" s="3"/>
      <c r="D99" s="3"/>
      <c r="E99" s="3"/>
      <c r="F99" s="3"/>
      <c r="G99" s="3"/>
      <c r="H99" s="3"/>
      <c r="I99" s="3"/>
      <c r="J99" s="3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x14ac:dyDescent="0.25">
      <c r="A100" s="139" t="s">
        <v>134</v>
      </c>
      <c r="B100" s="139"/>
      <c r="C100" s="139"/>
      <c r="D100" s="139"/>
      <c r="E100" s="139"/>
      <c r="F100" s="139"/>
      <c r="G100" s="141"/>
      <c r="H100" s="141"/>
      <c r="I100" s="141"/>
      <c r="J100" s="141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x14ac:dyDescent="0.25">
      <c r="A101" s="140"/>
      <c r="B101" s="140"/>
      <c r="C101" s="140"/>
      <c r="D101" s="140"/>
      <c r="E101" s="140"/>
      <c r="F101" s="140"/>
      <c r="G101" s="142"/>
      <c r="H101" s="142"/>
      <c r="I101" s="142"/>
      <c r="J101" s="142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x14ac:dyDescent="0.25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x14ac:dyDescent="0.25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x14ac:dyDescent="0.25">
      <c r="A104" s="4"/>
      <c r="B104" s="5"/>
      <c r="C104" s="4"/>
      <c r="D104" s="4"/>
      <c r="E104" s="4"/>
      <c r="F104" s="4"/>
      <c r="G104" s="137" t="s">
        <v>130</v>
      </c>
      <c r="H104" s="137"/>
      <c r="I104" s="137"/>
      <c r="J104" s="137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x14ac:dyDescent="0.25">
      <c r="A105" s="4"/>
      <c r="B105" s="5"/>
      <c r="C105" s="4"/>
      <c r="D105" s="4"/>
      <c r="E105" s="4"/>
      <c r="F105" s="4"/>
      <c r="G105" s="137" t="s">
        <v>131</v>
      </c>
      <c r="H105" s="137"/>
      <c r="I105" s="137"/>
      <c r="J105" s="137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x14ac:dyDescent="0.25"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x14ac:dyDescent="0.25">
      <c r="A107" s="136" t="s">
        <v>135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x14ac:dyDescent="0.25">
      <c r="A108" s="136" t="s">
        <v>136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x14ac:dyDescent="0.25">
      <c r="A109" s="136" t="s">
        <v>137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</sheetData>
  <sheetProtection algorithmName="SHA-512" hashValue="W7Qn89Y2BJBw/1P0RuHNFPor4xgPmQ6MjLoeBEnsGfnKmCULSi6wBDUGziTEPm0yTUimedsCxxOjMJ/KQu4onw==" saltValue="b2FzKtBBOCtf490UUwQfgw==" spinCount="100000" sheet="1" objects="1" scenarios="1" formatCells="0" formatColumns="0" formatRows="0" insertColumns="0" insertRows="0" insertHyperlinks="0" deleteColumns="0" deleteRows="0" sort="0" autoFilter="0" pivotTables="0"/>
  <mergeCells count="35">
    <mergeCell ref="H20:H21"/>
    <mergeCell ref="A20:A21"/>
    <mergeCell ref="B20:C21"/>
    <mergeCell ref="D20:D21"/>
    <mergeCell ref="E20:E21"/>
    <mergeCell ref="F20:F21"/>
    <mergeCell ref="A6:D6"/>
    <mergeCell ref="A68:C68"/>
    <mergeCell ref="A73:C73"/>
    <mergeCell ref="A78:C78"/>
    <mergeCell ref="A88:C88"/>
    <mergeCell ref="A23:C23"/>
    <mergeCell ref="A33:C33"/>
    <mergeCell ref="A53:C53"/>
    <mergeCell ref="A63:C63"/>
    <mergeCell ref="A14:J16"/>
    <mergeCell ref="F7:J7"/>
    <mergeCell ref="A9:J9"/>
    <mergeCell ref="A11:D11"/>
    <mergeCell ref="A12:D12"/>
    <mergeCell ref="I20:I21"/>
    <mergeCell ref="J20:J21"/>
    <mergeCell ref="I1:J1"/>
    <mergeCell ref="I2:J2"/>
    <mergeCell ref="A3:D3"/>
    <mergeCell ref="A4:D4"/>
    <mergeCell ref="A5:D5"/>
    <mergeCell ref="A1:C1"/>
    <mergeCell ref="G104:J104"/>
    <mergeCell ref="G105:J105"/>
    <mergeCell ref="E95:F95"/>
    <mergeCell ref="A97:F98"/>
    <mergeCell ref="A100:F101"/>
    <mergeCell ref="G97:J98"/>
    <mergeCell ref="G100:J101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2020-10-07T10:26:33Z</cp:lastPrinted>
  <dcterms:created xsi:type="dcterms:W3CDTF">2020-10-07T08:39:12Z</dcterms:created>
  <dcterms:modified xsi:type="dcterms:W3CDTF">2021-01-21T10:05:40Z</dcterms:modified>
</cp:coreProperties>
</file>