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Zamówienia_publiczne_JMKS\ZP_POSTĘPOWANIA_JACEK\2023\10.02. DA_II_2023_SPRZĄTANIE_AA\"/>
    </mc:Choice>
  </mc:AlternateContent>
  <bookViews>
    <workbookView xWindow="0" yWindow="0" windowWidth="28800" windowHeight="12435" tabRatio="500"/>
  </bookViews>
  <sheets>
    <sheet name="Załącznik nr 2A - DA_II_2023" sheetId="1" r:id="rId1"/>
  </sheets>
  <calcPr calcId="152511"/>
</workbook>
</file>

<file path=xl/calcChain.xml><?xml version="1.0" encoding="utf-8"?>
<calcChain xmlns="http://schemas.openxmlformats.org/spreadsheetml/2006/main">
  <c r="H32" i="1" l="1"/>
  <c r="H18" i="1"/>
  <c r="G18" i="1"/>
  <c r="K31" i="1" l="1"/>
  <c r="J31" i="1"/>
  <c r="H31" i="1"/>
  <c r="K26" i="1"/>
  <c r="J26" i="1"/>
  <c r="H26" i="1"/>
  <c r="H14" i="1"/>
  <c r="J14" i="1"/>
  <c r="K14" i="1"/>
  <c r="K18" i="1"/>
  <c r="J18" i="1" s="1"/>
  <c r="J19" i="1" s="1"/>
  <c r="J32" i="1" s="1"/>
  <c r="H19" i="1" l="1"/>
  <c r="K19" i="1"/>
  <c r="K32" i="1" s="1"/>
  <c r="F23" i="1"/>
  <c r="F24" i="1"/>
  <c r="F25" i="1"/>
  <c r="F12" i="1"/>
  <c r="F13" i="1"/>
  <c r="F11" i="1"/>
  <c r="G30" i="1"/>
  <c r="H30" i="1" s="1"/>
  <c r="H13" i="1" l="1"/>
  <c r="H11" i="1"/>
  <c r="H24" i="1"/>
  <c r="K24" i="1" s="1"/>
  <c r="J24" i="1" s="1"/>
  <c r="H25" i="1"/>
  <c r="K25" i="1" s="1"/>
  <c r="J25" i="1" s="1"/>
  <c r="H23" i="1"/>
  <c r="H12" i="1"/>
  <c r="K12" i="1" l="1"/>
  <c r="J12" i="1" s="1"/>
  <c r="K23" i="1"/>
  <c r="K11" i="1"/>
  <c r="K30" i="1"/>
  <c r="K13" i="1"/>
  <c r="J23" i="1" l="1"/>
  <c r="J11" i="1"/>
  <c r="J30" i="1"/>
  <c r="J13" i="1"/>
</calcChain>
</file>

<file path=xl/sharedStrings.xml><?xml version="1.0" encoding="utf-8"?>
<sst xmlns="http://schemas.openxmlformats.org/spreadsheetml/2006/main" count="111" uniqueCount="55">
  <si>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</si>
  <si>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</si>
  <si>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</si>
  <si>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</si>
  <si>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</si>
  <si>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</si>
  <si>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</si>
  <si>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</si>
  <si>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</si>
  <si>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</si>
  <si>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Stawka podatku VAT (%)</t>
  </si>
  <si>
    <t>Lp.</t>
  </si>
  <si>
    <t xml:space="preserve">Ilość miesięcy </t>
  </si>
  <si>
    <t>Stawka podatku VAT w %</t>
  </si>
  <si>
    <t xml:space="preserve">Sprzątanie codzienne wewnątrz nowej części budynku </t>
  </si>
  <si>
    <t xml:space="preserve">Sprzątanie codzienne wewnątrz starej części budynku </t>
  </si>
  <si>
    <t>Średnia ilość dni 
w 1 miesiącu</t>
  </si>
  <si>
    <t>-</t>
  </si>
  <si>
    <t>Załącznik nr 2A do SWZ - DA/II/2023</t>
  </si>
  <si>
    <t>FORMULARZ CENOWY</t>
  </si>
  <si>
    <r>
      <t xml:space="preserve">
„USŁUGI SPRZĄTANIA I UTRZYMANIA W CZYSTOŚCI POMIESZCZEŃ WEWNĘTRZNYCH ORAZ TERENU ZEWNĘTRZNEGO
CENTRUM KULTURY ZAMEK W POZNANIU”
</t>
    </r>
    <r>
      <rPr>
        <b/>
        <sz val="14"/>
        <color rgb="FFFF0000"/>
        <rFont val="Century Gothic"/>
        <family val="2"/>
        <charset val="238"/>
      </rPr>
      <t/>
    </r>
  </si>
  <si>
    <t xml:space="preserve">Wartość podatku VAT
(zł) </t>
  </si>
  <si>
    <t xml:space="preserve">10. </t>
  </si>
  <si>
    <t>11.</t>
  </si>
  <si>
    <t>RAZEM (I.)</t>
  </si>
  <si>
    <t>Usługa 
zgodnie z OPZ</t>
  </si>
  <si>
    <t>RAZEM (II.)</t>
  </si>
  <si>
    <t>RAZEM (III.)</t>
  </si>
  <si>
    <t>Średnia ilość rbg 
w okresie 1 dnia</t>
  </si>
  <si>
    <t xml:space="preserve">Ilość rbg 
w okresie 12 miesięcy </t>
  </si>
  <si>
    <t xml:space="preserve">Sprzątanie na zlecenie 
(codzienna średnia powierzchnia) </t>
  </si>
  <si>
    <t>Sprzątanie codzienne wewnątrz budynku Masztalarni</t>
  </si>
  <si>
    <t xml:space="preserve">Sprzątanie terenów zewnętrznych </t>
  </si>
  <si>
    <t>Sprzątanie w trakcie "wydarzeń zamkowych"</t>
  </si>
  <si>
    <t xml:space="preserve">
Cena netto (zł) 
za 1 miesiąc 
</t>
  </si>
  <si>
    <t xml:space="preserve">
Cena netto (zł) 
za 12 miesięcy   
</t>
  </si>
  <si>
    <t xml:space="preserve">
Cena brutto (zł)
za 12 miesięcy  
 </t>
  </si>
  <si>
    <t xml:space="preserve">
Cena brutto (zł) 
za 12 miesięcy   
</t>
  </si>
  <si>
    <r>
      <rPr>
        <b/>
        <sz val="11"/>
        <color rgb="FFFF0000"/>
        <rFont val="Century Gothic"/>
        <family val="2"/>
        <charset val="238"/>
      </rPr>
      <t xml:space="preserve">WYKONAWCA UZUPEŁNIA KOLUMNĘ NR 4.
</t>
    </r>
    <r>
      <rPr>
        <b/>
        <sz val="11"/>
        <color rgb="FF000000"/>
        <rFont val="Century Gothic"/>
        <family val="2"/>
        <charset val="238"/>
      </rPr>
      <t xml:space="preserve">
1. Do przedmiotu zamówienia zastosowanie mają stawki podatku VAT w wysokości 23 % i 8 %. 
2. W przypadku zastosowania innych stawek podatku VAT niż 23 % i 8 %, Zamawiający wymaga załączenia przez Wykonawcę stosownych wyjaśnień w tym zakresie.
3. Cena ofertowa musi uwzględniać wszystkie koszty związane z realizacją przedmiotu zamówienia zgodnie z Opisem Przedmiotu Zamówienia, istotnymi postanowieniami Umowy oraz przepisami prawa.</t>
    </r>
  </si>
  <si>
    <t xml:space="preserve">Odśnieżanie terenów zewnętrznych </t>
  </si>
  <si>
    <t xml:space="preserve">II. STARA CZĘŚĆ (sprzątanie) I MASZTALARNIA (sprzątanie)
</t>
  </si>
  <si>
    <t>III. "WYDARZENIA ZAMKOWE" (sprzątanie)</t>
  </si>
  <si>
    <t xml:space="preserve"> I. NOWA CZĘŚĆ (sprzątanie) I TERENY ZEWNĘTRZNE (sprzątanie)</t>
  </si>
  <si>
    <t>RAZEM (IA.)</t>
  </si>
  <si>
    <t>RAZEM (I. + IA.+ II. + III.)</t>
  </si>
  <si>
    <r>
      <rPr>
        <b/>
        <i/>
        <sz val="11"/>
        <color rgb="FF000000"/>
        <rFont val="Century Gothic"/>
        <family val="2"/>
        <charset val="238"/>
      </rPr>
      <t xml:space="preserve">
..........................................................................................................................................................................................
 Podpis/podpisy Wykonawcy/Wykonawców zgodny/zgodne z zapisami SWZ
 </t>
    </r>
    <r>
      <rPr>
        <b/>
        <i/>
        <sz val="11"/>
        <color rgb="FFFF0000"/>
        <rFont val="Century Gothic"/>
        <family val="2"/>
        <charset val="238"/>
      </rPr>
      <t xml:space="preserve">  (kwalifikowany/zaufany/osobisty)</t>
    </r>
    <r>
      <rPr>
        <b/>
        <i/>
        <sz val="11"/>
        <color rgb="FF000000"/>
        <rFont val="Century Gothic"/>
        <family val="2"/>
        <charset val="238"/>
      </rPr>
      <t xml:space="preserve">
  </t>
    </r>
    <r>
      <rPr>
        <i/>
        <sz val="11"/>
        <color rgb="FF000000"/>
        <rFont val="Century Gothic"/>
        <family val="2"/>
        <charset val="238"/>
      </rPr>
      <t xml:space="preserve"> (podpis/podpisy osoby/osób uprawnionej/uprawnionych do reprezentowania
   Wykonawcy/Wykonawców)</t>
    </r>
    <r>
      <rPr>
        <b/>
        <sz val="11"/>
        <color rgb="FF000000"/>
        <rFont val="Century Gothic"/>
        <family val="2"/>
        <charset val="238"/>
      </rPr>
      <t xml:space="preserve">
</t>
    </r>
  </si>
  <si>
    <t xml:space="preserve">
…………………………………………………………………………….
miejscowość, data</t>
  </si>
  <si>
    <t xml:space="preserve">Ilość rbg 
w okresie 4 miesięcy "zimowych" </t>
  </si>
  <si>
    <t xml:space="preserve">
Cena netto (zł) 
za 4 miesiące "zimowe"   
</t>
  </si>
  <si>
    <t xml:space="preserve">
Cena brutto (zł) 
za 4 miesiące "zimowe"   
</t>
  </si>
  <si>
    <t xml:space="preserve">
Cena jednostkowa netto (zł) 
za 1 m²
</t>
  </si>
  <si>
    <t>Powierzchnia w m²</t>
  </si>
  <si>
    <t>Ilość dni w okresie 
4 miesięcy "zimowych"</t>
  </si>
  <si>
    <t xml:space="preserve">
Cena jednostkowa netto (zł)
 za 1 rbg
</t>
  </si>
  <si>
    <r>
      <t xml:space="preserve"> IA. TERENY ZEWNĘTRZNE (odśnieżanie)
</t>
    </r>
    <r>
      <rPr>
        <b/>
        <sz val="12"/>
        <color rgb="FFFF0000"/>
        <rFont val="Century Gothic"/>
        <family val="2"/>
        <charset val="238"/>
      </rPr>
      <t xml:space="preserve">Zamawiający przewiduje, że odśnieżanie (w zależności od warunków atmosferycznych) odbywało się będzie w miesiącach "zimowych", tj. od listopada 2023 r. do lutego 2024 r.
Jednocześnie, okres ten może ulec, odpowiednio wydłużeniu lub skróceniu, a w przypadku braku opadów śniegu w trakcie trwania Umowy, usługa odśnieżania może nie być w ogóle realizowana.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</si>
</sst>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entury Gothic"/>
      <family val="2"/>
      <charset val="238"/>
    </font>
    <font>
      <sz val="11"/>
      <color rgb="FF000000"/>
      <name val="Calibri"/>
      <family val="2"/>
      <charset val="1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rgb="FFFF0000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14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4"/>
      <color rgb="FFFF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1"/>
      <color rgb="FF000000"/>
      <name val="Century Gothic"/>
      <family val="2"/>
      <charset val="238"/>
    </font>
    <font>
      <b/>
      <i/>
      <sz val="12"/>
      <color rgb="FF000000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name val="Century Gothic"/>
      <family val="2"/>
      <charset val="238"/>
    </font>
    <font>
      <sz val="12"/>
      <name val="Century Gothic"/>
      <family val="2"/>
      <charset val="238"/>
    </font>
    <font>
      <sz val="9"/>
      <color rgb="FFFF0000"/>
      <name val="Century Gothic"/>
      <family val="2"/>
      <charset val="238"/>
    </font>
    <font>
      <b/>
      <sz val="11"/>
      <color rgb="FFFF0000"/>
      <name val="Century Gothic"/>
      <family val="2"/>
      <charset val="238"/>
    </font>
    <font>
      <b/>
      <i/>
      <sz val="11"/>
      <color rgb="FFFF0000"/>
      <name val="Century Gothic"/>
      <family val="2"/>
      <charset val="238"/>
    </font>
    <font>
      <i/>
      <sz val="11"/>
      <color rgb="FF000000"/>
      <name val="Century Gothic"/>
      <family val="2"/>
      <charset val="238"/>
    </font>
    <font>
      <b/>
      <sz val="12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0" fillId="0" borderId="0" xfId="0" applyFont="1" applyFill="1"/>
    <xf numFmtId="0" fontId="7" fillId="0" borderId="1" xfId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6" fillId="3" borderId="11" xfId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/>
    </xf>
    <xf numFmtId="4" fontId="4" fillId="0" borderId="20" xfId="1" applyNumberFormat="1" applyFont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2" fontId="6" fillId="3" borderId="6" xfId="1" applyNumberFormat="1" applyFont="1" applyFill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4" fontId="4" fillId="0" borderId="22" xfId="1" applyNumberFormat="1" applyFont="1" applyBorder="1" applyAlignment="1">
      <alignment horizontal="center" vertical="center"/>
    </xf>
    <xf numFmtId="4" fontId="16" fillId="2" borderId="5" xfId="1" applyNumberFormat="1" applyFont="1" applyFill="1" applyBorder="1" applyAlignment="1">
      <alignment horizontal="center" vertical="center"/>
    </xf>
    <xf numFmtId="0" fontId="17" fillId="0" borderId="9" xfId="1" applyFont="1" applyBorder="1"/>
    <xf numFmtId="4" fontId="16" fillId="2" borderId="23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/>
    </xf>
    <xf numFmtId="4" fontId="12" fillId="3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4" fillId="0" borderId="16" xfId="1" applyNumberFormat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4" fontId="7" fillId="0" borderId="6" xfId="1" applyNumberFormat="1" applyFont="1" applyBorder="1" applyAlignment="1">
      <alignment horizontal="center" vertical="center"/>
    </xf>
    <xf numFmtId="4" fontId="18" fillId="2" borderId="5" xfId="1" applyNumberFormat="1" applyFont="1" applyFill="1" applyBorder="1" applyAlignment="1">
      <alignment horizontal="center" vertical="center"/>
    </xf>
    <xf numFmtId="0" fontId="7" fillId="2" borderId="11" xfId="1" quotePrefix="1" applyFont="1" applyFill="1" applyBorder="1" applyAlignment="1">
      <alignment horizontal="center" vertical="center" wrapText="1"/>
    </xf>
    <xf numFmtId="0" fontId="20" fillId="0" borderId="1" xfId="1" quotePrefix="1" applyFont="1" applyBorder="1" applyAlignment="1">
      <alignment horizontal="center" vertical="center"/>
    </xf>
    <xf numFmtId="0" fontId="10" fillId="0" borderId="0" xfId="0" applyFont="1" applyAlignment="1"/>
    <xf numFmtId="0" fontId="20" fillId="3" borderId="1" xfId="1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16" fillId="2" borderId="3" xfId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16" fillId="2" borderId="2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0" fillId="0" borderId="24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3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colors>
    <mruColors>
      <color rgb="FFEEDB8A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127000</xdr:rowOff>
    </xdr:from>
    <xdr:to>
      <xdr:col>2</xdr:col>
      <xdr:colOff>190198</xdr:colOff>
      <xdr:row>3</xdr:row>
      <xdr:rowOff>446534</xdr:rowOff>
    </xdr:to>
    <xdr:pic>
      <xdr:nvPicPr>
        <xdr:cNvPr id="3" name="Obraz 2" descr="PNG_LOGO_POZIOM_OBRYS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7000"/>
          <a:ext cx="1714198" cy="891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L42"/>
  <sheetViews>
    <sheetView tabSelected="1" topLeftCell="A13" zoomScale="70" zoomScaleNormal="70" workbookViewId="0">
      <selection activeCell="S16" sqref="S16"/>
    </sheetView>
  </sheetViews>
  <sheetFormatPr defaultRowHeight="15" x14ac:dyDescent="0.25"/>
  <cols>
    <col min="1" max="1" width="5.42578125" style="1" customWidth="1"/>
    <col min="2" max="2" width="21.28515625" style="1" bestFit="1" customWidth="1"/>
    <col min="3" max="3" width="14.85546875" style="1" customWidth="1"/>
    <col min="4" max="5" width="17.7109375" style="1" customWidth="1"/>
    <col min="6" max="6" width="16.5703125" style="1" customWidth="1"/>
    <col min="7" max="7" width="20.42578125" style="1" customWidth="1"/>
    <col min="8" max="8" width="22" style="1" customWidth="1"/>
    <col min="9" max="10" width="28" style="1" customWidth="1"/>
    <col min="11" max="11" width="25.28515625" style="1" customWidth="1"/>
    <col min="12" max="1026" width="9.140625" style="1" customWidth="1"/>
  </cols>
  <sheetData>
    <row r="2" spans="1:18" x14ac:dyDescent="0.25">
      <c r="I2" s="2"/>
      <c r="J2" s="2"/>
    </row>
    <row r="3" spans="1:18" ht="17.25" x14ac:dyDescent="0.25">
      <c r="K3" s="15" t="s">
        <v>18</v>
      </c>
    </row>
    <row r="4" spans="1:18" ht="43.5" customHeight="1" thickBot="1" x14ac:dyDescent="0.3">
      <c r="I4" s="2"/>
      <c r="J4" s="2"/>
    </row>
    <row r="5" spans="1:18" ht="47.25" customHeight="1" thickBot="1" x14ac:dyDescent="0.3">
      <c r="A5" s="60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8" ht="63" customHeight="1" thickBot="1" x14ac:dyDescent="0.3">
      <c r="A6" s="69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8" ht="99" customHeight="1" thickBot="1" x14ac:dyDescent="0.3">
      <c r="A7" s="63" t="s">
        <v>38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8" ht="50.25" customHeight="1" thickBot="1" x14ac:dyDescent="0.3">
      <c r="A8" s="75" t="s">
        <v>42</v>
      </c>
      <c r="B8" s="76"/>
      <c r="C8" s="76"/>
      <c r="D8" s="76"/>
      <c r="E8" s="76"/>
      <c r="F8" s="76"/>
      <c r="G8" s="76"/>
      <c r="H8" s="76"/>
      <c r="I8" s="76"/>
      <c r="J8" s="76"/>
      <c r="K8" s="77"/>
    </row>
    <row r="9" spans="1:18" ht="67.5" x14ac:dyDescent="0.25">
      <c r="A9" s="18" t="s">
        <v>11</v>
      </c>
      <c r="B9" s="19" t="s">
        <v>25</v>
      </c>
      <c r="C9" s="19" t="s">
        <v>51</v>
      </c>
      <c r="D9" s="16" t="s">
        <v>50</v>
      </c>
      <c r="E9" s="19" t="s">
        <v>16</v>
      </c>
      <c r="F9" s="19" t="s">
        <v>34</v>
      </c>
      <c r="G9" s="19" t="s">
        <v>12</v>
      </c>
      <c r="H9" s="19" t="s">
        <v>35</v>
      </c>
      <c r="I9" s="28" t="s">
        <v>10</v>
      </c>
      <c r="J9" s="19" t="s">
        <v>21</v>
      </c>
      <c r="K9" s="23" t="s">
        <v>36</v>
      </c>
    </row>
    <row r="10" spans="1:18" ht="15.75" x14ac:dyDescent="0.3">
      <c r="A10" s="20" t="s">
        <v>0</v>
      </c>
      <c r="B10" s="21" t="s">
        <v>1</v>
      </c>
      <c r="C10" s="22" t="s">
        <v>2</v>
      </c>
      <c r="D10" s="58" t="s">
        <v>3</v>
      </c>
      <c r="E10" s="24" t="s">
        <v>4</v>
      </c>
      <c r="F10" s="24" t="s">
        <v>5</v>
      </c>
      <c r="G10" s="24" t="s">
        <v>6</v>
      </c>
      <c r="H10" s="24" t="s">
        <v>7</v>
      </c>
      <c r="I10" s="29" t="s">
        <v>8</v>
      </c>
      <c r="J10" s="35" t="s">
        <v>22</v>
      </c>
      <c r="K10" s="25" t="s">
        <v>23</v>
      </c>
      <c r="R10" s="12"/>
    </row>
    <row r="11" spans="1:18" ht="75.75" customHeight="1" x14ac:dyDescent="0.25">
      <c r="A11" s="26">
        <v>1</v>
      </c>
      <c r="B11" s="11" t="s">
        <v>14</v>
      </c>
      <c r="C11" s="6">
        <v>2683.84</v>
      </c>
      <c r="D11" s="17">
        <v>0</v>
      </c>
      <c r="E11" s="5">
        <v>30</v>
      </c>
      <c r="F11" s="4">
        <f>C11*D11*E11</f>
        <v>0</v>
      </c>
      <c r="G11" s="5">
        <v>12</v>
      </c>
      <c r="H11" s="4">
        <f>F11*G11</f>
        <v>0</v>
      </c>
      <c r="I11" s="27">
        <v>23</v>
      </c>
      <c r="J11" s="4">
        <f>K11-H11</f>
        <v>0</v>
      </c>
      <c r="K11" s="36">
        <f>H11*(I11/100+1)</f>
        <v>0</v>
      </c>
    </row>
    <row r="12" spans="1:18" ht="75" customHeight="1" x14ac:dyDescent="0.25">
      <c r="A12" s="26">
        <v>2</v>
      </c>
      <c r="B12" s="38" t="s">
        <v>30</v>
      </c>
      <c r="C12" s="10">
        <v>600</v>
      </c>
      <c r="D12" s="39">
        <v>0</v>
      </c>
      <c r="E12" s="7">
        <v>30</v>
      </c>
      <c r="F12" s="40">
        <f>C12*D12*E12</f>
        <v>0</v>
      </c>
      <c r="G12" s="7">
        <v>12</v>
      </c>
      <c r="H12" s="40">
        <f>F12*G12</f>
        <v>0</v>
      </c>
      <c r="I12" s="27">
        <v>23</v>
      </c>
      <c r="J12" s="40">
        <f>K12-H12</f>
        <v>0</v>
      </c>
      <c r="K12" s="36">
        <f>H12*(I12/100+1)</f>
        <v>0</v>
      </c>
    </row>
    <row r="13" spans="1:18" ht="75" customHeight="1" thickBot="1" x14ac:dyDescent="0.3">
      <c r="A13" s="26">
        <v>3</v>
      </c>
      <c r="B13" s="11" t="s">
        <v>32</v>
      </c>
      <c r="C13" s="6">
        <v>4716.25</v>
      </c>
      <c r="D13" s="17">
        <v>0</v>
      </c>
      <c r="E13" s="5">
        <v>8</v>
      </c>
      <c r="F13" s="4">
        <f>C13*D13*E13</f>
        <v>0</v>
      </c>
      <c r="G13" s="5">
        <v>12</v>
      </c>
      <c r="H13" s="4">
        <f>F13*G13</f>
        <v>0</v>
      </c>
      <c r="I13" s="27">
        <v>8</v>
      </c>
      <c r="J13" s="4">
        <f>K13-H13</f>
        <v>0</v>
      </c>
      <c r="K13" s="36">
        <f t="shared" ref="K13" si="0">H13*(I13/100+1)</f>
        <v>0</v>
      </c>
    </row>
    <row r="14" spans="1:18" ht="33.75" customHeight="1" thickBot="1" x14ac:dyDescent="0.35">
      <c r="A14" s="37">
        <v>4</v>
      </c>
      <c r="B14" s="66" t="s">
        <v>24</v>
      </c>
      <c r="C14" s="67"/>
      <c r="D14" s="67"/>
      <c r="E14" s="67"/>
      <c r="F14" s="67"/>
      <c r="G14" s="68"/>
      <c r="H14" s="42">
        <f>SUM(H11:H13)</f>
        <v>0</v>
      </c>
      <c r="I14" s="43"/>
      <c r="J14" s="42">
        <f>SUM(J11:J13)</f>
        <v>0</v>
      </c>
      <c r="K14" s="42">
        <f>SUM(K11:K13)</f>
        <v>0</v>
      </c>
    </row>
    <row r="15" spans="1:18" ht="90.75" customHeight="1" thickBot="1" x14ac:dyDescent="0.3">
      <c r="A15" s="66" t="s">
        <v>54</v>
      </c>
      <c r="B15" s="76"/>
      <c r="C15" s="76"/>
      <c r="D15" s="76"/>
      <c r="E15" s="76"/>
      <c r="F15" s="76"/>
      <c r="G15" s="76"/>
      <c r="H15" s="76"/>
      <c r="I15" s="76"/>
      <c r="J15" s="76"/>
      <c r="K15" s="77"/>
    </row>
    <row r="16" spans="1:18" ht="67.5" x14ac:dyDescent="0.25">
      <c r="A16" s="18" t="s">
        <v>11</v>
      </c>
      <c r="B16" s="19" t="s">
        <v>25</v>
      </c>
      <c r="C16" s="19" t="s">
        <v>51</v>
      </c>
      <c r="D16" s="16" t="s">
        <v>53</v>
      </c>
      <c r="E16" s="34" t="s">
        <v>28</v>
      </c>
      <c r="F16" s="28" t="s">
        <v>52</v>
      </c>
      <c r="G16" s="28" t="s">
        <v>47</v>
      </c>
      <c r="H16" s="19" t="s">
        <v>48</v>
      </c>
      <c r="I16" s="28" t="s">
        <v>10</v>
      </c>
      <c r="J16" s="19" t="s">
        <v>21</v>
      </c>
      <c r="K16" s="19" t="s">
        <v>49</v>
      </c>
    </row>
    <row r="17" spans="1:17" ht="15.75" x14ac:dyDescent="0.3">
      <c r="A17" s="20" t="s">
        <v>0</v>
      </c>
      <c r="B17" s="21" t="s">
        <v>1</v>
      </c>
      <c r="C17" s="22" t="s">
        <v>2</v>
      </c>
      <c r="D17" s="58" t="s">
        <v>3</v>
      </c>
      <c r="E17" s="24" t="s">
        <v>4</v>
      </c>
      <c r="F17" s="24" t="s">
        <v>5</v>
      </c>
      <c r="G17" s="24" t="s">
        <v>6</v>
      </c>
      <c r="H17" s="24" t="s">
        <v>7</v>
      </c>
      <c r="I17" s="29" t="s">
        <v>8</v>
      </c>
      <c r="J17" s="35" t="s">
        <v>22</v>
      </c>
      <c r="K17" s="25" t="s">
        <v>23</v>
      </c>
    </row>
    <row r="18" spans="1:17" ht="75" customHeight="1" thickBot="1" x14ac:dyDescent="0.3">
      <c r="A18" s="26">
        <v>1</v>
      </c>
      <c r="B18" s="11" t="s">
        <v>39</v>
      </c>
      <c r="C18" s="6">
        <v>1180</v>
      </c>
      <c r="D18" s="17">
        <v>0</v>
      </c>
      <c r="E18" s="5">
        <v>8</v>
      </c>
      <c r="F18" s="59">
        <v>120</v>
      </c>
      <c r="G18" s="5">
        <f>E18*F18</f>
        <v>960</v>
      </c>
      <c r="H18" s="4">
        <f>D18*G18</f>
        <v>0</v>
      </c>
      <c r="I18" s="27">
        <v>8</v>
      </c>
      <c r="J18" s="4">
        <f>K18-H18</f>
        <v>0</v>
      </c>
      <c r="K18" s="36">
        <f t="shared" ref="K18" si="1">H18*(I18/100+1)</f>
        <v>0</v>
      </c>
    </row>
    <row r="19" spans="1:17" ht="33.75" customHeight="1" thickBot="1" x14ac:dyDescent="0.35">
      <c r="A19" s="37">
        <v>2</v>
      </c>
      <c r="B19" s="66" t="s">
        <v>43</v>
      </c>
      <c r="C19" s="67"/>
      <c r="D19" s="67"/>
      <c r="E19" s="67"/>
      <c r="F19" s="67"/>
      <c r="G19" s="68"/>
      <c r="H19" s="42">
        <f>SUM(H18)</f>
        <v>0</v>
      </c>
      <c r="I19" s="43"/>
      <c r="J19" s="42">
        <f>SUM(J18)</f>
        <v>0</v>
      </c>
      <c r="K19" s="42">
        <f>SUM(K18)</f>
        <v>0</v>
      </c>
    </row>
    <row r="20" spans="1:17" ht="52.5" customHeight="1" thickBot="1" x14ac:dyDescent="0.3">
      <c r="A20" s="72" t="s">
        <v>40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</row>
    <row r="21" spans="1:17" ht="67.5" x14ac:dyDescent="0.25">
      <c r="A21" s="30"/>
      <c r="B21" s="19" t="s">
        <v>25</v>
      </c>
      <c r="C21" s="19" t="s">
        <v>51</v>
      </c>
      <c r="D21" s="16" t="s">
        <v>50</v>
      </c>
      <c r="E21" s="19" t="s">
        <v>16</v>
      </c>
      <c r="F21" s="19" t="s">
        <v>34</v>
      </c>
      <c r="G21" s="19" t="s">
        <v>12</v>
      </c>
      <c r="H21" s="19" t="s">
        <v>35</v>
      </c>
      <c r="I21" s="28" t="s">
        <v>10</v>
      </c>
      <c r="J21" s="19" t="s">
        <v>21</v>
      </c>
      <c r="K21" s="23" t="s">
        <v>36</v>
      </c>
    </row>
    <row r="22" spans="1:17" ht="15.75" x14ac:dyDescent="0.3">
      <c r="A22" s="31" t="s">
        <v>0</v>
      </c>
      <c r="B22" s="21" t="s">
        <v>1</v>
      </c>
      <c r="C22" s="22" t="s">
        <v>2</v>
      </c>
      <c r="D22" s="58" t="s">
        <v>3</v>
      </c>
      <c r="E22" s="24" t="s">
        <v>4</v>
      </c>
      <c r="F22" s="24" t="s">
        <v>5</v>
      </c>
      <c r="G22" s="24" t="s">
        <v>6</v>
      </c>
      <c r="H22" s="24" t="s">
        <v>7</v>
      </c>
      <c r="I22" s="29" t="s">
        <v>8</v>
      </c>
      <c r="J22" s="35" t="s">
        <v>9</v>
      </c>
      <c r="K22" s="25" t="s">
        <v>23</v>
      </c>
    </row>
    <row r="23" spans="1:17" ht="71.25" customHeight="1" x14ac:dyDescent="0.25">
      <c r="A23" s="32">
        <v>1</v>
      </c>
      <c r="B23" s="11" t="s">
        <v>15</v>
      </c>
      <c r="C23" s="6">
        <v>2491.67</v>
      </c>
      <c r="D23" s="17">
        <v>0</v>
      </c>
      <c r="E23" s="3">
        <v>30</v>
      </c>
      <c r="F23" s="6">
        <f>C23*D23*E23</f>
        <v>0</v>
      </c>
      <c r="G23" s="9">
        <v>12</v>
      </c>
      <c r="H23" s="4">
        <f>F23*G23</f>
        <v>0</v>
      </c>
      <c r="I23" s="27">
        <v>23</v>
      </c>
      <c r="J23" s="4">
        <f>K23-H23</f>
        <v>0</v>
      </c>
      <c r="K23" s="36">
        <f>H23*(I23/100+1)</f>
        <v>0</v>
      </c>
    </row>
    <row r="24" spans="1:17" ht="69" customHeight="1" x14ac:dyDescent="0.25">
      <c r="A24" s="32">
        <v>2</v>
      </c>
      <c r="B24" s="13" t="s">
        <v>31</v>
      </c>
      <c r="C24" s="10">
        <v>398.4</v>
      </c>
      <c r="D24" s="17">
        <v>0</v>
      </c>
      <c r="E24" s="9">
        <v>30</v>
      </c>
      <c r="F24" s="6">
        <f>C24*D24*E24</f>
        <v>0</v>
      </c>
      <c r="G24" s="9">
        <v>12</v>
      </c>
      <c r="H24" s="4">
        <f t="shared" ref="H24:H25" si="2">F24*G24</f>
        <v>0</v>
      </c>
      <c r="I24" s="27">
        <v>23</v>
      </c>
      <c r="J24" s="4">
        <f>K24-H24</f>
        <v>0</v>
      </c>
      <c r="K24" s="36">
        <f t="shared" ref="K24:K25" si="3">H24*(I24/100+1)</f>
        <v>0</v>
      </c>
      <c r="Q24" s="14"/>
    </row>
    <row r="25" spans="1:17" ht="68.25" customHeight="1" thickBot="1" x14ac:dyDescent="0.3">
      <c r="A25" s="32">
        <v>3</v>
      </c>
      <c r="B25" s="11" t="s">
        <v>30</v>
      </c>
      <c r="C25" s="10">
        <v>590</v>
      </c>
      <c r="D25" s="17">
        <v>0</v>
      </c>
      <c r="E25" s="9">
        <v>30</v>
      </c>
      <c r="F25" s="6">
        <f>C25*D25*E25</f>
        <v>0</v>
      </c>
      <c r="G25" s="9">
        <v>12</v>
      </c>
      <c r="H25" s="40">
        <f t="shared" si="2"/>
        <v>0</v>
      </c>
      <c r="I25" s="27">
        <v>23</v>
      </c>
      <c r="J25" s="51">
        <f>K25-H25</f>
        <v>0</v>
      </c>
      <c r="K25" s="36">
        <f t="shared" si="3"/>
        <v>0</v>
      </c>
    </row>
    <row r="26" spans="1:17" ht="36" customHeight="1" thickBot="1" x14ac:dyDescent="0.35">
      <c r="A26" s="33">
        <v>4</v>
      </c>
      <c r="B26" s="66" t="s">
        <v>26</v>
      </c>
      <c r="C26" s="67"/>
      <c r="D26" s="67"/>
      <c r="E26" s="67"/>
      <c r="F26" s="67"/>
      <c r="G26" s="68"/>
      <c r="H26" s="42">
        <f>SUM(H23:H25)</f>
        <v>0</v>
      </c>
      <c r="I26" s="43"/>
      <c r="J26" s="42">
        <f>SUM(J23:J25)</f>
        <v>0</v>
      </c>
      <c r="K26" s="44">
        <f>SUM(K23:K25)</f>
        <v>0</v>
      </c>
    </row>
    <row r="27" spans="1:17" ht="57" customHeight="1" thickBot="1" x14ac:dyDescent="0.3">
      <c r="A27" s="75" t="s">
        <v>41</v>
      </c>
      <c r="B27" s="76"/>
      <c r="C27" s="76"/>
      <c r="D27" s="76"/>
      <c r="E27" s="76"/>
      <c r="F27" s="76"/>
      <c r="G27" s="76"/>
      <c r="H27" s="76"/>
      <c r="I27" s="76"/>
      <c r="J27" s="76"/>
      <c r="K27" s="77"/>
    </row>
    <row r="28" spans="1:17" ht="67.5" x14ac:dyDescent="0.25">
      <c r="A28" s="45" t="s">
        <v>11</v>
      </c>
      <c r="B28" s="19" t="s">
        <v>25</v>
      </c>
      <c r="C28" s="55" t="s">
        <v>17</v>
      </c>
      <c r="D28" s="16" t="s">
        <v>53</v>
      </c>
      <c r="E28" s="34" t="s">
        <v>28</v>
      </c>
      <c r="F28" s="28" t="s">
        <v>12</v>
      </c>
      <c r="G28" s="28" t="s">
        <v>29</v>
      </c>
      <c r="H28" s="19" t="s">
        <v>35</v>
      </c>
      <c r="I28" s="28" t="s">
        <v>13</v>
      </c>
      <c r="J28" s="19" t="s">
        <v>21</v>
      </c>
      <c r="K28" s="19" t="s">
        <v>37</v>
      </c>
    </row>
    <row r="29" spans="1:17" ht="15.75" x14ac:dyDescent="0.3">
      <c r="A29" s="31" t="s">
        <v>0</v>
      </c>
      <c r="B29" s="46" t="s">
        <v>1</v>
      </c>
      <c r="C29" s="47" t="s">
        <v>2</v>
      </c>
      <c r="D29" s="58" t="s">
        <v>3</v>
      </c>
      <c r="E29" s="29" t="s">
        <v>4</v>
      </c>
      <c r="F29" s="29" t="s">
        <v>5</v>
      </c>
      <c r="G29" s="29" t="s">
        <v>6</v>
      </c>
      <c r="H29" s="29" t="s">
        <v>7</v>
      </c>
      <c r="I29" s="29" t="s">
        <v>8</v>
      </c>
      <c r="J29" s="35" t="s">
        <v>9</v>
      </c>
      <c r="K29" s="48" t="s">
        <v>23</v>
      </c>
    </row>
    <row r="30" spans="1:17" ht="67.5" customHeight="1" thickBot="1" x14ac:dyDescent="0.3">
      <c r="A30" s="32">
        <v>1</v>
      </c>
      <c r="B30" s="13" t="s">
        <v>33</v>
      </c>
      <c r="C30" s="56" t="s">
        <v>17</v>
      </c>
      <c r="D30" s="17">
        <v>0</v>
      </c>
      <c r="E30" s="8">
        <v>8</v>
      </c>
      <c r="F30" s="8">
        <v>12</v>
      </c>
      <c r="G30" s="8">
        <f>E30*F30</f>
        <v>96</v>
      </c>
      <c r="H30" s="53">
        <f>D30*G30</f>
        <v>0</v>
      </c>
      <c r="I30" s="27">
        <v>23</v>
      </c>
      <c r="J30" s="40">
        <f>K30-H30</f>
        <v>0</v>
      </c>
      <c r="K30" s="41">
        <f>H30*(I30/100+1)</f>
        <v>0</v>
      </c>
    </row>
    <row r="31" spans="1:17" ht="33.75" customHeight="1" thickBot="1" x14ac:dyDescent="0.3">
      <c r="A31" s="33">
        <v>2</v>
      </c>
      <c r="B31" s="66" t="s">
        <v>27</v>
      </c>
      <c r="C31" s="67"/>
      <c r="D31" s="67"/>
      <c r="E31" s="67"/>
      <c r="F31" s="67"/>
      <c r="G31" s="68"/>
      <c r="H31" s="54">
        <f>SUM(H30)</f>
        <v>0</v>
      </c>
      <c r="I31" s="52"/>
      <c r="J31" s="42">
        <f>SUM(J30)</f>
        <v>0</v>
      </c>
      <c r="K31" s="42">
        <f>SUM(K30)</f>
        <v>0</v>
      </c>
    </row>
    <row r="32" spans="1:17" ht="45" customHeight="1" thickBot="1" x14ac:dyDescent="0.3">
      <c r="A32" s="100" t="s">
        <v>44</v>
      </c>
      <c r="B32" s="101"/>
      <c r="C32" s="101"/>
      <c r="D32" s="101"/>
      <c r="E32" s="101"/>
      <c r="F32" s="101"/>
      <c r="G32" s="101"/>
      <c r="H32" s="49">
        <f>SUM(H14,H19,H26,H31)</f>
        <v>0</v>
      </c>
      <c r="I32" s="50"/>
      <c r="J32" s="49">
        <f>SUM(J14,J19,J26,J31)</f>
        <v>0</v>
      </c>
      <c r="K32" s="49">
        <f>SUM(K14,K19,K26,K31)</f>
        <v>0</v>
      </c>
    </row>
    <row r="33" spans="1:11" ht="15.75" hidden="1" thickBot="1" x14ac:dyDescent="0.3">
      <c r="A33" s="96"/>
      <c r="B33" s="96"/>
      <c r="C33" s="96"/>
      <c r="D33" s="96"/>
      <c r="E33" s="96"/>
      <c r="F33" s="98"/>
      <c r="G33" s="98"/>
      <c r="H33" s="98"/>
      <c r="I33" s="98"/>
      <c r="J33" s="98"/>
      <c r="K33" s="98"/>
    </row>
    <row r="34" spans="1:11" ht="3.75" hidden="1" customHeight="1" thickBot="1" x14ac:dyDescent="0.3">
      <c r="A34" s="96"/>
      <c r="B34" s="96"/>
      <c r="C34" s="96"/>
      <c r="D34" s="96"/>
      <c r="E34" s="96"/>
      <c r="F34" s="98"/>
      <c r="G34" s="98"/>
      <c r="H34" s="98"/>
      <c r="I34" s="98"/>
      <c r="J34" s="98"/>
      <c r="K34" s="98"/>
    </row>
    <row r="35" spans="1:11" ht="15.75" hidden="1" thickBot="1" x14ac:dyDescent="0.3">
      <c r="A35" s="97"/>
      <c r="B35" s="97"/>
      <c r="C35" s="97"/>
      <c r="D35" s="97"/>
      <c r="E35" s="97"/>
      <c r="F35" s="99"/>
      <c r="G35" s="99"/>
      <c r="H35" s="99"/>
      <c r="I35" s="99"/>
      <c r="J35" s="99"/>
      <c r="K35" s="99"/>
    </row>
    <row r="36" spans="1:11" x14ac:dyDescent="0.25">
      <c r="A36" s="78" t="s">
        <v>46</v>
      </c>
      <c r="B36" s="79"/>
      <c r="C36" s="79"/>
      <c r="D36" s="79"/>
      <c r="E36" s="80"/>
      <c r="F36" s="87" t="s">
        <v>45</v>
      </c>
      <c r="G36" s="88"/>
      <c r="H36" s="88"/>
      <c r="I36" s="88"/>
      <c r="J36" s="88"/>
      <c r="K36" s="89"/>
    </row>
    <row r="37" spans="1:11" x14ac:dyDescent="0.25">
      <c r="A37" s="81"/>
      <c r="B37" s="82"/>
      <c r="C37" s="82"/>
      <c r="D37" s="82"/>
      <c r="E37" s="83"/>
      <c r="F37" s="90"/>
      <c r="G37" s="91"/>
      <c r="H37" s="91"/>
      <c r="I37" s="91"/>
      <c r="J37" s="91"/>
      <c r="K37" s="92"/>
    </row>
    <row r="38" spans="1:11" ht="82.5" customHeight="1" thickBot="1" x14ac:dyDescent="0.3">
      <c r="A38" s="84"/>
      <c r="B38" s="85"/>
      <c r="C38" s="85"/>
      <c r="D38" s="85"/>
      <c r="E38" s="86"/>
      <c r="F38" s="93"/>
      <c r="G38" s="94"/>
      <c r="H38" s="94"/>
      <c r="I38" s="94"/>
      <c r="J38" s="94"/>
      <c r="K38" s="95"/>
    </row>
    <row r="39" spans="1:11" ht="15.75" customHeight="1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5" hidden="1" customHeigh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idden="1" x14ac:dyDescent="0.25"/>
  </sheetData>
  <mergeCells count="16">
    <mergeCell ref="A36:E38"/>
    <mergeCell ref="F36:K38"/>
    <mergeCell ref="A33:E35"/>
    <mergeCell ref="F33:K35"/>
    <mergeCell ref="A32:G32"/>
    <mergeCell ref="A5:K5"/>
    <mergeCell ref="A7:K7"/>
    <mergeCell ref="B14:G14"/>
    <mergeCell ref="B26:G26"/>
    <mergeCell ref="B31:G31"/>
    <mergeCell ref="A6:K6"/>
    <mergeCell ref="A20:K20"/>
    <mergeCell ref="A8:K8"/>
    <mergeCell ref="A27:K27"/>
    <mergeCell ref="A15:K15"/>
    <mergeCell ref="B19:G19"/>
  </mergeCells>
  <pageMargins left="0.7" right="0.7" top="0.75" bottom="0.75" header="0.51180555555555496" footer="0.51180555555555496"/>
  <pageSetup paperSize="9" scale="4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 - DA_II_2023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Jacek</cp:lastModifiedBy>
  <cp:revision>2</cp:revision>
  <cp:lastPrinted>2023-03-14T07:39:51Z</cp:lastPrinted>
  <dcterms:created xsi:type="dcterms:W3CDTF">2018-06-29T06:11:17Z</dcterms:created>
  <dcterms:modified xsi:type="dcterms:W3CDTF">2023-03-14T07:58:08Z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