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A:\ZAMÓWIENIA PUBLICZNE\2024\PRZETARGI\PZ_13_2024_Środki do dezynfekcji_pakiet 2_powtórka\"/>
    </mc:Choice>
  </mc:AlternateContent>
  <xr:revisionPtr revIDLastSave="0" documentId="13_ncr:1_{D791BA76-811B-4610-AF36-7E1038217F5C}" xr6:coauthVersionLast="47" xr6:coauthVersionMax="47" xr10:uidLastSave="{00000000-0000-0000-0000-000000000000}"/>
  <bookViews>
    <workbookView xWindow="-120" yWindow="-120" windowWidth="29040" windowHeight="15840" firstSheet="1" activeTab="1" xr2:uid="{E7C082A4-161D-42B2-A133-D990440B7222}"/>
  </bookViews>
  <sheets>
    <sheet name="Wycena postepowania w EURO " sheetId="6" r:id="rId1"/>
    <sheet name="2024 Wycena Pakiet nr 2" sheetId="2" r:id="rId2"/>
  </sheets>
  <definedNames>
    <definedName name="_xlnm.Print_Area" localSheetId="1">'2024 Wycena Pakiet nr 2'!$A$1:$J$27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J4" i="2" s="1"/>
  <c r="I4" i="2" s="1"/>
  <c r="G10" i="6"/>
  <c r="H10" i="6"/>
  <c r="H9" i="6"/>
  <c r="G9" i="6"/>
  <c r="H8" i="6"/>
  <c r="G8" i="6"/>
  <c r="G7" i="6"/>
  <c r="H7" i="6"/>
  <c r="G6" i="6"/>
  <c r="H6" i="6"/>
  <c r="J21" i="2"/>
  <c r="I21" i="2" s="1"/>
  <c r="G20" i="2"/>
  <c r="J20" i="2" s="1"/>
  <c r="I20" i="2" s="1"/>
  <c r="J19" i="2"/>
  <c r="I19" i="2" s="1"/>
  <c r="G19" i="2"/>
  <c r="G18" i="2"/>
  <c r="J18" i="2" s="1"/>
  <c r="I18" i="2" s="1"/>
  <c r="G17" i="2"/>
  <c r="J17" i="2" s="1"/>
  <c r="I17" i="2" s="1"/>
  <c r="G16" i="2"/>
  <c r="J16" i="2" s="1"/>
  <c r="I16" i="2" s="1"/>
  <c r="G15" i="2"/>
  <c r="J15" i="2" s="1"/>
  <c r="I15" i="2" s="1"/>
  <c r="G14" i="2"/>
  <c r="J14" i="2" s="1"/>
  <c r="I14" i="2" s="1"/>
  <c r="G13" i="2"/>
  <c r="J13" i="2" s="1"/>
  <c r="I13" i="2" s="1"/>
  <c r="G12" i="2"/>
  <c r="J12" i="2" s="1"/>
  <c r="I12" i="2" s="1"/>
  <c r="G11" i="2"/>
  <c r="J11" i="2" s="1"/>
  <c r="I11" i="2" s="1"/>
  <c r="G10" i="2"/>
  <c r="J10" i="2" s="1"/>
  <c r="I10" i="2" s="1"/>
  <c r="G9" i="2"/>
  <c r="J9" i="2" s="1"/>
  <c r="I9" i="2" s="1"/>
  <c r="G8" i="2"/>
  <c r="J8" i="2" s="1"/>
  <c r="I8" i="2" s="1"/>
  <c r="G7" i="2"/>
  <c r="J7" i="2" s="1"/>
  <c r="I7" i="2" s="1"/>
  <c r="G6" i="2"/>
  <c r="J6" i="2" s="1"/>
  <c r="I6" i="2" s="1"/>
  <c r="G5" i="2"/>
  <c r="J5" i="2" s="1"/>
  <c r="I5" i="2" s="1"/>
  <c r="H11" i="6" l="1"/>
  <c r="G11" i="6"/>
</calcChain>
</file>

<file path=xl/sharedStrings.xml><?xml version="1.0" encoding="utf-8"?>
<sst xmlns="http://schemas.openxmlformats.org/spreadsheetml/2006/main" count="58" uniqueCount="50">
  <si>
    <t>FORMULARZ ASORTYMENTOWO-CENOWY</t>
  </si>
  <si>
    <t>Załącznik nr 2a do SIWZ</t>
  </si>
  <si>
    <t>Lp.</t>
  </si>
  <si>
    <t>Charakterystyka produktu</t>
  </si>
  <si>
    <t>Wielkość i rodzaj opakowania</t>
  </si>
  <si>
    <t>Cena jednostkowa netto</t>
  </si>
  <si>
    <t>Wartość netto</t>
  </si>
  <si>
    <t>Stawka VAT %</t>
  </si>
  <si>
    <t>Wartość VAT</t>
  </si>
  <si>
    <t>Wartość brutto</t>
  </si>
  <si>
    <t>500 ml</t>
  </si>
  <si>
    <t xml:space="preserve">Pakiet nr 2 – środki do dezynfekcji i pielęgnacji rąk, oraz narzedzi </t>
  </si>
  <si>
    <t>Nazwa handlowa/ Producent</t>
  </si>
  <si>
    <t>Ilość opakowań</t>
  </si>
  <si>
    <t xml:space="preserve">Profesjonalna hipoalergiczna emulsja do higienicznego i chirurgicznego mycia rąk redukcja drobnoustrojów zgodna z EN 1499:2013 oraz ciała i włosów, o neutralnym dla skóry pH 5.5 zawierajaca alfahydroksykwasy(AHA), glicerynę, bez substancji mogących wywołać podrażnienie i mikrourazy na skórze. Nie zawierająca w swoim składzie barwników, substancji zapachowych, parabenów oraz poliaminopropylu biguanidu oraz ich pochodnych. Opakowanie 500ml dostosowane do dozowników dermados. Opakownie 1000 ml system zamkniety DISPENSO. Klasa produktu kosmetyk, wpis do CPNP. </t>
  </si>
  <si>
    <t>2*</t>
  </si>
  <si>
    <t>1000 ml dispenso</t>
  </si>
  <si>
    <t>Profesjonalny krem typu W/O do pielęgnacji skóry rąk i paznokci osób narażonych na częsty kontakt z detergentami i środkami dezynfekcyjnymi. Zawierający w składzie witaminy A i E, prowitaminę B5, zawiera masło Shea, który tworzy na powierzchni skóry warstwę okluzyjną, zapobiegającą nadmiernemu odparowywaniu przez co kondycjonuje skórę wygładzającą i zmiękczając ją. Posiadający badania dermatologiczne (załączyć do oferty)  Opakowanie 500ml  z pompka lub 500ml dostosowane do dozowników dermados. Klasa produktu kosmetyk, wpis do CPNP.</t>
  </si>
  <si>
    <t>500 ml z pompką</t>
  </si>
  <si>
    <t>4*</t>
  </si>
  <si>
    <t>1000ml  dispenso</t>
  </si>
  <si>
    <t>Preparat zarejestrowany w procedurze BPR na bazie mieszaniny alkoholi n-propanolu i izopropanolu do dezynfekcji higienicznej i chirurgicznej rąk; zawiera substancje pielęgnujące i łagodzące podrażnienia; wykazuje działanie przedłużone powyżej 3 godzin; przebadany dermatologicznie, może być stosowany do bardzo wrażliwej i podatnej na alergie skóry; na bazie mieszaniny alkoholi o pH neutralnym dla skóry. o szerokim spektrum mikrobójczym: B(EN13727), F(EN13624) Tbc(EN14348) 30 sekund , , V( osłonkowe - EN14476)  zgodnie z normami w czasie do 15 sekund, . Higieniczna dezynfekcja rąk PN-EN 1500 (ilość preparatu na 1 procedurę to 1x3 ml wcierane w dłonie przez 30 sekund) w czasie 30 sekund. Chirurgiczna dezynfekcja rąk zgodnie z normą PN-EN 12791 (ilość preparatu na 1 procedurę to 2x3 ml wcierane w dłonie przez 2x45 sekund) w czasie 1,5 minuty. Opakowanie 100 ml , 500 ml, 1000ml dostosowane do dozowników Dispenso.</t>
  </si>
  <si>
    <t>100ml</t>
  </si>
  <si>
    <t>500ml</t>
  </si>
  <si>
    <t>7*</t>
  </si>
  <si>
    <t>10*</t>
  </si>
  <si>
    <t>12*</t>
  </si>
  <si>
    <t xml:space="preserve">dozowonik lokciowy inox stal  do systemu  dispenso </t>
  </si>
  <si>
    <t xml:space="preserve">Stojak dezynfekcyjny stalowy inox  z dozownikiem automatycznym z ociekaczem do 500ml butelek dermados i euro, dozownik z regulacja dozy min 1,5 ml, stojak inox wysokosc 122cm , srednica podstawy 40 cm </t>
  </si>
  <si>
    <t>Fluorescencyjny koncentrat do preparatów dezynfekcyjnych opartych na alkoholu monitorujący prawidłowy proces chirurgicznego i higienicznego mycia rak. Wizualizujacy scieżki transmisji patogenów skórnych.
Skład : izopropyl alkohol, alkohol denat. ,propylene  glycol, diethylaminomethylocoumarine. 10 ml.</t>
  </si>
  <si>
    <t>10 ml</t>
  </si>
  <si>
    <t xml:space="preserve">Preparat gotowy do uzycia, do usuwania ze skóry pacjenta (dzieci)  kleju z plastrów, opatrunków . Wyrób medyczny. </t>
  </si>
  <si>
    <t>Preparat z kompleksem multienzymatycznym o neutralnym pH do manualnego i maszynowego mycia i  dezynfekcji narzędzi chirurgicznych, endoskopów i innych wyrobów medycznych. Na bazie ISAZONE®
(opatentowany nowy środek mikrobiologiczny) , kompleks enzymów, glikol etylenowy, inhibitory korozji. Skuteczny w usuwaniu biofilmu, posiadajacy analizę elektrochemiczną korozji wżerowej zgodnie z normą NF S94-402-1. Spektrum normatywne B,F, Tbc, V. Opakowanie 1L z dozownikiem, opakowanie 5L .</t>
  </si>
  <si>
    <t>1L</t>
  </si>
  <si>
    <t>5l</t>
  </si>
  <si>
    <r>
      <t xml:space="preserve">UWAGA: 
1. PREPARATY OZNACZONE </t>
    </r>
    <r>
      <rPr>
        <b/>
        <sz val="11"/>
        <color indexed="8"/>
        <rFont val="Times New Roman"/>
        <family val="1"/>
        <charset val="238"/>
      </rPr>
      <t>*</t>
    </r>
    <r>
      <rPr>
        <b/>
        <sz val="8"/>
        <color indexed="8"/>
        <rFont val="Times New Roman"/>
        <family val="1"/>
        <charset val="238"/>
      </rPr>
      <t xml:space="preserve"> TO PREPARATY W OPAKOWANIACH SYSTEMU DISPENSO. SZPITAL POSIADA SYSTEM DOZOWANIA DISPENSO W ZASOBACH  SZPITALA.
2.OPAKOWANIA 500ML PREPARATÓW DO MYCIA I DEZYNFEKCJI RĄK MAJA PASOWAC DO  DOZOWNIKÓW DERMADOS , EURO, STANDARDOWYCH DOZOWIKÓW NAŁOŻKOWYCH.</t>
    </r>
  </si>
  <si>
    <t>razem</t>
  </si>
  <si>
    <t>Tiksotropowy żelowy  hypoalergiczny o neutralnym dla skóry pH, preparat na bazie alkoholu etylowego (72,5g/100g) oraz alkoholu izopropylowego (7,5g/100g), bez zawartości barwników, dodatkowych substancji zapachowych , chlorheksydyny, biguanidu ,  czwatorzedowych zwiazków amonowych i pochodnych fenolowych do dezynfekcji higienicznej i chirurgicznej rąk o szerokim spektrum mikrobójczym: B(MRSA), F, Tbc (M.Avium i M.Terrae), V(Noro, Adeno i Polio) w czasie do 30 sekund. Skuteczność mikrobójcza potwierdzona badaniami wykonanymi zgodnie z normami: PN-EN 1500, EN 12791, EN 13727, EN 1275, EN 14348, EN 1447. Chirurgiczna dezynfekcja rąk zgodnie z normą PN-EN 12791 w czasie 90 sekund. Chirurgiczna dezynfekcja rąk zgodnie z normą PN-EN 12791 w czasie 1,5 minuty. Opakowanie 500 ml, 1000ml dostosowane do dozowników Dispenso.</t>
  </si>
  <si>
    <t>Hipoalergiczny płynny  preparat na bazie jednego alkoholu etylowego (85g/100g), zawierającego szereg substancji nawilżających i zmiękczających skórę: bisabosol, pantenol, witaminę E, glicerynę , bez zawartości chlorheksydyny, biguanidu, butanu-2-on czwatorzedowych zwiazków amonowych i pochodnych fenolowych do dezynfekcji higienicznej i chirurgicznej rąk,  oraz  ogólnej antyseptyki skóry o szerokim spektrum mikrobójczym: B(EN13727), F(EN13624), Tbc(EN14348), V(VACCINIA Rota, Noro, Adeno, - EN14476)  zgodnie z normami w czasie do 15 sekund , POLIO- EN14476 do 30sekund. Higieniczna dezynfekcja rąk PN-EN 1500 (ilość preparatu na 1 procedurę to 1x3 ml wcierane w dłonie przez 30 sekund) w czasie 20 sekund. Chirurgiczna dezynfekcja rąk zgodnie z normą PN-EN 12791 (ilość preparatu na 1 procedurę to 2x3 ml wcierane w dłonie przez 2x45 sekund) w czasie 1,5 minuty. Opakowanie 100 ml , 500 ml, 1000ml dostosowane do dozowników Dispenso.</t>
  </si>
  <si>
    <t>UZUPEŁNIC O AKTUALNY KURS EURO</t>
  </si>
  <si>
    <t>PAKIET NR</t>
  </si>
  <si>
    <t xml:space="preserve">Wartość netto PLN </t>
  </si>
  <si>
    <t>VAT wartość PLN</t>
  </si>
  <si>
    <t>Brutto wartość PLN</t>
  </si>
  <si>
    <t>KURS EURO</t>
  </si>
  <si>
    <t>Wartość netto  w  EURO</t>
  </si>
  <si>
    <t>Wartość brutto  w  EURO</t>
  </si>
  <si>
    <t>SUMA</t>
  </si>
  <si>
    <t>xxxxxxx</t>
  </si>
  <si>
    <t>50 ml spray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</si>
</sst>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zł&quot;"/>
    <numFmt numFmtId="165" formatCode="_-* #,##0.00&quot; zł&quot;_-;\-* #,##0.00&quot; zł&quot;_-;_-* \-??&quot; zł&quot;_-;_-@_-"/>
    <numFmt numFmtId="166" formatCode="0.0000"/>
    <numFmt numFmtId="167" formatCode="#,##0.00\ [$EUR]"/>
    <numFmt numFmtId="168" formatCode="#,##0.00\ [$zł-415];[Red]\-#,##0.00\ [$zł-415]"/>
  </numFmts>
  <fonts count="24"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charset val="238"/>
    </font>
    <font>
      <b/>
      <sz val="11"/>
      <color indexed="8"/>
      <name val="Czcionka tekstu podstawowego"/>
      <charset val="238"/>
    </font>
    <font>
      <b/>
      <sz val="11"/>
      <color rgb="FFFF0000"/>
      <name val="Czcionka tekstu podstawowego"/>
      <charset val="238"/>
    </font>
    <font>
      <sz val="16"/>
      <color indexed="8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9" fontId="11" fillId="0" borderId="0" applyFill="0" applyBorder="0" applyAlignment="0" applyProtection="0"/>
    <xf numFmtId="0" fontId="1" fillId="0" borderId="0"/>
    <xf numFmtId="0" fontId="5" fillId="0" borderId="0"/>
    <xf numFmtId="0" fontId="18" fillId="0" borderId="0"/>
    <xf numFmtId="9" fontId="18" fillId="0" borderId="0" applyFont="0" applyBorder="0" applyProtection="0"/>
    <xf numFmtId="0" fontId="19" fillId="0" borderId="0" applyNumberFormat="0" applyBorder="0" applyProtection="0"/>
  </cellStyleXfs>
  <cellXfs count="116">
    <xf numFmtId="0" fontId="0" fillId="0" borderId="0" xfId="0"/>
    <xf numFmtId="0" fontId="2" fillId="0" borderId="0" xfId="2" applyFont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2" fillId="0" borderId="0" xfId="2" applyFont="1"/>
    <xf numFmtId="0" fontId="8" fillId="0" borderId="0" xfId="3" applyFont="1" applyAlignment="1">
      <alignment horizontal="left" vertical="center"/>
    </xf>
    <xf numFmtId="0" fontId="9" fillId="0" borderId="0" xfId="3" applyFont="1" applyAlignment="1">
      <alignment horizontal="center" vertical="center"/>
    </xf>
    <xf numFmtId="0" fontId="7" fillId="0" borderId="0" xfId="2" applyFont="1"/>
    <xf numFmtId="0" fontId="2" fillId="0" borderId="2" xfId="2" applyFont="1" applyBorder="1" applyAlignment="1">
      <alignment horizontal="center" vertical="center" wrapText="1"/>
    </xf>
    <xf numFmtId="164" fontId="2" fillId="0" borderId="2" xfId="2" applyNumberFormat="1" applyFont="1" applyBorder="1" applyAlignment="1">
      <alignment horizontal="center" vertical="center" wrapText="1"/>
    </xf>
    <xf numFmtId="165" fontId="8" fillId="0" borderId="4" xfId="3" applyNumberFormat="1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center" vertical="center" wrapText="1"/>
    </xf>
    <xf numFmtId="164" fontId="8" fillId="0" borderId="5" xfId="3" applyNumberFormat="1" applyFont="1" applyBorder="1" applyAlignment="1">
      <alignment horizontal="center" vertical="center" wrapText="1"/>
    </xf>
    <xf numFmtId="9" fontId="8" fillId="0" borderId="5" xfId="1" applyFont="1" applyFill="1" applyBorder="1" applyAlignment="1" applyProtection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164" fontId="7" fillId="0" borderId="5" xfId="2" applyNumberFormat="1" applyFont="1" applyBorder="1" applyAlignment="1">
      <alignment horizontal="center" vertical="center" wrapText="1"/>
    </xf>
    <xf numFmtId="9" fontId="8" fillId="0" borderId="5" xfId="3" applyNumberFormat="1" applyFont="1" applyBorder="1" applyAlignment="1">
      <alignment horizontal="center" vertical="center" wrapText="1"/>
    </xf>
    <xf numFmtId="165" fontId="8" fillId="0" borderId="5" xfId="3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3" fillId="0" borderId="0" xfId="2" applyFont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164" fontId="14" fillId="0" borderId="0" xfId="2" applyNumberFormat="1" applyFont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9" fillId="0" borderId="0" xfId="3" applyFont="1" applyAlignment="1">
      <alignment horizontal="center"/>
    </xf>
    <xf numFmtId="164" fontId="3" fillId="0" borderId="0" xfId="2" applyNumberFormat="1" applyFont="1"/>
    <xf numFmtId="9" fontId="3" fillId="0" borderId="0" xfId="2" applyNumberFormat="1" applyFont="1" applyAlignment="1">
      <alignment horizontal="center" vertical="center"/>
    </xf>
    <xf numFmtId="165" fontId="3" fillId="0" borderId="0" xfId="2" applyNumberFormat="1" applyFont="1" applyAlignment="1">
      <alignment horizontal="right"/>
    </xf>
    <xf numFmtId="165" fontId="3" fillId="0" borderId="0" xfId="2" applyNumberFormat="1" applyFont="1"/>
    <xf numFmtId="0" fontId="3" fillId="0" borderId="0" xfId="2" applyFont="1"/>
    <xf numFmtId="0" fontId="14" fillId="0" borderId="0" xfId="2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164" fontId="3" fillId="0" borderId="0" xfId="2" applyNumberFormat="1" applyFont="1" applyAlignment="1">
      <alignment vertical="center"/>
    </xf>
    <xf numFmtId="164" fontId="14" fillId="0" borderId="0" xfId="2" applyNumberFormat="1" applyFont="1" applyAlignment="1">
      <alignment vertical="center"/>
    </xf>
    <xf numFmtId="9" fontId="14" fillId="0" borderId="0" xfId="2" applyNumberFormat="1" applyFont="1" applyAlignment="1">
      <alignment horizontal="center" vertical="center"/>
    </xf>
    <xf numFmtId="165" fontId="14" fillId="0" borderId="0" xfId="2" applyNumberFormat="1" applyFont="1" applyAlignment="1">
      <alignment horizontal="right" vertical="center"/>
    </xf>
    <xf numFmtId="165" fontId="16" fillId="0" borderId="0" xfId="2" applyNumberFormat="1" applyFont="1" applyAlignment="1">
      <alignment horizontal="right" vertical="center"/>
    </xf>
    <xf numFmtId="0" fontId="14" fillId="0" borderId="0" xfId="2" applyFont="1" applyAlignment="1">
      <alignment vertical="center"/>
    </xf>
    <xf numFmtId="0" fontId="2" fillId="0" borderId="13" xfId="2" applyFont="1" applyBorder="1" applyAlignment="1">
      <alignment horizontal="center" vertical="center"/>
    </xf>
    <xf numFmtId="0" fontId="2" fillId="0" borderId="14" xfId="2" applyFont="1" applyBorder="1" applyAlignment="1">
      <alignment horizontal="left" vertical="center"/>
    </xf>
    <xf numFmtId="9" fontId="2" fillId="0" borderId="2" xfId="2" applyNumberFormat="1" applyFont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right" vertical="center" wrapText="1"/>
    </xf>
    <xf numFmtId="165" fontId="2" fillId="0" borderId="3" xfId="2" applyNumberFormat="1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164" fontId="8" fillId="0" borderId="16" xfId="3" applyNumberFormat="1" applyFont="1" applyBorder="1" applyAlignment="1">
      <alignment horizontal="center" vertical="center" wrapText="1"/>
    </xf>
    <xf numFmtId="164" fontId="7" fillId="0" borderId="16" xfId="2" applyNumberFormat="1" applyFont="1" applyBorder="1" applyAlignment="1">
      <alignment horizontal="center" vertical="center" wrapText="1"/>
    </xf>
    <xf numFmtId="165" fontId="8" fillId="0" borderId="16" xfId="3" applyNumberFormat="1" applyFont="1" applyBorder="1" applyAlignment="1">
      <alignment horizontal="right" vertical="center" wrapText="1"/>
    </xf>
    <xf numFmtId="165" fontId="8" fillId="0" borderId="17" xfId="3" applyNumberFormat="1" applyFont="1" applyBorder="1" applyAlignment="1">
      <alignment horizontal="center" vertical="center" wrapText="1"/>
    </xf>
    <xf numFmtId="0" fontId="14" fillId="0" borderId="0" xfId="2" applyFont="1"/>
    <xf numFmtId="0" fontId="9" fillId="0" borderId="9" xfId="3" applyFont="1" applyBorder="1" applyAlignment="1">
      <alignment horizontal="center" vertical="center" wrapText="1"/>
    </xf>
    <xf numFmtId="165" fontId="8" fillId="0" borderId="18" xfId="3" applyNumberFormat="1" applyFont="1" applyBorder="1" applyAlignment="1">
      <alignment horizontal="center" vertical="center" wrapText="1"/>
    </xf>
    <xf numFmtId="9" fontId="7" fillId="0" borderId="5" xfId="2" applyNumberFormat="1" applyFont="1" applyBorder="1" applyAlignment="1">
      <alignment horizontal="center" vertical="center" wrapText="1"/>
    </xf>
    <xf numFmtId="0" fontId="15" fillId="0" borderId="6" xfId="3" applyFont="1" applyBorder="1" applyAlignment="1">
      <alignment horizontal="left" vertical="center" wrapText="1"/>
    </xf>
    <xf numFmtId="164" fontId="8" fillId="0" borderId="21" xfId="0" applyNumberFormat="1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 wrapText="1"/>
    </xf>
    <xf numFmtId="164" fontId="8" fillId="0" borderId="22" xfId="0" applyNumberFormat="1" applyFont="1" applyBorder="1" applyAlignment="1">
      <alignment horizontal="center" vertical="center" wrapText="1"/>
    </xf>
    <xf numFmtId="0" fontId="12" fillId="0" borderId="19" xfId="2" applyFont="1" applyBorder="1" applyAlignment="1">
      <alignment horizontal="left" vertical="center" wrapText="1"/>
    </xf>
    <xf numFmtId="0" fontId="12" fillId="0" borderId="23" xfId="2" applyFont="1" applyBorder="1" applyAlignment="1">
      <alignment horizontal="left" vertical="center" wrapText="1"/>
    </xf>
    <xf numFmtId="164" fontId="8" fillId="0" borderId="0" xfId="3" applyNumberFormat="1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9" fillId="0" borderId="0" xfId="3" applyFont="1" applyAlignment="1">
      <alignment horizontal="center" vertical="center" wrapText="1"/>
    </xf>
    <xf numFmtId="164" fontId="6" fillId="0" borderId="2" xfId="3" applyNumberFormat="1" applyFont="1" applyBorder="1" applyAlignment="1">
      <alignment horizontal="center" vertical="center" wrapText="1"/>
    </xf>
    <xf numFmtId="9" fontId="8" fillId="0" borderId="2" xfId="3" applyNumberFormat="1" applyFont="1" applyBorder="1" applyAlignment="1">
      <alignment horizontal="center" vertical="center" wrapText="1"/>
    </xf>
    <xf numFmtId="165" fontId="6" fillId="0" borderId="2" xfId="3" applyNumberFormat="1" applyFont="1" applyBorder="1" applyAlignment="1">
      <alignment horizontal="right" vertical="center" wrapText="1"/>
    </xf>
    <xf numFmtId="165" fontId="6" fillId="0" borderId="3" xfId="3" applyNumberFormat="1" applyFont="1" applyBorder="1" applyAlignment="1">
      <alignment horizontal="center" vertical="center" wrapText="1"/>
    </xf>
    <xf numFmtId="164" fontId="14" fillId="0" borderId="0" xfId="2" applyNumberFormat="1" applyFont="1"/>
    <xf numFmtId="0" fontId="14" fillId="0" borderId="0" xfId="2" applyFont="1" applyAlignment="1">
      <alignment horizontal="center" vertical="center" wrapText="1"/>
    </xf>
    <xf numFmtId="164" fontId="3" fillId="0" borderId="0" xfId="2" applyNumberFormat="1" applyFont="1" applyAlignment="1">
      <alignment horizontal="center" vertical="center" wrapText="1"/>
    </xf>
    <xf numFmtId="9" fontId="14" fillId="0" borderId="0" xfId="2" applyNumberFormat="1" applyFont="1" applyAlignment="1">
      <alignment horizontal="center" vertical="center" wrapText="1"/>
    </xf>
    <xf numFmtId="165" fontId="14" fillId="0" borderId="0" xfId="2" applyNumberFormat="1" applyFont="1" applyAlignment="1">
      <alignment horizontal="right" vertical="center" wrapText="1"/>
    </xf>
    <xf numFmtId="165" fontId="15" fillId="0" borderId="0" xfId="3" applyNumberFormat="1" applyFont="1" applyAlignment="1">
      <alignment horizontal="center" vertical="center" wrapText="1"/>
    </xf>
    <xf numFmtId="0" fontId="14" fillId="0" borderId="0" xfId="2" applyFont="1" applyAlignment="1">
      <alignment horizontal="center"/>
    </xf>
    <xf numFmtId="165" fontId="15" fillId="0" borderId="0" xfId="3" applyNumberFormat="1" applyFont="1"/>
    <xf numFmtId="0" fontId="15" fillId="0" borderId="0" xfId="3" applyFont="1" applyAlignment="1">
      <alignment horizontal="center"/>
    </xf>
    <xf numFmtId="165" fontId="14" fillId="0" borderId="0" xfId="2" applyNumberFormat="1" applyFont="1" applyAlignment="1">
      <alignment horizontal="right"/>
    </xf>
    <xf numFmtId="165" fontId="14" fillId="0" borderId="0" xfId="2" applyNumberFormat="1" applyFont="1"/>
    <xf numFmtId="0" fontId="0" fillId="2" borderId="0" xfId="0" applyFill="1" applyAlignment="1">
      <alignment wrapText="1"/>
    </xf>
    <xf numFmtId="0" fontId="20" fillId="0" borderId="32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2" fillId="0" borderId="33" xfId="0" applyFont="1" applyBorder="1" applyAlignment="1">
      <alignment horizontal="center" vertical="center"/>
    </xf>
    <xf numFmtId="164" fontId="0" fillId="0" borderId="8" xfId="0" applyNumberFormat="1" applyBorder="1"/>
    <xf numFmtId="166" fontId="0" fillId="0" borderId="8" xfId="0" applyNumberFormat="1" applyBorder="1"/>
    <xf numFmtId="167" fontId="0" fillId="0" borderId="8" xfId="0" applyNumberFormat="1" applyBorder="1"/>
    <xf numFmtId="167" fontId="0" fillId="0" borderId="34" xfId="0" applyNumberFormat="1" applyBorder="1"/>
    <xf numFmtId="0" fontId="22" fillId="0" borderId="26" xfId="0" applyFont="1" applyBorder="1" applyAlignment="1">
      <alignment horizontal="center" vertical="center"/>
    </xf>
    <xf numFmtId="164" fontId="0" fillId="0" borderId="9" xfId="0" applyNumberFormat="1" applyBorder="1"/>
    <xf numFmtId="167" fontId="0" fillId="0" borderId="9" xfId="0" applyNumberFormat="1" applyBorder="1"/>
    <xf numFmtId="167" fontId="0" fillId="0" borderId="27" xfId="0" applyNumberFormat="1" applyBorder="1"/>
    <xf numFmtId="4" fontId="0" fillId="0" borderId="9" xfId="0" applyNumberFormat="1" applyBorder="1"/>
    <xf numFmtId="0" fontId="22" fillId="0" borderId="28" xfId="0" applyFont="1" applyBorder="1" applyAlignment="1">
      <alignment horizontal="center" vertical="center"/>
    </xf>
    <xf numFmtId="4" fontId="0" fillId="0" borderId="29" xfId="0" applyNumberFormat="1" applyBorder="1"/>
    <xf numFmtId="0" fontId="20" fillId="0" borderId="35" xfId="0" applyFont="1" applyBorder="1" applyAlignment="1">
      <alignment horizontal="right" vertical="center"/>
    </xf>
    <xf numFmtId="168" fontId="23" fillId="0" borderId="30" xfId="0" applyNumberFormat="1" applyFont="1" applyBorder="1"/>
    <xf numFmtId="0" fontId="23" fillId="0" borderId="30" xfId="0" applyFont="1" applyBorder="1" applyAlignment="1">
      <alignment horizontal="center"/>
    </xf>
    <xf numFmtId="167" fontId="23" fillId="0" borderId="30" xfId="0" applyNumberFormat="1" applyFont="1" applyBorder="1"/>
    <xf numFmtId="167" fontId="23" fillId="0" borderId="31" xfId="0" applyNumberFormat="1" applyFont="1" applyBorder="1"/>
    <xf numFmtId="4" fontId="6" fillId="0" borderId="1" xfId="3" applyNumberFormat="1" applyFont="1" applyBorder="1" applyAlignment="1">
      <alignment horizontal="center" vertical="center" wrapText="1"/>
    </xf>
    <xf numFmtId="0" fontId="10" fillId="0" borderId="15" xfId="3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9" fontId="8" fillId="0" borderId="5" xfId="3" applyNumberFormat="1" applyFont="1" applyFill="1" applyBorder="1" applyAlignment="1">
      <alignment horizontal="center" vertical="center" wrapText="1"/>
    </xf>
    <xf numFmtId="9" fontId="7" fillId="0" borderId="16" xfId="2" applyNumberFormat="1" applyFont="1" applyFill="1" applyBorder="1" applyAlignment="1">
      <alignment horizontal="center" vertical="center" wrapText="1"/>
    </xf>
    <xf numFmtId="9" fontId="7" fillId="0" borderId="5" xfId="2" applyNumberFormat="1" applyFont="1" applyFill="1" applyBorder="1" applyAlignment="1">
      <alignment horizontal="center" vertical="center" wrapText="1"/>
    </xf>
  </cellXfs>
  <cellStyles count="7">
    <cellStyle name="Excel Built-in Normal" xfId="2" xr:uid="{763D42B3-1C6C-42FB-98C3-628BA30B6E12}"/>
    <cellStyle name="Excel Built-in Percent" xfId="5" xr:uid="{8045E7DC-D63E-4E6C-B655-617FFD21B4BA}"/>
    <cellStyle name="Normalny" xfId="0" builtinId="0"/>
    <cellStyle name="Normalny 2" xfId="3" xr:uid="{F2BC19EF-A465-4B01-A369-302EAC734371}"/>
    <cellStyle name="Normalny 2 2" xfId="6" xr:uid="{5A24F211-A5CB-493E-874B-07B9440F6540}"/>
    <cellStyle name="Normalny 3" xfId="4" xr:uid="{7F173C3B-0F10-475C-8769-E21187E68557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F471B-D0AF-4674-8DA3-D9615F9FAAC1}">
  <sheetPr>
    <tabColor indexed="13"/>
  </sheetPr>
  <dimension ref="B3:H11"/>
  <sheetViews>
    <sheetView workbookViewId="0">
      <selection activeCell="L6" sqref="L6"/>
    </sheetView>
  </sheetViews>
  <sheetFormatPr defaultRowHeight="14.25"/>
  <cols>
    <col min="1" max="1" width="5" customWidth="1"/>
    <col min="2" max="2" width="8.625" customWidth="1"/>
    <col min="3" max="3" width="26.125" customWidth="1"/>
    <col min="4" max="4" width="15.625" customWidth="1"/>
    <col min="5" max="5" width="17" customWidth="1"/>
    <col min="6" max="6" width="13" customWidth="1"/>
    <col min="7" max="7" width="19.625" customWidth="1"/>
    <col min="8" max="8" width="20.75" customWidth="1"/>
  </cols>
  <sheetData>
    <row r="3" spans="2:8" ht="42.75">
      <c r="F3" s="81" t="s">
        <v>39</v>
      </c>
    </row>
    <row r="4" spans="2:8" ht="15" thickBot="1"/>
    <row r="5" spans="2:8" s="86" customFormat="1" ht="36" customHeight="1" thickBot="1">
      <c r="B5" s="82" t="s">
        <v>40</v>
      </c>
      <c r="C5" s="83" t="s">
        <v>41</v>
      </c>
      <c r="D5" s="83" t="s">
        <v>42</v>
      </c>
      <c r="E5" s="83" t="s">
        <v>43</v>
      </c>
      <c r="F5" s="84" t="s">
        <v>44</v>
      </c>
      <c r="G5" s="83" t="s">
        <v>45</v>
      </c>
      <c r="H5" s="85" t="s">
        <v>46</v>
      </c>
    </row>
    <row r="6" spans="2:8" ht="20.25">
      <c r="B6" s="87">
        <v>1</v>
      </c>
      <c r="C6" s="88">
        <v>173907.98333333337</v>
      </c>
      <c r="D6" s="88">
        <v>14774.288666666675</v>
      </c>
      <c r="E6" s="88">
        <v>188682.27199999997</v>
      </c>
      <c r="F6" s="89">
        <v>4.6371000000000002</v>
      </c>
      <c r="G6" s="90">
        <f>C6/F6</f>
        <v>37503.608577199833</v>
      </c>
      <c r="H6" s="91">
        <f>E6/F6</f>
        <v>40689.713829764281</v>
      </c>
    </row>
    <row r="7" spans="2:8" ht="20.25">
      <c r="B7" s="92">
        <v>2</v>
      </c>
      <c r="C7" s="93">
        <v>273764.93333333329</v>
      </c>
      <c r="D7" s="93">
        <v>31968.134666666672</v>
      </c>
      <c r="E7" s="93">
        <v>305733.06799999997</v>
      </c>
      <c r="F7" s="89">
        <v>4.6371000000000002</v>
      </c>
      <c r="G7" s="94">
        <f>C7/F7</f>
        <v>59037.96194460617</v>
      </c>
      <c r="H7" s="95">
        <f>E7/F7</f>
        <v>65931.954885596599</v>
      </c>
    </row>
    <row r="8" spans="2:8" ht="20.25">
      <c r="B8" s="92">
        <v>3</v>
      </c>
      <c r="C8" s="93">
        <v>23856.333333333332</v>
      </c>
      <c r="D8" s="96">
        <v>1908.5066666666664</v>
      </c>
      <c r="E8" s="96">
        <v>25764.84</v>
      </c>
      <c r="F8" s="89">
        <v>4.6371000000000002</v>
      </c>
      <c r="G8" s="94">
        <f t="shared" ref="G8:G10" si="0">C8/F8</f>
        <v>5144.6665660290546</v>
      </c>
      <c r="H8" s="95">
        <f t="shared" ref="H8:H10" si="1">E8/F8</f>
        <v>5556.2398913113793</v>
      </c>
    </row>
    <row r="9" spans="2:8" ht="20.25">
      <c r="B9" s="92">
        <v>4</v>
      </c>
      <c r="C9" s="96">
        <v>44467.666666666664</v>
      </c>
      <c r="D9" s="96">
        <v>3557.413333333333</v>
      </c>
      <c r="E9" s="96">
        <v>48025.08</v>
      </c>
      <c r="F9" s="89">
        <v>4.6371000000000002</v>
      </c>
      <c r="G9" s="94">
        <f t="shared" si="0"/>
        <v>9589.5423145212881</v>
      </c>
      <c r="H9" s="95">
        <f t="shared" si="1"/>
        <v>10356.705699682991</v>
      </c>
    </row>
    <row r="10" spans="2:8" ht="21" thickBot="1">
      <c r="B10" s="97">
        <v>5</v>
      </c>
      <c r="C10" s="98">
        <v>50667.333333333336</v>
      </c>
      <c r="D10" s="98">
        <v>4053.3866666666668</v>
      </c>
      <c r="E10" s="98">
        <v>54720.719999999994</v>
      </c>
      <c r="F10" s="89">
        <v>4.6371000000000002</v>
      </c>
      <c r="G10" s="94">
        <f t="shared" si="0"/>
        <v>10926.512978657638</v>
      </c>
      <c r="H10" s="95">
        <f t="shared" si="1"/>
        <v>11800.634016950247</v>
      </c>
    </row>
    <row r="11" spans="2:8" ht="15.75" thickBot="1">
      <c r="B11" s="99" t="s">
        <v>47</v>
      </c>
      <c r="C11" s="100">
        <v>447672.91666666663</v>
      </c>
      <c r="D11" s="100">
        <v>46742.423333333347</v>
      </c>
      <c r="E11" s="100">
        <v>494415.33999999997</v>
      </c>
      <c r="F11" s="101" t="s">
        <v>48</v>
      </c>
      <c r="G11" s="102">
        <f>SUM(G6:G10)</f>
        <v>122202.29238101399</v>
      </c>
      <c r="H11" s="103">
        <f>SUM(H6:H10)</f>
        <v>134335.24832330548</v>
      </c>
    </row>
  </sheetData>
  <sheetProtection selectLockedCells="1" selectUnlockedCells="1"/>
  <printOptions horizontalCentered="1"/>
  <pageMargins left="0.7" right="0.7" top="0.75" bottom="0.75" header="0.51180555555555551" footer="0.51180555555555551"/>
  <pageSetup paperSize="9" scale="75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0629B-C202-49D5-8C9C-71644E4F0DD2}">
  <sheetPr>
    <tabColor rgb="FF00B0F0"/>
  </sheetPr>
  <dimension ref="A1:K25"/>
  <sheetViews>
    <sheetView tabSelected="1" zoomScale="90" zoomScaleNormal="90" zoomScaleSheetLayoutView="80" workbookViewId="0">
      <pane ySplit="3" topLeftCell="A9" activePane="bottomLeft" state="frozen"/>
      <selection activeCell="E1" sqref="E1"/>
      <selection pane="bottomLeft" activeCell="G20" sqref="G20"/>
    </sheetView>
  </sheetViews>
  <sheetFormatPr defaultColWidth="8.875" defaultRowHeight="39.950000000000003" customHeight="1"/>
  <cols>
    <col min="1" max="1" width="4.125" style="2" customWidth="1"/>
    <col min="2" max="2" width="70.375" style="22" customWidth="1"/>
    <col min="3" max="3" width="16.125" style="27" customWidth="1"/>
    <col min="4" max="4" width="15" style="76" customWidth="1"/>
    <col min="5" max="5" width="9.375" style="78" customWidth="1"/>
    <col min="6" max="6" width="11.25" style="29" customWidth="1"/>
    <col min="7" max="7" width="13.125" style="70" customWidth="1"/>
    <col min="8" max="8" width="9.375" style="38" customWidth="1"/>
    <col min="9" max="9" width="15.125" style="79" customWidth="1"/>
    <col min="10" max="10" width="15.125" style="80" customWidth="1"/>
    <col min="11" max="11" width="10.5" style="53" customWidth="1"/>
    <col min="12" max="16384" width="8.875" style="53"/>
  </cols>
  <sheetData>
    <row r="1" spans="1:10" s="33" customFormat="1" ht="15.75" customHeight="1">
      <c r="A1" s="2"/>
      <c r="B1" s="1" t="s">
        <v>0</v>
      </c>
      <c r="C1" s="27"/>
      <c r="D1" s="27"/>
      <c r="E1" s="28"/>
      <c r="F1" s="29"/>
      <c r="G1" s="29"/>
      <c r="H1" s="30"/>
      <c r="I1" s="31"/>
      <c r="J1" s="32"/>
    </row>
    <row r="2" spans="1:10" s="41" customFormat="1" ht="17.25" customHeight="1" thickBot="1">
      <c r="A2" s="2"/>
      <c r="B2" s="4" t="s">
        <v>11</v>
      </c>
      <c r="C2" s="5"/>
      <c r="D2" s="34"/>
      <c r="E2" s="35"/>
      <c r="F2" s="36"/>
      <c r="G2" s="37"/>
      <c r="H2" s="38"/>
      <c r="I2" s="39"/>
      <c r="J2" s="40" t="s">
        <v>1</v>
      </c>
    </row>
    <row r="3" spans="1:10" s="3" customFormat="1" ht="48" thickBot="1">
      <c r="A3" s="42" t="s">
        <v>2</v>
      </c>
      <c r="B3" s="43" t="s">
        <v>3</v>
      </c>
      <c r="C3" s="7" t="s">
        <v>12</v>
      </c>
      <c r="D3" s="7" t="s">
        <v>4</v>
      </c>
      <c r="E3" s="7" t="s">
        <v>13</v>
      </c>
      <c r="F3" s="8" t="s">
        <v>5</v>
      </c>
      <c r="G3" s="8" t="s">
        <v>6</v>
      </c>
      <c r="H3" s="44" t="s">
        <v>7</v>
      </c>
      <c r="I3" s="45" t="s">
        <v>8</v>
      </c>
      <c r="J3" s="46" t="s">
        <v>9</v>
      </c>
    </row>
    <row r="4" spans="1:10" ht="39.950000000000003" customHeight="1" thickBot="1">
      <c r="A4" s="15">
        <v>1</v>
      </c>
      <c r="B4" s="105" t="s">
        <v>14</v>
      </c>
      <c r="C4" s="47"/>
      <c r="D4" s="48" t="s">
        <v>10</v>
      </c>
      <c r="E4" s="48">
        <v>500</v>
      </c>
      <c r="F4" s="49"/>
      <c r="G4" s="50">
        <f t="shared" ref="G4:G20" si="0">F4*E4</f>
        <v>0</v>
      </c>
      <c r="H4" s="114"/>
      <c r="I4" s="51">
        <f t="shared" ref="I4:I21" si="1">J4-G4</f>
        <v>0</v>
      </c>
      <c r="J4" s="52">
        <f t="shared" ref="J4:J7" si="2">G4*1.23</f>
        <v>0</v>
      </c>
    </row>
    <row r="5" spans="1:10" ht="39.950000000000003" customHeight="1">
      <c r="A5" s="54" t="s">
        <v>15</v>
      </c>
      <c r="B5" s="105"/>
      <c r="C5" s="10"/>
      <c r="D5" s="11" t="s">
        <v>16</v>
      </c>
      <c r="E5" s="11">
        <v>1200</v>
      </c>
      <c r="F5" s="12"/>
      <c r="G5" s="16">
        <f t="shared" si="0"/>
        <v>0</v>
      </c>
      <c r="H5" s="115"/>
      <c r="I5" s="18">
        <f t="shared" si="1"/>
        <v>0</v>
      </c>
      <c r="J5" s="55">
        <f t="shared" si="2"/>
        <v>0</v>
      </c>
    </row>
    <row r="6" spans="1:10" ht="33.75" customHeight="1">
      <c r="A6" s="54">
        <v>3</v>
      </c>
      <c r="B6" s="106" t="s">
        <v>17</v>
      </c>
      <c r="C6" s="10"/>
      <c r="D6" s="11" t="s">
        <v>18</v>
      </c>
      <c r="E6" s="11">
        <v>400</v>
      </c>
      <c r="F6" s="12"/>
      <c r="G6" s="16">
        <f t="shared" si="0"/>
        <v>0</v>
      </c>
      <c r="H6" s="115"/>
      <c r="I6" s="18">
        <f t="shared" si="1"/>
        <v>0</v>
      </c>
      <c r="J6" s="55">
        <f t="shared" si="2"/>
        <v>0</v>
      </c>
    </row>
    <row r="7" spans="1:10" ht="44.45" customHeight="1">
      <c r="A7" s="54" t="s">
        <v>19</v>
      </c>
      <c r="B7" s="107"/>
      <c r="C7" s="10"/>
      <c r="D7" s="11" t="s">
        <v>20</v>
      </c>
      <c r="E7" s="11">
        <v>20</v>
      </c>
      <c r="F7" s="12"/>
      <c r="G7" s="16">
        <f t="shared" si="0"/>
        <v>0</v>
      </c>
      <c r="H7" s="115"/>
      <c r="I7" s="18">
        <f t="shared" si="1"/>
        <v>0</v>
      </c>
      <c r="J7" s="55">
        <f t="shared" si="2"/>
        <v>0</v>
      </c>
    </row>
    <row r="8" spans="1:10" ht="44.45" customHeight="1">
      <c r="A8" s="54">
        <v>5</v>
      </c>
      <c r="B8" s="108" t="s">
        <v>21</v>
      </c>
      <c r="C8" s="10"/>
      <c r="D8" s="11" t="s">
        <v>22</v>
      </c>
      <c r="E8" s="11">
        <v>200</v>
      </c>
      <c r="F8" s="12"/>
      <c r="G8" s="16">
        <f t="shared" si="0"/>
        <v>0</v>
      </c>
      <c r="H8" s="56"/>
      <c r="I8" s="18">
        <f t="shared" si="1"/>
        <v>0</v>
      </c>
      <c r="J8" s="9">
        <f t="shared" ref="J8:J15" si="3">G8*1.08</f>
        <v>0</v>
      </c>
    </row>
    <row r="9" spans="1:10" ht="44.45" customHeight="1">
      <c r="A9" s="54">
        <v>6</v>
      </c>
      <c r="B9" s="109"/>
      <c r="C9" s="10"/>
      <c r="D9" s="11" t="s">
        <v>23</v>
      </c>
      <c r="E9" s="11">
        <v>100</v>
      </c>
      <c r="F9" s="12"/>
      <c r="G9" s="16">
        <f t="shared" si="0"/>
        <v>0</v>
      </c>
      <c r="H9" s="56"/>
      <c r="I9" s="18">
        <f t="shared" si="1"/>
        <v>0</v>
      </c>
      <c r="J9" s="9">
        <f t="shared" si="3"/>
        <v>0</v>
      </c>
    </row>
    <row r="10" spans="1:10" ht="44.45" customHeight="1">
      <c r="A10" s="54" t="s">
        <v>24</v>
      </c>
      <c r="B10" s="110"/>
      <c r="C10" s="10"/>
      <c r="D10" s="11" t="s">
        <v>20</v>
      </c>
      <c r="E10" s="11">
        <v>150</v>
      </c>
      <c r="F10" s="12"/>
      <c r="G10" s="16">
        <f t="shared" si="0"/>
        <v>0</v>
      </c>
      <c r="H10" s="56"/>
      <c r="I10" s="18">
        <f t="shared" si="1"/>
        <v>0</v>
      </c>
      <c r="J10" s="9">
        <f t="shared" si="3"/>
        <v>0</v>
      </c>
    </row>
    <row r="11" spans="1:10" ht="44.45" customHeight="1">
      <c r="A11" s="54">
        <v>8</v>
      </c>
      <c r="B11" s="108" t="s">
        <v>38</v>
      </c>
      <c r="C11" s="10"/>
      <c r="D11" s="11" t="s">
        <v>22</v>
      </c>
      <c r="E11" s="11">
        <v>2000</v>
      </c>
      <c r="F11" s="12"/>
      <c r="G11" s="16">
        <f t="shared" si="0"/>
        <v>0</v>
      </c>
      <c r="H11" s="17"/>
      <c r="I11" s="18">
        <f t="shared" si="1"/>
        <v>0</v>
      </c>
      <c r="J11" s="9">
        <f t="shared" si="3"/>
        <v>0</v>
      </c>
    </row>
    <row r="12" spans="1:10" ht="51.6" customHeight="1">
      <c r="A12" s="54">
        <v>9</v>
      </c>
      <c r="B12" s="109"/>
      <c r="C12" s="10"/>
      <c r="D12" s="11" t="s">
        <v>23</v>
      </c>
      <c r="E12" s="11">
        <v>600</v>
      </c>
      <c r="F12" s="12"/>
      <c r="G12" s="16">
        <f t="shared" si="0"/>
        <v>0</v>
      </c>
      <c r="H12" s="17"/>
      <c r="I12" s="18">
        <f t="shared" si="1"/>
        <v>0</v>
      </c>
      <c r="J12" s="9">
        <f t="shared" si="3"/>
        <v>0</v>
      </c>
    </row>
    <row r="13" spans="1:10" ht="58.15" customHeight="1">
      <c r="A13" s="54" t="s">
        <v>25</v>
      </c>
      <c r="B13" s="110"/>
      <c r="C13" s="10"/>
      <c r="D13" s="11" t="s">
        <v>20</v>
      </c>
      <c r="E13" s="11">
        <v>1400</v>
      </c>
      <c r="F13" s="12"/>
      <c r="G13" s="16">
        <f t="shared" si="0"/>
        <v>0</v>
      </c>
      <c r="H13" s="17"/>
      <c r="I13" s="18">
        <f t="shared" si="1"/>
        <v>0</v>
      </c>
      <c r="J13" s="9">
        <f t="shared" si="3"/>
        <v>0</v>
      </c>
    </row>
    <row r="14" spans="1:10" ht="59.25" customHeight="1">
      <c r="A14" s="54">
        <v>11</v>
      </c>
      <c r="B14" s="111" t="s">
        <v>37</v>
      </c>
      <c r="C14" s="10"/>
      <c r="D14" s="11" t="s">
        <v>23</v>
      </c>
      <c r="E14" s="11">
        <v>300</v>
      </c>
      <c r="F14" s="12"/>
      <c r="G14" s="16">
        <f t="shared" si="0"/>
        <v>0</v>
      </c>
      <c r="H14" s="17"/>
      <c r="I14" s="18">
        <f t="shared" si="1"/>
        <v>0</v>
      </c>
      <c r="J14" s="9">
        <f t="shared" si="3"/>
        <v>0</v>
      </c>
    </row>
    <row r="15" spans="1:10" ht="59.25" customHeight="1">
      <c r="A15" s="54" t="s">
        <v>26</v>
      </c>
      <c r="B15" s="112"/>
      <c r="C15" s="10"/>
      <c r="D15" s="11" t="s">
        <v>20</v>
      </c>
      <c r="E15" s="11">
        <v>500</v>
      </c>
      <c r="F15" s="12"/>
      <c r="G15" s="16">
        <f t="shared" si="0"/>
        <v>0</v>
      </c>
      <c r="H15" s="17"/>
      <c r="I15" s="18">
        <f t="shared" si="1"/>
        <v>0</v>
      </c>
      <c r="J15" s="9">
        <f t="shared" si="3"/>
        <v>0</v>
      </c>
    </row>
    <row r="16" spans="1:10" ht="59.25" customHeight="1">
      <c r="A16" s="54">
        <v>13</v>
      </c>
      <c r="B16" s="57" t="s">
        <v>27</v>
      </c>
      <c r="C16" s="14"/>
      <c r="D16" s="11" t="s">
        <v>16</v>
      </c>
      <c r="E16" s="11">
        <v>70</v>
      </c>
      <c r="F16" s="58"/>
      <c r="G16" s="16">
        <f t="shared" si="0"/>
        <v>0</v>
      </c>
      <c r="H16" s="113"/>
      <c r="I16" s="18">
        <f t="shared" si="1"/>
        <v>0</v>
      </c>
      <c r="J16" s="9">
        <f>G16*1.23</f>
        <v>0</v>
      </c>
    </row>
    <row r="17" spans="1:11" ht="59.25" customHeight="1">
      <c r="A17" s="54">
        <v>14</v>
      </c>
      <c r="B17" s="59" t="s">
        <v>28</v>
      </c>
      <c r="C17" s="14"/>
      <c r="D17" s="11" t="s">
        <v>10</v>
      </c>
      <c r="E17" s="11">
        <v>1</v>
      </c>
      <c r="F17" s="60"/>
      <c r="G17" s="16">
        <f t="shared" si="0"/>
        <v>0</v>
      </c>
      <c r="H17" s="113"/>
      <c r="I17" s="18">
        <f t="shared" si="1"/>
        <v>0</v>
      </c>
      <c r="J17" s="9">
        <f>G17*1.23</f>
        <v>0</v>
      </c>
    </row>
    <row r="18" spans="1:11" ht="60.75" customHeight="1">
      <c r="A18" s="54">
        <v>15</v>
      </c>
      <c r="B18" s="61" t="s">
        <v>29</v>
      </c>
      <c r="C18" s="14"/>
      <c r="D18" s="11" t="s">
        <v>30</v>
      </c>
      <c r="E18" s="11">
        <v>10</v>
      </c>
      <c r="F18" s="12"/>
      <c r="G18" s="16">
        <f t="shared" si="0"/>
        <v>0</v>
      </c>
      <c r="H18" s="113"/>
      <c r="I18" s="18">
        <f t="shared" si="1"/>
        <v>0</v>
      </c>
      <c r="J18" s="9">
        <f>G18*1.23</f>
        <v>0</v>
      </c>
    </row>
    <row r="19" spans="1:11" ht="60.75" customHeight="1">
      <c r="A19" s="54">
        <v>16</v>
      </c>
      <c r="B19" s="62" t="s">
        <v>31</v>
      </c>
      <c r="C19" s="54"/>
      <c r="D19" s="24" t="s">
        <v>49</v>
      </c>
      <c r="E19" s="11">
        <v>450</v>
      </c>
      <c r="F19" s="63"/>
      <c r="G19" s="16">
        <f t="shared" si="0"/>
        <v>0</v>
      </c>
      <c r="H19" s="17"/>
      <c r="I19" s="18">
        <f t="shared" si="1"/>
        <v>0</v>
      </c>
      <c r="J19" s="9">
        <f>G19*1.08</f>
        <v>0</v>
      </c>
    </row>
    <row r="20" spans="1:11" s="6" customFormat="1" ht="56.25" customHeight="1">
      <c r="A20" s="54">
        <v>17</v>
      </c>
      <c r="B20" s="106" t="s">
        <v>32</v>
      </c>
      <c r="C20" s="21"/>
      <c r="D20" s="19" t="s">
        <v>33</v>
      </c>
      <c r="E20" s="19">
        <v>250</v>
      </c>
      <c r="F20" s="20"/>
      <c r="G20" s="12">
        <f t="shared" si="0"/>
        <v>0</v>
      </c>
      <c r="H20" s="13"/>
      <c r="I20" s="18">
        <f t="shared" si="1"/>
        <v>0</v>
      </c>
      <c r="J20" s="9">
        <f t="shared" ref="J20:J21" si="4">G20*1.08</f>
        <v>0</v>
      </c>
    </row>
    <row r="21" spans="1:11" s="6" customFormat="1" ht="43.5" customHeight="1" thickBot="1">
      <c r="A21" s="54">
        <v>18</v>
      </c>
      <c r="B21" s="107"/>
      <c r="C21" s="21"/>
      <c r="D21" s="19" t="s">
        <v>34</v>
      </c>
      <c r="E21" s="19">
        <v>40</v>
      </c>
      <c r="F21" s="20"/>
      <c r="G21" s="12"/>
      <c r="H21" s="13"/>
      <c r="I21" s="18">
        <f t="shared" si="1"/>
        <v>0</v>
      </c>
      <c r="J21" s="9">
        <f t="shared" si="4"/>
        <v>0</v>
      </c>
    </row>
    <row r="22" spans="1:11" ht="63.75" customHeight="1" thickBot="1">
      <c r="A22" s="23"/>
      <c r="B22" s="64" t="s">
        <v>35</v>
      </c>
      <c r="C22" s="65"/>
      <c r="D22" s="25"/>
      <c r="E22" s="104" t="s">
        <v>36</v>
      </c>
      <c r="F22" s="104"/>
      <c r="G22" s="66"/>
      <c r="H22" s="67"/>
      <c r="I22" s="68"/>
      <c r="J22" s="69"/>
      <c r="K22" s="70"/>
    </row>
    <row r="23" spans="1:11" ht="39.950000000000003" customHeight="1">
      <c r="A23" s="23"/>
      <c r="C23" s="65"/>
      <c r="D23" s="71"/>
      <c r="E23" s="71"/>
      <c r="F23" s="72"/>
      <c r="G23" s="26"/>
      <c r="H23" s="73"/>
      <c r="I23" s="74"/>
      <c r="J23" s="75"/>
    </row>
    <row r="24" spans="1:11" ht="39.950000000000003" customHeight="1">
      <c r="A24" s="23"/>
      <c r="C24" s="65"/>
      <c r="D24" s="71"/>
      <c r="E24" s="71"/>
      <c r="F24" s="72"/>
      <c r="H24" s="26"/>
      <c r="I24" s="74"/>
      <c r="J24" s="75"/>
    </row>
    <row r="25" spans="1:11" ht="39.950000000000003" customHeight="1">
      <c r="A25" s="23"/>
      <c r="C25" s="28"/>
      <c r="E25" s="76"/>
      <c r="H25" s="26"/>
      <c r="I25" s="39"/>
      <c r="J25" s="77"/>
      <c r="K25" s="70"/>
    </row>
  </sheetData>
  <sheetProtection selectLockedCells="1" selectUnlockedCells="1"/>
  <mergeCells count="7">
    <mergeCell ref="E22:F22"/>
    <mergeCell ref="B4:B5"/>
    <mergeCell ref="B6:B7"/>
    <mergeCell ref="B8:B10"/>
    <mergeCell ref="B11:B13"/>
    <mergeCell ref="B14:B15"/>
    <mergeCell ref="B20:B21"/>
  </mergeCells>
  <pageMargins left="0.39374999999999999" right="0.39374999999999999" top="0.7" bottom="0.39374999999999999" header="0.51180555555555551" footer="0.51180555555555551"/>
  <pageSetup paperSize="9" scale="7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Wycena postepowania w EURO </vt:lpstr>
      <vt:lpstr>2024 Wycena Pakiet nr 2</vt:lpstr>
      <vt:lpstr>'2024 Wycena Pakiet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Paliga</dc:creator>
  <cp:lastModifiedBy>AdministracjaII</cp:lastModifiedBy>
  <dcterms:created xsi:type="dcterms:W3CDTF">2024-04-24T19:51:26Z</dcterms:created>
  <dcterms:modified xsi:type="dcterms:W3CDTF">2024-06-06T09:45:39Z</dcterms:modified>
</cp:coreProperties>
</file>